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560" windowWidth="12570" windowHeight="8340" tabRatio="900" activeTab="0"/>
  </bookViews>
  <sheets>
    <sheet name="別添1実施状況確認票" sheetId="1" r:id="rId1"/>
    <sheet name="別紙1-1　実施計画書" sheetId="2" r:id="rId2"/>
    <sheet name="別紙1-2　所要額調書" sheetId="3" r:id="rId3"/>
    <sheet name="別紙2-1　精算書" sheetId="4" r:id="rId4"/>
    <sheet name="別紙2-2　実施状況調書" sheetId="5" r:id="rId5"/>
    <sheet name="別紙2-2　実施状況調書（数式入り）" sheetId="6" r:id="rId6"/>
    <sheet name="事務処理手順" sheetId="7" r:id="rId7"/>
  </sheets>
  <definedNames>
    <definedName name="_xlfn.COUNTIFS" hidden="1">#NAME?</definedName>
    <definedName name="OLE_LINK2" localSheetId="4">'別紙2-2　実施状況調書'!$C$19</definedName>
    <definedName name="OLE_LINK2" localSheetId="5">'別紙2-2　実施状況調書（数式入り）'!$C$89</definedName>
    <definedName name="_xlnm.Print_Area" localSheetId="1">'別紙1-1　実施計画書'!$A$1:$J$14</definedName>
    <definedName name="_xlnm.Print_Area" localSheetId="4">'別紙2-2　実施状況調書'!$B$1:$Q$22</definedName>
    <definedName name="_xlnm.Print_Area" localSheetId="5">'別紙2-2　実施状況調書（数式入り）'!$B$1:$Q$92</definedName>
    <definedName name="_xlnm.Print_Titles" localSheetId="4">'別紙2-2　実施状況調書'!$1:$4</definedName>
    <definedName name="_xlnm.Print_Titles" localSheetId="5">'別紙2-2　実施状況調書（数式入り）'!$1:$4</definedName>
  </definedNames>
  <calcPr fullCalcOnLoad="1"/>
</workbook>
</file>

<file path=xl/comments5.xml><?xml version="1.0" encoding="utf-8"?>
<comments xmlns="http://schemas.openxmlformats.org/spreadsheetml/2006/main">
  <authors>
    <author>    </author>
  </authors>
  <commentList>
    <comment ref="Q5" authorId="0">
      <text>
        <r>
          <rPr>
            <b/>
            <sz val="9"/>
            <rFont val="ＭＳ Ｐゴシック"/>
            <family val="3"/>
          </rPr>
          <t>就労先やその他の内容を記入してください</t>
        </r>
      </text>
    </comment>
  </commentList>
</comments>
</file>

<file path=xl/comments6.xml><?xml version="1.0" encoding="utf-8"?>
<comments xmlns="http://schemas.openxmlformats.org/spreadsheetml/2006/main">
  <authors>
    <author>    </author>
  </authors>
  <commentList>
    <comment ref="Q5" authorId="0">
      <text>
        <r>
          <rPr>
            <b/>
            <sz val="9"/>
            <rFont val="ＭＳ Ｐゴシック"/>
            <family val="3"/>
          </rPr>
          <t>就労先やその他の内容を記入してください</t>
        </r>
      </text>
    </comment>
  </commentList>
</comments>
</file>

<file path=xl/sharedStrings.xml><?xml version="1.0" encoding="utf-8"?>
<sst xmlns="http://schemas.openxmlformats.org/spreadsheetml/2006/main" count="611" uniqueCount="162">
  <si>
    <t>補助金所要額</t>
  </si>
  <si>
    <t>Ａ</t>
  </si>
  <si>
    <t>区　　分</t>
  </si>
  <si>
    <t>人</t>
  </si>
  <si>
    <t>実習者氏名</t>
  </si>
  <si>
    <t>障害種別</t>
  </si>
  <si>
    <t>備考</t>
  </si>
  <si>
    <t>～</t>
  </si>
  <si>
    <t>　　月　　日</t>
  </si>
  <si>
    <t>・傷害保険契約書の写し</t>
  </si>
  <si>
    <t>・領収書等、支払実績が確認できる書類の写し</t>
  </si>
  <si>
    <t>次の書類を添付すること</t>
  </si>
  <si>
    <t>時間</t>
  </si>
  <si>
    <t>　　　月　　　日（　　　曜日）</t>
  </si>
  <si>
    <t>実　施　日</t>
  </si>
  <si>
    <t>時　間</t>
  </si>
  <si>
    <t>備　考</t>
  </si>
  <si>
    <t>　　：　　　～　　：　　　（　　時間）</t>
  </si>
  <si>
    <t>計</t>
  </si>
  <si>
    <t>日</t>
  </si>
  <si>
    <t>実習先事業所名</t>
  </si>
  <si>
    <t>上記のとおり職場実習を実施したことを証明します。</t>
  </si>
  <si>
    <t>事業所名</t>
  </si>
  <si>
    <t>代表者</t>
  </si>
  <si>
    <t>本人印</t>
  </si>
  <si>
    <t>実 習 者 氏 名</t>
  </si>
  <si>
    <t>　　　　　　　　印</t>
  </si>
  <si>
    <t>　　　　　　年　　　月　　　日</t>
  </si>
  <si>
    <t>補助基準額</t>
  </si>
  <si>
    <t>B</t>
  </si>
  <si>
    <t>金　　額</t>
  </si>
  <si>
    <t>実　施　期　間</t>
  </si>
  <si>
    <t>合　計</t>
  </si>
  <si>
    <t>保健福祉
事務所</t>
  </si>
  <si>
    <t>事業主体</t>
  </si>
  <si>
    <t>補助金支払</t>
  </si>
  <si>
    <t>請求書提出</t>
  </si>
  <si>
    <t>完了検査</t>
  </si>
  <si>
    <t>（補助金交付要綱　様式第４号）</t>
  </si>
  <si>
    <t>実績報告書</t>
  </si>
  <si>
    <t>事業継続</t>
  </si>
  <si>
    <t>変更交付決定</t>
  </si>
  <si>
    <r>
      <t>（補助金交付要綱　様式第</t>
    </r>
    <r>
      <rPr>
        <sz val="9"/>
        <color indexed="10"/>
        <rFont val="ＭＳ Ｐゴシック"/>
        <family val="3"/>
      </rPr>
      <t>２</t>
    </r>
    <r>
      <rPr>
        <sz val="9"/>
        <rFont val="ＭＳ Ｐゴシック"/>
        <family val="3"/>
      </rPr>
      <t>号）</t>
    </r>
  </si>
  <si>
    <r>
      <t>変更</t>
    </r>
    <r>
      <rPr>
        <sz val="11"/>
        <color indexed="10"/>
        <rFont val="ＭＳ Ｐゴシック"/>
        <family val="3"/>
      </rPr>
      <t>交付</t>
    </r>
    <r>
      <rPr>
        <sz val="11"/>
        <color theme="1"/>
        <rFont val="Calibri"/>
        <family val="3"/>
      </rPr>
      <t>申請</t>
    </r>
  </si>
  <si>
    <t>事業着手</t>
  </si>
  <si>
    <t>補助金交付決定</t>
  </si>
  <si>
    <t>（補助金交付要綱　様式第１号）</t>
  </si>
  <si>
    <t>補助金交付申請</t>
  </si>
  <si>
    <t>　　補助金事務処理の流れ</t>
  </si>
  <si>
    <t>障害者</t>
  </si>
  <si>
    <t>短期トレーニング実施</t>
  </si>
  <si>
    <t>短期トレーニング実施準備</t>
  </si>
  <si>
    <t>相談、登録、支援計画策定</t>
  </si>
  <si>
    <t>支払</t>
  </si>
  <si>
    <t>　傷害保険加入</t>
  </si>
  <si>
    <t>　受入事業所と覚書を締結</t>
  </si>
  <si>
    <t>　実施状況確認票作成</t>
  </si>
  <si>
    <t>保険会社
受入事業所</t>
  </si>
  <si>
    <t>障害者
事業主体</t>
  </si>
  <si>
    <t>障害者
受入事業所</t>
  </si>
  <si>
    <t>（必要に応じ補助金の前金払）</t>
  </si>
  <si>
    <t>期間延長</t>
  </si>
  <si>
    <t>短期トレーニング継続</t>
  </si>
  <si>
    <t>　実施状況確認票添付</t>
  </si>
  <si>
    <t>（別添１）</t>
  </si>
  <si>
    <t>（補助金交付要綱　様式第５号）</t>
  </si>
  <si>
    <t>実習予定者数</t>
  </si>
  <si>
    <t>経費区分</t>
  </si>
  <si>
    <t>実習生手当</t>
  </si>
  <si>
    <t>日</t>
  </si>
  <si>
    <t>円</t>
  </si>
  <si>
    <t>傷害保険料</t>
  </si>
  <si>
    <t>人</t>
  </si>
  <si>
    <t>事務費</t>
  </si>
  <si>
    <t>件</t>
  </si>
  <si>
    <t>計</t>
  </si>
  <si>
    <t>※　１人１回のトレーニング当たりの実習期間は、１カ月以内かつ６０時間未満とする。</t>
  </si>
  <si>
    <t>単位：　円</t>
  </si>
  <si>
    <t>法人名</t>
  </si>
  <si>
    <t>法人名</t>
  </si>
  <si>
    <t>差引額
（A-B)</t>
  </si>
  <si>
    <t>C</t>
  </si>
  <si>
    <t>D</t>
  </si>
  <si>
    <t>（注１）E欄にはC欄とD欄の額を比較して少ない方の額を記入すること。</t>
  </si>
  <si>
    <t>E</t>
  </si>
  <si>
    <t>既交付決定額</t>
  </si>
  <si>
    <t>F</t>
  </si>
  <si>
    <t>備考</t>
  </si>
  <si>
    <t>対象経費支出
予定額</t>
  </si>
  <si>
    <t>寄付金その他の
収入予定額</t>
  </si>
  <si>
    <t>差　引
（追加交付）
（一部取消）
申請額
（E-F）
G</t>
  </si>
  <si>
    <t>知的</t>
  </si>
  <si>
    <t>精神</t>
  </si>
  <si>
    <t>身体</t>
  </si>
  <si>
    <t>その他</t>
  </si>
  <si>
    <t>実習終了後</t>
  </si>
  <si>
    <t>トライアル雇用</t>
  </si>
  <si>
    <t>民間活用委託訓練</t>
  </si>
  <si>
    <t>実習終了後の
就労状況</t>
  </si>
  <si>
    <t>受入事業所名</t>
  </si>
  <si>
    <t>実習者
手当額</t>
  </si>
  <si>
    <t>傷害保険
の額</t>
  </si>
  <si>
    <t>事務費</t>
  </si>
  <si>
    <t>記入例</t>
  </si>
  <si>
    <t>長野　太郎</t>
  </si>
  <si>
    <t>障害者支援㈱</t>
  </si>
  <si>
    <t>延人数</t>
  </si>
  <si>
    <t>実人数</t>
  </si>
  <si>
    <t>１回</t>
  </si>
  <si>
    <t>２回</t>
  </si>
  <si>
    <t>３回</t>
  </si>
  <si>
    <t>４回</t>
  </si>
  <si>
    <t>５回</t>
  </si>
  <si>
    <t>実習先</t>
  </si>
  <si>
    <t>実習前の状況</t>
  </si>
  <si>
    <t>一般就労</t>
  </si>
  <si>
    <t>就労移行支
援事業所</t>
  </si>
  <si>
    <t>就労継続支援
A型事業所</t>
  </si>
  <si>
    <t>就労継続支援
B型事業所</t>
  </si>
  <si>
    <t>特別支援学校</t>
  </si>
  <si>
    <t>普通高校</t>
  </si>
  <si>
    <t>在宅</t>
  </si>
  <si>
    <t>その他</t>
  </si>
  <si>
    <t>実習
日数</t>
  </si>
  <si>
    <t>支払額
合計</t>
  </si>
  <si>
    <t>実習
時間数</t>
  </si>
  <si>
    <t>実習前の
状況</t>
  </si>
  <si>
    <t>実習後</t>
  </si>
  <si>
    <t>受入企業数</t>
  </si>
  <si>
    <t>実習者数</t>
  </si>
  <si>
    <t>延受入企業</t>
  </si>
  <si>
    <t>実数</t>
  </si>
  <si>
    <t>６回</t>
  </si>
  <si>
    <t>７回</t>
  </si>
  <si>
    <t>８回</t>
  </si>
  <si>
    <t>９回</t>
  </si>
  <si>
    <t>１０回</t>
  </si>
  <si>
    <t>対象経費
支出額</t>
  </si>
  <si>
    <t>補助金受入済額</t>
  </si>
  <si>
    <t>差引過不足額
（E-F）</t>
  </si>
  <si>
    <t>G</t>
  </si>
  <si>
    <t>（別紙１－１）</t>
  </si>
  <si>
    <t>（別紙１－２）</t>
  </si>
  <si>
    <t>（別紙２－１）</t>
  </si>
  <si>
    <t>（別紙２－２）</t>
  </si>
  <si>
    <t>　実習者手当</t>
  </si>
  <si>
    <t>合　　計</t>
  </si>
  <si>
    <t>単　  価</t>
  </si>
  <si>
    <t>実施日数等</t>
  </si>
  <si>
    <t>一般就労（正規）</t>
  </si>
  <si>
    <t>一般就労（パート）</t>
  </si>
  <si>
    <t>障がい者短期トレーニング促進事業実施状況確認票</t>
  </si>
  <si>
    <t>平成　　年度障がい者短期トレーニング促進事業実施計画書</t>
  </si>
  <si>
    <t>平成　　年度障がい者短期トレーニング促進事業補助金所要額調書</t>
  </si>
  <si>
    <t>平成　　年度障がい者短期トレーニング促進事業補助金精算書</t>
  </si>
  <si>
    <t>平成　　年度障がい者短期トレーニング促進事業実施状況調書</t>
  </si>
  <si>
    <t>障がい
種別</t>
  </si>
  <si>
    <t>障がい別</t>
  </si>
  <si>
    <t>・受入事業所との障がい者短期トレーニング促進事業に係る覚書（別紙１）の写し</t>
  </si>
  <si>
    <t>・障がい者短期トレーニング促進事業実施状況確認票（別添１）の写し</t>
  </si>
  <si>
    <t>障がい者短期トレーニング促進事業事務処理手順</t>
  </si>
  <si>
    <t>障がい者短期トレーニング促進事業実施の流れ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</si>
</sst>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;&quot;△ &quot;#,##0"/>
    <numFmt numFmtId="179" formatCode="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日&quot;"/>
    <numFmt numFmtId="185" formatCode="0&quot;時間&quot;"/>
    <numFmt numFmtId="186" formatCode="0,000&quot;円&quot;"/>
    <numFmt numFmtId="187" formatCode="0.E+00"/>
    <numFmt numFmtId="188" formatCode="#,###&quot;円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ＭＳ Ｐゴシック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44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/>
    </xf>
    <xf numFmtId="0" fontId="45" fillId="0" borderId="17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7" fillId="0" borderId="0" xfId="60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left" vertical="center" wrapText="1"/>
      <protection/>
    </xf>
    <xf numFmtId="0" fontId="7" fillId="0" borderId="0" xfId="60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Font="1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4" xfId="60" applyFont="1" applyBorder="1">
      <alignment vertical="center"/>
      <protection/>
    </xf>
    <xf numFmtId="0" fontId="0" fillId="0" borderId="11" xfId="60" applyFont="1" applyBorder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5" xfId="60" applyFont="1" applyBorder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21" xfId="60" applyFont="1" applyBorder="1">
      <alignment vertical="center"/>
      <protection/>
    </xf>
    <xf numFmtId="0" fontId="0" fillId="0" borderId="22" xfId="60" applyFont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3" xfId="60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47" fillId="0" borderId="15" xfId="48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5" fillId="0" borderId="2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horizontal="right" vertical="center"/>
    </xf>
    <xf numFmtId="0" fontId="45" fillId="0" borderId="27" xfId="0" applyFont="1" applyBorder="1" applyAlignment="1">
      <alignment horizontal="right" vertical="center"/>
    </xf>
    <xf numFmtId="184" fontId="45" fillId="0" borderId="15" xfId="0" applyNumberFormat="1" applyFont="1" applyBorder="1" applyAlignment="1">
      <alignment vertical="center"/>
    </xf>
    <xf numFmtId="185" fontId="45" fillId="0" borderId="15" xfId="0" applyNumberFormat="1" applyFont="1" applyBorder="1" applyAlignment="1">
      <alignment vertical="center"/>
    </xf>
    <xf numFmtId="0" fontId="48" fillId="0" borderId="0" xfId="0" applyFont="1" applyAlignment="1">
      <alignment vertical="center" textRotation="255"/>
    </xf>
    <xf numFmtId="0" fontId="45" fillId="0" borderId="24" xfId="0" applyFont="1" applyBorder="1" applyAlignment="1">
      <alignment horizontal="center" vertical="center" wrapText="1"/>
    </xf>
    <xf numFmtId="56" fontId="45" fillId="0" borderId="28" xfId="0" applyNumberFormat="1" applyFont="1" applyBorder="1" applyAlignment="1">
      <alignment horizontal="right" vertical="center"/>
    </xf>
    <xf numFmtId="56" fontId="45" fillId="0" borderId="18" xfId="0" applyNumberFormat="1" applyFont="1" applyBorder="1" applyAlignment="1">
      <alignment horizontal="right" vertical="center"/>
    </xf>
    <xf numFmtId="184" fontId="45" fillId="0" borderId="15" xfId="0" applyNumberFormat="1" applyFont="1" applyBorder="1" applyAlignment="1">
      <alignment vertical="center"/>
    </xf>
    <xf numFmtId="185" fontId="45" fillId="0" borderId="15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 shrinkToFit="1"/>
    </xf>
    <xf numFmtId="188" fontId="45" fillId="0" borderId="15" xfId="0" applyNumberFormat="1" applyFont="1" applyBorder="1" applyAlignment="1">
      <alignment vertical="center"/>
    </xf>
    <xf numFmtId="188" fontId="45" fillId="0" borderId="15" xfId="48" applyNumberFormat="1" applyFont="1" applyBorder="1" applyAlignment="1">
      <alignment vertical="center"/>
    </xf>
    <xf numFmtId="188" fontId="45" fillId="0" borderId="15" xfId="0" applyNumberFormat="1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right" vertical="center"/>
    </xf>
    <xf numFmtId="184" fontId="45" fillId="0" borderId="14" xfId="0" applyNumberFormat="1" applyFont="1" applyBorder="1" applyAlignment="1">
      <alignment vertical="center"/>
    </xf>
    <xf numFmtId="185" fontId="45" fillId="0" borderId="14" xfId="0" applyNumberFormat="1" applyFont="1" applyBorder="1" applyAlignment="1">
      <alignment vertical="center"/>
    </xf>
    <xf numFmtId="188" fontId="45" fillId="0" borderId="14" xfId="0" applyNumberFormat="1" applyFont="1" applyBorder="1" applyAlignment="1">
      <alignment vertical="center"/>
    </xf>
    <xf numFmtId="188" fontId="45" fillId="0" borderId="14" xfId="48" applyNumberFormat="1" applyFont="1" applyBorder="1" applyAlignment="1">
      <alignment vertical="center"/>
    </xf>
    <xf numFmtId="0" fontId="45" fillId="0" borderId="14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 vertical="center" wrapText="1"/>
    </xf>
    <xf numFmtId="0" fontId="49" fillId="0" borderId="0" xfId="0" applyFont="1" applyBorder="1" applyAlignment="1">
      <alignment vertical="center" shrinkToFit="1"/>
    </xf>
    <xf numFmtId="188" fontId="45" fillId="0" borderId="15" xfId="48" applyNumberFormat="1" applyFont="1" applyBorder="1" applyAlignment="1">
      <alignment vertical="center" wrapText="1"/>
    </xf>
    <xf numFmtId="0" fontId="0" fillId="17" borderId="15" xfId="0" applyFill="1" applyBorder="1" applyAlignment="1">
      <alignment vertical="center"/>
    </xf>
    <xf numFmtId="0" fontId="49" fillId="17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60" applyFont="1">
      <alignment vertical="center"/>
      <protection/>
    </xf>
    <xf numFmtId="0" fontId="7" fillId="0" borderId="0" xfId="60" applyBorder="1">
      <alignment vertical="center"/>
      <protection/>
    </xf>
    <xf numFmtId="188" fontId="45" fillId="2" borderId="15" xfId="0" applyNumberFormat="1" applyFont="1" applyFill="1" applyBorder="1" applyAlignment="1">
      <alignment vertical="center"/>
    </xf>
    <xf numFmtId="188" fontId="45" fillId="2" borderId="15" xfId="48" applyNumberFormat="1" applyFont="1" applyFill="1" applyBorder="1" applyAlignment="1">
      <alignment vertical="center"/>
    </xf>
    <xf numFmtId="184" fontId="45" fillId="2" borderId="15" xfId="0" applyNumberFormat="1" applyFont="1" applyFill="1" applyBorder="1" applyAlignment="1">
      <alignment vertical="center"/>
    </xf>
    <xf numFmtId="185" fontId="45" fillId="2" borderId="15" xfId="0" applyNumberFormat="1" applyFont="1" applyFill="1" applyBorder="1" applyAlignment="1">
      <alignment vertical="center"/>
    </xf>
    <xf numFmtId="188" fontId="45" fillId="0" borderId="25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30" xfId="60" applyFont="1" applyBorder="1" applyAlignment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3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7" fillId="0" borderId="0" xfId="60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left" vertical="top" wrapText="1"/>
      <protection/>
    </xf>
    <xf numFmtId="0" fontId="7" fillId="0" borderId="36" xfId="60" applyBorder="1" applyAlignment="1">
      <alignment horizontal="center" vertical="center"/>
      <protection/>
    </xf>
    <xf numFmtId="0" fontId="7" fillId="0" borderId="37" xfId="60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33" xfId="60" applyFont="1" applyBorder="1" applyAlignment="1">
      <alignment horizontal="left" vertical="center" wrapText="1"/>
      <protection/>
    </xf>
    <xf numFmtId="0" fontId="8" fillId="0" borderId="34" xfId="60" applyFont="1" applyBorder="1" applyAlignment="1">
      <alignment horizontal="left" vertical="center" wrapText="1"/>
      <protection/>
    </xf>
    <xf numFmtId="0" fontId="7" fillId="0" borderId="0" xfId="60" applyAlignment="1">
      <alignment horizontal="left" vertic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 wrapText="1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 wrapText="1"/>
      <protection/>
    </xf>
    <xf numFmtId="0" fontId="8" fillId="0" borderId="34" xfId="60" applyFont="1" applyBorder="1" applyAlignment="1">
      <alignment horizontal="center" vertical="center" wrapText="1"/>
      <protection/>
    </xf>
    <xf numFmtId="0" fontId="8" fillId="0" borderId="39" xfId="60" applyFont="1" applyBorder="1" applyAlignment="1">
      <alignment horizontal="left" vertical="top" wrapText="1"/>
      <protection/>
    </xf>
    <xf numFmtId="0" fontId="4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123825</xdr:rowOff>
    </xdr:from>
    <xdr:to>
      <xdr:col>16</xdr:col>
      <xdr:colOff>723900</xdr:colOff>
      <xdr:row>2</xdr:row>
      <xdr:rowOff>19050</xdr:rowOff>
    </xdr:to>
    <xdr:sp>
      <xdr:nvSpPr>
        <xdr:cNvPr id="1" name="メモ 1"/>
        <xdr:cNvSpPr>
          <a:spLocks/>
        </xdr:cNvSpPr>
      </xdr:nvSpPr>
      <xdr:spPr>
        <a:xfrm>
          <a:off x="7191375" y="123825"/>
          <a:ext cx="2724150" cy="3524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色のついているセルは計算式が入っています。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7</xdr:row>
      <xdr:rowOff>19050</xdr:rowOff>
    </xdr:from>
    <xdr:to>
      <xdr:col>1</xdr:col>
      <xdr:colOff>866775</xdr:colOff>
      <xdr:row>7</xdr:row>
      <xdr:rowOff>228600</xdr:rowOff>
    </xdr:to>
    <xdr:sp>
      <xdr:nvSpPr>
        <xdr:cNvPr id="1" name="AutoShape 4"/>
        <xdr:cNvSpPr>
          <a:spLocks/>
        </xdr:cNvSpPr>
      </xdr:nvSpPr>
      <xdr:spPr>
        <a:xfrm>
          <a:off x="1123950" y="157162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10</xdr:row>
      <xdr:rowOff>19050</xdr:rowOff>
    </xdr:from>
    <xdr:to>
      <xdr:col>1</xdr:col>
      <xdr:colOff>866775</xdr:colOff>
      <xdr:row>10</xdr:row>
      <xdr:rowOff>228600</xdr:rowOff>
    </xdr:to>
    <xdr:sp>
      <xdr:nvSpPr>
        <xdr:cNvPr id="2" name="AutoShape 5"/>
        <xdr:cNvSpPr>
          <a:spLocks/>
        </xdr:cNvSpPr>
      </xdr:nvSpPr>
      <xdr:spPr>
        <a:xfrm>
          <a:off x="1123950" y="227647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13</xdr:row>
      <xdr:rowOff>19050</xdr:rowOff>
    </xdr:from>
    <xdr:to>
      <xdr:col>1</xdr:col>
      <xdr:colOff>866775</xdr:colOff>
      <xdr:row>13</xdr:row>
      <xdr:rowOff>228600</xdr:rowOff>
    </xdr:to>
    <xdr:sp>
      <xdr:nvSpPr>
        <xdr:cNvPr id="3" name="AutoShape 6"/>
        <xdr:cNvSpPr>
          <a:spLocks/>
        </xdr:cNvSpPr>
      </xdr:nvSpPr>
      <xdr:spPr>
        <a:xfrm>
          <a:off x="1123950" y="298132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19050</xdr:rowOff>
    </xdr:from>
    <xdr:to>
      <xdr:col>1</xdr:col>
      <xdr:colOff>866775</xdr:colOff>
      <xdr:row>16</xdr:row>
      <xdr:rowOff>228600</xdr:rowOff>
    </xdr:to>
    <xdr:sp>
      <xdr:nvSpPr>
        <xdr:cNvPr id="4" name="AutoShape 7"/>
        <xdr:cNvSpPr>
          <a:spLocks/>
        </xdr:cNvSpPr>
      </xdr:nvSpPr>
      <xdr:spPr>
        <a:xfrm>
          <a:off x="1123950" y="368617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19050</xdr:rowOff>
    </xdr:from>
    <xdr:to>
      <xdr:col>1</xdr:col>
      <xdr:colOff>866775</xdr:colOff>
      <xdr:row>19</xdr:row>
      <xdr:rowOff>228600</xdr:rowOff>
    </xdr:to>
    <xdr:sp>
      <xdr:nvSpPr>
        <xdr:cNvPr id="5" name="AutoShape 10"/>
        <xdr:cNvSpPr>
          <a:spLocks/>
        </xdr:cNvSpPr>
      </xdr:nvSpPr>
      <xdr:spPr>
        <a:xfrm>
          <a:off x="1123950" y="439102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19050</xdr:rowOff>
    </xdr:from>
    <xdr:to>
      <xdr:col>1</xdr:col>
      <xdr:colOff>866775</xdr:colOff>
      <xdr:row>25</xdr:row>
      <xdr:rowOff>228600</xdr:rowOff>
    </xdr:to>
    <xdr:sp>
      <xdr:nvSpPr>
        <xdr:cNvPr id="6" name="AutoShape 11"/>
        <xdr:cNvSpPr>
          <a:spLocks/>
        </xdr:cNvSpPr>
      </xdr:nvSpPr>
      <xdr:spPr>
        <a:xfrm>
          <a:off x="1123950" y="580072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19050</xdr:rowOff>
    </xdr:from>
    <xdr:to>
      <xdr:col>1</xdr:col>
      <xdr:colOff>866775</xdr:colOff>
      <xdr:row>28</xdr:row>
      <xdr:rowOff>228600</xdr:rowOff>
    </xdr:to>
    <xdr:sp>
      <xdr:nvSpPr>
        <xdr:cNvPr id="7" name="AutoShape 12"/>
        <xdr:cNvSpPr>
          <a:spLocks/>
        </xdr:cNvSpPr>
      </xdr:nvSpPr>
      <xdr:spPr>
        <a:xfrm>
          <a:off x="1123950" y="650557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31</xdr:row>
      <xdr:rowOff>19050</xdr:rowOff>
    </xdr:from>
    <xdr:to>
      <xdr:col>1</xdr:col>
      <xdr:colOff>866775</xdr:colOff>
      <xdr:row>31</xdr:row>
      <xdr:rowOff>228600</xdr:rowOff>
    </xdr:to>
    <xdr:sp>
      <xdr:nvSpPr>
        <xdr:cNvPr id="8" name="AutoShape 13"/>
        <xdr:cNvSpPr>
          <a:spLocks/>
        </xdr:cNvSpPr>
      </xdr:nvSpPr>
      <xdr:spPr>
        <a:xfrm>
          <a:off x="1123950" y="721042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142875</xdr:rowOff>
    </xdr:from>
    <xdr:to>
      <xdr:col>4</xdr:col>
      <xdr:colOff>342900</xdr:colOff>
      <xdr:row>6</xdr:row>
      <xdr:rowOff>85725</xdr:rowOff>
    </xdr:to>
    <xdr:sp>
      <xdr:nvSpPr>
        <xdr:cNvPr id="9" name="AutoShape 19"/>
        <xdr:cNvSpPr>
          <a:spLocks/>
        </xdr:cNvSpPr>
      </xdr:nvSpPr>
      <xdr:spPr>
        <a:xfrm>
          <a:off x="4210050" y="1276350"/>
          <a:ext cx="238125" cy="152400"/>
        </a:xfrm>
        <a:prstGeom prst="rightArrow">
          <a:avLst>
            <a:gd name="adj" fmla="val 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14</xdr:row>
      <xdr:rowOff>152400</xdr:rowOff>
    </xdr:from>
    <xdr:to>
      <xdr:col>4</xdr:col>
      <xdr:colOff>352425</xdr:colOff>
      <xdr:row>15</xdr:row>
      <xdr:rowOff>104775</xdr:rowOff>
    </xdr:to>
    <xdr:sp>
      <xdr:nvSpPr>
        <xdr:cNvPr id="10" name="AutoShape 23"/>
        <xdr:cNvSpPr>
          <a:spLocks/>
        </xdr:cNvSpPr>
      </xdr:nvSpPr>
      <xdr:spPr>
        <a:xfrm>
          <a:off x="4219575" y="3400425"/>
          <a:ext cx="23812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17</xdr:row>
      <xdr:rowOff>142875</xdr:rowOff>
    </xdr:from>
    <xdr:to>
      <xdr:col>4</xdr:col>
      <xdr:colOff>342900</xdr:colOff>
      <xdr:row>18</xdr:row>
      <xdr:rowOff>95250</xdr:rowOff>
    </xdr:to>
    <xdr:sp>
      <xdr:nvSpPr>
        <xdr:cNvPr id="11" name="AutoShape 30"/>
        <xdr:cNvSpPr>
          <a:spLocks/>
        </xdr:cNvSpPr>
      </xdr:nvSpPr>
      <xdr:spPr>
        <a:xfrm rot="10800000">
          <a:off x="4210050" y="4095750"/>
          <a:ext cx="23812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142875</xdr:rowOff>
    </xdr:from>
    <xdr:to>
      <xdr:col>4</xdr:col>
      <xdr:colOff>333375</xdr:colOff>
      <xdr:row>24</xdr:row>
      <xdr:rowOff>85725</xdr:rowOff>
    </xdr:to>
    <xdr:sp>
      <xdr:nvSpPr>
        <xdr:cNvPr id="12" name="AutoShape 31"/>
        <xdr:cNvSpPr>
          <a:spLocks/>
        </xdr:cNvSpPr>
      </xdr:nvSpPr>
      <xdr:spPr>
        <a:xfrm>
          <a:off x="4200525" y="5505450"/>
          <a:ext cx="238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22</xdr:row>
      <xdr:rowOff>19050</xdr:rowOff>
    </xdr:from>
    <xdr:to>
      <xdr:col>1</xdr:col>
      <xdr:colOff>866775</xdr:colOff>
      <xdr:row>22</xdr:row>
      <xdr:rowOff>228600</xdr:rowOff>
    </xdr:to>
    <xdr:sp>
      <xdr:nvSpPr>
        <xdr:cNvPr id="13" name="AutoShape 39"/>
        <xdr:cNvSpPr>
          <a:spLocks/>
        </xdr:cNvSpPr>
      </xdr:nvSpPr>
      <xdr:spPr>
        <a:xfrm>
          <a:off x="1123950" y="5095875"/>
          <a:ext cx="238125" cy="20955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8</xdr:row>
      <xdr:rowOff>142875</xdr:rowOff>
    </xdr:from>
    <xdr:to>
      <xdr:col>4</xdr:col>
      <xdr:colOff>333375</xdr:colOff>
      <xdr:row>9</xdr:row>
      <xdr:rowOff>85725</xdr:rowOff>
    </xdr:to>
    <xdr:sp>
      <xdr:nvSpPr>
        <xdr:cNvPr id="14" name="AutoShape 21"/>
        <xdr:cNvSpPr>
          <a:spLocks/>
        </xdr:cNvSpPr>
      </xdr:nvSpPr>
      <xdr:spPr>
        <a:xfrm rot="10800000">
          <a:off x="4200525" y="1981200"/>
          <a:ext cx="238125" cy="152400"/>
        </a:xfrm>
        <a:prstGeom prst="rightArrow">
          <a:avLst>
            <a:gd name="adj" fmla="val 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26</xdr:row>
      <xdr:rowOff>133350</xdr:rowOff>
    </xdr:from>
    <xdr:to>
      <xdr:col>4</xdr:col>
      <xdr:colOff>333375</xdr:colOff>
      <xdr:row>27</xdr:row>
      <xdr:rowOff>76200</xdr:rowOff>
    </xdr:to>
    <xdr:sp>
      <xdr:nvSpPr>
        <xdr:cNvPr id="15" name="AutoShape 21"/>
        <xdr:cNvSpPr>
          <a:spLocks/>
        </xdr:cNvSpPr>
      </xdr:nvSpPr>
      <xdr:spPr>
        <a:xfrm rot="10800000">
          <a:off x="4200525" y="6200775"/>
          <a:ext cx="238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29</xdr:row>
      <xdr:rowOff>123825</xdr:rowOff>
    </xdr:from>
    <xdr:to>
      <xdr:col>4</xdr:col>
      <xdr:colOff>333375</xdr:colOff>
      <xdr:row>30</xdr:row>
      <xdr:rowOff>66675</xdr:rowOff>
    </xdr:to>
    <xdr:sp>
      <xdr:nvSpPr>
        <xdr:cNvPr id="16" name="AutoShape 32"/>
        <xdr:cNvSpPr>
          <a:spLocks/>
        </xdr:cNvSpPr>
      </xdr:nvSpPr>
      <xdr:spPr>
        <a:xfrm>
          <a:off x="4200525" y="6896100"/>
          <a:ext cx="238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32</xdr:row>
      <xdr:rowOff>104775</xdr:rowOff>
    </xdr:from>
    <xdr:to>
      <xdr:col>4</xdr:col>
      <xdr:colOff>333375</xdr:colOff>
      <xdr:row>33</xdr:row>
      <xdr:rowOff>47625</xdr:rowOff>
    </xdr:to>
    <xdr:sp>
      <xdr:nvSpPr>
        <xdr:cNvPr id="17" name="AutoShape 21"/>
        <xdr:cNvSpPr>
          <a:spLocks/>
        </xdr:cNvSpPr>
      </xdr:nvSpPr>
      <xdr:spPr>
        <a:xfrm rot="10800000">
          <a:off x="4200525" y="7581900"/>
          <a:ext cx="238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45</xdr:row>
      <xdr:rowOff>19050</xdr:rowOff>
    </xdr:from>
    <xdr:to>
      <xdr:col>1</xdr:col>
      <xdr:colOff>866775</xdr:colOff>
      <xdr:row>45</xdr:row>
      <xdr:rowOff>228600</xdr:rowOff>
    </xdr:to>
    <xdr:sp>
      <xdr:nvSpPr>
        <xdr:cNvPr id="18" name="AutoShape 1"/>
        <xdr:cNvSpPr>
          <a:spLocks/>
        </xdr:cNvSpPr>
      </xdr:nvSpPr>
      <xdr:spPr>
        <a:xfrm>
          <a:off x="1123950" y="1034415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19050</xdr:rowOff>
    </xdr:from>
    <xdr:to>
      <xdr:col>1</xdr:col>
      <xdr:colOff>866775</xdr:colOff>
      <xdr:row>48</xdr:row>
      <xdr:rowOff>228600</xdr:rowOff>
    </xdr:to>
    <xdr:sp>
      <xdr:nvSpPr>
        <xdr:cNvPr id="19" name="AutoShape 2"/>
        <xdr:cNvSpPr>
          <a:spLocks/>
        </xdr:cNvSpPr>
      </xdr:nvSpPr>
      <xdr:spPr>
        <a:xfrm>
          <a:off x="1123950" y="1104900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19050</xdr:rowOff>
    </xdr:from>
    <xdr:to>
      <xdr:col>1</xdr:col>
      <xdr:colOff>866775</xdr:colOff>
      <xdr:row>48</xdr:row>
      <xdr:rowOff>228600</xdr:rowOff>
    </xdr:to>
    <xdr:sp>
      <xdr:nvSpPr>
        <xdr:cNvPr id="20" name="AutoShape 3"/>
        <xdr:cNvSpPr>
          <a:spLocks/>
        </xdr:cNvSpPr>
      </xdr:nvSpPr>
      <xdr:spPr>
        <a:xfrm>
          <a:off x="1123950" y="1104900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51</xdr:row>
      <xdr:rowOff>19050</xdr:rowOff>
    </xdr:from>
    <xdr:to>
      <xdr:col>1</xdr:col>
      <xdr:colOff>866775</xdr:colOff>
      <xdr:row>51</xdr:row>
      <xdr:rowOff>228600</xdr:rowOff>
    </xdr:to>
    <xdr:sp>
      <xdr:nvSpPr>
        <xdr:cNvPr id="21" name="AutoShape 4"/>
        <xdr:cNvSpPr>
          <a:spLocks/>
        </xdr:cNvSpPr>
      </xdr:nvSpPr>
      <xdr:spPr>
        <a:xfrm>
          <a:off x="1123950" y="1175385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60</xdr:row>
      <xdr:rowOff>19050</xdr:rowOff>
    </xdr:from>
    <xdr:to>
      <xdr:col>1</xdr:col>
      <xdr:colOff>866775</xdr:colOff>
      <xdr:row>60</xdr:row>
      <xdr:rowOff>228600</xdr:rowOff>
    </xdr:to>
    <xdr:sp>
      <xdr:nvSpPr>
        <xdr:cNvPr id="22" name="AutoShape 5"/>
        <xdr:cNvSpPr>
          <a:spLocks/>
        </xdr:cNvSpPr>
      </xdr:nvSpPr>
      <xdr:spPr>
        <a:xfrm>
          <a:off x="1123950" y="1386840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19050</xdr:rowOff>
    </xdr:from>
    <xdr:to>
      <xdr:col>1</xdr:col>
      <xdr:colOff>866775</xdr:colOff>
      <xdr:row>54</xdr:row>
      <xdr:rowOff>228600</xdr:rowOff>
    </xdr:to>
    <xdr:sp>
      <xdr:nvSpPr>
        <xdr:cNvPr id="23" name="AutoShape 7"/>
        <xdr:cNvSpPr>
          <a:spLocks/>
        </xdr:cNvSpPr>
      </xdr:nvSpPr>
      <xdr:spPr>
        <a:xfrm>
          <a:off x="1123950" y="1245870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57</xdr:row>
      <xdr:rowOff>19050</xdr:rowOff>
    </xdr:from>
    <xdr:to>
      <xdr:col>1</xdr:col>
      <xdr:colOff>866775</xdr:colOff>
      <xdr:row>57</xdr:row>
      <xdr:rowOff>228600</xdr:rowOff>
    </xdr:to>
    <xdr:sp>
      <xdr:nvSpPr>
        <xdr:cNvPr id="24" name="AutoShape 10"/>
        <xdr:cNvSpPr>
          <a:spLocks/>
        </xdr:cNvSpPr>
      </xdr:nvSpPr>
      <xdr:spPr>
        <a:xfrm>
          <a:off x="1123950" y="13163550"/>
          <a:ext cx="238125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4</xdr:col>
      <xdr:colOff>333375</xdr:colOff>
      <xdr:row>44</xdr:row>
      <xdr:rowOff>85725</xdr:rowOff>
    </xdr:to>
    <xdr:sp>
      <xdr:nvSpPr>
        <xdr:cNvPr id="25" name="AutoShape 15"/>
        <xdr:cNvSpPr>
          <a:spLocks/>
        </xdr:cNvSpPr>
      </xdr:nvSpPr>
      <xdr:spPr>
        <a:xfrm>
          <a:off x="4200525" y="10048875"/>
          <a:ext cx="238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46</xdr:row>
      <xdr:rowOff>142875</xdr:rowOff>
    </xdr:from>
    <xdr:to>
      <xdr:col>4</xdr:col>
      <xdr:colOff>333375</xdr:colOff>
      <xdr:row>47</xdr:row>
      <xdr:rowOff>95250</xdr:rowOff>
    </xdr:to>
    <xdr:sp>
      <xdr:nvSpPr>
        <xdr:cNvPr id="26" name="AutoShape 19"/>
        <xdr:cNvSpPr>
          <a:spLocks/>
        </xdr:cNvSpPr>
      </xdr:nvSpPr>
      <xdr:spPr>
        <a:xfrm>
          <a:off x="4200525" y="10753725"/>
          <a:ext cx="23812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58</xdr:row>
      <xdr:rowOff>133350</xdr:rowOff>
    </xdr:from>
    <xdr:to>
      <xdr:col>4</xdr:col>
      <xdr:colOff>333375</xdr:colOff>
      <xdr:row>59</xdr:row>
      <xdr:rowOff>76200</xdr:rowOff>
    </xdr:to>
    <xdr:sp>
      <xdr:nvSpPr>
        <xdr:cNvPr id="27" name="AutoShape 19"/>
        <xdr:cNvSpPr>
          <a:spLocks/>
        </xdr:cNvSpPr>
      </xdr:nvSpPr>
      <xdr:spPr>
        <a:xfrm>
          <a:off x="4200525" y="13563600"/>
          <a:ext cx="238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showGridLines="0" tabSelected="1" view="pageBreakPreview" zoomScaleSheetLayoutView="100" workbookViewId="0" topLeftCell="A1">
      <selection activeCell="H4" sqref="H4"/>
    </sheetView>
  </sheetViews>
  <sheetFormatPr defaultColWidth="9.140625" defaultRowHeight="15"/>
  <cols>
    <col min="1" max="1" width="2.28125" style="0" customWidth="1"/>
    <col min="2" max="2" width="4.8515625" style="0" customWidth="1"/>
    <col min="3" max="3" width="24.8515625" style="0" customWidth="1"/>
    <col min="4" max="4" width="30.421875" style="0" customWidth="1"/>
    <col min="5" max="5" width="6.7109375" style="0" customWidth="1"/>
    <col min="6" max="6" width="17.8515625" style="0" customWidth="1"/>
    <col min="7" max="7" width="1.8515625" style="0" customWidth="1"/>
  </cols>
  <sheetData>
    <row r="1" ht="13.5">
      <c r="B1" t="s">
        <v>64</v>
      </c>
    </row>
    <row r="2" spans="2:6" ht="17.25">
      <c r="B2" s="100" t="s">
        <v>151</v>
      </c>
      <c r="C2" s="100"/>
      <c r="D2" s="100"/>
      <c r="E2" s="100"/>
      <c r="F2" s="100"/>
    </row>
    <row r="3" spans="3:5" ht="22.5" customHeight="1">
      <c r="C3" s="23" t="s">
        <v>20</v>
      </c>
      <c r="D3" s="9"/>
      <c r="E3" s="7"/>
    </row>
    <row r="4" spans="3:5" ht="22.5" customHeight="1">
      <c r="C4" s="24" t="s">
        <v>25</v>
      </c>
      <c r="D4" s="10"/>
      <c r="E4" s="7"/>
    </row>
    <row r="5" ht="6" customHeight="1"/>
    <row r="6" spans="2:6" ht="24" customHeight="1">
      <c r="B6" s="21"/>
      <c r="C6" s="11" t="s">
        <v>14</v>
      </c>
      <c r="D6" s="11" t="s">
        <v>15</v>
      </c>
      <c r="E6" s="11" t="s">
        <v>24</v>
      </c>
      <c r="F6" s="11" t="s">
        <v>16</v>
      </c>
    </row>
    <row r="7" spans="2:6" ht="24" customHeight="1">
      <c r="B7" s="21">
        <v>1</v>
      </c>
      <c r="C7" s="21" t="s">
        <v>13</v>
      </c>
      <c r="D7" s="22" t="s">
        <v>17</v>
      </c>
      <c r="E7" s="22"/>
      <c r="F7" s="21"/>
    </row>
    <row r="8" spans="2:6" ht="24" customHeight="1">
      <c r="B8" s="21">
        <v>2</v>
      </c>
      <c r="C8" s="21" t="s">
        <v>13</v>
      </c>
      <c r="D8" s="22" t="s">
        <v>17</v>
      </c>
      <c r="E8" s="22"/>
      <c r="F8" s="21"/>
    </row>
    <row r="9" spans="2:6" ht="24" customHeight="1">
      <c r="B9" s="21">
        <v>3</v>
      </c>
      <c r="C9" s="21" t="s">
        <v>13</v>
      </c>
      <c r="D9" s="22" t="s">
        <v>17</v>
      </c>
      <c r="E9" s="22"/>
      <c r="F9" s="21"/>
    </row>
    <row r="10" spans="2:6" ht="24" customHeight="1">
      <c r="B10" s="21">
        <v>4</v>
      </c>
      <c r="C10" s="21" t="s">
        <v>13</v>
      </c>
      <c r="D10" s="22" t="s">
        <v>17</v>
      </c>
      <c r="E10" s="22"/>
      <c r="F10" s="21"/>
    </row>
    <row r="11" spans="2:6" ht="24" customHeight="1">
      <c r="B11" s="21">
        <v>5</v>
      </c>
      <c r="C11" s="21" t="s">
        <v>13</v>
      </c>
      <c r="D11" s="22" t="s">
        <v>17</v>
      </c>
      <c r="E11" s="22"/>
      <c r="F11" s="21"/>
    </row>
    <row r="12" spans="2:6" ht="24" customHeight="1">
      <c r="B12" s="21">
        <v>6</v>
      </c>
      <c r="C12" s="21" t="s">
        <v>13</v>
      </c>
      <c r="D12" s="22" t="s">
        <v>17</v>
      </c>
      <c r="E12" s="22"/>
      <c r="F12" s="21"/>
    </row>
    <row r="13" spans="2:6" ht="24" customHeight="1">
      <c r="B13" s="21">
        <v>7</v>
      </c>
      <c r="C13" s="21" t="s">
        <v>13</v>
      </c>
      <c r="D13" s="22" t="s">
        <v>17</v>
      </c>
      <c r="E13" s="22"/>
      <c r="F13" s="21"/>
    </row>
    <row r="14" spans="2:6" ht="24" customHeight="1">
      <c r="B14" s="21">
        <v>8</v>
      </c>
      <c r="C14" s="21" t="s">
        <v>13</v>
      </c>
      <c r="D14" s="22" t="s">
        <v>17</v>
      </c>
      <c r="E14" s="22"/>
      <c r="F14" s="21"/>
    </row>
    <row r="15" spans="2:6" ht="24" customHeight="1">
      <c r="B15" s="21">
        <v>9</v>
      </c>
      <c r="C15" s="21" t="s">
        <v>13</v>
      </c>
      <c r="D15" s="22" t="s">
        <v>17</v>
      </c>
      <c r="E15" s="22"/>
      <c r="F15" s="21"/>
    </row>
    <row r="16" spans="2:6" ht="24" customHeight="1">
      <c r="B16" s="21">
        <v>10</v>
      </c>
      <c r="C16" s="21" t="s">
        <v>13</v>
      </c>
      <c r="D16" s="22" t="s">
        <v>17</v>
      </c>
      <c r="E16" s="22"/>
      <c r="F16" s="21"/>
    </row>
    <row r="17" spans="2:6" ht="24" customHeight="1">
      <c r="B17" s="21">
        <v>11</v>
      </c>
      <c r="C17" s="21" t="s">
        <v>13</v>
      </c>
      <c r="D17" s="22" t="s">
        <v>17</v>
      </c>
      <c r="E17" s="22"/>
      <c r="F17" s="21"/>
    </row>
    <row r="18" spans="2:6" ht="24" customHeight="1">
      <c r="B18" s="21">
        <v>12</v>
      </c>
      <c r="C18" s="21" t="s">
        <v>13</v>
      </c>
      <c r="D18" s="22" t="s">
        <v>17</v>
      </c>
      <c r="E18" s="22"/>
      <c r="F18" s="21"/>
    </row>
    <row r="19" spans="2:6" ht="24" customHeight="1">
      <c r="B19" s="21">
        <v>13</v>
      </c>
      <c r="C19" s="21" t="s">
        <v>13</v>
      </c>
      <c r="D19" s="22" t="s">
        <v>17</v>
      </c>
      <c r="E19" s="22"/>
      <c r="F19" s="21"/>
    </row>
    <row r="20" spans="2:6" ht="24" customHeight="1">
      <c r="B20" s="21">
        <v>14</v>
      </c>
      <c r="C20" s="21" t="s">
        <v>13</v>
      </c>
      <c r="D20" s="22" t="s">
        <v>17</v>
      </c>
      <c r="E20" s="22"/>
      <c r="F20" s="21"/>
    </row>
    <row r="21" spans="2:6" ht="24" customHeight="1">
      <c r="B21" s="21">
        <v>15</v>
      </c>
      <c r="C21" s="21" t="s">
        <v>13</v>
      </c>
      <c r="D21" s="22" t="s">
        <v>17</v>
      </c>
      <c r="E21" s="22"/>
      <c r="F21" s="21"/>
    </row>
    <row r="22" spans="2:6" ht="24" customHeight="1">
      <c r="B22" s="21">
        <v>16</v>
      </c>
      <c r="C22" s="21" t="s">
        <v>13</v>
      </c>
      <c r="D22" s="22" t="s">
        <v>17</v>
      </c>
      <c r="E22" s="22"/>
      <c r="F22" s="21"/>
    </row>
    <row r="23" spans="2:6" ht="24" customHeight="1">
      <c r="B23" s="21">
        <v>17</v>
      </c>
      <c r="C23" s="21" t="s">
        <v>13</v>
      </c>
      <c r="D23" s="22" t="s">
        <v>17</v>
      </c>
      <c r="E23" s="22"/>
      <c r="F23" s="21"/>
    </row>
    <row r="24" spans="2:6" ht="24" customHeight="1">
      <c r="B24" s="21">
        <v>18</v>
      </c>
      <c r="C24" s="21" t="s">
        <v>13</v>
      </c>
      <c r="D24" s="22" t="s">
        <v>17</v>
      </c>
      <c r="E24" s="22"/>
      <c r="F24" s="21"/>
    </row>
    <row r="25" spans="2:6" ht="24" customHeight="1">
      <c r="B25" s="21">
        <v>19</v>
      </c>
      <c r="C25" s="21" t="s">
        <v>13</v>
      </c>
      <c r="D25" s="22" t="s">
        <v>17</v>
      </c>
      <c r="E25" s="22"/>
      <c r="F25" s="21"/>
    </row>
    <row r="26" spans="2:6" ht="24" customHeight="1">
      <c r="B26" s="21">
        <v>20</v>
      </c>
      <c r="C26" s="21" t="s">
        <v>13</v>
      </c>
      <c r="D26" s="22" t="s">
        <v>17</v>
      </c>
      <c r="E26" s="22"/>
      <c r="F26" s="21"/>
    </row>
    <row r="27" spans="2:6" ht="24" customHeight="1">
      <c r="B27" s="21">
        <v>21</v>
      </c>
      <c r="C27" s="21" t="s">
        <v>13</v>
      </c>
      <c r="D27" s="22" t="s">
        <v>17</v>
      </c>
      <c r="E27" s="22"/>
      <c r="F27" s="21"/>
    </row>
    <row r="28" spans="2:6" ht="24" customHeight="1">
      <c r="B28" s="21">
        <v>22</v>
      </c>
      <c r="C28" s="21" t="s">
        <v>13</v>
      </c>
      <c r="D28" s="22" t="s">
        <v>17</v>
      </c>
      <c r="E28" s="22"/>
      <c r="F28" s="21"/>
    </row>
    <row r="29" spans="2:6" ht="24" customHeight="1">
      <c r="B29" s="21">
        <v>23</v>
      </c>
      <c r="C29" s="21" t="s">
        <v>13</v>
      </c>
      <c r="D29" s="22" t="s">
        <v>17</v>
      </c>
      <c r="E29" s="22"/>
      <c r="F29" s="21"/>
    </row>
    <row r="30" spans="2:6" ht="24" customHeight="1">
      <c r="B30" s="21">
        <v>24</v>
      </c>
      <c r="C30" s="21" t="s">
        <v>13</v>
      </c>
      <c r="D30" s="22" t="s">
        <v>17</v>
      </c>
      <c r="E30" s="22"/>
      <c r="F30" s="21"/>
    </row>
    <row r="31" spans="2:6" ht="24" customHeight="1">
      <c r="B31" s="21">
        <v>26</v>
      </c>
      <c r="C31" s="21" t="s">
        <v>13</v>
      </c>
      <c r="D31" s="22" t="s">
        <v>17</v>
      </c>
      <c r="E31" s="22"/>
      <c r="F31" s="21"/>
    </row>
    <row r="32" spans="2:6" ht="24" customHeight="1">
      <c r="B32" s="11" t="s">
        <v>18</v>
      </c>
      <c r="C32" s="22" t="s">
        <v>19</v>
      </c>
      <c r="D32" s="22" t="s">
        <v>12</v>
      </c>
      <c r="E32" s="22"/>
      <c r="F32" s="21"/>
    </row>
    <row r="33" ht="25.5" customHeight="1">
      <c r="B33" t="s">
        <v>21</v>
      </c>
    </row>
    <row r="34" ht="18" customHeight="1">
      <c r="B34" t="s">
        <v>27</v>
      </c>
    </row>
    <row r="35" ht="18" customHeight="1">
      <c r="B35" t="s">
        <v>22</v>
      </c>
    </row>
    <row r="36" spans="2:4" ht="26.25" customHeight="1">
      <c r="B36" t="s">
        <v>23</v>
      </c>
      <c r="D36" t="s">
        <v>26</v>
      </c>
    </row>
  </sheetData>
  <sheetProtection/>
  <mergeCells count="1">
    <mergeCell ref="B2:F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4.00390625" style="0" customWidth="1"/>
    <col min="2" max="2" width="14.57421875" style="0" customWidth="1"/>
    <col min="3" max="3" width="3.57421875" style="0" customWidth="1"/>
    <col min="4" max="4" width="15.57421875" style="0" customWidth="1"/>
    <col min="5" max="5" width="14.57421875" style="0" customWidth="1"/>
    <col min="6" max="6" width="3.140625" style="0" customWidth="1"/>
    <col min="7" max="7" width="14.57421875" style="0" customWidth="1"/>
    <col min="8" max="8" width="3.421875" style="0" customWidth="1"/>
    <col min="9" max="9" width="14.57421875" style="0" customWidth="1"/>
    <col min="10" max="10" width="4.28125" style="0" customWidth="1"/>
    <col min="11" max="11" width="1.57421875" style="0" customWidth="1"/>
  </cols>
  <sheetData>
    <row r="1" spans="1:11" ht="13.5">
      <c r="A1" s="93" t="s">
        <v>141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6.25" customHeight="1">
      <c r="A2" s="107" t="s">
        <v>152</v>
      </c>
      <c r="B2" s="107"/>
      <c r="C2" s="107"/>
      <c r="D2" s="107"/>
      <c r="E2" s="107"/>
      <c r="F2" s="107"/>
      <c r="G2" s="107"/>
      <c r="H2" s="107"/>
      <c r="I2" s="107"/>
      <c r="J2" s="107"/>
      <c r="K2" s="143"/>
    </row>
    <row r="3" spans="1:11" ht="26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>
      <c r="A4" s="34"/>
      <c r="B4" s="34"/>
      <c r="C4" s="34"/>
      <c r="D4" s="34"/>
      <c r="E4" s="34"/>
      <c r="F4" s="34"/>
      <c r="G4" s="49" t="s">
        <v>78</v>
      </c>
      <c r="H4" s="106"/>
      <c r="I4" s="106"/>
      <c r="J4" s="106"/>
      <c r="K4" s="34"/>
    </row>
    <row r="5" spans="1:11" ht="19.5" customHeight="1">
      <c r="A5" s="34"/>
      <c r="B5" s="34"/>
      <c r="C5" s="34"/>
      <c r="D5" s="34"/>
      <c r="E5" s="34"/>
      <c r="F5" s="34"/>
      <c r="G5" s="49"/>
      <c r="H5" s="52"/>
      <c r="I5" s="52"/>
      <c r="J5" s="52"/>
      <c r="K5" s="34"/>
    </row>
    <row r="6" spans="1:11" ht="13.5">
      <c r="A6" s="34"/>
      <c r="B6" s="34"/>
      <c r="C6" s="34"/>
      <c r="D6" s="34"/>
      <c r="E6" s="34"/>
      <c r="F6" s="34"/>
      <c r="G6" s="49"/>
      <c r="H6" s="50"/>
      <c r="I6" s="50"/>
      <c r="J6" s="50"/>
      <c r="K6" s="34"/>
    </row>
    <row r="7" spans="1:11" ht="13.5">
      <c r="A7" s="34"/>
      <c r="B7" s="34"/>
      <c r="C7" s="34"/>
      <c r="D7" s="34"/>
      <c r="E7" s="34"/>
      <c r="F7" s="34"/>
      <c r="G7" s="37"/>
      <c r="H7" s="37"/>
      <c r="I7" s="34"/>
      <c r="J7" s="34"/>
      <c r="K7" s="34"/>
    </row>
    <row r="8" spans="1:11" ht="13.5">
      <c r="A8" s="34"/>
      <c r="B8" s="101" t="s">
        <v>66</v>
      </c>
      <c r="C8" s="102"/>
      <c r="D8" s="38" t="s">
        <v>67</v>
      </c>
      <c r="E8" s="101" t="s">
        <v>148</v>
      </c>
      <c r="F8" s="102"/>
      <c r="G8" s="101" t="s">
        <v>147</v>
      </c>
      <c r="H8" s="102"/>
      <c r="I8" s="101" t="s">
        <v>146</v>
      </c>
      <c r="J8" s="102"/>
      <c r="K8" s="34"/>
    </row>
    <row r="9" spans="1:11" ht="34.5" customHeight="1">
      <c r="A9" s="34"/>
      <c r="B9" s="108"/>
      <c r="C9" s="110" t="s">
        <v>3</v>
      </c>
      <c r="D9" s="40" t="s">
        <v>68</v>
      </c>
      <c r="E9" s="37"/>
      <c r="F9" s="41" t="s">
        <v>69</v>
      </c>
      <c r="G9" s="37">
        <v>500</v>
      </c>
      <c r="H9" s="41" t="s">
        <v>70</v>
      </c>
      <c r="I9" s="55">
        <f>E9*G9</f>
        <v>0</v>
      </c>
      <c r="J9" s="41" t="s">
        <v>70</v>
      </c>
      <c r="K9" s="34"/>
    </row>
    <row r="10" spans="1:11" ht="34.5" customHeight="1">
      <c r="A10" s="34"/>
      <c r="B10" s="109"/>
      <c r="C10" s="111"/>
      <c r="D10" s="42" t="s">
        <v>71</v>
      </c>
      <c r="E10" s="39"/>
      <c r="F10" s="43" t="s">
        <v>72</v>
      </c>
      <c r="G10" s="39"/>
      <c r="H10" s="43" t="s">
        <v>70</v>
      </c>
      <c r="I10" s="55">
        <f>E10*G10</f>
        <v>0</v>
      </c>
      <c r="J10" s="43" t="s">
        <v>70</v>
      </c>
      <c r="K10" s="34"/>
    </row>
    <row r="11" spans="1:11" ht="34.5" customHeight="1">
      <c r="A11" s="34"/>
      <c r="B11" s="109"/>
      <c r="C11" s="111"/>
      <c r="D11" s="44" t="s">
        <v>73</v>
      </c>
      <c r="E11" s="45"/>
      <c r="F11" s="46" t="s">
        <v>74</v>
      </c>
      <c r="G11" s="36"/>
      <c r="H11" s="46" t="s">
        <v>70</v>
      </c>
      <c r="I11" s="55">
        <f>E11*G11</f>
        <v>0</v>
      </c>
      <c r="J11" s="46" t="s">
        <v>70</v>
      </c>
      <c r="K11" s="34"/>
    </row>
    <row r="12" spans="1:11" ht="34.5" customHeight="1">
      <c r="A12" s="34"/>
      <c r="B12" s="101" t="s">
        <v>75</v>
      </c>
      <c r="C12" s="103"/>
      <c r="D12" s="102"/>
      <c r="E12" s="104"/>
      <c r="F12" s="105"/>
      <c r="G12" s="104"/>
      <c r="H12" s="105"/>
      <c r="I12" s="54">
        <f>SUM(I9:I11)</f>
        <v>0</v>
      </c>
      <c r="J12" s="43" t="s">
        <v>70</v>
      </c>
      <c r="K12" s="34"/>
    </row>
    <row r="13" spans="1:11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3.5">
      <c r="A14" s="34"/>
      <c r="B14" s="34" t="s">
        <v>76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2:10" ht="13.5">
      <c r="B15" s="47"/>
      <c r="C15" s="47"/>
      <c r="D15" s="7"/>
      <c r="E15" s="7"/>
      <c r="F15" s="7"/>
      <c r="G15" s="7"/>
      <c r="H15" s="7"/>
      <c r="I15" s="7"/>
      <c r="J15" s="7"/>
    </row>
    <row r="16" spans="2:10" ht="13.5">
      <c r="B16" s="47"/>
      <c r="C16" s="47"/>
      <c r="D16" s="7"/>
      <c r="E16" s="7"/>
      <c r="F16" s="7"/>
      <c r="G16" s="7"/>
      <c r="H16" s="7"/>
      <c r="I16" s="7"/>
      <c r="J16" s="7"/>
    </row>
    <row r="17" spans="2:10" ht="13.5">
      <c r="B17" s="47"/>
      <c r="C17" s="47"/>
      <c r="D17" s="7"/>
      <c r="E17" s="7"/>
      <c r="F17" s="7"/>
      <c r="G17" s="7"/>
      <c r="H17" s="7"/>
      <c r="I17" s="7"/>
      <c r="J17" s="7"/>
    </row>
    <row r="18" spans="2:10" ht="13.5">
      <c r="B18" s="47"/>
      <c r="C18" s="47"/>
      <c r="D18" s="48"/>
      <c r="E18" s="7"/>
      <c r="F18" s="7"/>
      <c r="G18" s="7"/>
      <c r="H18" s="7"/>
      <c r="I18" s="7"/>
      <c r="J18" s="7"/>
    </row>
    <row r="19" spans="2:10" ht="13.5">
      <c r="B19" s="7"/>
      <c r="C19" s="7"/>
      <c r="D19" s="7"/>
      <c r="E19" s="7"/>
      <c r="F19" s="7"/>
      <c r="G19" s="7"/>
      <c r="H19" s="7"/>
      <c r="I19" s="7"/>
      <c r="J19" s="7"/>
    </row>
    <row r="20" spans="2:10" ht="13.5">
      <c r="B20" s="7"/>
      <c r="C20" s="7"/>
      <c r="D20" s="7"/>
      <c r="E20" s="7"/>
      <c r="F20" s="7"/>
      <c r="G20" s="7"/>
      <c r="H20" s="7"/>
      <c r="I20" s="7"/>
      <c r="J20" s="7"/>
    </row>
  </sheetData>
  <sheetProtection/>
  <mergeCells count="11">
    <mergeCell ref="G8:H8"/>
    <mergeCell ref="A2:J2"/>
    <mergeCell ref="I8:J8"/>
    <mergeCell ref="B12:D12"/>
    <mergeCell ref="E12:F12"/>
    <mergeCell ref="G12:H12"/>
    <mergeCell ref="H4:J4"/>
    <mergeCell ref="B9:B11"/>
    <mergeCell ref="C9:C11"/>
    <mergeCell ref="B8:C8"/>
    <mergeCell ref="E8:F8"/>
  </mergeCells>
  <printOptions/>
  <pageMargins left="0.52" right="0.59" top="0.75" bottom="0.75" header="0.26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90" zoomScaleNormal="90" zoomScaleSheetLayoutView="90" zoomScalePageLayoutView="0" workbookViewId="0" topLeftCell="A1">
      <selection activeCell="J5" sqref="J5"/>
    </sheetView>
  </sheetViews>
  <sheetFormatPr defaultColWidth="9.140625" defaultRowHeight="15"/>
  <cols>
    <col min="1" max="1" width="2.8515625" style="0" customWidth="1"/>
    <col min="2" max="2" width="1.28515625" style="0" customWidth="1"/>
    <col min="3" max="3" width="16.140625" style="0" customWidth="1"/>
    <col min="4" max="11" width="15.57421875" style="0" customWidth="1"/>
    <col min="12" max="12" width="2.00390625" style="0" customWidth="1"/>
  </cols>
  <sheetData>
    <row r="1" ht="13.5">
      <c r="A1" t="s">
        <v>142</v>
      </c>
    </row>
    <row r="3" spans="1:14" ht="26.25" customHeight="1">
      <c r="A3" s="120" t="s">
        <v>153</v>
      </c>
      <c r="B3" s="120"/>
      <c r="C3" s="120"/>
      <c r="D3" s="120"/>
      <c r="E3" s="120"/>
      <c r="F3" s="120"/>
      <c r="G3" s="120"/>
      <c r="H3" s="120"/>
      <c r="I3" s="120"/>
      <c r="J3" s="120"/>
      <c r="K3" s="33"/>
      <c r="L3" s="33"/>
      <c r="M3" s="33"/>
      <c r="N3" s="33"/>
    </row>
    <row r="8" spans="9:14" ht="13.5">
      <c r="I8" s="48" t="s">
        <v>79</v>
      </c>
      <c r="J8" s="121"/>
      <c r="K8" s="121"/>
      <c r="L8" s="47"/>
      <c r="M8" s="47"/>
      <c r="N8" s="47"/>
    </row>
    <row r="9" spans="8:14" ht="13.5">
      <c r="H9" s="7"/>
      <c r="I9" s="7"/>
      <c r="K9" s="48"/>
      <c r="L9" s="48"/>
      <c r="M9" s="48"/>
      <c r="N9" s="48"/>
    </row>
    <row r="10" s="2" customFormat="1" ht="17.25" customHeight="1"/>
    <row r="11" spans="9:11" ht="13.5">
      <c r="I11" s="3"/>
      <c r="K11" s="3" t="s">
        <v>77</v>
      </c>
    </row>
    <row r="12" spans="2:11" ht="40.5" customHeight="1">
      <c r="B12" s="112" t="s">
        <v>2</v>
      </c>
      <c r="C12" s="113"/>
      <c r="D12" s="53" t="s">
        <v>88</v>
      </c>
      <c r="E12" s="53" t="s">
        <v>89</v>
      </c>
      <c r="F12" s="53" t="s">
        <v>80</v>
      </c>
      <c r="G12" s="4" t="s">
        <v>28</v>
      </c>
      <c r="H12" s="4" t="s">
        <v>0</v>
      </c>
      <c r="I12" s="4" t="s">
        <v>85</v>
      </c>
      <c r="J12" s="118" t="s">
        <v>90</v>
      </c>
      <c r="K12" s="118" t="s">
        <v>87</v>
      </c>
    </row>
    <row r="13" spans="2:11" ht="40.5" customHeight="1">
      <c r="B13" s="114"/>
      <c r="C13" s="115"/>
      <c r="D13" s="5" t="s">
        <v>1</v>
      </c>
      <c r="E13" s="5" t="s">
        <v>29</v>
      </c>
      <c r="F13" s="5" t="s">
        <v>81</v>
      </c>
      <c r="G13" s="6" t="s">
        <v>82</v>
      </c>
      <c r="H13" s="6" t="s">
        <v>84</v>
      </c>
      <c r="I13" s="5" t="s">
        <v>86</v>
      </c>
      <c r="J13" s="119"/>
      <c r="K13" s="119"/>
    </row>
    <row r="14" spans="2:11" ht="81" customHeight="1">
      <c r="B14" s="116" t="s">
        <v>30</v>
      </c>
      <c r="C14" s="117"/>
      <c r="D14" s="56"/>
      <c r="E14" s="56"/>
      <c r="F14" s="56">
        <f>D14-E14</f>
        <v>0</v>
      </c>
      <c r="G14" s="56"/>
      <c r="H14" s="56"/>
      <c r="I14" s="56"/>
      <c r="J14" s="56">
        <f>H14-I14</f>
        <v>0</v>
      </c>
      <c r="K14" s="57"/>
    </row>
    <row r="15" ht="17.25" customHeight="1">
      <c r="C15" s="1" t="s">
        <v>83</v>
      </c>
    </row>
    <row r="16" ht="13.5">
      <c r="C16" s="1"/>
    </row>
  </sheetData>
  <sheetProtection/>
  <mergeCells count="6">
    <mergeCell ref="B12:C13"/>
    <mergeCell ref="B14:C14"/>
    <mergeCell ref="J12:J13"/>
    <mergeCell ref="A3:J3"/>
    <mergeCell ref="K12:K13"/>
    <mergeCell ref="J8:K8"/>
  </mergeCells>
  <printOptions/>
  <pageMargins left="0.16" right="0.2362204724409449" top="0.7086614173228347" bottom="0.6299212598425197" header="0.5118110236220472" footer="0.43307086614173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90" zoomScaleNormal="90" zoomScaleSheetLayoutView="90" zoomScalePageLayoutView="0" workbookViewId="0" topLeftCell="A1">
      <selection activeCell="F8" sqref="F8"/>
    </sheetView>
  </sheetViews>
  <sheetFormatPr defaultColWidth="9.140625" defaultRowHeight="15"/>
  <cols>
    <col min="1" max="1" width="2.8515625" style="0" customWidth="1"/>
    <col min="2" max="2" width="1.28515625" style="0" customWidth="1"/>
    <col min="3" max="3" width="16.140625" style="0" customWidth="1"/>
    <col min="4" max="11" width="15.57421875" style="0" customWidth="1"/>
    <col min="12" max="12" width="1.57421875" style="0" customWidth="1"/>
  </cols>
  <sheetData>
    <row r="1" ht="13.5">
      <c r="A1" t="s">
        <v>143</v>
      </c>
    </row>
    <row r="3" spans="1:14" ht="26.25" customHeight="1">
      <c r="A3" s="120" t="s">
        <v>154</v>
      </c>
      <c r="B3" s="120"/>
      <c r="C3" s="120"/>
      <c r="D3" s="120"/>
      <c r="E3" s="120"/>
      <c r="F3" s="120"/>
      <c r="G3" s="120"/>
      <c r="H3" s="120"/>
      <c r="I3" s="120"/>
      <c r="J3" s="120"/>
      <c r="K3" s="33"/>
      <c r="L3" s="33"/>
      <c r="M3" s="33"/>
      <c r="N3" s="33"/>
    </row>
    <row r="8" spans="9:14" ht="13.5">
      <c r="I8" s="48" t="s">
        <v>79</v>
      </c>
      <c r="J8" s="121"/>
      <c r="K8" s="121"/>
      <c r="L8" s="47"/>
      <c r="M8" s="47"/>
      <c r="N8" s="47"/>
    </row>
    <row r="9" spans="8:14" ht="13.5">
      <c r="H9" s="7"/>
      <c r="I9" s="7"/>
      <c r="K9" s="48"/>
      <c r="L9" s="48"/>
      <c r="M9" s="48"/>
      <c r="N9" s="48"/>
    </row>
    <row r="10" s="2" customFormat="1" ht="17.25" customHeight="1"/>
    <row r="11" spans="9:11" ht="13.5">
      <c r="I11" s="3"/>
      <c r="K11" s="3" t="s">
        <v>77</v>
      </c>
    </row>
    <row r="12" spans="2:11" ht="40.5" customHeight="1">
      <c r="B12" s="112" t="s">
        <v>2</v>
      </c>
      <c r="C12" s="113"/>
      <c r="D12" s="53" t="s">
        <v>137</v>
      </c>
      <c r="E12" s="53" t="s">
        <v>89</v>
      </c>
      <c r="F12" s="53" t="s">
        <v>80</v>
      </c>
      <c r="G12" s="4" t="s">
        <v>28</v>
      </c>
      <c r="H12" s="4" t="s">
        <v>0</v>
      </c>
      <c r="I12" s="4" t="s">
        <v>138</v>
      </c>
      <c r="J12" s="53" t="s">
        <v>139</v>
      </c>
      <c r="K12" s="118" t="s">
        <v>87</v>
      </c>
    </row>
    <row r="13" spans="2:11" ht="40.5" customHeight="1">
      <c r="B13" s="114"/>
      <c r="C13" s="115"/>
      <c r="D13" s="5" t="s">
        <v>1</v>
      </c>
      <c r="E13" s="5" t="s">
        <v>29</v>
      </c>
      <c r="F13" s="5" t="s">
        <v>81</v>
      </c>
      <c r="G13" s="6" t="s">
        <v>82</v>
      </c>
      <c r="H13" s="6" t="s">
        <v>84</v>
      </c>
      <c r="I13" s="5" t="s">
        <v>86</v>
      </c>
      <c r="J13" s="5" t="s">
        <v>140</v>
      </c>
      <c r="K13" s="119"/>
    </row>
    <row r="14" spans="2:11" ht="81" customHeight="1">
      <c r="B14" s="116" t="s">
        <v>30</v>
      </c>
      <c r="C14" s="117"/>
      <c r="D14" s="56"/>
      <c r="E14" s="56"/>
      <c r="F14" s="56">
        <f>D14-E14</f>
        <v>0</v>
      </c>
      <c r="G14" s="56"/>
      <c r="H14" s="56"/>
      <c r="I14" s="56"/>
      <c r="J14" s="56">
        <f>H14-I14</f>
        <v>0</v>
      </c>
      <c r="K14" s="57"/>
    </row>
    <row r="15" ht="17.25" customHeight="1">
      <c r="C15" s="1" t="s">
        <v>83</v>
      </c>
    </row>
    <row r="16" ht="13.5">
      <c r="C16" s="1"/>
    </row>
  </sheetData>
  <sheetProtection/>
  <mergeCells count="5">
    <mergeCell ref="A3:J3"/>
    <mergeCell ref="J8:K8"/>
    <mergeCell ref="B12:C13"/>
    <mergeCell ref="K12:K13"/>
    <mergeCell ref="B14:C14"/>
  </mergeCells>
  <printOptions/>
  <pageMargins left="0.16" right="0.2362204724409449" top="0.7086614173228347" bottom="0.6299212598425197" header="0.5118110236220472" footer="0.43307086614173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47"/>
  <sheetViews>
    <sheetView showGridLines="0" showZeros="0" view="pageBreakPreview" zoomScale="90" zoomScaleSheetLayoutView="90" zoomScalePageLayoutView="0" workbookViewId="0" topLeftCell="A4">
      <selection activeCell="K8" sqref="K8"/>
    </sheetView>
  </sheetViews>
  <sheetFormatPr defaultColWidth="9.140625" defaultRowHeight="15"/>
  <cols>
    <col min="1" max="1" width="2.57421875" style="0" customWidth="1"/>
    <col min="2" max="2" width="3.140625" style="0" customWidth="1"/>
    <col min="3" max="3" width="13.28125" style="0" customWidth="1"/>
    <col min="4" max="4" width="8.57421875" style="0" customWidth="1"/>
    <col min="6" max="6" width="2.421875" style="0" customWidth="1"/>
    <col min="8" max="8" width="6.57421875" style="0" customWidth="1"/>
    <col min="9" max="9" width="9.140625" style="0" customWidth="1"/>
    <col min="10" max="10" width="14.7109375" style="0" customWidth="1"/>
    <col min="11" max="14" width="9.140625" style="0" customWidth="1"/>
    <col min="15" max="15" width="9.57421875" style="0" customWidth="1"/>
    <col min="16" max="16" width="13.00390625" style="0" customWidth="1"/>
    <col min="17" max="17" width="11.7109375" style="0" customWidth="1"/>
    <col min="18" max="18" width="1.421875" style="0" customWidth="1"/>
    <col min="20" max="21" width="9.00390625" style="0" hidden="1" customWidth="1"/>
  </cols>
  <sheetData>
    <row r="1" ht="15">
      <c r="B1" t="s">
        <v>144</v>
      </c>
    </row>
    <row r="2" spans="3:17" ht="21" customHeight="1">
      <c r="C2" s="122" t="s">
        <v>155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4" spans="3:21" ht="45.75" customHeight="1">
      <c r="C4" s="13" t="s">
        <v>4</v>
      </c>
      <c r="D4" s="13" t="s">
        <v>156</v>
      </c>
      <c r="E4" s="123" t="s">
        <v>31</v>
      </c>
      <c r="F4" s="124"/>
      <c r="G4" s="125"/>
      <c r="H4" s="13" t="s">
        <v>123</v>
      </c>
      <c r="I4" s="13" t="s">
        <v>125</v>
      </c>
      <c r="J4" s="13" t="s">
        <v>99</v>
      </c>
      <c r="K4" s="13" t="s">
        <v>100</v>
      </c>
      <c r="L4" s="13" t="s">
        <v>101</v>
      </c>
      <c r="M4" s="13" t="s">
        <v>102</v>
      </c>
      <c r="N4" s="13" t="s">
        <v>124</v>
      </c>
      <c r="O4" s="13" t="s">
        <v>126</v>
      </c>
      <c r="P4" s="13" t="s">
        <v>98</v>
      </c>
      <c r="Q4" s="13" t="s">
        <v>6</v>
      </c>
      <c r="T4" s="60" t="s">
        <v>5</v>
      </c>
      <c r="U4" s="60" t="s">
        <v>95</v>
      </c>
    </row>
    <row r="5" spans="2:21" ht="33" customHeight="1">
      <c r="B5" s="66" t="s">
        <v>103</v>
      </c>
      <c r="C5" s="13" t="s">
        <v>104</v>
      </c>
      <c r="D5" s="13" t="s">
        <v>91</v>
      </c>
      <c r="E5" s="68">
        <v>41365</v>
      </c>
      <c r="F5" s="67" t="s">
        <v>7</v>
      </c>
      <c r="G5" s="69">
        <v>41374</v>
      </c>
      <c r="H5" s="70">
        <v>10</v>
      </c>
      <c r="I5" s="71">
        <v>40</v>
      </c>
      <c r="J5" s="25" t="s">
        <v>105</v>
      </c>
      <c r="K5" s="73">
        <v>5000</v>
      </c>
      <c r="L5" s="73">
        <v>1640</v>
      </c>
      <c r="M5" s="73">
        <v>500</v>
      </c>
      <c r="N5" s="74">
        <f>K5+L5+M5</f>
        <v>7140</v>
      </c>
      <c r="O5" s="89" t="s">
        <v>116</v>
      </c>
      <c r="P5" s="72" t="s">
        <v>96</v>
      </c>
      <c r="Q5" s="13" t="s">
        <v>113</v>
      </c>
      <c r="T5" s="60"/>
      <c r="U5" s="60"/>
    </row>
    <row r="6" spans="2:21" ht="33" customHeight="1">
      <c r="B6">
        <v>1</v>
      </c>
      <c r="C6" s="25"/>
      <c r="D6" s="25"/>
      <c r="E6" s="15" t="s">
        <v>8</v>
      </c>
      <c r="F6" s="58" t="s">
        <v>7</v>
      </c>
      <c r="G6" s="16" t="s">
        <v>8</v>
      </c>
      <c r="H6" s="64"/>
      <c r="I6" s="65"/>
      <c r="J6" s="25"/>
      <c r="K6" s="75"/>
      <c r="L6" s="75"/>
      <c r="M6" s="75"/>
      <c r="N6" s="74">
        <f>K6+L6+M6</f>
        <v>0</v>
      </c>
      <c r="O6" s="89"/>
      <c r="P6" s="72"/>
      <c r="Q6" s="14"/>
      <c r="S6">
        <f aca="true" t="shared" si="0" ref="S6:S15">_xlfn.COUNTIFS($J$6:$J$15,J6)</f>
        <v>0</v>
      </c>
      <c r="T6" s="51" t="s">
        <v>93</v>
      </c>
      <c r="U6" t="s">
        <v>149</v>
      </c>
    </row>
    <row r="7" spans="2:21" ht="33" customHeight="1">
      <c r="B7">
        <v>2</v>
      </c>
      <c r="C7" s="25"/>
      <c r="D7" s="25"/>
      <c r="E7" s="15" t="s">
        <v>8</v>
      </c>
      <c r="F7" s="59" t="s">
        <v>7</v>
      </c>
      <c r="G7" s="17" t="s">
        <v>8</v>
      </c>
      <c r="H7" s="64"/>
      <c r="I7" s="65"/>
      <c r="J7" s="25"/>
      <c r="K7" s="75"/>
      <c r="L7" s="75"/>
      <c r="M7" s="75"/>
      <c r="N7" s="74">
        <f>K7+L7+M7</f>
        <v>0</v>
      </c>
      <c r="O7" s="89"/>
      <c r="P7" s="72"/>
      <c r="Q7" s="14"/>
      <c r="S7">
        <f t="shared" si="0"/>
        <v>0</v>
      </c>
      <c r="T7" s="51" t="s">
        <v>91</v>
      </c>
      <c r="U7" t="s">
        <v>150</v>
      </c>
    </row>
    <row r="8" spans="2:21" ht="33" customHeight="1">
      <c r="B8">
        <v>3</v>
      </c>
      <c r="C8" s="13"/>
      <c r="D8" s="25"/>
      <c r="E8" s="15" t="s">
        <v>8</v>
      </c>
      <c r="F8" s="58" t="s">
        <v>7</v>
      </c>
      <c r="G8" s="16" t="s">
        <v>8</v>
      </c>
      <c r="H8" s="64"/>
      <c r="I8" s="65"/>
      <c r="J8" s="25"/>
      <c r="K8" s="75"/>
      <c r="L8" s="75"/>
      <c r="M8" s="75"/>
      <c r="N8" s="74"/>
      <c r="O8" s="89"/>
      <c r="P8" s="72"/>
      <c r="Q8" s="14"/>
      <c r="S8">
        <f t="shared" si="0"/>
        <v>0</v>
      </c>
      <c r="T8" s="51" t="s">
        <v>92</v>
      </c>
      <c r="U8" t="s">
        <v>96</v>
      </c>
    </row>
    <row r="9" spans="2:21" ht="33" customHeight="1">
      <c r="B9">
        <v>4</v>
      </c>
      <c r="C9" s="13"/>
      <c r="D9" s="25"/>
      <c r="E9" s="15" t="s">
        <v>8</v>
      </c>
      <c r="F9" s="59" t="s">
        <v>7</v>
      </c>
      <c r="G9" s="17" t="s">
        <v>8</v>
      </c>
      <c r="H9" s="64"/>
      <c r="I9" s="65"/>
      <c r="J9" s="25"/>
      <c r="K9" s="75"/>
      <c r="L9" s="75"/>
      <c r="M9" s="75"/>
      <c r="N9" s="74"/>
      <c r="O9" s="89"/>
      <c r="P9" s="72"/>
      <c r="Q9" s="14"/>
      <c r="S9">
        <f t="shared" si="0"/>
        <v>0</v>
      </c>
      <c r="T9" s="51" t="s">
        <v>94</v>
      </c>
      <c r="U9" t="s">
        <v>97</v>
      </c>
    </row>
    <row r="10" spans="2:21" ht="33" customHeight="1">
      <c r="B10">
        <v>5</v>
      </c>
      <c r="C10" s="13"/>
      <c r="D10" s="25"/>
      <c r="E10" s="15" t="s">
        <v>8</v>
      </c>
      <c r="F10" s="58" t="s">
        <v>7</v>
      </c>
      <c r="G10" s="16" t="s">
        <v>8</v>
      </c>
      <c r="H10" s="64"/>
      <c r="I10" s="65"/>
      <c r="J10" s="25"/>
      <c r="K10" s="75"/>
      <c r="L10" s="75"/>
      <c r="M10" s="75"/>
      <c r="N10" s="74"/>
      <c r="O10" s="89"/>
      <c r="P10" s="72"/>
      <c r="Q10" s="14"/>
      <c r="S10">
        <f t="shared" si="0"/>
        <v>0</v>
      </c>
      <c r="T10" s="51"/>
      <c r="U10" t="s">
        <v>94</v>
      </c>
    </row>
    <row r="11" spans="2:20" ht="33" customHeight="1">
      <c r="B11">
        <v>6</v>
      </c>
      <c r="C11" s="13"/>
      <c r="D11" s="25"/>
      <c r="E11" s="15" t="s">
        <v>8</v>
      </c>
      <c r="F11" s="59" t="s">
        <v>7</v>
      </c>
      <c r="G11" s="17" t="s">
        <v>8</v>
      </c>
      <c r="H11" s="64"/>
      <c r="I11" s="65"/>
      <c r="J11" s="25"/>
      <c r="K11" s="75"/>
      <c r="L11" s="75"/>
      <c r="M11" s="75"/>
      <c r="N11" s="74"/>
      <c r="O11" s="89"/>
      <c r="P11" s="72"/>
      <c r="Q11" s="14"/>
      <c r="S11">
        <f t="shared" si="0"/>
        <v>0</v>
      </c>
      <c r="T11" s="51"/>
    </row>
    <row r="12" spans="2:20" ht="33" customHeight="1">
      <c r="B12">
        <v>7</v>
      </c>
      <c r="C12" s="25"/>
      <c r="D12" s="25"/>
      <c r="E12" s="15" t="s">
        <v>8</v>
      </c>
      <c r="F12" s="58" t="s">
        <v>7</v>
      </c>
      <c r="G12" s="16" t="s">
        <v>8</v>
      </c>
      <c r="H12" s="64"/>
      <c r="I12" s="65"/>
      <c r="J12" s="25"/>
      <c r="K12" s="75"/>
      <c r="L12" s="75"/>
      <c r="M12" s="75"/>
      <c r="N12" s="74"/>
      <c r="O12" s="89"/>
      <c r="P12" s="72"/>
      <c r="Q12" s="14"/>
      <c r="S12">
        <f t="shared" si="0"/>
        <v>0</v>
      </c>
      <c r="T12" s="51"/>
    </row>
    <row r="13" spans="2:20" ht="33" customHeight="1">
      <c r="B13">
        <v>8</v>
      </c>
      <c r="C13" s="25"/>
      <c r="D13" s="25"/>
      <c r="E13" s="15" t="s">
        <v>8</v>
      </c>
      <c r="F13" s="58" t="s">
        <v>7</v>
      </c>
      <c r="G13" s="16" t="s">
        <v>8</v>
      </c>
      <c r="H13" s="64"/>
      <c r="I13" s="65"/>
      <c r="J13" s="25"/>
      <c r="K13" s="75"/>
      <c r="L13" s="75"/>
      <c r="M13" s="75"/>
      <c r="N13" s="74"/>
      <c r="O13" s="89"/>
      <c r="P13" s="72"/>
      <c r="Q13" s="14"/>
      <c r="S13">
        <f t="shared" si="0"/>
        <v>0</v>
      </c>
      <c r="T13" s="51"/>
    </row>
    <row r="14" spans="2:20" ht="33" customHeight="1">
      <c r="B14">
        <v>9</v>
      </c>
      <c r="C14" s="13"/>
      <c r="D14" s="25"/>
      <c r="E14" s="15" t="s">
        <v>8</v>
      </c>
      <c r="F14" s="59" t="s">
        <v>7</v>
      </c>
      <c r="G14" s="17" t="s">
        <v>8</v>
      </c>
      <c r="H14" s="64"/>
      <c r="I14" s="65"/>
      <c r="J14" s="25"/>
      <c r="K14" s="75"/>
      <c r="L14" s="75"/>
      <c r="M14" s="75"/>
      <c r="N14" s="74"/>
      <c r="O14" s="89"/>
      <c r="P14" s="72"/>
      <c r="Q14" s="14"/>
      <c r="S14">
        <f t="shared" si="0"/>
        <v>0</v>
      </c>
      <c r="T14" s="51"/>
    </row>
    <row r="15" spans="2:20" ht="33" customHeight="1">
      <c r="B15">
        <v>10</v>
      </c>
      <c r="C15" s="13"/>
      <c r="D15" s="25"/>
      <c r="E15" s="15" t="s">
        <v>8</v>
      </c>
      <c r="F15" s="58" t="s">
        <v>7</v>
      </c>
      <c r="G15" s="16" t="s">
        <v>8</v>
      </c>
      <c r="H15" s="64"/>
      <c r="I15" s="65"/>
      <c r="J15" s="25"/>
      <c r="K15" s="75"/>
      <c r="L15" s="75"/>
      <c r="M15" s="75"/>
      <c r="N15" s="74"/>
      <c r="O15" s="89"/>
      <c r="P15" s="72"/>
      <c r="Q15" s="14"/>
      <c r="S15">
        <f t="shared" si="0"/>
        <v>0</v>
      </c>
      <c r="T15" s="51"/>
    </row>
    <row r="16" spans="3:18" ht="8.25" customHeight="1">
      <c r="C16" s="76"/>
      <c r="D16" s="77"/>
      <c r="E16" s="78"/>
      <c r="F16" s="76"/>
      <c r="G16" s="78"/>
      <c r="H16" s="79"/>
      <c r="I16" s="80"/>
      <c r="J16" s="76"/>
      <c r="K16" s="81"/>
      <c r="L16" s="81"/>
      <c r="M16" s="81"/>
      <c r="N16" s="82"/>
      <c r="O16" s="82"/>
      <c r="P16" s="83"/>
      <c r="Q16" s="77"/>
      <c r="R16" s="7"/>
    </row>
    <row r="17" spans="2:17" ht="33" customHeight="1">
      <c r="B17" s="8"/>
      <c r="C17" s="25" t="s">
        <v>32</v>
      </c>
      <c r="D17" s="61"/>
      <c r="E17" s="62"/>
      <c r="F17" s="12"/>
      <c r="G17" s="63"/>
      <c r="H17" s="64">
        <f>SUBTOTAL(9,H6:H15)</f>
        <v>0</v>
      </c>
      <c r="I17" s="65">
        <f>SUBTOTAL(9,I6:I15)</f>
        <v>0</v>
      </c>
      <c r="J17" s="61"/>
      <c r="K17" s="75">
        <f>SUBTOTAL(9,K6:K15)</f>
        <v>0</v>
      </c>
      <c r="L17" s="75">
        <f>SUBTOTAL(9,L6:L15)</f>
        <v>0</v>
      </c>
      <c r="M17" s="75">
        <f>SUBTOTAL(9,M6:M15)</f>
        <v>0</v>
      </c>
      <c r="N17" s="75">
        <f>SUBTOTAL(9,N6:N15)</f>
        <v>0</v>
      </c>
      <c r="O17" s="75"/>
      <c r="P17" s="61"/>
      <c r="Q17" s="61"/>
    </row>
    <row r="18" spans="3:17" ht="17.25" customHeight="1">
      <c r="C18" s="19" t="s">
        <v>11</v>
      </c>
      <c r="D18" s="19"/>
      <c r="E18" s="20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ht="13.5">
      <c r="C19" s="18" t="s">
        <v>158</v>
      </c>
    </row>
    <row r="20" ht="13.5">
      <c r="C20" s="18" t="s">
        <v>159</v>
      </c>
    </row>
    <row r="21" ht="13.5">
      <c r="C21" s="18" t="s">
        <v>9</v>
      </c>
    </row>
    <row r="22" ht="13.5">
      <c r="C22" s="18" t="s">
        <v>10</v>
      </c>
    </row>
    <row r="26" ht="13.5">
      <c r="I26" t="s">
        <v>129</v>
      </c>
    </row>
    <row r="28" spans="9:15" ht="19.5" customHeight="1">
      <c r="I28" t="s">
        <v>106</v>
      </c>
      <c r="J28" s="90"/>
      <c r="L28" s="7" t="s">
        <v>128</v>
      </c>
      <c r="M28" s="7"/>
      <c r="N28" s="92" t="s">
        <v>130</v>
      </c>
      <c r="O28" s="90"/>
    </row>
    <row r="29" ht="19.5" customHeight="1">
      <c r="C29" t="s">
        <v>157</v>
      </c>
    </row>
    <row r="30" spans="3:15" ht="24.75" customHeight="1">
      <c r="C30" t="s">
        <v>93</v>
      </c>
      <c r="D30" s="90"/>
      <c r="I30" t="s">
        <v>108</v>
      </c>
      <c r="J30" s="90"/>
      <c r="N30" s="85" t="s">
        <v>131</v>
      </c>
      <c r="O30">
        <f>SUM(O31:O40)</f>
        <v>0</v>
      </c>
    </row>
    <row r="31" spans="3:15" ht="24.75" customHeight="1">
      <c r="C31" t="s">
        <v>91</v>
      </c>
      <c r="D31" s="90"/>
      <c r="I31" t="s">
        <v>109</v>
      </c>
      <c r="J31" s="90"/>
      <c r="N31" t="s">
        <v>108</v>
      </c>
      <c r="O31" s="90"/>
    </row>
    <row r="32" spans="3:15" ht="24.75" customHeight="1">
      <c r="C32" t="s">
        <v>92</v>
      </c>
      <c r="D32" s="90"/>
      <c r="I32" t="s">
        <v>110</v>
      </c>
      <c r="J32" s="90"/>
      <c r="N32" t="s">
        <v>109</v>
      </c>
      <c r="O32" s="90"/>
    </row>
    <row r="33" spans="3:15" ht="24.75" customHeight="1">
      <c r="C33" t="s">
        <v>94</v>
      </c>
      <c r="D33" s="90"/>
      <c r="I33" t="s">
        <v>111</v>
      </c>
      <c r="J33" s="90"/>
      <c r="N33" t="s">
        <v>110</v>
      </c>
      <c r="O33" s="90"/>
    </row>
    <row r="34" spans="9:15" ht="24.75" customHeight="1">
      <c r="I34" t="s">
        <v>112</v>
      </c>
      <c r="J34" s="90"/>
      <c r="N34" t="s">
        <v>111</v>
      </c>
      <c r="O34" s="90"/>
    </row>
    <row r="35" spans="9:15" ht="24.75" customHeight="1">
      <c r="I35" t="s">
        <v>107</v>
      </c>
      <c r="J35">
        <f>SUM(J30:J34)</f>
        <v>0</v>
      </c>
      <c r="N35" t="s">
        <v>112</v>
      </c>
      <c r="O35" s="90"/>
    </row>
    <row r="36" spans="14:15" ht="24.75" customHeight="1">
      <c r="N36" t="s">
        <v>132</v>
      </c>
      <c r="O36" s="90"/>
    </row>
    <row r="37" spans="3:16" ht="24.75" customHeight="1">
      <c r="C37" t="s">
        <v>114</v>
      </c>
      <c r="E37" s="7"/>
      <c r="F37" s="7"/>
      <c r="G37" s="7"/>
      <c r="H37" s="7"/>
      <c r="I37" s="7" t="s">
        <v>127</v>
      </c>
      <c r="J37" s="7"/>
      <c r="K37" s="7"/>
      <c r="N37" t="s">
        <v>133</v>
      </c>
      <c r="O37" s="90"/>
      <c r="P37" s="7"/>
    </row>
    <row r="38" spans="3:16" ht="30" customHeight="1">
      <c r="C38" s="86" t="s">
        <v>115</v>
      </c>
      <c r="D38" s="90"/>
      <c r="E38" s="84"/>
      <c r="F38" s="84"/>
      <c r="G38" s="84"/>
      <c r="H38" s="7"/>
      <c r="I38" s="88" t="str">
        <f>U6</f>
        <v>一般就労（正規）</v>
      </c>
      <c r="J38" s="91"/>
      <c r="K38" s="85"/>
      <c r="L38" s="85"/>
      <c r="M38" s="7"/>
      <c r="N38" t="s">
        <v>134</v>
      </c>
      <c r="O38" s="90"/>
      <c r="P38" s="85"/>
    </row>
    <row r="39" spans="3:15" ht="30" customHeight="1">
      <c r="C39" s="87" t="s">
        <v>116</v>
      </c>
      <c r="D39" s="90"/>
      <c r="I39" s="88" t="str">
        <f>U7</f>
        <v>一般就労（パート）</v>
      </c>
      <c r="J39" s="91"/>
      <c r="N39" t="s">
        <v>135</v>
      </c>
      <c r="O39" s="90"/>
    </row>
    <row r="40" spans="3:40" ht="30" customHeight="1">
      <c r="C40" s="87" t="s">
        <v>117</v>
      </c>
      <c r="D40" s="90"/>
      <c r="G40" s="7"/>
      <c r="H40" s="7"/>
      <c r="I40" s="88" t="str">
        <f>U8</f>
        <v>トライアル雇用</v>
      </c>
      <c r="J40" s="91"/>
      <c r="K40" s="7"/>
      <c r="L40" s="7"/>
      <c r="N40" t="s">
        <v>136</v>
      </c>
      <c r="O40" s="90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3:40" ht="30" customHeight="1">
      <c r="C41" s="87" t="s">
        <v>118</v>
      </c>
      <c r="D41" s="90"/>
      <c r="G41" s="7"/>
      <c r="H41" s="85"/>
      <c r="I41" s="88" t="str">
        <f>U9</f>
        <v>民間活用委託訓練</v>
      </c>
      <c r="J41" s="91"/>
      <c r="K41" s="85"/>
      <c r="L41" s="7"/>
      <c r="S41" s="84"/>
      <c r="T41" s="84"/>
      <c r="U41" s="84"/>
      <c r="V41" s="84"/>
      <c r="W41" s="7"/>
      <c r="X41" s="84"/>
      <c r="Y41" s="84"/>
      <c r="Z41" s="84"/>
      <c r="AA41" s="84"/>
      <c r="AB41" s="7"/>
      <c r="AC41" s="84"/>
      <c r="AD41" s="84"/>
      <c r="AE41" s="84"/>
      <c r="AF41" s="84"/>
      <c r="AG41" s="7"/>
      <c r="AH41" s="7"/>
      <c r="AI41" s="7"/>
      <c r="AJ41" s="7"/>
      <c r="AK41" s="7"/>
      <c r="AL41" s="7"/>
      <c r="AM41" s="7"/>
      <c r="AN41" s="7"/>
    </row>
    <row r="42" spans="3:12" ht="30" customHeight="1">
      <c r="C42" s="86" t="s">
        <v>119</v>
      </c>
      <c r="D42" s="90"/>
      <c r="G42" s="7"/>
      <c r="H42" s="7"/>
      <c r="I42" s="88" t="str">
        <f>U10</f>
        <v>その他</v>
      </c>
      <c r="J42" s="91"/>
      <c r="K42" s="7"/>
      <c r="L42" s="7"/>
    </row>
    <row r="43" spans="3:12" ht="30" customHeight="1">
      <c r="C43" s="86" t="s">
        <v>120</v>
      </c>
      <c r="D43" s="90"/>
      <c r="G43" s="84"/>
      <c r="H43" s="84"/>
      <c r="I43" s="84"/>
      <c r="J43" s="84"/>
      <c r="K43" s="7"/>
      <c r="L43" s="7"/>
    </row>
    <row r="44" spans="3:12" ht="30" customHeight="1">
      <c r="C44" s="86" t="s">
        <v>121</v>
      </c>
      <c r="D44" s="90"/>
      <c r="G44" s="7"/>
      <c r="H44" s="7"/>
      <c r="I44" s="7"/>
      <c r="J44" s="7"/>
      <c r="K44" s="7"/>
      <c r="L44" s="7"/>
    </row>
    <row r="45" spans="3:12" ht="30" customHeight="1">
      <c r="C45" s="86" t="s">
        <v>122</v>
      </c>
      <c r="D45" s="90"/>
      <c r="G45" s="7"/>
      <c r="H45" s="7"/>
      <c r="I45" s="7"/>
      <c r="J45" s="7"/>
      <c r="K45" s="7"/>
      <c r="L45" s="7"/>
    </row>
    <row r="46" spans="7:12" ht="30" customHeight="1">
      <c r="G46" s="7"/>
      <c r="H46" s="7"/>
      <c r="I46" s="7"/>
      <c r="J46" s="7"/>
      <c r="K46" s="7"/>
      <c r="L46" s="7"/>
    </row>
    <row r="47" spans="7:12" ht="30" customHeight="1">
      <c r="G47" s="7"/>
      <c r="H47" s="7"/>
      <c r="I47" s="7"/>
      <c r="J47" s="7"/>
      <c r="K47" s="7"/>
      <c r="L47" s="7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</sheetData>
  <sheetProtection/>
  <mergeCells count="2">
    <mergeCell ref="C2:Q2"/>
    <mergeCell ref="E4:G4"/>
  </mergeCells>
  <dataValidations count="5">
    <dataValidation type="list" allowBlank="1" showInputMessage="1" showErrorMessage="1" sqref="D16">
      <formula1>$T$6:$T$15</formula1>
    </dataValidation>
    <dataValidation type="list" allowBlank="1" showInputMessage="1" showErrorMessage="1" sqref="P16">
      <formula1>$U$6:$U$15</formula1>
    </dataValidation>
    <dataValidation type="list" allowBlank="1" showInputMessage="1" showErrorMessage="1" sqref="O5:O15">
      <formula1>$C$38:$C$45</formula1>
    </dataValidation>
    <dataValidation type="list" allowBlank="1" showInputMessage="1" showErrorMessage="1" sqref="D6:D15">
      <formula1>$T$6:$T$9</formula1>
    </dataValidation>
    <dataValidation type="list" allowBlank="1" showInputMessage="1" showErrorMessage="1" sqref="P5:P15">
      <formula1>$U$6:$U$11</formula1>
    </dataValidation>
  </dataValidations>
  <printOptions/>
  <pageMargins left="0.15748031496062992" right="0.15748031496062992" top="0.5511811023622047" bottom="0.5118110236220472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117"/>
  <sheetViews>
    <sheetView showGridLines="0" showZeros="0" view="pageBreakPreview" zoomScale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2.57421875" style="0" customWidth="1"/>
    <col min="2" max="2" width="3.140625" style="0" customWidth="1"/>
    <col min="3" max="3" width="13.28125" style="0" customWidth="1"/>
    <col min="4" max="4" width="8.57421875" style="0" customWidth="1"/>
    <col min="6" max="6" width="2.421875" style="0" customWidth="1"/>
    <col min="8" max="8" width="6.57421875" style="0" customWidth="1"/>
    <col min="9" max="9" width="9.140625" style="0" customWidth="1"/>
    <col min="10" max="10" width="14.7109375" style="0" customWidth="1"/>
    <col min="11" max="14" width="9.140625" style="0" customWidth="1"/>
    <col min="15" max="15" width="9.57421875" style="0" customWidth="1"/>
    <col min="16" max="16" width="13.00390625" style="0" customWidth="1"/>
    <col min="17" max="17" width="11.7109375" style="0" customWidth="1"/>
    <col min="18" max="18" width="1.57421875" style="0" customWidth="1"/>
    <col min="20" max="21" width="0" style="0" hidden="1" customWidth="1"/>
  </cols>
  <sheetData>
    <row r="1" ht="15">
      <c r="B1" t="s">
        <v>144</v>
      </c>
    </row>
    <row r="2" spans="3:17" ht="21" customHeight="1">
      <c r="C2" s="122" t="s">
        <v>155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4" spans="3:21" ht="45.75" customHeight="1">
      <c r="C4" s="13" t="s">
        <v>4</v>
      </c>
      <c r="D4" s="13" t="s">
        <v>156</v>
      </c>
      <c r="E4" s="123" t="s">
        <v>31</v>
      </c>
      <c r="F4" s="124"/>
      <c r="G4" s="125"/>
      <c r="H4" s="13" t="s">
        <v>123</v>
      </c>
      <c r="I4" s="13" t="s">
        <v>125</v>
      </c>
      <c r="J4" s="13" t="s">
        <v>99</v>
      </c>
      <c r="K4" s="13" t="s">
        <v>100</v>
      </c>
      <c r="L4" s="13" t="s">
        <v>101</v>
      </c>
      <c r="M4" s="13" t="s">
        <v>102</v>
      </c>
      <c r="N4" s="13" t="s">
        <v>124</v>
      </c>
      <c r="O4" s="13" t="s">
        <v>126</v>
      </c>
      <c r="P4" s="13" t="s">
        <v>98</v>
      </c>
      <c r="Q4" s="13" t="s">
        <v>6</v>
      </c>
      <c r="T4" s="60" t="s">
        <v>5</v>
      </c>
      <c r="U4" s="60" t="s">
        <v>95</v>
      </c>
    </row>
    <row r="5" spans="2:21" ht="33" customHeight="1">
      <c r="B5" s="66" t="s">
        <v>103</v>
      </c>
      <c r="C5" s="13" t="s">
        <v>104</v>
      </c>
      <c r="D5" s="13" t="s">
        <v>91</v>
      </c>
      <c r="E5" s="68">
        <v>41365</v>
      </c>
      <c r="F5" s="67" t="s">
        <v>7</v>
      </c>
      <c r="G5" s="69">
        <v>41374</v>
      </c>
      <c r="H5" s="70">
        <v>10</v>
      </c>
      <c r="I5" s="71">
        <v>40</v>
      </c>
      <c r="J5" s="25" t="s">
        <v>105</v>
      </c>
      <c r="K5" s="95">
        <f>H5*500</f>
        <v>5000</v>
      </c>
      <c r="L5" s="73">
        <v>1640</v>
      </c>
      <c r="M5" s="73">
        <v>500</v>
      </c>
      <c r="N5" s="96">
        <f>K5+L5+M5</f>
        <v>7140</v>
      </c>
      <c r="O5" s="89" t="s">
        <v>116</v>
      </c>
      <c r="P5" s="72" t="s">
        <v>96</v>
      </c>
      <c r="Q5" s="13" t="s">
        <v>113</v>
      </c>
      <c r="T5" s="60"/>
      <c r="U5" s="60"/>
    </row>
    <row r="6" spans="2:21" ht="33" customHeight="1">
      <c r="B6">
        <v>1</v>
      </c>
      <c r="C6" s="25"/>
      <c r="D6" s="25"/>
      <c r="E6" s="15" t="s">
        <v>8</v>
      </c>
      <c r="F6" s="58" t="s">
        <v>7</v>
      </c>
      <c r="G6" s="16" t="s">
        <v>8</v>
      </c>
      <c r="H6" s="64"/>
      <c r="I6" s="65"/>
      <c r="J6" s="25"/>
      <c r="K6" s="95">
        <f>H6*500</f>
        <v>0</v>
      </c>
      <c r="L6" s="75"/>
      <c r="M6" s="75"/>
      <c r="N6" s="96">
        <f>K6+L6+M6</f>
        <v>0</v>
      </c>
      <c r="O6" s="89"/>
      <c r="P6" s="72"/>
      <c r="Q6" s="14"/>
      <c r="R6">
        <f aca="true" t="shared" si="0" ref="R6:R37">_xlfn.COUNTIFS($C$6:$C$85,C6)</f>
        <v>0</v>
      </c>
      <c r="S6">
        <f aca="true" t="shared" si="1" ref="S6:S37">_xlfn.COUNTIFS($J$6:$J$85,J6)</f>
        <v>0</v>
      </c>
      <c r="T6" s="51" t="s">
        <v>93</v>
      </c>
      <c r="U6" t="s">
        <v>149</v>
      </c>
    </row>
    <row r="7" spans="2:21" ht="33" customHeight="1">
      <c r="B7">
        <v>2</v>
      </c>
      <c r="C7" s="25"/>
      <c r="D7" s="25"/>
      <c r="E7" s="15" t="s">
        <v>8</v>
      </c>
      <c r="F7" s="59" t="s">
        <v>7</v>
      </c>
      <c r="G7" s="17" t="s">
        <v>8</v>
      </c>
      <c r="H7" s="64"/>
      <c r="I7" s="65"/>
      <c r="J7" s="25"/>
      <c r="K7" s="95">
        <f aca="true" t="shared" si="2" ref="K7:K70">H7*500</f>
        <v>0</v>
      </c>
      <c r="L7" s="75"/>
      <c r="M7" s="75"/>
      <c r="N7" s="96">
        <f aca="true" t="shared" si="3" ref="N7:N70">K7+L7+M7</f>
        <v>0</v>
      </c>
      <c r="O7" s="89"/>
      <c r="P7" s="72"/>
      <c r="Q7" s="14"/>
      <c r="R7">
        <f t="shared" si="0"/>
        <v>0</v>
      </c>
      <c r="S7">
        <f t="shared" si="1"/>
        <v>0</v>
      </c>
      <c r="T7" s="51" t="s">
        <v>91</v>
      </c>
      <c r="U7" t="s">
        <v>150</v>
      </c>
    </row>
    <row r="8" spans="2:21" ht="33" customHeight="1">
      <c r="B8">
        <v>3</v>
      </c>
      <c r="C8" s="13"/>
      <c r="D8" s="25"/>
      <c r="E8" s="15" t="s">
        <v>8</v>
      </c>
      <c r="F8" s="58" t="s">
        <v>7</v>
      </c>
      <c r="G8" s="16" t="s">
        <v>8</v>
      </c>
      <c r="H8" s="64"/>
      <c r="I8" s="65"/>
      <c r="J8" s="25"/>
      <c r="K8" s="95">
        <f t="shared" si="2"/>
        <v>0</v>
      </c>
      <c r="L8" s="75"/>
      <c r="M8" s="75"/>
      <c r="N8" s="96">
        <f t="shared" si="3"/>
        <v>0</v>
      </c>
      <c r="O8" s="89"/>
      <c r="P8" s="72"/>
      <c r="Q8" s="14"/>
      <c r="R8">
        <f t="shared" si="0"/>
        <v>0</v>
      </c>
      <c r="S8">
        <f t="shared" si="1"/>
        <v>0</v>
      </c>
      <c r="T8" s="51" t="s">
        <v>92</v>
      </c>
      <c r="U8" t="s">
        <v>96</v>
      </c>
    </row>
    <row r="9" spans="2:21" ht="33" customHeight="1">
      <c r="B9">
        <v>4</v>
      </c>
      <c r="C9" s="13"/>
      <c r="D9" s="25"/>
      <c r="E9" s="15" t="s">
        <v>8</v>
      </c>
      <c r="F9" s="59" t="s">
        <v>7</v>
      </c>
      <c r="G9" s="17" t="s">
        <v>8</v>
      </c>
      <c r="H9" s="64"/>
      <c r="I9" s="65"/>
      <c r="J9" s="25"/>
      <c r="K9" s="95">
        <f t="shared" si="2"/>
        <v>0</v>
      </c>
      <c r="L9" s="75"/>
      <c r="M9" s="75"/>
      <c r="N9" s="96">
        <f t="shared" si="3"/>
        <v>0</v>
      </c>
      <c r="O9" s="89"/>
      <c r="P9" s="72"/>
      <c r="Q9" s="14"/>
      <c r="R9">
        <f t="shared" si="0"/>
        <v>0</v>
      </c>
      <c r="S9">
        <f t="shared" si="1"/>
        <v>0</v>
      </c>
      <c r="T9" s="51" t="s">
        <v>94</v>
      </c>
      <c r="U9" t="s">
        <v>97</v>
      </c>
    </row>
    <row r="10" spans="2:21" ht="33" customHeight="1">
      <c r="B10">
        <v>5</v>
      </c>
      <c r="C10" s="13"/>
      <c r="D10" s="25"/>
      <c r="E10" s="15" t="s">
        <v>8</v>
      </c>
      <c r="F10" s="58" t="s">
        <v>7</v>
      </c>
      <c r="G10" s="16" t="s">
        <v>8</v>
      </c>
      <c r="H10" s="64"/>
      <c r="I10" s="65"/>
      <c r="J10" s="25"/>
      <c r="K10" s="95">
        <f t="shared" si="2"/>
        <v>0</v>
      </c>
      <c r="L10" s="75"/>
      <c r="M10" s="75"/>
      <c r="N10" s="96">
        <f t="shared" si="3"/>
        <v>0</v>
      </c>
      <c r="O10" s="89"/>
      <c r="P10" s="72"/>
      <c r="Q10" s="14"/>
      <c r="R10">
        <f t="shared" si="0"/>
        <v>0</v>
      </c>
      <c r="S10">
        <f t="shared" si="1"/>
        <v>0</v>
      </c>
      <c r="T10" s="51"/>
      <c r="U10" t="s">
        <v>94</v>
      </c>
    </row>
    <row r="11" spans="2:20" ht="33" customHeight="1">
      <c r="B11">
        <v>6</v>
      </c>
      <c r="C11" s="13"/>
      <c r="D11" s="25"/>
      <c r="E11" s="15" t="s">
        <v>8</v>
      </c>
      <c r="F11" s="59" t="s">
        <v>7</v>
      </c>
      <c r="G11" s="17" t="s">
        <v>8</v>
      </c>
      <c r="H11" s="64"/>
      <c r="I11" s="65"/>
      <c r="J11" s="25"/>
      <c r="K11" s="95">
        <f t="shared" si="2"/>
        <v>0</v>
      </c>
      <c r="L11" s="75"/>
      <c r="M11" s="75"/>
      <c r="N11" s="96">
        <f t="shared" si="3"/>
        <v>0</v>
      </c>
      <c r="O11" s="89"/>
      <c r="P11" s="72"/>
      <c r="Q11" s="14"/>
      <c r="R11">
        <f t="shared" si="0"/>
        <v>0</v>
      </c>
      <c r="S11">
        <f t="shared" si="1"/>
        <v>0</v>
      </c>
      <c r="T11" s="51"/>
    </row>
    <row r="12" spans="2:20" ht="33" customHeight="1">
      <c r="B12">
        <v>7</v>
      </c>
      <c r="C12" s="25"/>
      <c r="D12" s="25"/>
      <c r="E12" s="15" t="s">
        <v>8</v>
      </c>
      <c r="F12" s="58" t="s">
        <v>7</v>
      </c>
      <c r="G12" s="16" t="s">
        <v>8</v>
      </c>
      <c r="H12" s="64"/>
      <c r="I12" s="65"/>
      <c r="J12" s="25"/>
      <c r="K12" s="95">
        <f t="shared" si="2"/>
        <v>0</v>
      </c>
      <c r="L12" s="75"/>
      <c r="M12" s="75"/>
      <c r="N12" s="96">
        <f t="shared" si="3"/>
        <v>0</v>
      </c>
      <c r="O12" s="89"/>
      <c r="P12" s="72"/>
      <c r="Q12" s="14"/>
      <c r="R12">
        <f t="shared" si="0"/>
        <v>0</v>
      </c>
      <c r="S12">
        <f t="shared" si="1"/>
        <v>0</v>
      </c>
      <c r="T12" s="51"/>
    </row>
    <row r="13" spans="2:20" ht="33" customHeight="1">
      <c r="B13">
        <v>8</v>
      </c>
      <c r="C13" s="25"/>
      <c r="D13" s="25"/>
      <c r="E13" s="15" t="s">
        <v>8</v>
      </c>
      <c r="F13" s="58" t="s">
        <v>7</v>
      </c>
      <c r="G13" s="16" t="s">
        <v>8</v>
      </c>
      <c r="H13" s="64"/>
      <c r="I13" s="65"/>
      <c r="J13" s="25"/>
      <c r="K13" s="95">
        <f t="shared" si="2"/>
        <v>0</v>
      </c>
      <c r="L13" s="75"/>
      <c r="M13" s="75"/>
      <c r="N13" s="96">
        <f t="shared" si="3"/>
        <v>0</v>
      </c>
      <c r="O13" s="89"/>
      <c r="P13" s="72"/>
      <c r="Q13" s="14"/>
      <c r="R13">
        <f t="shared" si="0"/>
        <v>0</v>
      </c>
      <c r="S13">
        <f t="shared" si="1"/>
        <v>0</v>
      </c>
      <c r="T13" s="51"/>
    </row>
    <row r="14" spans="2:20" ht="33" customHeight="1">
      <c r="B14">
        <v>9</v>
      </c>
      <c r="C14" s="13"/>
      <c r="D14" s="25"/>
      <c r="E14" s="15" t="s">
        <v>8</v>
      </c>
      <c r="F14" s="59" t="s">
        <v>7</v>
      </c>
      <c r="G14" s="17" t="s">
        <v>8</v>
      </c>
      <c r="H14" s="64"/>
      <c r="I14" s="65"/>
      <c r="J14" s="25"/>
      <c r="K14" s="95">
        <f t="shared" si="2"/>
        <v>0</v>
      </c>
      <c r="L14" s="75"/>
      <c r="M14" s="75"/>
      <c r="N14" s="96">
        <f t="shared" si="3"/>
        <v>0</v>
      </c>
      <c r="O14" s="89"/>
      <c r="P14" s="72"/>
      <c r="Q14" s="14"/>
      <c r="R14">
        <f t="shared" si="0"/>
        <v>0</v>
      </c>
      <c r="S14">
        <f t="shared" si="1"/>
        <v>0</v>
      </c>
      <c r="T14" s="51"/>
    </row>
    <row r="15" spans="2:20" ht="33" customHeight="1">
      <c r="B15">
        <v>10</v>
      </c>
      <c r="C15" s="13"/>
      <c r="D15" s="25"/>
      <c r="E15" s="15" t="s">
        <v>8</v>
      </c>
      <c r="F15" s="58" t="s">
        <v>7</v>
      </c>
      <c r="G15" s="16" t="s">
        <v>8</v>
      </c>
      <c r="H15" s="64"/>
      <c r="I15" s="65"/>
      <c r="J15" s="25"/>
      <c r="K15" s="95">
        <f t="shared" si="2"/>
        <v>0</v>
      </c>
      <c r="L15" s="75"/>
      <c r="M15" s="75"/>
      <c r="N15" s="96">
        <f t="shared" si="3"/>
        <v>0</v>
      </c>
      <c r="O15" s="89"/>
      <c r="P15" s="72"/>
      <c r="Q15" s="14"/>
      <c r="R15">
        <f t="shared" si="0"/>
        <v>0</v>
      </c>
      <c r="S15">
        <f t="shared" si="1"/>
        <v>0</v>
      </c>
      <c r="T15" s="51"/>
    </row>
    <row r="16" spans="2:20" ht="33" customHeight="1">
      <c r="B16">
        <v>11</v>
      </c>
      <c r="C16" s="13"/>
      <c r="D16" s="25"/>
      <c r="E16" s="15" t="s">
        <v>8</v>
      </c>
      <c r="F16" s="58" t="s">
        <v>7</v>
      </c>
      <c r="G16" s="16" t="s">
        <v>8</v>
      </c>
      <c r="H16" s="64"/>
      <c r="I16" s="65"/>
      <c r="J16" s="25"/>
      <c r="K16" s="95">
        <f t="shared" si="2"/>
        <v>0</v>
      </c>
      <c r="L16" s="75"/>
      <c r="M16" s="75"/>
      <c r="N16" s="96">
        <f t="shared" si="3"/>
        <v>0</v>
      </c>
      <c r="O16" s="89"/>
      <c r="P16" s="72"/>
      <c r="Q16" s="14"/>
      <c r="R16">
        <f t="shared" si="0"/>
        <v>0</v>
      </c>
      <c r="S16">
        <f t="shared" si="1"/>
        <v>0</v>
      </c>
      <c r="T16" s="51"/>
    </row>
    <row r="17" spans="2:20" ht="33" customHeight="1">
      <c r="B17">
        <v>12</v>
      </c>
      <c r="C17" s="25"/>
      <c r="D17" s="25"/>
      <c r="E17" s="15" t="s">
        <v>8</v>
      </c>
      <c r="F17" s="59" t="s">
        <v>7</v>
      </c>
      <c r="G17" s="17" t="s">
        <v>8</v>
      </c>
      <c r="H17" s="64"/>
      <c r="I17" s="65"/>
      <c r="J17" s="25"/>
      <c r="K17" s="95">
        <f t="shared" si="2"/>
        <v>0</v>
      </c>
      <c r="L17" s="75"/>
      <c r="M17" s="75"/>
      <c r="N17" s="96">
        <f t="shared" si="3"/>
        <v>0</v>
      </c>
      <c r="O17" s="89"/>
      <c r="P17" s="72"/>
      <c r="Q17" s="14"/>
      <c r="R17">
        <f t="shared" si="0"/>
        <v>0</v>
      </c>
      <c r="S17">
        <f t="shared" si="1"/>
        <v>0</v>
      </c>
      <c r="T17" s="51"/>
    </row>
    <row r="18" spans="2:20" ht="33" customHeight="1">
      <c r="B18">
        <v>13</v>
      </c>
      <c r="C18" s="25"/>
      <c r="D18" s="25"/>
      <c r="E18" s="15" t="s">
        <v>8</v>
      </c>
      <c r="F18" s="58" t="s">
        <v>7</v>
      </c>
      <c r="G18" s="16" t="s">
        <v>8</v>
      </c>
      <c r="H18" s="64"/>
      <c r="I18" s="65"/>
      <c r="J18" s="25"/>
      <c r="K18" s="95">
        <f t="shared" si="2"/>
        <v>0</v>
      </c>
      <c r="L18" s="75"/>
      <c r="M18" s="75"/>
      <c r="N18" s="96">
        <f t="shared" si="3"/>
        <v>0</v>
      </c>
      <c r="O18" s="89"/>
      <c r="P18" s="72"/>
      <c r="Q18" s="14"/>
      <c r="R18">
        <f t="shared" si="0"/>
        <v>0</v>
      </c>
      <c r="S18">
        <f t="shared" si="1"/>
        <v>0</v>
      </c>
      <c r="T18" s="51"/>
    </row>
    <row r="19" spans="2:20" ht="33" customHeight="1">
      <c r="B19">
        <v>14</v>
      </c>
      <c r="C19" s="25"/>
      <c r="D19" s="25"/>
      <c r="E19" s="15" t="s">
        <v>8</v>
      </c>
      <c r="F19" s="58" t="s">
        <v>7</v>
      </c>
      <c r="G19" s="16" t="s">
        <v>8</v>
      </c>
      <c r="H19" s="64"/>
      <c r="I19" s="65"/>
      <c r="J19" s="25"/>
      <c r="K19" s="95">
        <f t="shared" si="2"/>
        <v>0</v>
      </c>
      <c r="L19" s="75"/>
      <c r="M19" s="75"/>
      <c r="N19" s="96">
        <f t="shared" si="3"/>
        <v>0</v>
      </c>
      <c r="O19" s="89"/>
      <c r="P19" s="72"/>
      <c r="Q19" s="14"/>
      <c r="R19">
        <f t="shared" si="0"/>
        <v>0</v>
      </c>
      <c r="S19">
        <f t="shared" si="1"/>
        <v>0</v>
      </c>
      <c r="T19" s="51"/>
    </row>
    <row r="20" spans="2:20" ht="33" customHeight="1">
      <c r="B20">
        <v>15</v>
      </c>
      <c r="C20" s="25"/>
      <c r="D20" s="25"/>
      <c r="E20" s="15" t="s">
        <v>8</v>
      </c>
      <c r="F20" s="59" t="s">
        <v>7</v>
      </c>
      <c r="G20" s="17" t="s">
        <v>8</v>
      </c>
      <c r="H20" s="64"/>
      <c r="I20" s="65"/>
      <c r="J20" s="25"/>
      <c r="K20" s="95">
        <f t="shared" si="2"/>
        <v>0</v>
      </c>
      <c r="L20" s="75"/>
      <c r="M20" s="75"/>
      <c r="N20" s="96">
        <f t="shared" si="3"/>
        <v>0</v>
      </c>
      <c r="O20" s="89"/>
      <c r="P20" s="72"/>
      <c r="Q20" s="14"/>
      <c r="R20">
        <f t="shared" si="0"/>
        <v>0</v>
      </c>
      <c r="S20">
        <f t="shared" si="1"/>
        <v>0</v>
      </c>
      <c r="T20" s="51"/>
    </row>
    <row r="21" spans="2:20" ht="33" customHeight="1">
      <c r="B21">
        <v>16</v>
      </c>
      <c r="C21" s="25"/>
      <c r="D21" s="25"/>
      <c r="E21" s="15" t="s">
        <v>8</v>
      </c>
      <c r="F21" s="58" t="s">
        <v>7</v>
      </c>
      <c r="G21" s="16" t="s">
        <v>8</v>
      </c>
      <c r="H21" s="64"/>
      <c r="I21" s="65"/>
      <c r="J21" s="25"/>
      <c r="K21" s="95">
        <f t="shared" si="2"/>
        <v>0</v>
      </c>
      <c r="L21" s="75"/>
      <c r="M21" s="75"/>
      <c r="N21" s="96">
        <f t="shared" si="3"/>
        <v>0</v>
      </c>
      <c r="O21" s="89"/>
      <c r="P21" s="72"/>
      <c r="Q21" s="14"/>
      <c r="R21">
        <f t="shared" si="0"/>
        <v>0</v>
      </c>
      <c r="S21">
        <f t="shared" si="1"/>
        <v>0</v>
      </c>
      <c r="T21" s="51"/>
    </row>
    <row r="22" spans="2:20" ht="33" customHeight="1">
      <c r="B22">
        <v>17</v>
      </c>
      <c r="C22" s="25"/>
      <c r="D22" s="25"/>
      <c r="E22" s="15" t="s">
        <v>8</v>
      </c>
      <c r="F22" s="58" t="s">
        <v>7</v>
      </c>
      <c r="G22" s="16" t="s">
        <v>8</v>
      </c>
      <c r="H22" s="64"/>
      <c r="I22" s="65"/>
      <c r="J22" s="25"/>
      <c r="K22" s="95">
        <f t="shared" si="2"/>
        <v>0</v>
      </c>
      <c r="L22" s="75"/>
      <c r="M22" s="75"/>
      <c r="N22" s="96">
        <f t="shared" si="3"/>
        <v>0</v>
      </c>
      <c r="O22" s="89"/>
      <c r="P22" s="72"/>
      <c r="Q22" s="14"/>
      <c r="R22">
        <f t="shared" si="0"/>
        <v>0</v>
      </c>
      <c r="S22">
        <f t="shared" si="1"/>
        <v>0</v>
      </c>
      <c r="T22" s="51"/>
    </row>
    <row r="23" spans="2:20" ht="33" customHeight="1">
      <c r="B23">
        <v>18</v>
      </c>
      <c r="C23" s="25"/>
      <c r="D23" s="25"/>
      <c r="E23" s="15" t="s">
        <v>8</v>
      </c>
      <c r="F23" s="59" t="s">
        <v>7</v>
      </c>
      <c r="G23" s="17" t="s">
        <v>8</v>
      </c>
      <c r="H23" s="64"/>
      <c r="I23" s="65"/>
      <c r="J23" s="25"/>
      <c r="K23" s="95">
        <f t="shared" si="2"/>
        <v>0</v>
      </c>
      <c r="L23" s="75"/>
      <c r="M23" s="75"/>
      <c r="N23" s="96">
        <f t="shared" si="3"/>
        <v>0</v>
      </c>
      <c r="O23" s="89"/>
      <c r="P23" s="72"/>
      <c r="Q23" s="14"/>
      <c r="R23">
        <f t="shared" si="0"/>
        <v>0</v>
      </c>
      <c r="S23">
        <f t="shared" si="1"/>
        <v>0</v>
      </c>
      <c r="T23" s="51"/>
    </row>
    <row r="24" spans="2:20" ht="33" customHeight="1">
      <c r="B24">
        <v>19</v>
      </c>
      <c r="C24" s="25"/>
      <c r="D24" s="25"/>
      <c r="E24" s="15" t="s">
        <v>8</v>
      </c>
      <c r="F24" s="58" t="s">
        <v>7</v>
      </c>
      <c r="G24" s="16" t="s">
        <v>8</v>
      </c>
      <c r="H24" s="64"/>
      <c r="I24" s="65"/>
      <c r="J24" s="25"/>
      <c r="K24" s="95">
        <f t="shared" si="2"/>
        <v>0</v>
      </c>
      <c r="L24" s="75"/>
      <c r="M24" s="75"/>
      <c r="N24" s="96">
        <f t="shared" si="3"/>
        <v>0</v>
      </c>
      <c r="O24" s="89"/>
      <c r="P24" s="72"/>
      <c r="Q24" s="14"/>
      <c r="R24">
        <f t="shared" si="0"/>
        <v>0</v>
      </c>
      <c r="S24">
        <f t="shared" si="1"/>
        <v>0</v>
      </c>
      <c r="T24" s="51"/>
    </row>
    <row r="25" spans="2:20" ht="33" customHeight="1">
      <c r="B25">
        <v>20</v>
      </c>
      <c r="C25" s="25"/>
      <c r="D25" s="25"/>
      <c r="E25" s="15" t="s">
        <v>8</v>
      </c>
      <c r="F25" s="58" t="s">
        <v>7</v>
      </c>
      <c r="G25" s="16" t="s">
        <v>8</v>
      </c>
      <c r="H25" s="64"/>
      <c r="I25" s="65"/>
      <c r="J25" s="25"/>
      <c r="K25" s="95">
        <f t="shared" si="2"/>
        <v>0</v>
      </c>
      <c r="L25" s="75"/>
      <c r="M25" s="75"/>
      <c r="N25" s="96">
        <f t="shared" si="3"/>
        <v>0</v>
      </c>
      <c r="O25" s="89"/>
      <c r="P25" s="72"/>
      <c r="Q25" s="14"/>
      <c r="R25">
        <f t="shared" si="0"/>
        <v>0</v>
      </c>
      <c r="S25">
        <f t="shared" si="1"/>
        <v>0</v>
      </c>
      <c r="T25" s="51"/>
    </row>
    <row r="26" spans="2:20" ht="33" customHeight="1">
      <c r="B26">
        <v>21</v>
      </c>
      <c r="C26" s="25"/>
      <c r="D26" s="25"/>
      <c r="E26" s="15" t="s">
        <v>8</v>
      </c>
      <c r="F26" s="59" t="s">
        <v>7</v>
      </c>
      <c r="G26" s="17" t="s">
        <v>8</v>
      </c>
      <c r="H26" s="64"/>
      <c r="I26" s="65"/>
      <c r="J26" s="25"/>
      <c r="K26" s="95">
        <f t="shared" si="2"/>
        <v>0</v>
      </c>
      <c r="L26" s="75"/>
      <c r="M26" s="75"/>
      <c r="N26" s="96">
        <f t="shared" si="3"/>
        <v>0</v>
      </c>
      <c r="O26" s="89"/>
      <c r="P26" s="72"/>
      <c r="Q26" s="14"/>
      <c r="R26">
        <f t="shared" si="0"/>
        <v>0</v>
      </c>
      <c r="S26">
        <f t="shared" si="1"/>
        <v>0</v>
      </c>
      <c r="T26" s="51"/>
    </row>
    <row r="27" spans="2:20" ht="33" customHeight="1">
      <c r="B27">
        <v>22</v>
      </c>
      <c r="C27" s="25"/>
      <c r="D27" s="25"/>
      <c r="E27" s="15" t="s">
        <v>8</v>
      </c>
      <c r="F27" s="58" t="s">
        <v>7</v>
      </c>
      <c r="G27" s="16" t="s">
        <v>8</v>
      </c>
      <c r="H27" s="64"/>
      <c r="I27" s="65"/>
      <c r="J27" s="25"/>
      <c r="K27" s="95">
        <f t="shared" si="2"/>
        <v>0</v>
      </c>
      <c r="L27" s="75"/>
      <c r="M27" s="75"/>
      <c r="N27" s="96">
        <f t="shared" si="3"/>
        <v>0</v>
      </c>
      <c r="O27" s="89"/>
      <c r="P27" s="72"/>
      <c r="Q27" s="14"/>
      <c r="R27">
        <f t="shared" si="0"/>
        <v>0</v>
      </c>
      <c r="S27">
        <f t="shared" si="1"/>
        <v>0</v>
      </c>
      <c r="T27" s="51"/>
    </row>
    <row r="28" spans="2:20" ht="33" customHeight="1">
      <c r="B28">
        <v>23</v>
      </c>
      <c r="C28" s="25"/>
      <c r="D28" s="25"/>
      <c r="E28" s="15" t="s">
        <v>8</v>
      </c>
      <c r="F28" s="58" t="s">
        <v>7</v>
      </c>
      <c r="G28" s="16" t="s">
        <v>8</v>
      </c>
      <c r="H28" s="64"/>
      <c r="I28" s="65"/>
      <c r="J28" s="25"/>
      <c r="K28" s="95">
        <f t="shared" si="2"/>
        <v>0</v>
      </c>
      <c r="L28" s="75"/>
      <c r="M28" s="75"/>
      <c r="N28" s="96">
        <f t="shared" si="3"/>
        <v>0</v>
      </c>
      <c r="O28" s="89"/>
      <c r="P28" s="72"/>
      <c r="Q28" s="14"/>
      <c r="R28">
        <f t="shared" si="0"/>
        <v>0</v>
      </c>
      <c r="S28">
        <f t="shared" si="1"/>
        <v>0</v>
      </c>
      <c r="T28" s="51"/>
    </row>
    <row r="29" spans="2:20" ht="33" customHeight="1">
      <c r="B29">
        <v>24</v>
      </c>
      <c r="C29" s="25"/>
      <c r="D29" s="25"/>
      <c r="E29" s="15" t="s">
        <v>8</v>
      </c>
      <c r="F29" s="59" t="s">
        <v>7</v>
      </c>
      <c r="G29" s="17" t="s">
        <v>8</v>
      </c>
      <c r="H29" s="64"/>
      <c r="I29" s="65"/>
      <c r="J29" s="25"/>
      <c r="K29" s="95">
        <f t="shared" si="2"/>
        <v>0</v>
      </c>
      <c r="L29" s="75"/>
      <c r="M29" s="75"/>
      <c r="N29" s="96">
        <f t="shared" si="3"/>
        <v>0</v>
      </c>
      <c r="O29" s="89"/>
      <c r="P29" s="72"/>
      <c r="Q29" s="14"/>
      <c r="R29">
        <f t="shared" si="0"/>
        <v>0</v>
      </c>
      <c r="S29">
        <f t="shared" si="1"/>
        <v>0</v>
      </c>
      <c r="T29" s="51"/>
    </row>
    <row r="30" spans="2:20" ht="33" customHeight="1">
      <c r="B30">
        <v>25</v>
      </c>
      <c r="C30" s="25"/>
      <c r="D30" s="25"/>
      <c r="E30" s="15" t="s">
        <v>8</v>
      </c>
      <c r="F30" s="58" t="s">
        <v>7</v>
      </c>
      <c r="G30" s="16" t="s">
        <v>8</v>
      </c>
      <c r="H30" s="64"/>
      <c r="I30" s="65"/>
      <c r="J30" s="25"/>
      <c r="K30" s="95">
        <f t="shared" si="2"/>
        <v>0</v>
      </c>
      <c r="L30" s="75"/>
      <c r="M30" s="75"/>
      <c r="N30" s="96">
        <f t="shared" si="3"/>
        <v>0</v>
      </c>
      <c r="O30" s="89"/>
      <c r="P30" s="72"/>
      <c r="Q30" s="14"/>
      <c r="R30">
        <f t="shared" si="0"/>
        <v>0</v>
      </c>
      <c r="S30">
        <f t="shared" si="1"/>
        <v>0</v>
      </c>
      <c r="T30" s="51"/>
    </row>
    <row r="31" spans="2:20" ht="33" customHeight="1">
      <c r="B31">
        <v>26</v>
      </c>
      <c r="C31" s="25"/>
      <c r="D31" s="25"/>
      <c r="E31" s="15" t="s">
        <v>8</v>
      </c>
      <c r="F31" s="58" t="s">
        <v>7</v>
      </c>
      <c r="G31" s="16" t="s">
        <v>8</v>
      </c>
      <c r="H31" s="64"/>
      <c r="I31" s="65"/>
      <c r="J31" s="25"/>
      <c r="K31" s="95">
        <f t="shared" si="2"/>
        <v>0</v>
      </c>
      <c r="L31" s="75"/>
      <c r="M31" s="75"/>
      <c r="N31" s="96">
        <f t="shared" si="3"/>
        <v>0</v>
      </c>
      <c r="O31" s="89"/>
      <c r="P31" s="72"/>
      <c r="Q31" s="14"/>
      <c r="R31">
        <f t="shared" si="0"/>
        <v>0</v>
      </c>
      <c r="S31">
        <f t="shared" si="1"/>
        <v>0</v>
      </c>
      <c r="T31" s="51"/>
    </row>
    <row r="32" spans="2:20" ht="33" customHeight="1">
      <c r="B32">
        <v>27</v>
      </c>
      <c r="C32" s="25"/>
      <c r="D32" s="25"/>
      <c r="E32" s="15" t="s">
        <v>8</v>
      </c>
      <c r="F32" s="59" t="s">
        <v>7</v>
      </c>
      <c r="G32" s="17" t="s">
        <v>8</v>
      </c>
      <c r="H32" s="64"/>
      <c r="I32" s="65"/>
      <c r="J32" s="25"/>
      <c r="K32" s="95">
        <f t="shared" si="2"/>
        <v>0</v>
      </c>
      <c r="L32" s="75"/>
      <c r="M32" s="75"/>
      <c r="N32" s="96">
        <f t="shared" si="3"/>
        <v>0</v>
      </c>
      <c r="O32" s="89"/>
      <c r="P32" s="72"/>
      <c r="Q32" s="14"/>
      <c r="R32">
        <f t="shared" si="0"/>
        <v>0</v>
      </c>
      <c r="S32">
        <f t="shared" si="1"/>
        <v>0</v>
      </c>
      <c r="T32" s="51"/>
    </row>
    <row r="33" spans="2:20" ht="33" customHeight="1">
      <c r="B33">
        <v>28</v>
      </c>
      <c r="C33" s="25"/>
      <c r="D33" s="25"/>
      <c r="E33" s="15" t="s">
        <v>8</v>
      </c>
      <c r="F33" s="58" t="s">
        <v>7</v>
      </c>
      <c r="G33" s="16" t="s">
        <v>8</v>
      </c>
      <c r="H33" s="64"/>
      <c r="I33" s="65"/>
      <c r="J33" s="25"/>
      <c r="K33" s="95">
        <f t="shared" si="2"/>
        <v>0</v>
      </c>
      <c r="L33" s="75"/>
      <c r="M33" s="75"/>
      <c r="N33" s="96">
        <f t="shared" si="3"/>
        <v>0</v>
      </c>
      <c r="O33" s="89"/>
      <c r="P33" s="72"/>
      <c r="Q33" s="14"/>
      <c r="R33">
        <f t="shared" si="0"/>
        <v>0</v>
      </c>
      <c r="S33">
        <f t="shared" si="1"/>
        <v>0</v>
      </c>
      <c r="T33" s="51"/>
    </row>
    <row r="34" spans="2:20" ht="33" customHeight="1">
      <c r="B34">
        <v>29</v>
      </c>
      <c r="C34" s="25"/>
      <c r="D34" s="25"/>
      <c r="E34" s="15" t="s">
        <v>8</v>
      </c>
      <c r="F34" s="58" t="s">
        <v>7</v>
      </c>
      <c r="G34" s="16" t="s">
        <v>8</v>
      </c>
      <c r="H34" s="64"/>
      <c r="I34" s="65"/>
      <c r="J34" s="25"/>
      <c r="K34" s="95">
        <f t="shared" si="2"/>
        <v>0</v>
      </c>
      <c r="L34" s="75"/>
      <c r="M34" s="75"/>
      <c r="N34" s="96">
        <f t="shared" si="3"/>
        <v>0</v>
      </c>
      <c r="O34" s="89"/>
      <c r="P34" s="72"/>
      <c r="Q34" s="14"/>
      <c r="R34">
        <f t="shared" si="0"/>
        <v>0</v>
      </c>
      <c r="S34">
        <f t="shared" si="1"/>
        <v>0</v>
      </c>
      <c r="T34" s="51"/>
    </row>
    <row r="35" spans="2:20" ht="33" customHeight="1">
      <c r="B35">
        <v>30</v>
      </c>
      <c r="C35" s="25"/>
      <c r="D35" s="25"/>
      <c r="E35" s="15" t="s">
        <v>8</v>
      </c>
      <c r="F35" s="59" t="s">
        <v>7</v>
      </c>
      <c r="G35" s="17" t="s">
        <v>8</v>
      </c>
      <c r="H35" s="64"/>
      <c r="I35" s="65"/>
      <c r="J35" s="25"/>
      <c r="K35" s="95">
        <f t="shared" si="2"/>
        <v>0</v>
      </c>
      <c r="L35" s="75"/>
      <c r="M35" s="75"/>
      <c r="N35" s="96">
        <f t="shared" si="3"/>
        <v>0</v>
      </c>
      <c r="O35" s="89"/>
      <c r="P35" s="72"/>
      <c r="Q35" s="14"/>
      <c r="R35">
        <f t="shared" si="0"/>
        <v>0</v>
      </c>
      <c r="S35">
        <f t="shared" si="1"/>
        <v>0</v>
      </c>
      <c r="T35" s="51"/>
    </row>
    <row r="36" spans="2:20" ht="33" customHeight="1">
      <c r="B36">
        <v>31</v>
      </c>
      <c r="C36" s="25"/>
      <c r="D36" s="25"/>
      <c r="E36" s="15" t="s">
        <v>8</v>
      </c>
      <c r="F36" s="58" t="s">
        <v>7</v>
      </c>
      <c r="G36" s="16" t="s">
        <v>8</v>
      </c>
      <c r="H36" s="64"/>
      <c r="I36" s="65"/>
      <c r="J36" s="25"/>
      <c r="K36" s="95">
        <f t="shared" si="2"/>
        <v>0</v>
      </c>
      <c r="L36" s="75"/>
      <c r="M36" s="75"/>
      <c r="N36" s="96">
        <f t="shared" si="3"/>
        <v>0</v>
      </c>
      <c r="O36" s="89"/>
      <c r="P36" s="72"/>
      <c r="Q36" s="14"/>
      <c r="R36">
        <f t="shared" si="0"/>
        <v>0</v>
      </c>
      <c r="S36">
        <f t="shared" si="1"/>
        <v>0</v>
      </c>
      <c r="T36" s="51"/>
    </row>
    <row r="37" spans="2:20" ht="33" customHeight="1">
      <c r="B37">
        <v>32</v>
      </c>
      <c r="C37" s="25"/>
      <c r="D37" s="25"/>
      <c r="E37" s="15" t="s">
        <v>8</v>
      </c>
      <c r="F37" s="58" t="s">
        <v>7</v>
      </c>
      <c r="G37" s="16" t="s">
        <v>8</v>
      </c>
      <c r="H37" s="64"/>
      <c r="I37" s="65"/>
      <c r="J37" s="25"/>
      <c r="K37" s="95">
        <f t="shared" si="2"/>
        <v>0</v>
      </c>
      <c r="L37" s="75"/>
      <c r="M37" s="75"/>
      <c r="N37" s="96">
        <f t="shared" si="3"/>
        <v>0</v>
      </c>
      <c r="O37" s="89"/>
      <c r="P37" s="72"/>
      <c r="Q37" s="14"/>
      <c r="R37">
        <f t="shared" si="0"/>
        <v>0</v>
      </c>
      <c r="S37">
        <f t="shared" si="1"/>
        <v>0</v>
      </c>
      <c r="T37" s="51"/>
    </row>
    <row r="38" spans="2:20" ht="33" customHeight="1">
      <c r="B38">
        <v>33</v>
      </c>
      <c r="C38" s="25"/>
      <c r="D38" s="25"/>
      <c r="E38" s="15" t="s">
        <v>8</v>
      </c>
      <c r="F38" s="59" t="s">
        <v>7</v>
      </c>
      <c r="G38" s="17" t="s">
        <v>8</v>
      </c>
      <c r="H38" s="64"/>
      <c r="I38" s="65"/>
      <c r="J38" s="25"/>
      <c r="K38" s="95">
        <f t="shared" si="2"/>
        <v>0</v>
      </c>
      <c r="L38" s="75"/>
      <c r="M38" s="75"/>
      <c r="N38" s="96">
        <f t="shared" si="3"/>
        <v>0</v>
      </c>
      <c r="O38" s="89"/>
      <c r="P38" s="72"/>
      <c r="Q38" s="14"/>
      <c r="R38">
        <f aca="true" t="shared" si="4" ref="R38:R69">_xlfn.COUNTIFS($C$6:$C$85,C38)</f>
        <v>0</v>
      </c>
      <c r="S38">
        <f aca="true" t="shared" si="5" ref="S38:S69">_xlfn.COUNTIFS($J$6:$J$85,J38)</f>
        <v>0</v>
      </c>
      <c r="T38" s="51"/>
    </row>
    <row r="39" spans="2:20" ht="33" customHeight="1">
      <c r="B39">
        <v>34</v>
      </c>
      <c r="C39" s="25"/>
      <c r="D39" s="25"/>
      <c r="E39" s="15" t="s">
        <v>8</v>
      </c>
      <c r="F39" s="58" t="s">
        <v>7</v>
      </c>
      <c r="G39" s="16" t="s">
        <v>8</v>
      </c>
      <c r="H39" s="64"/>
      <c r="I39" s="65"/>
      <c r="J39" s="25"/>
      <c r="K39" s="95">
        <f t="shared" si="2"/>
        <v>0</v>
      </c>
      <c r="L39" s="75"/>
      <c r="M39" s="75"/>
      <c r="N39" s="96">
        <f t="shared" si="3"/>
        <v>0</v>
      </c>
      <c r="O39" s="89"/>
      <c r="P39" s="72"/>
      <c r="Q39" s="14"/>
      <c r="R39">
        <f t="shared" si="4"/>
        <v>0</v>
      </c>
      <c r="S39">
        <f t="shared" si="5"/>
        <v>0</v>
      </c>
      <c r="T39" s="51"/>
    </row>
    <row r="40" spans="2:20" ht="33" customHeight="1">
      <c r="B40">
        <v>35</v>
      </c>
      <c r="C40" s="25"/>
      <c r="D40" s="25"/>
      <c r="E40" s="15" t="s">
        <v>8</v>
      </c>
      <c r="F40" s="58" t="s">
        <v>7</v>
      </c>
      <c r="G40" s="16" t="s">
        <v>8</v>
      </c>
      <c r="H40" s="64"/>
      <c r="I40" s="65"/>
      <c r="J40" s="25"/>
      <c r="K40" s="95">
        <f t="shared" si="2"/>
        <v>0</v>
      </c>
      <c r="L40" s="75"/>
      <c r="M40" s="75"/>
      <c r="N40" s="96">
        <f t="shared" si="3"/>
        <v>0</v>
      </c>
      <c r="O40" s="89"/>
      <c r="P40" s="72"/>
      <c r="Q40" s="14"/>
      <c r="R40">
        <f t="shared" si="4"/>
        <v>0</v>
      </c>
      <c r="S40">
        <f t="shared" si="5"/>
        <v>0</v>
      </c>
      <c r="T40" s="51"/>
    </row>
    <row r="41" spans="2:20" ht="33" customHeight="1">
      <c r="B41">
        <v>36</v>
      </c>
      <c r="C41" s="25"/>
      <c r="D41" s="25"/>
      <c r="E41" s="15" t="s">
        <v>8</v>
      </c>
      <c r="F41" s="59" t="s">
        <v>7</v>
      </c>
      <c r="G41" s="17" t="s">
        <v>8</v>
      </c>
      <c r="H41" s="64"/>
      <c r="I41" s="65"/>
      <c r="J41" s="25"/>
      <c r="K41" s="95">
        <f t="shared" si="2"/>
        <v>0</v>
      </c>
      <c r="L41" s="75"/>
      <c r="M41" s="75"/>
      <c r="N41" s="96">
        <f t="shared" si="3"/>
        <v>0</v>
      </c>
      <c r="O41" s="89"/>
      <c r="P41" s="72"/>
      <c r="Q41" s="14"/>
      <c r="R41">
        <f t="shared" si="4"/>
        <v>0</v>
      </c>
      <c r="S41">
        <f t="shared" si="5"/>
        <v>0</v>
      </c>
      <c r="T41" s="51"/>
    </row>
    <row r="42" spans="2:20" ht="33" customHeight="1">
      <c r="B42">
        <v>37</v>
      </c>
      <c r="C42" s="25"/>
      <c r="D42" s="25"/>
      <c r="E42" s="15" t="s">
        <v>8</v>
      </c>
      <c r="F42" s="58" t="s">
        <v>7</v>
      </c>
      <c r="G42" s="16" t="s">
        <v>8</v>
      </c>
      <c r="H42" s="64"/>
      <c r="I42" s="65"/>
      <c r="J42" s="25"/>
      <c r="K42" s="95">
        <f t="shared" si="2"/>
        <v>0</v>
      </c>
      <c r="L42" s="75"/>
      <c r="M42" s="75"/>
      <c r="N42" s="96">
        <f t="shared" si="3"/>
        <v>0</v>
      </c>
      <c r="O42" s="89"/>
      <c r="P42" s="72"/>
      <c r="Q42" s="14"/>
      <c r="R42">
        <f t="shared" si="4"/>
        <v>0</v>
      </c>
      <c r="S42">
        <f t="shared" si="5"/>
        <v>0</v>
      </c>
      <c r="T42" s="51"/>
    </row>
    <row r="43" spans="2:20" ht="33" customHeight="1">
      <c r="B43">
        <v>38</v>
      </c>
      <c r="C43" s="25"/>
      <c r="D43" s="25"/>
      <c r="E43" s="15" t="s">
        <v>8</v>
      </c>
      <c r="F43" s="58" t="s">
        <v>7</v>
      </c>
      <c r="G43" s="16" t="s">
        <v>8</v>
      </c>
      <c r="H43" s="64"/>
      <c r="I43" s="65"/>
      <c r="J43" s="25"/>
      <c r="K43" s="95">
        <f t="shared" si="2"/>
        <v>0</v>
      </c>
      <c r="L43" s="75"/>
      <c r="M43" s="75"/>
      <c r="N43" s="96">
        <f t="shared" si="3"/>
        <v>0</v>
      </c>
      <c r="O43" s="89"/>
      <c r="P43" s="72"/>
      <c r="Q43" s="14"/>
      <c r="R43">
        <f t="shared" si="4"/>
        <v>0</v>
      </c>
      <c r="S43">
        <f t="shared" si="5"/>
        <v>0</v>
      </c>
      <c r="T43" s="51"/>
    </row>
    <row r="44" spans="2:20" ht="33" customHeight="1">
      <c r="B44">
        <v>39</v>
      </c>
      <c r="C44" s="25"/>
      <c r="D44" s="25"/>
      <c r="E44" s="15" t="s">
        <v>8</v>
      </c>
      <c r="F44" s="59" t="s">
        <v>7</v>
      </c>
      <c r="G44" s="17" t="s">
        <v>8</v>
      </c>
      <c r="H44" s="64"/>
      <c r="I44" s="65"/>
      <c r="J44" s="25"/>
      <c r="K44" s="95">
        <f t="shared" si="2"/>
        <v>0</v>
      </c>
      <c r="L44" s="75"/>
      <c r="M44" s="75"/>
      <c r="N44" s="96">
        <f t="shared" si="3"/>
        <v>0</v>
      </c>
      <c r="O44" s="89"/>
      <c r="P44" s="72"/>
      <c r="Q44" s="14"/>
      <c r="R44">
        <f t="shared" si="4"/>
        <v>0</v>
      </c>
      <c r="S44">
        <f t="shared" si="5"/>
        <v>0</v>
      </c>
      <c r="T44" s="51"/>
    </row>
    <row r="45" spans="2:20" ht="33" customHeight="1">
      <c r="B45">
        <v>40</v>
      </c>
      <c r="C45" s="25"/>
      <c r="D45" s="25"/>
      <c r="E45" s="15" t="s">
        <v>8</v>
      </c>
      <c r="F45" s="58" t="s">
        <v>7</v>
      </c>
      <c r="G45" s="16" t="s">
        <v>8</v>
      </c>
      <c r="H45" s="64"/>
      <c r="I45" s="65"/>
      <c r="J45" s="25"/>
      <c r="K45" s="95">
        <f t="shared" si="2"/>
        <v>0</v>
      </c>
      <c r="L45" s="75"/>
      <c r="M45" s="75"/>
      <c r="N45" s="96">
        <f t="shared" si="3"/>
        <v>0</v>
      </c>
      <c r="O45" s="89"/>
      <c r="P45" s="72"/>
      <c r="Q45" s="14"/>
      <c r="R45">
        <f t="shared" si="4"/>
        <v>0</v>
      </c>
      <c r="S45">
        <f t="shared" si="5"/>
        <v>0</v>
      </c>
      <c r="T45" s="51"/>
    </row>
    <row r="46" spans="2:20" ht="33" customHeight="1">
      <c r="B46">
        <v>41</v>
      </c>
      <c r="C46" s="25"/>
      <c r="D46" s="25"/>
      <c r="E46" s="15" t="s">
        <v>8</v>
      </c>
      <c r="F46" s="58" t="s">
        <v>7</v>
      </c>
      <c r="G46" s="16" t="s">
        <v>8</v>
      </c>
      <c r="H46" s="64"/>
      <c r="I46" s="65"/>
      <c r="J46" s="25"/>
      <c r="K46" s="95">
        <f t="shared" si="2"/>
        <v>0</v>
      </c>
      <c r="L46" s="75"/>
      <c r="M46" s="75"/>
      <c r="N46" s="96">
        <f t="shared" si="3"/>
        <v>0</v>
      </c>
      <c r="O46" s="89"/>
      <c r="P46" s="72"/>
      <c r="Q46" s="14"/>
      <c r="R46">
        <f t="shared" si="4"/>
        <v>0</v>
      </c>
      <c r="S46">
        <f t="shared" si="5"/>
        <v>0</v>
      </c>
      <c r="T46" s="51"/>
    </row>
    <row r="47" spans="2:20" ht="33" customHeight="1">
      <c r="B47">
        <v>42</v>
      </c>
      <c r="C47" s="25"/>
      <c r="D47" s="25"/>
      <c r="E47" s="15" t="s">
        <v>8</v>
      </c>
      <c r="F47" s="59" t="s">
        <v>7</v>
      </c>
      <c r="G47" s="17" t="s">
        <v>8</v>
      </c>
      <c r="H47" s="64"/>
      <c r="I47" s="65"/>
      <c r="J47" s="25"/>
      <c r="K47" s="95">
        <f t="shared" si="2"/>
        <v>0</v>
      </c>
      <c r="L47" s="75"/>
      <c r="M47" s="75"/>
      <c r="N47" s="96">
        <f t="shared" si="3"/>
        <v>0</v>
      </c>
      <c r="O47" s="89"/>
      <c r="P47" s="72"/>
      <c r="Q47" s="14"/>
      <c r="R47">
        <f t="shared" si="4"/>
        <v>0</v>
      </c>
      <c r="S47">
        <f t="shared" si="5"/>
        <v>0</v>
      </c>
      <c r="T47" s="51"/>
    </row>
    <row r="48" spans="2:20" ht="33" customHeight="1">
      <c r="B48">
        <v>43</v>
      </c>
      <c r="C48" s="25"/>
      <c r="D48" s="25"/>
      <c r="E48" s="15" t="s">
        <v>8</v>
      </c>
      <c r="F48" s="58" t="s">
        <v>7</v>
      </c>
      <c r="G48" s="16" t="s">
        <v>8</v>
      </c>
      <c r="H48" s="64"/>
      <c r="I48" s="65"/>
      <c r="J48" s="25"/>
      <c r="K48" s="95">
        <f t="shared" si="2"/>
        <v>0</v>
      </c>
      <c r="L48" s="75"/>
      <c r="M48" s="75"/>
      <c r="N48" s="96">
        <f t="shared" si="3"/>
        <v>0</v>
      </c>
      <c r="O48" s="89"/>
      <c r="P48" s="72"/>
      <c r="Q48" s="14"/>
      <c r="R48">
        <f t="shared" si="4"/>
        <v>0</v>
      </c>
      <c r="S48">
        <f t="shared" si="5"/>
        <v>0</v>
      </c>
      <c r="T48" s="51"/>
    </row>
    <row r="49" spans="2:20" ht="33" customHeight="1">
      <c r="B49">
        <v>44</v>
      </c>
      <c r="C49" s="25"/>
      <c r="D49" s="25"/>
      <c r="E49" s="15" t="s">
        <v>8</v>
      </c>
      <c r="F49" s="58" t="s">
        <v>7</v>
      </c>
      <c r="G49" s="16" t="s">
        <v>8</v>
      </c>
      <c r="H49" s="64"/>
      <c r="I49" s="65"/>
      <c r="J49" s="25"/>
      <c r="K49" s="95">
        <f t="shared" si="2"/>
        <v>0</v>
      </c>
      <c r="L49" s="75"/>
      <c r="M49" s="75"/>
      <c r="N49" s="96">
        <f t="shared" si="3"/>
        <v>0</v>
      </c>
      <c r="O49" s="89"/>
      <c r="P49" s="72"/>
      <c r="Q49" s="14"/>
      <c r="R49">
        <f t="shared" si="4"/>
        <v>0</v>
      </c>
      <c r="S49">
        <f t="shared" si="5"/>
        <v>0</v>
      </c>
      <c r="T49" s="51"/>
    </row>
    <row r="50" spans="2:20" ht="33" customHeight="1">
      <c r="B50">
        <v>45</v>
      </c>
      <c r="C50" s="25"/>
      <c r="D50" s="25"/>
      <c r="E50" s="15" t="s">
        <v>8</v>
      </c>
      <c r="F50" s="59" t="s">
        <v>7</v>
      </c>
      <c r="G50" s="17" t="s">
        <v>8</v>
      </c>
      <c r="H50" s="64"/>
      <c r="I50" s="65"/>
      <c r="J50" s="25"/>
      <c r="K50" s="95">
        <f t="shared" si="2"/>
        <v>0</v>
      </c>
      <c r="L50" s="75"/>
      <c r="M50" s="75"/>
      <c r="N50" s="96">
        <f t="shared" si="3"/>
        <v>0</v>
      </c>
      <c r="O50" s="89"/>
      <c r="P50" s="72"/>
      <c r="Q50" s="14"/>
      <c r="R50">
        <f t="shared" si="4"/>
        <v>0</v>
      </c>
      <c r="S50">
        <f t="shared" si="5"/>
        <v>0</v>
      </c>
      <c r="T50" s="51"/>
    </row>
    <row r="51" spans="2:20" ht="33" customHeight="1">
      <c r="B51">
        <v>46</v>
      </c>
      <c r="C51" s="25"/>
      <c r="D51" s="25"/>
      <c r="E51" s="15" t="s">
        <v>8</v>
      </c>
      <c r="F51" s="58" t="s">
        <v>7</v>
      </c>
      <c r="G51" s="16" t="s">
        <v>8</v>
      </c>
      <c r="H51" s="64"/>
      <c r="I51" s="65"/>
      <c r="J51" s="25"/>
      <c r="K51" s="95">
        <f t="shared" si="2"/>
        <v>0</v>
      </c>
      <c r="L51" s="75"/>
      <c r="M51" s="75"/>
      <c r="N51" s="96">
        <f t="shared" si="3"/>
        <v>0</v>
      </c>
      <c r="O51" s="89"/>
      <c r="P51" s="72"/>
      <c r="Q51" s="14"/>
      <c r="R51">
        <f t="shared" si="4"/>
        <v>0</v>
      </c>
      <c r="S51">
        <f t="shared" si="5"/>
        <v>0</v>
      </c>
      <c r="T51" s="51"/>
    </row>
    <row r="52" spans="2:20" ht="33" customHeight="1">
      <c r="B52">
        <v>47</v>
      </c>
      <c r="C52" s="25"/>
      <c r="D52" s="25"/>
      <c r="E52" s="15" t="s">
        <v>8</v>
      </c>
      <c r="F52" s="58" t="s">
        <v>7</v>
      </c>
      <c r="G52" s="16" t="s">
        <v>8</v>
      </c>
      <c r="H52" s="64"/>
      <c r="I52" s="65"/>
      <c r="J52" s="25"/>
      <c r="K52" s="95">
        <f t="shared" si="2"/>
        <v>0</v>
      </c>
      <c r="L52" s="75"/>
      <c r="M52" s="75"/>
      <c r="N52" s="96">
        <f t="shared" si="3"/>
        <v>0</v>
      </c>
      <c r="O52" s="89"/>
      <c r="P52" s="72"/>
      <c r="Q52" s="14"/>
      <c r="R52">
        <f t="shared" si="4"/>
        <v>0</v>
      </c>
      <c r="S52">
        <f t="shared" si="5"/>
        <v>0</v>
      </c>
      <c r="T52" s="51"/>
    </row>
    <row r="53" spans="2:20" ht="33" customHeight="1">
      <c r="B53">
        <v>48</v>
      </c>
      <c r="C53" s="25"/>
      <c r="D53" s="25"/>
      <c r="E53" s="15" t="s">
        <v>8</v>
      </c>
      <c r="F53" s="59" t="s">
        <v>7</v>
      </c>
      <c r="G53" s="17" t="s">
        <v>8</v>
      </c>
      <c r="H53" s="64"/>
      <c r="I53" s="65"/>
      <c r="J53" s="25"/>
      <c r="K53" s="95">
        <f t="shared" si="2"/>
        <v>0</v>
      </c>
      <c r="L53" s="75"/>
      <c r="M53" s="75"/>
      <c r="N53" s="96">
        <f t="shared" si="3"/>
        <v>0</v>
      </c>
      <c r="O53" s="89"/>
      <c r="P53" s="72"/>
      <c r="Q53" s="14"/>
      <c r="R53">
        <f t="shared" si="4"/>
        <v>0</v>
      </c>
      <c r="S53">
        <f t="shared" si="5"/>
        <v>0</v>
      </c>
      <c r="T53" s="51"/>
    </row>
    <row r="54" spans="2:20" ht="33" customHeight="1">
      <c r="B54">
        <v>49</v>
      </c>
      <c r="C54" s="25"/>
      <c r="D54" s="25"/>
      <c r="E54" s="15" t="s">
        <v>8</v>
      </c>
      <c r="F54" s="58" t="s">
        <v>7</v>
      </c>
      <c r="G54" s="16" t="s">
        <v>8</v>
      </c>
      <c r="H54" s="64"/>
      <c r="I54" s="65"/>
      <c r="J54" s="25"/>
      <c r="K54" s="95">
        <f t="shared" si="2"/>
        <v>0</v>
      </c>
      <c r="L54" s="75"/>
      <c r="M54" s="75"/>
      <c r="N54" s="96">
        <f t="shared" si="3"/>
        <v>0</v>
      </c>
      <c r="O54" s="89"/>
      <c r="P54" s="72"/>
      <c r="Q54" s="14"/>
      <c r="R54">
        <f t="shared" si="4"/>
        <v>0</v>
      </c>
      <c r="S54">
        <f t="shared" si="5"/>
        <v>0</v>
      </c>
      <c r="T54" s="51"/>
    </row>
    <row r="55" spans="2:20" ht="33" customHeight="1">
      <c r="B55">
        <v>50</v>
      </c>
      <c r="C55" s="25"/>
      <c r="D55" s="25"/>
      <c r="E55" s="15" t="s">
        <v>8</v>
      </c>
      <c r="F55" s="58" t="s">
        <v>7</v>
      </c>
      <c r="G55" s="16" t="s">
        <v>8</v>
      </c>
      <c r="H55" s="64"/>
      <c r="I55" s="65"/>
      <c r="J55" s="25"/>
      <c r="K55" s="95">
        <f t="shared" si="2"/>
        <v>0</v>
      </c>
      <c r="L55" s="75"/>
      <c r="M55" s="75"/>
      <c r="N55" s="96">
        <f t="shared" si="3"/>
        <v>0</v>
      </c>
      <c r="O55" s="89"/>
      <c r="P55" s="72"/>
      <c r="Q55" s="14"/>
      <c r="R55">
        <f t="shared" si="4"/>
        <v>0</v>
      </c>
      <c r="S55">
        <f t="shared" si="5"/>
        <v>0</v>
      </c>
      <c r="T55" s="51"/>
    </row>
    <row r="56" spans="2:20" ht="33" customHeight="1">
      <c r="B56">
        <v>51</v>
      </c>
      <c r="C56" s="25"/>
      <c r="D56" s="25"/>
      <c r="E56" s="15" t="s">
        <v>8</v>
      </c>
      <c r="F56" s="59" t="s">
        <v>7</v>
      </c>
      <c r="G56" s="17" t="s">
        <v>8</v>
      </c>
      <c r="H56" s="64"/>
      <c r="I56" s="65"/>
      <c r="J56" s="25"/>
      <c r="K56" s="95">
        <f t="shared" si="2"/>
        <v>0</v>
      </c>
      <c r="L56" s="75"/>
      <c r="M56" s="75"/>
      <c r="N56" s="96">
        <f t="shared" si="3"/>
        <v>0</v>
      </c>
      <c r="O56" s="89"/>
      <c r="P56" s="72"/>
      <c r="Q56" s="14"/>
      <c r="R56">
        <f t="shared" si="4"/>
        <v>0</v>
      </c>
      <c r="S56">
        <f t="shared" si="5"/>
        <v>0</v>
      </c>
      <c r="T56" s="51"/>
    </row>
    <row r="57" spans="2:20" ht="33" customHeight="1">
      <c r="B57">
        <v>52</v>
      </c>
      <c r="C57" s="25"/>
      <c r="D57" s="25"/>
      <c r="E57" s="15" t="s">
        <v>8</v>
      </c>
      <c r="F57" s="58" t="s">
        <v>7</v>
      </c>
      <c r="G57" s="16" t="s">
        <v>8</v>
      </c>
      <c r="H57" s="64"/>
      <c r="I57" s="65"/>
      <c r="J57" s="25"/>
      <c r="K57" s="95">
        <f t="shared" si="2"/>
        <v>0</v>
      </c>
      <c r="L57" s="75"/>
      <c r="M57" s="75"/>
      <c r="N57" s="96">
        <f t="shared" si="3"/>
        <v>0</v>
      </c>
      <c r="O57" s="89"/>
      <c r="P57" s="72"/>
      <c r="Q57" s="14"/>
      <c r="R57">
        <f t="shared" si="4"/>
        <v>0</v>
      </c>
      <c r="S57">
        <f t="shared" si="5"/>
        <v>0</v>
      </c>
      <c r="T57" s="51"/>
    </row>
    <row r="58" spans="2:20" ht="33" customHeight="1">
      <c r="B58">
        <v>53</v>
      </c>
      <c r="C58" s="25"/>
      <c r="D58" s="25"/>
      <c r="E58" s="15" t="s">
        <v>8</v>
      </c>
      <c r="F58" s="58" t="s">
        <v>7</v>
      </c>
      <c r="G58" s="16" t="s">
        <v>8</v>
      </c>
      <c r="H58" s="64"/>
      <c r="I58" s="65"/>
      <c r="J58" s="25"/>
      <c r="K58" s="95">
        <f t="shared" si="2"/>
        <v>0</v>
      </c>
      <c r="L58" s="75"/>
      <c r="M58" s="75"/>
      <c r="N58" s="96">
        <f t="shared" si="3"/>
        <v>0</v>
      </c>
      <c r="O58" s="89"/>
      <c r="P58" s="72"/>
      <c r="Q58" s="14"/>
      <c r="R58">
        <f t="shared" si="4"/>
        <v>0</v>
      </c>
      <c r="S58">
        <f t="shared" si="5"/>
        <v>0</v>
      </c>
      <c r="T58" s="51"/>
    </row>
    <row r="59" spans="2:20" ht="33" customHeight="1">
      <c r="B59">
        <v>54</v>
      </c>
      <c r="C59" s="25"/>
      <c r="D59" s="25"/>
      <c r="E59" s="15" t="s">
        <v>8</v>
      </c>
      <c r="F59" s="59" t="s">
        <v>7</v>
      </c>
      <c r="G59" s="17" t="s">
        <v>8</v>
      </c>
      <c r="H59" s="64"/>
      <c r="I59" s="65"/>
      <c r="J59" s="25"/>
      <c r="K59" s="95">
        <f t="shared" si="2"/>
        <v>0</v>
      </c>
      <c r="L59" s="75"/>
      <c r="M59" s="75"/>
      <c r="N59" s="96">
        <f t="shared" si="3"/>
        <v>0</v>
      </c>
      <c r="O59" s="89"/>
      <c r="P59" s="72"/>
      <c r="Q59" s="14"/>
      <c r="R59">
        <f t="shared" si="4"/>
        <v>0</v>
      </c>
      <c r="S59">
        <f t="shared" si="5"/>
        <v>0</v>
      </c>
      <c r="T59" s="51"/>
    </row>
    <row r="60" spans="2:20" ht="33" customHeight="1">
      <c r="B60">
        <v>55</v>
      </c>
      <c r="C60" s="25"/>
      <c r="D60" s="25"/>
      <c r="E60" s="15" t="s">
        <v>8</v>
      </c>
      <c r="F60" s="58" t="s">
        <v>7</v>
      </c>
      <c r="G60" s="16" t="s">
        <v>8</v>
      </c>
      <c r="H60" s="64"/>
      <c r="I60" s="65"/>
      <c r="J60" s="25"/>
      <c r="K60" s="95">
        <f t="shared" si="2"/>
        <v>0</v>
      </c>
      <c r="L60" s="75"/>
      <c r="M60" s="75"/>
      <c r="N60" s="96">
        <f t="shared" si="3"/>
        <v>0</v>
      </c>
      <c r="O60" s="89"/>
      <c r="P60" s="72"/>
      <c r="Q60" s="14"/>
      <c r="R60">
        <f t="shared" si="4"/>
        <v>0</v>
      </c>
      <c r="S60">
        <f t="shared" si="5"/>
        <v>0</v>
      </c>
      <c r="T60" s="51"/>
    </row>
    <row r="61" spans="2:20" ht="33" customHeight="1">
      <c r="B61">
        <v>56</v>
      </c>
      <c r="C61" s="25"/>
      <c r="D61" s="25"/>
      <c r="E61" s="15" t="s">
        <v>8</v>
      </c>
      <c r="F61" s="58" t="s">
        <v>7</v>
      </c>
      <c r="G61" s="16" t="s">
        <v>8</v>
      </c>
      <c r="H61" s="64"/>
      <c r="I61" s="65"/>
      <c r="J61" s="25"/>
      <c r="K61" s="95">
        <f t="shared" si="2"/>
        <v>0</v>
      </c>
      <c r="L61" s="75"/>
      <c r="M61" s="75"/>
      <c r="N61" s="96">
        <f t="shared" si="3"/>
        <v>0</v>
      </c>
      <c r="O61" s="89"/>
      <c r="P61" s="72"/>
      <c r="Q61" s="14"/>
      <c r="R61">
        <f t="shared" si="4"/>
        <v>0</v>
      </c>
      <c r="S61">
        <f t="shared" si="5"/>
        <v>0</v>
      </c>
      <c r="T61" s="51"/>
    </row>
    <row r="62" spans="2:20" ht="33" customHeight="1">
      <c r="B62">
        <v>57</v>
      </c>
      <c r="C62" s="25"/>
      <c r="D62" s="25"/>
      <c r="E62" s="15" t="s">
        <v>8</v>
      </c>
      <c r="F62" s="59" t="s">
        <v>7</v>
      </c>
      <c r="G62" s="17" t="s">
        <v>8</v>
      </c>
      <c r="H62" s="64"/>
      <c r="I62" s="65"/>
      <c r="J62" s="25"/>
      <c r="K62" s="95">
        <f t="shared" si="2"/>
        <v>0</v>
      </c>
      <c r="L62" s="75"/>
      <c r="M62" s="75"/>
      <c r="N62" s="96">
        <f t="shared" si="3"/>
        <v>0</v>
      </c>
      <c r="O62" s="89"/>
      <c r="P62" s="72"/>
      <c r="Q62" s="14"/>
      <c r="R62">
        <f t="shared" si="4"/>
        <v>0</v>
      </c>
      <c r="S62">
        <f t="shared" si="5"/>
        <v>0</v>
      </c>
      <c r="T62" s="51"/>
    </row>
    <row r="63" spans="2:20" ht="33" customHeight="1">
      <c r="B63">
        <v>58</v>
      </c>
      <c r="C63" s="25"/>
      <c r="D63" s="25"/>
      <c r="E63" s="15" t="s">
        <v>8</v>
      </c>
      <c r="F63" s="58" t="s">
        <v>7</v>
      </c>
      <c r="G63" s="16" t="s">
        <v>8</v>
      </c>
      <c r="H63" s="64"/>
      <c r="I63" s="65"/>
      <c r="J63" s="25"/>
      <c r="K63" s="95">
        <f t="shared" si="2"/>
        <v>0</v>
      </c>
      <c r="L63" s="75"/>
      <c r="M63" s="75"/>
      <c r="N63" s="96">
        <f t="shared" si="3"/>
        <v>0</v>
      </c>
      <c r="O63" s="89"/>
      <c r="P63" s="72"/>
      <c r="Q63" s="14"/>
      <c r="R63">
        <f t="shared" si="4"/>
        <v>0</v>
      </c>
      <c r="S63">
        <f t="shared" si="5"/>
        <v>0</v>
      </c>
      <c r="T63" s="51"/>
    </row>
    <row r="64" spans="2:20" ht="33" customHeight="1">
      <c r="B64">
        <v>59</v>
      </c>
      <c r="C64" s="25"/>
      <c r="D64" s="25"/>
      <c r="E64" s="15" t="s">
        <v>8</v>
      </c>
      <c r="F64" s="58" t="s">
        <v>7</v>
      </c>
      <c r="G64" s="16" t="s">
        <v>8</v>
      </c>
      <c r="H64" s="64"/>
      <c r="I64" s="65"/>
      <c r="J64" s="25"/>
      <c r="K64" s="95">
        <f t="shared" si="2"/>
        <v>0</v>
      </c>
      <c r="L64" s="75"/>
      <c r="M64" s="75"/>
      <c r="N64" s="96">
        <f t="shared" si="3"/>
        <v>0</v>
      </c>
      <c r="O64" s="89"/>
      <c r="P64" s="72"/>
      <c r="Q64" s="14"/>
      <c r="R64">
        <f t="shared" si="4"/>
        <v>0</v>
      </c>
      <c r="S64">
        <f t="shared" si="5"/>
        <v>0</v>
      </c>
      <c r="T64" s="51"/>
    </row>
    <row r="65" spans="2:20" ht="33" customHeight="1">
      <c r="B65">
        <v>60</v>
      </c>
      <c r="C65" s="25"/>
      <c r="D65" s="25"/>
      <c r="E65" s="15" t="s">
        <v>8</v>
      </c>
      <c r="F65" s="59" t="s">
        <v>7</v>
      </c>
      <c r="G65" s="17" t="s">
        <v>8</v>
      </c>
      <c r="H65" s="64"/>
      <c r="I65" s="65"/>
      <c r="J65" s="25"/>
      <c r="K65" s="95">
        <f t="shared" si="2"/>
        <v>0</v>
      </c>
      <c r="L65" s="75"/>
      <c r="M65" s="75"/>
      <c r="N65" s="96">
        <f t="shared" si="3"/>
        <v>0</v>
      </c>
      <c r="O65" s="89"/>
      <c r="P65" s="72"/>
      <c r="Q65" s="14"/>
      <c r="R65">
        <f t="shared" si="4"/>
        <v>0</v>
      </c>
      <c r="S65">
        <f t="shared" si="5"/>
        <v>0</v>
      </c>
      <c r="T65" s="51"/>
    </row>
    <row r="66" spans="2:20" ht="33" customHeight="1">
      <c r="B66">
        <v>61</v>
      </c>
      <c r="C66" s="25"/>
      <c r="D66" s="25"/>
      <c r="E66" s="15" t="s">
        <v>8</v>
      </c>
      <c r="F66" s="58" t="s">
        <v>7</v>
      </c>
      <c r="G66" s="16" t="s">
        <v>8</v>
      </c>
      <c r="H66" s="64"/>
      <c r="I66" s="65"/>
      <c r="J66" s="25"/>
      <c r="K66" s="95">
        <f t="shared" si="2"/>
        <v>0</v>
      </c>
      <c r="L66" s="75"/>
      <c r="M66" s="75"/>
      <c r="N66" s="96">
        <f t="shared" si="3"/>
        <v>0</v>
      </c>
      <c r="O66" s="89"/>
      <c r="P66" s="72"/>
      <c r="Q66" s="14"/>
      <c r="R66">
        <f t="shared" si="4"/>
        <v>0</v>
      </c>
      <c r="S66">
        <f t="shared" si="5"/>
        <v>0</v>
      </c>
      <c r="T66" s="51"/>
    </row>
    <row r="67" spans="2:20" ht="33" customHeight="1">
      <c r="B67">
        <v>62</v>
      </c>
      <c r="C67" s="25"/>
      <c r="D67" s="25"/>
      <c r="E67" s="15" t="s">
        <v>8</v>
      </c>
      <c r="F67" s="58" t="s">
        <v>7</v>
      </c>
      <c r="G67" s="16" t="s">
        <v>8</v>
      </c>
      <c r="H67" s="64"/>
      <c r="I67" s="65"/>
      <c r="J67" s="25"/>
      <c r="K67" s="95">
        <f t="shared" si="2"/>
        <v>0</v>
      </c>
      <c r="L67" s="75"/>
      <c r="M67" s="75"/>
      <c r="N67" s="96">
        <f t="shared" si="3"/>
        <v>0</v>
      </c>
      <c r="O67" s="89"/>
      <c r="P67" s="72"/>
      <c r="Q67" s="14"/>
      <c r="R67">
        <f t="shared" si="4"/>
        <v>0</v>
      </c>
      <c r="S67">
        <f t="shared" si="5"/>
        <v>0</v>
      </c>
      <c r="T67" s="51"/>
    </row>
    <row r="68" spans="2:20" ht="33" customHeight="1">
      <c r="B68">
        <v>63</v>
      </c>
      <c r="C68" s="25"/>
      <c r="D68" s="25"/>
      <c r="E68" s="15" t="s">
        <v>8</v>
      </c>
      <c r="F68" s="59" t="s">
        <v>7</v>
      </c>
      <c r="G68" s="17" t="s">
        <v>8</v>
      </c>
      <c r="H68" s="64"/>
      <c r="I68" s="65"/>
      <c r="J68" s="25"/>
      <c r="K68" s="95">
        <f t="shared" si="2"/>
        <v>0</v>
      </c>
      <c r="L68" s="75"/>
      <c r="M68" s="75"/>
      <c r="N68" s="96">
        <f t="shared" si="3"/>
        <v>0</v>
      </c>
      <c r="O68" s="89"/>
      <c r="P68" s="72"/>
      <c r="Q68" s="14"/>
      <c r="R68">
        <f t="shared" si="4"/>
        <v>0</v>
      </c>
      <c r="S68">
        <f t="shared" si="5"/>
        <v>0</v>
      </c>
      <c r="T68" s="51"/>
    </row>
    <row r="69" spans="2:20" ht="33" customHeight="1">
      <c r="B69">
        <v>64</v>
      </c>
      <c r="C69" s="25"/>
      <c r="D69" s="25"/>
      <c r="E69" s="15" t="s">
        <v>8</v>
      </c>
      <c r="F69" s="58" t="s">
        <v>7</v>
      </c>
      <c r="G69" s="16" t="s">
        <v>8</v>
      </c>
      <c r="H69" s="64"/>
      <c r="I69" s="65"/>
      <c r="J69" s="25"/>
      <c r="K69" s="95">
        <f t="shared" si="2"/>
        <v>0</v>
      </c>
      <c r="L69" s="75"/>
      <c r="M69" s="75"/>
      <c r="N69" s="96">
        <f t="shared" si="3"/>
        <v>0</v>
      </c>
      <c r="O69" s="89"/>
      <c r="P69" s="72"/>
      <c r="Q69" s="14"/>
      <c r="R69">
        <f t="shared" si="4"/>
        <v>0</v>
      </c>
      <c r="S69">
        <f t="shared" si="5"/>
        <v>0</v>
      </c>
      <c r="T69" s="51"/>
    </row>
    <row r="70" spans="2:20" ht="33" customHeight="1">
      <c r="B70">
        <v>65</v>
      </c>
      <c r="C70" s="25"/>
      <c r="D70" s="25"/>
      <c r="E70" s="15" t="s">
        <v>8</v>
      </c>
      <c r="F70" s="58" t="s">
        <v>7</v>
      </c>
      <c r="G70" s="16" t="s">
        <v>8</v>
      </c>
      <c r="H70" s="64"/>
      <c r="I70" s="65"/>
      <c r="J70" s="25"/>
      <c r="K70" s="95">
        <f t="shared" si="2"/>
        <v>0</v>
      </c>
      <c r="L70" s="75"/>
      <c r="M70" s="75"/>
      <c r="N70" s="96">
        <f t="shared" si="3"/>
        <v>0</v>
      </c>
      <c r="O70" s="89"/>
      <c r="P70" s="72"/>
      <c r="Q70" s="14"/>
      <c r="R70">
        <f aca="true" t="shared" si="6" ref="R70:R85">_xlfn.COUNTIFS($C$6:$C$85,C70)</f>
        <v>0</v>
      </c>
      <c r="S70">
        <f aca="true" t="shared" si="7" ref="S70:S85">_xlfn.COUNTIFS($J$6:$J$85,J70)</f>
        <v>0</v>
      </c>
      <c r="T70" s="51"/>
    </row>
    <row r="71" spans="2:20" ht="33" customHeight="1">
      <c r="B71">
        <v>66</v>
      </c>
      <c r="C71" s="25"/>
      <c r="D71" s="25"/>
      <c r="E71" s="15" t="s">
        <v>8</v>
      </c>
      <c r="F71" s="59" t="s">
        <v>7</v>
      </c>
      <c r="G71" s="17" t="s">
        <v>8</v>
      </c>
      <c r="H71" s="64"/>
      <c r="I71" s="65"/>
      <c r="J71" s="25"/>
      <c r="K71" s="95">
        <f aca="true" t="shared" si="8" ref="K71:K85">H71*500</f>
        <v>0</v>
      </c>
      <c r="L71" s="75"/>
      <c r="M71" s="75"/>
      <c r="N71" s="96">
        <f aca="true" t="shared" si="9" ref="N71:N84">K71+L71+M71</f>
        <v>0</v>
      </c>
      <c r="O71" s="89"/>
      <c r="P71" s="72"/>
      <c r="Q71" s="14"/>
      <c r="R71">
        <f t="shared" si="6"/>
        <v>0</v>
      </c>
      <c r="S71">
        <f t="shared" si="7"/>
        <v>0</v>
      </c>
      <c r="T71" s="51"/>
    </row>
    <row r="72" spans="2:20" ht="33" customHeight="1">
      <c r="B72">
        <v>67</v>
      </c>
      <c r="C72" s="25"/>
      <c r="D72" s="25"/>
      <c r="E72" s="15" t="s">
        <v>8</v>
      </c>
      <c r="F72" s="58" t="s">
        <v>7</v>
      </c>
      <c r="G72" s="16" t="s">
        <v>8</v>
      </c>
      <c r="H72" s="64"/>
      <c r="I72" s="65"/>
      <c r="J72" s="25"/>
      <c r="K72" s="95">
        <f t="shared" si="8"/>
        <v>0</v>
      </c>
      <c r="L72" s="75"/>
      <c r="M72" s="75"/>
      <c r="N72" s="96">
        <f t="shared" si="9"/>
        <v>0</v>
      </c>
      <c r="O72" s="89"/>
      <c r="P72" s="72"/>
      <c r="Q72" s="14"/>
      <c r="R72">
        <f t="shared" si="6"/>
        <v>0</v>
      </c>
      <c r="S72">
        <f t="shared" si="7"/>
        <v>0</v>
      </c>
      <c r="T72" s="51"/>
    </row>
    <row r="73" spans="2:20" ht="33" customHeight="1">
      <c r="B73">
        <v>68</v>
      </c>
      <c r="C73" s="25"/>
      <c r="D73" s="25"/>
      <c r="E73" s="15" t="s">
        <v>8</v>
      </c>
      <c r="F73" s="58" t="s">
        <v>7</v>
      </c>
      <c r="G73" s="16" t="s">
        <v>8</v>
      </c>
      <c r="H73" s="64"/>
      <c r="I73" s="65"/>
      <c r="J73" s="25"/>
      <c r="K73" s="95">
        <f t="shared" si="8"/>
        <v>0</v>
      </c>
      <c r="L73" s="75"/>
      <c r="M73" s="75"/>
      <c r="N73" s="96">
        <f t="shared" si="9"/>
        <v>0</v>
      </c>
      <c r="O73" s="89"/>
      <c r="P73" s="72"/>
      <c r="Q73" s="14"/>
      <c r="R73">
        <f t="shared" si="6"/>
        <v>0</v>
      </c>
      <c r="S73">
        <f t="shared" si="7"/>
        <v>0</v>
      </c>
      <c r="T73" s="51"/>
    </row>
    <row r="74" spans="2:20" ht="33" customHeight="1">
      <c r="B74">
        <v>69</v>
      </c>
      <c r="C74" s="25"/>
      <c r="D74" s="25"/>
      <c r="E74" s="15" t="s">
        <v>8</v>
      </c>
      <c r="F74" s="59" t="s">
        <v>7</v>
      </c>
      <c r="G74" s="17" t="s">
        <v>8</v>
      </c>
      <c r="H74" s="64"/>
      <c r="I74" s="65"/>
      <c r="J74" s="25"/>
      <c r="K74" s="95">
        <f t="shared" si="8"/>
        <v>0</v>
      </c>
      <c r="L74" s="75"/>
      <c r="M74" s="75"/>
      <c r="N74" s="96">
        <f t="shared" si="9"/>
        <v>0</v>
      </c>
      <c r="O74" s="89"/>
      <c r="P74" s="72"/>
      <c r="Q74" s="14"/>
      <c r="R74">
        <f t="shared" si="6"/>
        <v>0</v>
      </c>
      <c r="S74">
        <f t="shared" si="7"/>
        <v>0</v>
      </c>
      <c r="T74" s="51"/>
    </row>
    <row r="75" spans="2:20" ht="33" customHeight="1">
      <c r="B75">
        <v>70</v>
      </c>
      <c r="C75" s="25"/>
      <c r="D75" s="25"/>
      <c r="E75" s="15" t="s">
        <v>8</v>
      </c>
      <c r="F75" s="58" t="s">
        <v>7</v>
      </c>
      <c r="G75" s="16" t="s">
        <v>8</v>
      </c>
      <c r="H75" s="64"/>
      <c r="I75" s="65"/>
      <c r="J75" s="25"/>
      <c r="K75" s="95">
        <f t="shared" si="8"/>
        <v>0</v>
      </c>
      <c r="L75" s="75"/>
      <c r="M75" s="75"/>
      <c r="N75" s="96">
        <f t="shared" si="9"/>
        <v>0</v>
      </c>
      <c r="O75" s="89"/>
      <c r="P75" s="72"/>
      <c r="Q75" s="14"/>
      <c r="R75">
        <f t="shared" si="6"/>
        <v>0</v>
      </c>
      <c r="S75">
        <f t="shared" si="7"/>
        <v>0</v>
      </c>
      <c r="T75" s="51"/>
    </row>
    <row r="76" spans="2:20" ht="33" customHeight="1">
      <c r="B76">
        <v>71</v>
      </c>
      <c r="C76" s="25"/>
      <c r="D76" s="25"/>
      <c r="E76" s="15" t="s">
        <v>8</v>
      </c>
      <c r="F76" s="58" t="s">
        <v>7</v>
      </c>
      <c r="G76" s="16" t="s">
        <v>8</v>
      </c>
      <c r="H76" s="64"/>
      <c r="I76" s="65"/>
      <c r="J76" s="25"/>
      <c r="K76" s="95">
        <f t="shared" si="8"/>
        <v>0</v>
      </c>
      <c r="L76" s="75"/>
      <c r="M76" s="75"/>
      <c r="N76" s="96">
        <f t="shared" si="9"/>
        <v>0</v>
      </c>
      <c r="O76" s="89"/>
      <c r="P76" s="72"/>
      <c r="Q76" s="14"/>
      <c r="R76">
        <f t="shared" si="6"/>
        <v>0</v>
      </c>
      <c r="S76">
        <f t="shared" si="7"/>
        <v>0</v>
      </c>
      <c r="T76" s="51"/>
    </row>
    <row r="77" spans="2:20" ht="33" customHeight="1">
      <c r="B77">
        <v>72</v>
      </c>
      <c r="C77" s="25"/>
      <c r="D77" s="25"/>
      <c r="E77" s="15" t="s">
        <v>8</v>
      </c>
      <c r="F77" s="59" t="s">
        <v>7</v>
      </c>
      <c r="G77" s="17" t="s">
        <v>8</v>
      </c>
      <c r="H77" s="64"/>
      <c r="I77" s="65"/>
      <c r="J77" s="25"/>
      <c r="K77" s="95">
        <f t="shared" si="8"/>
        <v>0</v>
      </c>
      <c r="L77" s="75"/>
      <c r="M77" s="75"/>
      <c r="N77" s="96">
        <f t="shared" si="9"/>
        <v>0</v>
      </c>
      <c r="O77" s="89"/>
      <c r="P77" s="72"/>
      <c r="Q77" s="14"/>
      <c r="R77">
        <f t="shared" si="6"/>
        <v>0</v>
      </c>
      <c r="S77">
        <f t="shared" si="7"/>
        <v>0</v>
      </c>
      <c r="T77" s="51"/>
    </row>
    <row r="78" spans="2:20" ht="33" customHeight="1">
      <c r="B78">
        <v>73</v>
      </c>
      <c r="C78" s="25"/>
      <c r="D78" s="25"/>
      <c r="E78" s="15" t="s">
        <v>8</v>
      </c>
      <c r="F78" s="58" t="s">
        <v>7</v>
      </c>
      <c r="G78" s="16" t="s">
        <v>8</v>
      </c>
      <c r="H78" s="64"/>
      <c r="I78" s="65"/>
      <c r="J78" s="25"/>
      <c r="K78" s="95">
        <f t="shared" si="8"/>
        <v>0</v>
      </c>
      <c r="L78" s="75"/>
      <c r="M78" s="75"/>
      <c r="N78" s="96">
        <f t="shared" si="9"/>
        <v>0</v>
      </c>
      <c r="O78" s="89"/>
      <c r="P78" s="72"/>
      <c r="Q78" s="14"/>
      <c r="R78">
        <f t="shared" si="6"/>
        <v>0</v>
      </c>
      <c r="S78">
        <f t="shared" si="7"/>
        <v>0</v>
      </c>
      <c r="T78" s="51"/>
    </row>
    <row r="79" spans="2:20" ht="33" customHeight="1">
      <c r="B79">
        <v>74</v>
      </c>
      <c r="C79" s="25"/>
      <c r="D79" s="25"/>
      <c r="E79" s="15" t="s">
        <v>8</v>
      </c>
      <c r="F79" s="58" t="s">
        <v>7</v>
      </c>
      <c r="G79" s="16" t="s">
        <v>8</v>
      </c>
      <c r="H79" s="64"/>
      <c r="I79" s="65"/>
      <c r="J79" s="25"/>
      <c r="K79" s="95">
        <f t="shared" si="8"/>
        <v>0</v>
      </c>
      <c r="L79" s="75"/>
      <c r="M79" s="75"/>
      <c r="N79" s="96">
        <f t="shared" si="9"/>
        <v>0</v>
      </c>
      <c r="O79" s="89"/>
      <c r="P79" s="72"/>
      <c r="Q79" s="14"/>
      <c r="R79">
        <f t="shared" si="6"/>
        <v>0</v>
      </c>
      <c r="S79">
        <f t="shared" si="7"/>
        <v>0</v>
      </c>
      <c r="T79" s="51"/>
    </row>
    <row r="80" spans="2:20" ht="33" customHeight="1">
      <c r="B80">
        <v>75</v>
      </c>
      <c r="C80" s="25"/>
      <c r="D80" s="25"/>
      <c r="E80" s="15" t="s">
        <v>8</v>
      </c>
      <c r="F80" s="59" t="s">
        <v>7</v>
      </c>
      <c r="G80" s="17" t="s">
        <v>8</v>
      </c>
      <c r="H80" s="64"/>
      <c r="I80" s="65"/>
      <c r="J80" s="25"/>
      <c r="K80" s="95">
        <f t="shared" si="8"/>
        <v>0</v>
      </c>
      <c r="L80" s="75"/>
      <c r="M80" s="75"/>
      <c r="N80" s="96">
        <f t="shared" si="9"/>
        <v>0</v>
      </c>
      <c r="O80" s="89"/>
      <c r="P80" s="72"/>
      <c r="Q80" s="14"/>
      <c r="R80">
        <f t="shared" si="6"/>
        <v>0</v>
      </c>
      <c r="S80">
        <f t="shared" si="7"/>
        <v>0</v>
      </c>
      <c r="T80" s="51"/>
    </row>
    <row r="81" spans="2:19" ht="33" customHeight="1">
      <c r="B81">
        <v>76</v>
      </c>
      <c r="C81" s="25"/>
      <c r="D81" s="25"/>
      <c r="E81" s="15" t="s">
        <v>8</v>
      </c>
      <c r="F81" s="58" t="s">
        <v>7</v>
      </c>
      <c r="G81" s="16" t="s">
        <v>8</v>
      </c>
      <c r="H81" s="64"/>
      <c r="I81" s="65"/>
      <c r="J81" s="25"/>
      <c r="K81" s="95">
        <f t="shared" si="8"/>
        <v>0</v>
      </c>
      <c r="L81" s="75"/>
      <c r="M81" s="75"/>
      <c r="N81" s="96">
        <f t="shared" si="9"/>
        <v>0</v>
      </c>
      <c r="O81" s="89"/>
      <c r="P81" s="72"/>
      <c r="Q81" s="14"/>
      <c r="R81">
        <f t="shared" si="6"/>
        <v>0</v>
      </c>
      <c r="S81">
        <f t="shared" si="7"/>
        <v>0</v>
      </c>
    </row>
    <row r="82" spans="2:19" ht="33" customHeight="1">
      <c r="B82">
        <v>77</v>
      </c>
      <c r="C82" s="25"/>
      <c r="D82" s="25"/>
      <c r="E82" s="15" t="s">
        <v>8</v>
      </c>
      <c r="F82" s="58" t="s">
        <v>7</v>
      </c>
      <c r="G82" s="16" t="s">
        <v>8</v>
      </c>
      <c r="H82" s="64"/>
      <c r="I82" s="65"/>
      <c r="J82" s="25"/>
      <c r="K82" s="95">
        <f t="shared" si="8"/>
        <v>0</v>
      </c>
      <c r="L82" s="75"/>
      <c r="M82" s="75"/>
      <c r="N82" s="96">
        <f t="shared" si="9"/>
        <v>0</v>
      </c>
      <c r="O82" s="89"/>
      <c r="P82" s="72"/>
      <c r="Q82" s="14"/>
      <c r="R82">
        <f t="shared" si="6"/>
        <v>0</v>
      </c>
      <c r="S82">
        <f t="shared" si="7"/>
        <v>0</v>
      </c>
    </row>
    <row r="83" spans="2:19" ht="33" customHeight="1">
      <c r="B83">
        <v>78</v>
      </c>
      <c r="C83" s="25"/>
      <c r="D83" s="25"/>
      <c r="E83" s="15" t="s">
        <v>8</v>
      </c>
      <c r="F83" s="59" t="s">
        <v>7</v>
      </c>
      <c r="G83" s="17" t="s">
        <v>8</v>
      </c>
      <c r="H83" s="64"/>
      <c r="I83" s="65"/>
      <c r="J83" s="25"/>
      <c r="K83" s="95">
        <f t="shared" si="8"/>
        <v>0</v>
      </c>
      <c r="L83" s="75"/>
      <c r="M83" s="75"/>
      <c r="N83" s="96">
        <f t="shared" si="9"/>
        <v>0</v>
      </c>
      <c r="O83" s="89"/>
      <c r="P83" s="72"/>
      <c r="Q83" s="14"/>
      <c r="R83">
        <f t="shared" si="6"/>
        <v>0</v>
      </c>
      <c r="S83">
        <f t="shared" si="7"/>
        <v>0</v>
      </c>
    </row>
    <row r="84" spans="2:19" ht="33" customHeight="1">
      <c r="B84">
        <v>79</v>
      </c>
      <c r="C84" s="25"/>
      <c r="D84" s="25"/>
      <c r="E84" s="15" t="s">
        <v>8</v>
      </c>
      <c r="F84" s="58" t="s">
        <v>7</v>
      </c>
      <c r="G84" s="16" t="s">
        <v>8</v>
      </c>
      <c r="H84" s="64"/>
      <c r="I84" s="65"/>
      <c r="J84" s="25"/>
      <c r="K84" s="95">
        <f t="shared" si="8"/>
        <v>0</v>
      </c>
      <c r="L84" s="75"/>
      <c r="M84" s="75"/>
      <c r="N84" s="96">
        <f t="shared" si="9"/>
        <v>0</v>
      </c>
      <c r="O84" s="89"/>
      <c r="P84" s="72"/>
      <c r="Q84" s="14"/>
      <c r="R84">
        <f t="shared" si="6"/>
        <v>0</v>
      </c>
      <c r="S84">
        <f t="shared" si="7"/>
        <v>0</v>
      </c>
    </row>
    <row r="85" spans="2:19" ht="33" customHeight="1">
      <c r="B85">
        <v>80</v>
      </c>
      <c r="C85" s="25"/>
      <c r="D85" s="25"/>
      <c r="E85" s="15" t="s">
        <v>8</v>
      </c>
      <c r="F85" s="58" t="s">
        <v>7</v>
      </c>
      <c r="G85" s="16" t="s">
        <v>8</v>
      </c>
      <c r="H85" s="64"/>
      <c r="I85" s="65"/>
      <c r="J85" s="25"/>
      <c r="K85" s="95">
        <f t="shared" si="8"/>
        <v>0</v>
      </c>
      <c r="L85" s="75"/>
      <c r="M85" s="75"/>
      <c r="N85" s="96">
        <f>K85+L85+M85</f>
        <v>0</v>
      </c>
      <c r="O85" s="89"/>
      <c r="P85" s="72"/>
      <c r="Q85" s="14"/>
      <c r="R85">
        <f t="shared" si="6"/>
        <v>0</v>
      </c>
      <c r="S85">
        <f t="shared" si="7"/>
        <v>0</v>
      </c>
    </row>
    <row r="86" spans="3:18" ht="8.25" customHeight="1">
      <c r="C86" s="76"/>
      <c r="D86" s="77"/>
      <c r="E86" s="78"/>
      <c r="F86" s="76"/>
      <c r="G86" s="78"/>
      <c r="H86" s="79"/>
      <c r="I86" s="80"/>
      <c r="J86" s="76"/>
      <c r="K86" s="81"/>
      <c r="L86" s="81"/>
      <c r="M86" s="81"/>
      <c r="N86" s="82"/>
      <c r="O86" s="82"/>
      <c r="P86" s="83"/>
      <c r="Q86" s="77"/>
      <c r="R86" s="7"/>
    </row>
    <row r="87" spans="2:17" ht="33" customHeight="1">
      <c r="B87" s="8"/>
      <c r="C87" s="25" t="s">
        <v>32</v>
      </c>
      <c r="D87" s="61"/>
      <c r="E87" s="62"/>
      <c r="F87" s="12"/>
      <c r="G87" s="63"/>
      <c r="H87" s="97">
        <f>SUBTOTAL(9,H6:H85)</f>
        <v>0</v>
      </c>
      <c r="I87" s="98">
        <f>SUBTOTAL(9,I6:I85)</f>
        <v>0</v>
      </c>
      <c r="J87" s="61"/>
      <c r="K87" s="95">
        <f>SUBTOTAL(9,K6:K85)</f>
        <v>0</v>
      </c>
      <c r="L87" s="95">
        <f>SUBTOTAL(9,L6:L85)</f>
        <v>0</v>
      </c>
      <c r="M87" s="95">
        <f>SUBTOTAL(9,M6:M85)</f>
        <v>0</v>
      </c>
      <c r="N87" s="95">
        <f>SUBTOTAL(9,N6:N85)</f>
        <v>0</v>
      </c>
      <c r="O87" s="99"/>
      <c r="P87" s="61"/>
      <c r="Q87" s="61"/>
    </row>
    <row r="88" spans="3:17" ht="17.25" customHeight="1">
      <c r="C88" s="19" t="s">
        <v>11</v>
      </c>
      <c r="D88" s="19"/>
      <c r="E88" s="20"/>
      <c r="F88" s="19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ht="13.5">
      <c r="C89" s="18" t="s">
        <v>158</v>
      </c>
    </row>
    <row r="90" ht="13.5">
      <c r="C90" s="18" t="s">
        <v>159</v>
      </c>
    </row>
    <row r="91" ht="13.5">
      <c r="C91" s="18" t="s">
        <v>9</v>
      </c>
    </row>
    <row r="92" ht="13.5">
      <c r="C92" s="18" t="s">
        <v>10</v>
      </c>
    </row>
    <row r="96" ht="13.5">
      <c r="I96" t="s">
        <v>129</v>
      </c>
    </row>
    <row r="98" spans="9:15" ht="19.5" customHeight="1">
      <c r="I98" t="s">
        <v>106</v>
      </c>
      <c r="J98" s="90">
        <f>SUBTOTAL(3,C6:C85)</f>
        <v>0</v>
      </c>
      <c r="L98" s="7" t="s">
        <v>128</v>
      </c>
      <c r="M98" s="7"/>
      <c r="N98" s="92" t="s">
        <v>130</v>
      </c>
      <c r="O98" s="90">
        <f>SUBTOTAL(3,J6:J85)</f>
        <v>0</v>
      </c>
    </row>
    <row r="99" ht="19.5" customHeight="1">
      <c r="C99" t="s">
        <v>157</v>
      </c>
    </row>
    <row r="100" spans="3:15" ht="24.75" customHeight="1">
      <c r="C100" t="s">
        <v>93</v>
      </c>
      <c r="D100" s="90">
        <f>_xlfn.COUNTIFS($D$6:$D$85,C100)</f>
        <v>0</v>
      </c>
      <c r="I100" t="s">
        <v>108</v>
      </c>
      <c r="J100" s="90">
        <f>COUNTIF(R:R,1)</f>
        <v>0</v>
      </c>
      <c r="N100" s="85" t="s">
        <v>131</v>
      </c>
      <c r="O100">
        <f>SUM(O101:O110)</f>
        <v>0</v>
      </c>
    </row>
    <row r="101" spans="3:15" ht="24.75" customHeight="1">
      <c r="C101" t="s">
        <v>91</v>
      </c>
      <c r="D101" s="90">
        <f>_xlfn.COUNTIFS($D$6:$D$85,C101)</f>
        <v>0</v>
      </c>
      <c r="I101" t="s">
        <v>109</v>
      </c>
      <c r="J101" s="90">
        <f>IF(COUNTIF(R:R,2)=0,"",COUNTIF(R:R,2)-1)</f>
      </c>
      <c r="N101" t="s">
        <v>108</v>
      </c>
      <c r="O101" s="90">
        <f>COUNTIF(S:S,1)</f>
        <v>0</v>
      </c>
    </row>
    <row r="102" spans="3:15" ht="24.75" customHeight="1">
      <c r="C102" t="s">
        <v>92</v>
      </c>
      <c r="D102" s="90">
        <f>_xlfn.COUNTIFS($D$6:$D$85,C102)</f>
        <v>0</v>
      </c>
      <c r="I102" t="s">
        <v>110</v>
      </c>
      <c r="J102" s="90">
        <f>IF(COUNTIF(R:R,3)=0,"",COUNTIF(R:R,3)-2)</f>
      </c>
      <c r="N102" t="s">
        <v>109</v>
      </c>
      <c r="O102" s="90">
        <f>IF(COUNTIF(S:S,2)=0,"",COUNTIF(S:S,2)-1)</f>
      </c>
    </row>
    <row r="103" spans="3:15" ht="24.75" customHeight="1">
      <c r="C103" t="s">
        <v>94</v>
      </c>
      <c r="D103" s="90">
        <f>_xlfn.COUNTIFS($D$6:$D$85,C103)</f>
        <v>0</v>
      </c>
      <c r="I103" t="s">
        <v>111</v>
      </c>
      <c r="J103" s="90">
        <f>IF(COUNTIF(R:R,4)=0,"",COUNTIF(R:R,4)-3)</f>
      </c>
      <c r="N103" t="s">
        <v>110</v>
      </c>
      <c r="O103" s="90">
        <f>IF(COUNTIF(S:S,3)=0,"",COUNTIF(S:S,3)-2)</f>
      </c>
    </row>
    <row r="104" spans="9:15" ht="24.75" customHeight="1">
      <c r="I104" t="s">
        <v>112</v>
      </c>
      <c r="J104" s="90">
        <f>IF(COUNTIF(R:R,5)=0,"",COUNTIF(R:R,5)-4)</f>
      </c>
      <c r="N104" t="s">
        <v>111</v>
      </c>
      <c r="O104" s="90">
        <f>IF(COUNTIF(S:S,4)=0,"",COUNTIF(S:S,4)-3)</f>
      </c>
    </row>
    <row r="105" spans="9:15" ht="24.75" customHeight="1">
      <c r="I105" t="s">
        <v>107</v>
      </c>
      <c r="J105">
        <f>SUM(J100:J104)</f>
        <v>0</v>
      </c>
      <c r="N105" t="s">
        <v>112</v>
      </c>
      <c r="O105" s="90">
        <f>IF(COUNTIF(S:S,5)=0,"",COUNTIF(S:S,5)-4)</f>
      </c>
    </row>
    <row r="106" spans="14:15" ht="24.75" customHeight="1">
      <c r="N106" t="s">
        <v>132</v>
      </c>
      <c r="O106" s="90">
        <f>IF(COUNTIF(S:S,6)=0,"",COUNTIF(S:S,6)-5)</f>
      </c>
    </row>
    <row r="107" spans="3:16" ht="24.75" customHeight="1">
      <c r="C107" t="s">
        <v>114</v>
      </c>
      <c r="E107" s="7"/>
      <c r="F107" s="7"/>
      <c r="G107" s="7"/>
      <c r="H107" s="7"/>
      <c r="I107" s="7" t="s">
        <v>127</v>
      </c>
      <c r="J107" s="7"/>
      <c r="K107" s="7"/>
      <c r="N107" t="s">
        <v>133</v>
      </c>
      <c r="O107" s="90">
        <f>IF(COUNTIF(S:S,7)=0,"",COUNTIF(S:S,7)-6)</f>
      </c>
      <c r="P107" s="7"/>
    </row>
    <row r="108" spans="3:16" ht="30" customHeight="1">
      <c r="C108" s="86" t="s">
        <v>115</v>
      </c>
      <c r="D108" s="90">
        <f aca="true" t="shared" si="10" ref="D108:D115">_xlfn.COUNTIFS($O$6:$O$85,C108)</f>
        <v>0</v>
      </c>
      <c r="E108" s="84"/>
      <c r="F108" s="84"/>
      <c r="G108" s="84"/>
      <c r="H108" s="7"/>
      <c r="I108" s="88" t="str">
        <f>U6</f>
        <v>一般就労（正規）</v>
      </c>
      <c r="J108" s="91">
        <f>_xlfn.COUNTIFS($P$6:$P$85,I108)</f>
        <v>0</v>
      </c>
      <c r="K108" s="85"/>
      <c r="L108" s="85"/>
      <c r="M108" s="7"/>
      <c r="N108" t="s">
        <v>134</v>
      </c>
      <c r="O108" s="90">
        <f>IF(COUNTIF(S:S,8)=0,"",COUNTIF(S:S,8)-7)</f>
      </c>
      <c r="P108" s="85"/>
    </row>
    <row r="109" spans="3:15" ht="30" customHeight="1">
      <c r="C109" s="87" t="s">
        <v>116</v>
      </c>
      <c r="D109" s="90">
        <f t="shared" si="10"/>
        <v>0</v>
      </c>
      <c r="I109" s="88" t="str">
        <f>U7</f>
        <v>一般就労（パート）</v>
      </c>
      <c r="J109" s="91">
        <f>_xlfn.COUNTIFS($P$6:$P$85,I109)</f>
        <v>0</v>
      </c>
      <c r="N109" t="s">
        <v>135</v>
      </c>
      <c r="O109" s="90">
        <f>IF(COUNTIF(S:S,9)=0,"",COUNTIF(S:S,9)-8)</f>
      </c>
    </row>
    <row r="110" spans="3:40" ht="30" customHeight="1">
      <c r="C110" s="87" t="s">
        <v>117</v>
      </c>
      <c r="D110" s="90">
        <f t="shared" si="10"/>
        <v>0</v>
      </c>
      <c r="G110" s="7"/>
      <c r="H110" s="7"/>
      <c r="I110" s="88" t="str">
        <f>U8</f>
        <v>トライアル雇用</v>
      </c>
      <c r="J110" s="91">
        <f>_xlfn.COUNTIFS($P$6:$P$85,I110)</f>
        <v>0</v>
      </c>
      <c r="K110" s="7"/>
      <c r="L110" s="7"/>
      <c r="N110" t="s">
        <v>136</v>
      </c>
      <c r="O110" s="90">
        <f>IF(COUNTIF(S:S,10)=0,"",COUNTIF(S:S,10)-9)</f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3:40" ht="30" customHeight="1">
      <c r="C111" s="87" t="s">
        <v>118</v>
      </c>
      <c r="D111" s="90">
        <f t="shared" si="10"/>
        <v>0</v>
      </c>
      <c r="G111" s="7"/>
      <c r="H111" s="85"/>
      <c r="I111" s="88" t="str">
        <f>U9</f>
        <v>民間活用委託訓練</v>
      </c>
      <c r="J111" s="91">
        <f>_xlfn.COUNTIFS($P$6:$P$85,I111)</f>
        <v>0</v>
      </c>
      <c r="K111" s="85"/>
      <c r="L111" s="7"/>
      <c r="S111" s="84"/>
      <c r="T111" s="84"/>
      <c r="U111" s="84"/>
      <c r="V111" s="84"/>
      <c r="W111" s="7"/>
      <c r="X111" s="84"/>
      <c r="Y111" s="84"/>
      <c r="Z111" s="84"/>
      <c r="AA111" s="84"/>
      <c r="AB111" s="7"/>
      <c r="AC111" s="84"/>
      <c r="AD111" s="84"/>
      <c r="AE111" s="84"/>
      <c r="AF111" s="84"/>
      <c r="AG111" s="7"/>
      <c r="AH111" s="7"/>
      <c r="AI111" s="7"/>
      <c r="AJ111" s="7"/>
      <c r="AK111" s="7"/>
      <c r="AL111" s="7"/>
      <c r="AM111" s="7"/>
      <c r="AN111" s="7"/>
    </row>
    <row r="112" spans="3:12" ht="30" customHeight="1">
      <c r="C112" s="86" t="s">
        <v>119</v>
      </c>
      <c r="D112" s="90">
        <f t="shared" si="10"/>
        <v>0</v>
      </c>
      <c r="G112" s="7"/>
      <c r="H112" s="7"/>
      <c r="I112" s="88" t="str">
        <f>U10</f>
        <v>その他</v>
      </c>
      <c r="J112" s="91">
        <f>_xlfn.COUNTIFS($P$6:$P$85,I112)</f>
        <v>0</v>
      </c>
      <c r="K112" s="7"/>
      <c r="L112" s="7"/>
    </row>
    <row r="113" spans="3:12" ht="30" customHeight="1">
      <c r="C113" s="86" t="s">
        <v>120</v>
      </c>
      <c r="D113" s="90">
        <f t="shared" si="10"/>
        <v>0</v>
      </c>
      <c r="G113" s="84"/>
      <c r="H113" s="84"/>
      <c r="I113" s="84"/>
      <c r="J113" s="84"/>
      <c r="K113" s="7"/>
      <c r="L113" s="7"/>
    </row>
    <row r="114" spans="3:12" ht="30" customHeight="1">
      <c r="C114" s="86" t="s">
        <v>121</v>
      </c>
      <c r="D114" s="90">
        <f t="shared" si="10"/>
        <v>0</v>
      </c>
      <c r="G114" s="7"/>
      <c r="H114" s="7"/>
      <c r="I114" s="7"/>
      <c r="J114" s="7"/>
      <c r="K114" s="7"/>
      <c r="L114" s="7"/>
    </row>
    <row r="115" spans="3:12" ht="30" customHeight="1">
      <c r="C115" s="86" t="s">
        <v>122</v>
      </c>
      <c r="D115" s="90">
        <f t="shared" si="10"/>
        <v>0</v>
      </c>
      <c r="G115" s="7"/>
      <c r="H115" s="7"/>
      <c r="I115" s="7"/>
      <c r="J115" s="7"/>
      <c r="K115" s="7"/>
      <c r="L115" s="7"/>
    </row>
    <row r="116" spans="7:12" ht="30" customHeight="1">
      <c r="G116" s="7"/>
      <c r="H116" s="7"/>
      <c r="I116" s="7"/>
      <c r="J116" s="7"/>
      <c r="K116" s="7"/>
      <c r="L116" s="7"/>
    </row>
    <row r="117" spans="7:12" ht="30" customHeight="1">
      <c r="G117" s="7"/>
      <c r="H117" s="7"/>
      <c r="I117" s="7"/>
      <c r="J117" s="7"/>
      <c r="K117" s="7"/>
      <c r="L117" s="7"/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</sheetData>
  <sheetProtection/>
  <mergeCells count="2">
    <mergeCell ref="E4:G4"/>
    <mergeCell ref="C2:Q2"/>
  </mergeCells>
  <dataValidations count="5">
    <dataValidation type="list" allowBlank="1" showInputMessage="1" showErrorMessage="1" sqref="P86">
      <formula1>$U$6:$U$80</formula1>
    </dataValidation>
    <dataValidation type="list" allowBlank="1" showInputMessage="1" showErrorMessage="1" sqref="D86">
      <formula1>$T$6:$T$80</formula1>
    </dataValidation>
    <dataValidation type="list" allowBlank="1" showInputMessage="1" showErrorMessage="1" sqref="P5:P85">
      <formula1>$U$6:$U$11</formula1>
    </dataValidation>
    <dataValidation type="list" allowBlank="1" showInputMessage="1" showErrorMessage="1" sqref="D6:D85">
      <formula1>$T$6:$T$9</formula1>
    </dataValidation>
    <dataValidation type="list" allowBlank="1" showInputMessage="1" showErrorMessage="1" sqref="O5:O85">
      <formula1>$C$108:$C$115</formula1>
    </dataValidation>
  </dataValidations>
  <printOptions/>
  <pageMargins left="0.15748031496062992" right="0.15748031496062992" top="0.5511811023622047" bottom="0.5118110236220472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7.421875" style="26" customWidth="1"/>
    <col min="2" max="2" width="22.421875" style="26" customWidth="1"/>
    <col min="3" max="3" width="22.7109375" style="27" bestFit="1" customWidth="1"/>
    <col min="4" max="4" width="9.00390625" style="26" customWidth="1"/>
    <col min="5" max="5" width="6.421875" style="26" customWidth="1"/>
    <col min="6" max="16384" width="9.00390625" style="26" customWidth="1"/>
  </cols>
  <sheetData>
    <row r="2" spans="2:8" ht="26.25" customHeight="1">
      <c r="B2" s="126" t="s">
        <v>160</v>
      </c>
      <c r="C2" s="126"/>
      <c r="D2" s="126"/>
      <c r="E2" s="126"/>
      <c r="F2" s="126"/>
      <c r="G2" s="126"/>
      <c r="H2" s="30"/>
    </row>
    <row r="3" spans="2:9" ht="16.5" customHeight="1">
      <c r="B3" s="135" t="s">
        <v>48</v>
      </c>
      <c r="C3" s="135"/>
      <c r="D3" s="31"/>
      <c r="E3" s="31"/>
      <c r="F3" s="31"/>
      <c r="G3" s="31"/>
      <c r="H3" s="31"/>
      <c r="I3" s="31"/>
    </row>
    <row r="4" ht="16.5" customHeight="1"/>
    <row r="5" spans="6:8" ht="16.5" customHeight="1" thickBot="1">
      <c r="F5" s="30"/>
      <c r="G5" s="30"/>
      <c r="H5" s="30"/>
    </row>
    <row r="6" spans="2:8" ht="16.5" customHeight="1" thickTop="1">
      <c r="B6" s="130" t="s">
        <v>47</v>
      </c>
      <c r="C6" s="27" t="s">
        <v>46</v>
      </c>
      <c r="D6" s="127" t="s">
        <v>34</v>
      </c>
      <c r="E6" s="132"/>
      <c r="F6" s="133" t="s">
        <v>33</v>
      </c>
      <c r="G6" s="29"/>
      <c r="H6" s="29"/>
    </row>
    <row r="7" spans="2:8" ht="16.5" customHeight="1" thickBot="1">
      <c r="B7" s="131"/>
      <c r="D7" s="128"/>
      <c r="E7" s="132"/>
      <c r="F7" s="134"/>
      <c r="G7" s="29"/>
      <c r="H7" s="29"/>
    </row>
    <row r="8" ht="22.5" customHeight="1" thickBot="1" thickTop="1"/>
    <row r="9" spans="2:8" ht="16.5" customHeight="1" thickTop="1">
      <c r="B9" s="130" t="s">
        <v>45</v>
      </c>
      <c r="D9" s="127" t="s">
        <v>34</v>
      </c>
      <c r="E9" s="132"/>
      <c r="F9" s="133" t="s">
        <v>33</v>
      </c>
      <c r="G9" s="29"/>
      <c r="H9" s="29"/>
    </row>
    <row r="10" spans="2:8" ht="16.5" customHeight="1" thickBot="1">
      <c r="B10" s="131"/>
      <c r="D10" s="128"/>
      <c r="E10" s="132"/>
      <c r="F10" s="134"/>
      <c r="G10" s="29"/>
      <c r="H10" s="29"/>
    </row>
    <row r="11" ht="22.5" customHeight="1" thickBot="1" thickTop="1"/>
    <row r="12" spans="2:4" ht="16.5" customHeight="1" thickTop="1">
      <c r="B12" s="130" t="s">
        <v>44</v>
      </c>
      <c r="C12" s="27" t="s">
        <v>60</v>
      </c>
      <c r="D12" s="127" t="s">
        <v>34</v>
      </c>
    </row>
    <row r="13" spans="2:4" ht="16.5" customHeight="1" thickBot="1">
      <c r="B13" s="131"/>
      <c r="D13" s="128"/>
    </row>
    <row r="14" ht="22.5" customHeight="1" thickBot="1" thickTop="1"/>
    <row r="15" spans="2:8" ht="16.5" customHeight="1" thickTop="1">
      <c r="B15" s="130" t="s">
        <v>43</v>
      </c>
      <c r="C15" s="27" t="s">
        <v>42</v>
      </c>
      <c r="D15" s="127" t="s">
        <v>34</v>
      </c>
      <c r="E15" s="132"/>
      <c r="F15" s="133" t="s">
        <v>33</v>
      </c>
      <c r="G15" s="29"/>
      <c r="H15" s="29"/>
    </row>
    <row r="16" spans="2:8" ht="16.5" customHeight="1" thickBot="1">
      <c r="B16" s="131"/>
      <c r="D16" s="128"/>
      <c r="E16" s="132"/>
      <c r="F16" s="134"/>
      <c r="G16" s="29"/>
      <c r="H16" s="29"/>
    </row>
    <row r="17" ht="22.5" customHeight="1" thickBot="1" thickTop="1"/>
    <row r="18" spans="2:8" ht="16.5" customHeight="1" thickTop="1">
      <c r="B18" s="130" t="s">
        <v>41</v>
      </c>
      <c r="C18" s="129"/>
      <c r="D18" s="127" t="s">
        <v>34</v>
      </c>
      <c r="E18" s="132"/>
      <c r="F18" s="133" t="s">
        <v>33</v>
      </c>
      <c r="G18" s="29"/>
      <c r="H18" s="29"/>
    </row>
    <row r="19" spans="2:8" ht="16.5" customHeight="1" thickBot="1">
      <c r="B19" s="131"/>
      <c r="C19" s="129"/>
      <c r="D19" s="128"/>
      <c r="E19" s="132"/>
      <c r="F19" s="134"/>
      <c r="G19" s="29"/>
      <c r="H19" s="29"/>
    </row>
    <row r="20" ht="22.5" customHeight="1" thickBot="1" thickTop="1"/>
    <row r="21" spans="2:4" ht="16.5" customHeight="1" thickTop="1">
      <c r="B21" s="130" t="s">
        <v>40</v>
      </c>
      <c r="D21" s="127" t="s">
        <v>34</v>
      </c>
    </row>
    <row r="22" spans="2:4" ht="16.5" customHeight="1" thickBot="1">
      <c r="B22" s="131"/>
      <c r="D22" s="128"/>
    </row>
    <row r="23" ht="22.5" customHeight="1" thickBot="1" thickTop="1"/>
    <row r="24" spans="2:8" ht="16.5" customHeight="1" thickTop="1">
      <c r="B24" s="130" t="s">
        <v>39</v>
      </c>
      <c r="C24" s="27" t="s">
        <v>38</v>
      </c>
      <c r="D24" s="127" t="s">
        <v>34</v>
      </c>
      <c r="E24" s="132"/>
      <c r="F24" s="133" t="s">
        <v>33</v>
      </c>
      <c r="G24" s="29"/>
      <c r="H24" s="29"/>
    </row>
    <row r="25" spans="2:8" ht="16.5" customHeight="1" thickBot="1">
      <c r="B25" s="131"/>
      <c r="D25" s="128"/>
      <c r="E25" s="132"/>
      <c r="F25" s="134"/>
      <c r="G25" s="29"/>
      <c r="H25" s="29"/>
    </row>
    <row r="26" ht="22.5" customHeight="1" thickBot="1" thickTop="1">
      <c r="A26" s="27"/>
    </row>
    <row r="27" spans="2:8" ht="16.5" customHeight="1" thickTop="1">
      <c r="B27" s="130" t="s">
        <v>37</v>
      </c>
      <c r="D27" s="127" t="s">
        <v>34</v>
      </c>
      <c r="E27" s="28"/>
      <c r="F27" s="133" t="s">
        <v>33</v>
      </c>
      <c r="G27" s="29"/>
      <c r="H27" s="29"/>
    </row>
    <row r="28" spans="2:8" ht="16.5" customHeight="1" thickBot="1">
      <c r="B28" s="131"/>
      <c r="D28" s="128"/>
      <c r="E28" s="28"/>
      <c r="F28" s="134"/>
      <c r="G28" s="29"/>
      <c r="H28" s="29"/>
    </row>
    <row r="29" ht="22.5" customHeight="1" thickBot="1" thickTop="1"/>
    <row r="30" spans="2:8" ht="16.5" customHeight="1" thickTop="1">
      <c r="B30" s="130" t="s">
        <v>36</v>
      </c>
      <c r="C30" s="27" t="s">
        <v>65</v>
      </c>
      <c r="D30" s="127" t="s">
        <v>34</v>
      </c>
      <c r="E30" s="28"/>
      <c r="F30" s="133" t="s">
        <v>33</v>
      </c>
      <c r="G30" s="29"/>
      <c r="H30" s="29"/>
    </row>
    <row r="31" spans="2:8" ht="16.5" customHeight="1" thickBot="1">
      <c r="B31" s="131"/>
      <c r="D31" s="128"/>
      <c r="E31" s="28"/>
      <c r="F31" s="134"/>
      <c r="G31" s="29"/>
      <c r="H31" s="29"/>
    </row>
    <row r="32" ht="22.5" customHeight="1" thickBot="1" thickTop="1"/>
    <row r="33" spans="2:8" ht="16.5" customHeight="1" thickTop="1">
      <c r="B33" s="130" t="s">
        <v>35</v>
      </c>
      <c r="D33" s="127" t="s">
        <v>34</v>
      </c>
      <c r="E33" s="28"/>
      <c r="F33" s="133" t="s">
        <v>33</v>
      </c>
      <c r="G33" s="29"/>
      <c r="H33" s="29"/>
    </row>
    <row r="34" spans="2:8" ht="16.5" customHeight="1" thickBot="1">
      <c r="B34" s="131"/>
      <c r="D34" s="128"/>
      <c r="E34" s="28"/>
      <c r="F34" s="134"/>
      <c r="G34" s="29"/>
      <c r="H34" s="29"/>
    </row>
    <row r="35" ht="16.5" customHeight="1" thickTop="1"/>
    <row r="36" ht="16.5" customHeight="1"/>
    <row r="37" ht="16.5" customHeight="1"/>
    <row r="38" ht="16.5" customHeight="1"/>
    <row r="39" ht="16.5" customHeight="1"/>
    <row r="40" spans="2:8" ht="26.25" customHeight="1">
      <c r="B40" s="126" t="s">
        <v>161</v>
      </c>
      <c r="C40" s="126"/>
      <c r="D40" s="126"/>
      <c r="E40" s="126"/>
      <c r="F40" s="126"/>
      <c r="G40" s="31"/>
      <c r="H40" s="30"/>
    </row>
    <row r="41" spans="2:9" ht="16.5" customHeight="1">
      <c r="B41" s="126"/>
      <c r="C41" s="126"/>
      <c r="D41" s="126"/>
      <c r="E41" s="126"/>
      <c r="F41" s="126"/>
      <c r="G41" s="31"/>
      <c r="H41" s="31"/>
      <c r="I41" s="31"/>
    </row>
    <row r="42" ht="16.5" customHeight="1"/>
    <row r="43" spans="6:8" ht="16.5" customHeight="1" thickBot="1">
      <c r="F43" s="30"/>
      <c r="G43" s="30"/>
      <c r="H43" s="30"/>
    </row>
    <row r="44" spans="2:8" ht="16.5" customHeight="1" thickTop="1">
      <c r="B44" s="130" t="s">
        <v>52</v>
      </c>
      <c r="D44" s="127" t="s">
        <v>49</v>
      </c>
      <c r="E44" s="139"/>
      <c r="F44" s="140" t="s">
        <v>34</v>
      </c>
      <c r="G44" s="29"/>
      <c r="H44" s="29"/>
    </row>
    <row r="45" spans="2:8" ht="16.5" customHeight="1" thickBot="1">
      <c r="B45" s="131"/>
      <c r="D45" s="128"/>
      <c r="E45" s="139"/>
      <c r="F45" s="141"/>
      <c r="G45" s="29"/>
      <c r="H45" s="29"/>
    </row>
    <row r="46" ht="22.5" customHeight="1" thickBot="1" thickTop="1"/>
    <row r="47" spans="2:8" ht="16.5" customHeight="1" thickTop="1">
      <c r="B47" s="130" t="s">
        <v>51</v>
      </c>
      <c r="C47" s="27" t="s">
        <v>54</v>
      </c>
      <c r="D47" s="140" t="s">
        <v>58</v>
      </c>
      <c r="E47" s="139"/>
      <c r="F47" s="133" t="s">
        <v>57</v>
      </c>
      <c r="G47" s="29"/>
      <c r="H47" s="29"/>
    </row>
    <row r="48" spans="2:8" ht="16.5" customHeight="1" thickBot="1">
      <c r="B48" s="131"/>
      <c r="C48" s="27" t="s">
        <v>55</v>
      </c>
      <c r="D48" s="128"/>
      <c r="E48" s="139"/>
      <c r="F48" s="134"/>
      <c r="G48" s="29"/>
      <c r="H48" s="29"/>
    </row>
    <row r="49" ht="22.5" customHeight="1" thickBot="1" thickTop="1"/>
    <row r="50" spans="2:8" ht="16.5" customHeight="1" thickTop="1">
      <c r="B50" s="130" t="s">
        <v>50</v>
      </c>
      <c r="C50" s="27" t="s">
        <v>56</v>
      </c>
      <c r="D50" s="136"/>
      <c r="E50" s="137"/>
      <c r="F50" s="138"/>
      <c r="G50" s="29"/>
      <c r="H50" s="29"/>
    </row>
    <row r="51" spans="2:8" ht="16.5" customHeight="1" thickBot="1">
      <c r="B51" s="131"/>
      <c r="D51" s="137"/>
      <c r="E51" s="137"/>
      <c r="F51" s="138"/>
      <c r="G51" s="29"/>
      <c r="H51" s="29"/>
    </row>
    <row r="52" ht="22.5" customHeight="1" thickBot="1" thickTop="1"/>
    <row r="53" spans="2:8" ht="16.5" customHeight="1" thickTop="1">
      <c r="B53" s="130" t="s">
        <v>61</v>
      </c>
      <c r="C53" s="27" t="s">
        <v>55</v>
      </c>
      <c r="D53" s="32"/>
      <c r="E53" s="32"/>
      <c r="F53" s="32"/>
      <c r="G53" s="29"/>
      <c r="H53" s="29"/>
    </row>
    <row r="54" spans="2:8" ht="16.5" customHeight="1" thickBot="1">
      <c r="B54" s="131"/>
      <c r="D54" s="32"/>
      <c r="E54" s="32"/>
      <c r="F54" s="32"/>
      <c r="G54" s="29"/>
      <c r="H54" s="29"/>
    </row>
    <row r="55" ht="22.5" customHeight="1" thickBot="1" thickTop="1"/>
    <row r="56" spans="2:8" ht="16.5" customHeight="1" thickTop="1">
      <c r="B56" s="130" t="s">
        <v>62</v>
      </c>
      <c r="C56" s="142"/>
      <c r="D56" s="137"/>
      <c r="E56" s="137"/>
      <c r="F56" s="138"/>
      <c r="G56" s="29"/>
      <c r="H56" s="29"/>
    </row>
    <row r="57" spans="2:8" ht="16.5" customHeight="1" thickBot="1">
      <c r="B57" s="131"/>
      <c r="C57" s="142"/>
      <c r="D57" s="137"/>
      <c r="E57" s="137"/>
      <c r="F57" s="138"/>
      <c r="G57" s="29"/>
      <c r="H57" s="29"/>
    </row>
    <row r="58" ht="22.5" customHeight="1" thickBot="1" thickTop="1"/>
    <row r="59" spans="2:8" ht="16.5" customHeight="1" thickTop="1">
      <c r="B59" s="130" t="s">
        <v>36</v>
      </c>
      <c r="C59" s="27" t="s">
        <v>145</v>
      </c>
      <c r="D59" s="140" t="s">
        <v>59</v>
      </c>
      <c r="E59" s="139"/>
      <c r="F59" s="133" t="s">
        <v>34</v>
      </c>
      <c r="G59" s="29"/>
      <c r="H59" s="29"/>
    </row>
    <row r="60" spans="2:8" ht="16.5" customHeight="1" thickBot="1">
      <c r="B60" s="131"/>
      <c r="C60" s="27" t="s">
        <v>63</v>
      </c>
      <c r="D60" s="128"/>
      <c r="E60" s="139"/>
      <c r="F60" s="134"/>
      <c r="G60" s="29"/>
      <c r="H60" s="29"/>
    </row>
    <row r="61" ht="22.5" customHeight="1" thickBot="1" thickTop="1"/>
    <row r="62" spans="2:7" ht="16.5" customHeight="1" thickTop="1">
      <c r="B62" s="130" t="s">
        <v>53</v>
      </c>
      <c r="D62" s="127" t="s">
        <v>34</v>
      </c>
      <c r="F62" s="138"/>
      <c r="G62" s="94"/>
    </row>
    <row r="63" spans="2:7" ht="16.5" customHeight="1" thickBot="1">
      <c r="B63" s="131"/>
      <c r="D63" s="128"/>
      <c r="F63" s="138"/>
      <c r="G63" s="94"/>
    </row>
    <row r="64" spans="6:7" ht="22.5" customHeight="1" thickTop="1">
      <c r="F64" s="94"/>
      <c r="G64" s="94"/>
    </row>
  </sheetData>
  <sheetProtection/>
  <mergeCells count="63">
    <mergeCell ref="B62:B63"/>
    <mergeCell ref="D62:D63"/>
    <mergeCell ref="B59:B60"/>
    <mergeCell ref="D59:D60"/>
    <mergeCell ref="E59:E60"/>
    <mergeCell ref="F59:F60"/>
    <mergeCell ref="F62:F63"/>
    <mergeCell ref="B56:B57"/>
    <mergeCell ref="C56:C57"/>
    <mergeCell ref="D56:D57"/>
    <mergeCell ref="E56:E57"/>
    <mergeCell ref="F56:F57"/>
    <mergeCell ref="B47:B48"/>
    <mergeCell ref="D47:D48"/>
    <mergeCell ref="E47:E48"/>
    <mergeCell ref="F47:F48"/>
    <mergeCell ref="B53:B54"/>
    <mergeCell ref="B50:B51"/>
    <mergeCell ref="D50:D51"/>
    <mergeCell ref="E50:E51"/>
    <mergeCell ref="F50:F51"/>
    <mergeCell ref="D21:D22"/>
    <mergeCell ref="D24:D25"/>
    <mergeCell ref="B44:B45"/>
    <mergeCell ref="D44:D45"/>
    <mergeCell ref="E44:E45"/>
    <mergeCell ref="F44:F45"/>
    <mergeCell ref="E6:E7"/>
    <mergeCell ref="B3:C3"/>
    <mergeCell ref="B12:B13"/>
    <mergeCell ref="B15:B16"/>
    <mergeCell ref="B6:B7"/>
    <mergeCell ref="B9:B10"/>
    <mergeCell ref="D6:D7"/>
    <mergeCell ref="F6:F7"/>
    <mergeCell ref="B41:F41"/>
    <mergeCell ref="B40:F40"/>
    <mergeCell ref="B30:B31"/>
    <mergeCell ref="B33:B34"/>
    <mergeCell ref="B18:B19"/>
    <mergeCell ref="D27:D28"/>
    <mergeCell ref="B24:B25"/>
    <mergeCell ref="B27:B28"/>
    <mergeCell ref="F30:F31"/>
    <mergeCell ref="F33:F34"/>
    <mergeCell ref="D9:D10"/>
    <mergeCell ref="E9:E10"/>
    <mergeCell ref="F9:F10"/>
    <mergeCell ref="E24:E25"/>
    <mergeCell ref="E18:E19"/>
    <mergeCell ref="F18:F19"/>
    <mergeCell ref="F24:F25"/>
    <mergeCell ref="D18:D19"/>
    <mergeCell ref="B2:G2"/>
    <mergeCell ref="D33:D34"/>
    <mergeCell ref="D12:D13"/>
    <mergeCell ref="C18:C19"/>
    <mergeCell ref="B21:B22"/>
    <mergeCell ref="D15:D16"/>
    <mergeCell ref="E15:E16"/>
    <mergeCell ref="F15:F16"/>
    <mergeCell ref="F27:F28"/>
    <mergeCell ref="D30:D31"/>
  </mergeCells>
  <printOptions/>
  <pageMargins left="0.49" right="0.36" top="0.63" bottom="0.63" header="0.512" footer="0.51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N0320034</dc:creator>
  <cp:keywords/>
  <dc:description/>
  <cp:lastModifiedBy>長野県</cp:lastModifiedBy>
  <cp:lastPrinted>2015-03-10T06:35:41Z</cp:lastPrinted>
  <dcterms:created xsi:type="dcterms:W3CDTF">2008-04-21T08:32:16Z</dcterms:created>
  <dcterms:modified xsi:type="dcterms:W3CDTF">2015-03-11T01:12:27Z</dcterms:modified>
  <cp:category/>
  <cp:version/>
  <cp:contentType/>
  <cp:contentStatus/>
</cp:coreProperties>
</file>