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090" windowWidth="28830" windowHeight="613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<sst xmlns="http://schemas.openxmlformats.org/spreadsheetml/2006/main" count="218" uniqueCount="108">
  <si>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</si>
  <si>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</si>
  <si>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</si>
  <si>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</si>
  <si>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</si>
  <si>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</si>
  <si>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</si>
  <si>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</si>
  <si>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</si>
  <si>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</si>
  <si>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</si>
  <si>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</si>
  <si>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</si>
  <si>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</si>
  <si>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</si>
  <si>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</si>
  <si>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</si>
  <si>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</si>
  <si>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</si>
  <si>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</si>
  <si>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</si>
  <si>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</si>
  <si>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</si>
  <si>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</si>
  <si>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</si>
  <si>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</si>
  <si>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</si>
  <si>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</si>
  <si>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</si>
  <si>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</si>
  <si>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</si>
  <si>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</si>
  <si>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</si>
  <si>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</si>
  <si>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</si>
  <si>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</si>
  <si>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</si>
  <si>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</si>
  <si>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</si>
  <si>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</si>
  <si>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</si>
  <si>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</si>
  <si>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</si>
  <si>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</si>
  <si>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</si>
  <si>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</si>
  <si>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</si>
  <si>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</si>
  <si>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</si>
  <si>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</si>
  <si>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</si>
  <si>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</si>
  <si>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</si>
  <si>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</si>
  <si>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</si>
  <si>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</si>
  <si>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</si>
  <si>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</si>
  <si>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</si>
  <si>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</si>
  <si>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</si>
  <si>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</si>
  <si>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</si>
  <si>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</si>
  <si>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</si>
  <si>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</si>
  <si>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</si>
  <si>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</si>
  <si>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</si>
  <si>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</si>
  <si>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</si>
  <si>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</si>
  <si>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</si>
  <si>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</si>
  <si>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</si>
  <si>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</si>
  <si>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</si>
  <si>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</si>
  <si>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</si>
  <si>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</si>
  <si>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</si>
  <si>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</si>
  <si>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</si>
  <si>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</si>
  <si>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</si>
  <si>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</si>
  <si>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</si>
  <si>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</si>
  <si>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</si>
  <si>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</si>
  <si>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</si>
  <si>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</si>
  <si>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</si>
  <si>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豊丘村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</si>
  <si>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</si>
  <si>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</si>
  <si>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</si>
  <si>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</si>
  <si>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</si>
  <si>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</si>
  <si>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</si>
  <si>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</si>
  <si>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</si>
  <si>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</si>
  <si>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</si>
  <si>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Ｈ23～25にかけて、村内の１簡易水道地区の管路の全更新を実施している。
　村の水道事業全体としては、Ｈ28年度末をもって、村内に有する３つの簡易水道事業を統合し、上水道事業への移行が完了するため、公営企業会計に必要な資産評価結果・水道施設の耐用年数等の資料を得た。これにより、今後は有形固定資産減価償却率や管路経年化率等の指標分析も行えるため、より詳細な施設の老朽化等の状況についての分析等を実施し、水道施設更新計画等の策定を行い、計画的な施設更新を実施して行きたい。</t>
    <rPh sb="12" eb="14">
      <t>ソンナイ</t>
    </rPh>
    <rPh sb="16" eb="18">
      <t>カンイ</t>
    </rPh>
    <rPh sb="18" eb="20">
      <t>スイドウ</t>
    </rPh>
    <rPh sb="20" eb="22">
      <t>チク</t>
    </rPh>
    <rPh sb="23" eb="25">
      <t>カンロ</t>
    </rPh>
    <rPh sb="26" eb="27">
      <t>ゼン</t>
    </rPh>
    <rPh sb="27" eb="29">
      <t>コウシン</t>
    </rPh>
    <rPh sb="30" eb="32">
      <t>ジッシ</t>
    </rPh>
    <rPh sb="39" eb="40">
      <t>ムラ</t>
    </rPh>
    <rPh sb="93" eb="95">
      <t>カンリョウ</t>
    </rPh>
    <rPh sb="112" eb="114">
      <t>ヒョウカ</t>
    </rPh>
    <rPh sb="114" eb="116">
      <t>ケッカ</t>
    </rPh>
    <rPh sb="117" eb="119">
      <t>スイドウ</t>
    </rPh>
    <rPh sb="119" eb="121">
      <t>シセツ</t>
    </rPh>
    <rPh sb="122" eb="124">
      <t>タイヨウ</t>
    </rPh>
    <rPh sb="124" eb="126">
      <t>ネンスウ</t>
    </rPh>
    <rPh sb="126" eb="127">
      <t>トウ</t>
    </rPh>
    <rPh sb="128" eb="130">
      <t>シリョウ</t>
    </rPh>
    <rPh sb="131" eb="132">
      <t>エ</t>
    </rPh>
    <rPh sb="143" eb="145">
      <t>ユウケイ</t>
    </rPh>
    <rPh sb="145" eb="147">
      <t>コテイ</t>
    </rPh>
    <rPh sb="147" eb="149">
      <t>シサン</t>
    </rPh>
    <rPh sb="149" eb="151">
      <t>ゲンカ</t>
    </rPh>
    <rPh sb="151" eb="153">
      <t>ショウキャク</t>
    </rPh>
    <rPh sb="153" eb="154">
      <t>リツ</t>
    </rPh>
    <rPh sb="155" eb="157">
      <t>カンロ</t>
    </rPh>
    <rPh sb="157" eb="159">
      <t>ケイネン</t>
    </rPh>
    <rPh sb="159" eb="160">
      <t>カ</t>
    </rPh>
    <rPh sb="160" eb="161">
      <t>リツ</t>
    </rPh>
    <rPh sb="161" eb="162">
      <t>トウ</t>
    </rPh>
    <rPh sb="163" eb="165">
      <t>シヒョウ</t>
    </rPh>
    <rPh sb="165" eb="167">
      <t>ブンセキ</t>
    </rPh>
    <rPh sb="168" eb="169">
      <t>オコナ</t>
    </rPh>
    <rPh sb="176" eb="178">
      <t>ショウサイ</t>
    </rPh>
    <rPh sb="179" eb="181">
      <t>シセツ</t>
    </rPh>
    <rPh sb="182" eb="185">
      <t>ロウキュウカ</t>
    </rPh>
    <rPh sb="185" eb="186">
      <t>トウ</t>
    </rPh>
    <rPh sb="187" eb="189">
      <t>ジョウキョウ</t>
    </rPh>
    <rPh sb="194" eb="196">
      <t>ブンセキ</t>
    </rPh>
    <rPh sb="196" eb="197">
      <t>トウ</t>
    </rPh>
    <rPh sb="198" eb="200">
      <t>ジッシ</t>
    </rPh>
    <rPh sb="202" eb="204">
      <t>スイドウ</t>
    </rPh>
    <rPh sb="204" eb="206">
      <t>シセツ</t>
    </rPh>
    <rPh sb="206" eb="208">
      <t>コウシン</t>
    </rPh>
    <rPh sb="208" eb="210">
      <t>ケイカク</t>
    </rPh>
    <rPh sb="210" eb="211">
      <t>トウ</t>
    </rPh>
    <rPh sb="212" eb="214">
      <t>サクテイ</t>
    </rPh>
    <rPh sb="215" eb="216">
      <t>オコナ</t>
    </rPh>
    <rPh sb="218" eb="221">
      <t>ケイカクテキ</t>
    </rPh>
    <rPh sb="222" eb="224">
      <t>シセツ</t>
    </rPh>
    <rPh sb="224" eb="226">
      <t>コウシン</t>
    </rPh>
    <rPh sb="227" eb="229">
      <t>ジッシ</t>
    </rPh>
    <rPh sb="231" eb="232">
      <t>ユ</t>
    </rPh>
    <phoneticPr fontId="4"/>
  </si>
  <si>
    <t xml:space="preserve">　収益的収支比率においては、総収益における一般会計からの基準外繰入として建設改良事業に係る繰入があるが、これは一般会計負担事業費の性格を有しているため問題はなく、経営状況は健全であると読み取れる。しかし、施設の老朽化が進んでおり、今後の維持管理費等の伸びが予想されるため、一層の経営改善の効率化が望まれる。
　前記の状況は、料金回収率にも影響し、大規模な設備修繕を実施したＨ26の比率低下の形となって表れているが、Ｈ27より計画的な修繕を行うことにより、修繕費の平準化に努めている。
　施設利用率については、類似団体と比較してもその比率は高い状態で推移している。また、有収率については、Ｈ26からの集中的な漏水修理等対策により、Ｈ27においては類似団体を上回る結果となった。今後も同取組を継続して行きたい。
</t>
    <rPh sb="1" eb="4">
      <t>シュウエキテキ</t>
    </rPh>
    <rPh sb="4" eb="6">
      <t>シュウシ</t>
    </rPh>
    <rPh sb="6" eb="8">
      <t>ヒリツ</t>
    </rPh>
    <rPh sb="14" eb="17">
      <t>ソウシュウエキ</t>
    </rPh>
    <rPh sb="21" eb="23">
      <t>イッパン</t>
    </rPh>
    <rPh sb="23" eb="25">
      <t>カイケイ</t>
    </rPh>
    <rPh sb="28" eb="30">
      <t>キジュン</t>
    </rPh>
    <rPh sb="30" eb="31">
      <t>ガイ</t>
    </rPh>
    <rPh sb="31" eb="33">
      <t>クリイレ</t>
    </rPh>
    <rPh sb="36" eb="38">
      <t>ケンセツ</t>
    </rPh>
    <rPh sb="38" eb="40">
      <t>カイリョウ</t>
    </rPh>
    <rPh sb="40" eb="42">
      <t>ジギョウ</t>
    </rPh>
    <rPh sb="43" eb="44">
      <t>カカワ</t>
    </rPh>
    <rPh sb="45" eb="47">
      <t>クリイレ</t>
    </rPh>
    <rPh sb="55" eb="57">
      <t>イッパン</t>
    </rPh>
    <rPh sb="57" eb="59">
      <t>カイケイ</t>
    </rPh>
    <rPh sb="59" eb="61">
      <t>フタン</t>
    </rPh>
    <rPh sb="61" eb="63">
      <t>ジギョウ</t>
    </rPh>
    <rPh sb="63" eb="64">
      <t>ヒ</t>
    </rPh>
    <rPh sb="75" eb="77">
      <t>モンダイ</t>
    </rPh>
    <rPh sb="81" eb="83">
      <t>ケイエイ</t>
    </rPh>
    <rPh sb="83" eb="85">
      <t>ジョウキョウ</t>
    </rPh>
    <rPh sb="86" eb="88">
      <t>ケンゼン</t>
    </rPh>
    <rPh sb="92" eb="93">
      <t>ヨ</t>
    </rPh>
    <rPh sb="94" eb="95">
      <t>ト</t>
    </rPh>
    <rPh sb="102" eb="104">
      <t>シセツ</t>
    </rPh>
    <rPh sb="105" eb="108">
      <t>ロウキュウカ</t>
    </rPh>
    <rPh sb="109" eb="110">
      <t>スス</t>
    </rPh>
    <rPh sb="115" eb="117">
      <t>コンゴ</t>
    </rPh>
    <rPh sb="118" eb="120">
      <t>イジ</t>
    </rPh>
    <rPh sb="120" eb="122">
      <t>カンリ</t>
    </rPh>
    <rPh sb="122" eb="123">
      <t>ヒ</t>
    </rPh>
    <rPh sb="123" eb="124">
      <t>トウ</t>
    </rPh>
    <rPh sb="125" eb="126">
      <t>ノ</t>
    </rPh>
    <rPh sb="128" eb="130">
      <t>ヨソウ</t>
    </rPh>
    <rPh sb="136" eb="138">
      <t>イッソウ</t>
    </rPh>
    <rPh sb="139" eb="141">
      <t>ケイエイ</t>
    </rPh>
    <rPh sb="141" eb="143">
      <t>カイゼン</t>
    </rPh>
    <rPh sb="144" eb="147">
      <t>コウリツカ</t>
    </rPh>
    <rPh sb="148" eb="149">
      <t>ノゾ</t>
    </rPh>
    <rPh sb="155" eb="157">
      <t>ゼンキ</t>
    </rPh>
    <rPh sb="158" eb="160">
      <t>ジョウキョウ</t>
    </rPh>
    <rPh sb="162" eb="164">
      <t>リョウキン</t>
    </rPh>
    <rPh sb="164" eb="166">
      <t>カイシュウ</t>
    </rPh>
    <rPh sb="166" eb="167">
      <t>リツ</t>
    </rPh>
    <rPh sb="169" eb="171">
      <t>エイキョウ</t>
    </rPh>
    <rPh sb="173" eb="176">
      <t>ダイキボ</t>
    </rPh>
    <rPh sb="177" eb="179">
      <t>セツビ</t>
    </rPh>
    <rPh sb="179" eb="181">
      <t>シュウゼン</t>
    </rPh>
    <rPh sb="182" eb="184">
      <t>ジッシ</t>
    </rPh>
    <rPh sb="190" eb="192">
      <t>ヒリツ</t>
    </rPh>
    <rPh sb="192" eb="194">
      <t>テイカ</t>
    </rPh>
    <rPh sb="195" eb="196">
      <t>カタチ</t>
    </rPh>
    <rPh sb="200" eb="201">
      <t>アラワ</t>
    </rPh>
    <rPh sb="212" eb="215">
      <t>ケイカクテキ</t>
    </rPh>
    <rPh sb="231" eb="234">
      <t>ヘイジュンカ</t>
    </rPh>
    <rPh sb="235" eb="236">
      <t>ツト</t>
    </rPh>
    <rPh sb="243" eb="245">
      <t>シセツ</t>
    </rPh>
    <rPh sb="245" eb="248">
      <t>リヨウリツ</t>
    </rPh>
    <rPh sb="254" eb="256">
      <t>ルイジ</t>
    </rPh>
    <rPh sb="256" eb="258">
      <t>ダンタイ</t>
    </rPh>
    <rPh sb="259" eb="261">
      <t>ヒカク</t>
    </rPh>
    <rPh sb="266" eb="268">
      <t>ヒリツ</t>
    </rPh>
    <rPh sb="269" eb="270">
      <t>タカ</t>
    </rPh>
    <rPh sb="271" eb="273">
      <t>ジョウタイ</t>
    </rPh>
    <rPh sb="274" eb="276">
      <t>スイイ</t>
    </rPh>
    <rPh sb="284" eb="286">
      <t>ユウシュウ</t>
    </rPh>
    <rPh sb="286" eb="287">
      <t>リツ</t>
    </rPh>
    <rPh sb="305" eb="307">
      <t>シュウリ</t>
    </rPh>
    <rPh sb="307" eb="308">
      <t>トウ</t>
    </rPh>
    <rPh sb="308" eb="310">
      <t>タイサク</t>
    </rPh>
    <phoneticPr fontId="4"/>
  </si>
  <si>
    <t>　上水道事業への移行に伴い、各種財務諸表・指標等を活用し、現有施設の老朽化等の状況を中心とした適正な現状把握を行い、水道施設更新計画の策定・適正な水道料金水準等の把握・更なる経営改善等への取組により、持続可能な水道事業の経営を目指す。</t>
    <rPh sb="1" eb="3">
      <t>ジョウスイ</t>
    </rPh>
    <rPh sb="3" eb="4">
      <t>ドウ</t>
    </rPh>
    <rPh sb="4" eb="6">
      <t>ジギョウ</t>
    </rPh>
    <rPh sb="8" eb="10">
      <t>イコウ</t>
    </rPh>
    <rPh sb="11" eb="12">
      <t>トモナ</t>
    </rPh>
    <rPh sb="14" eb="16">
      <t>カクシュ</t>
    </rPh>
    <rPh sb="16" eb="18">
      <t>ザイム</t>
    </rPh>
    <rPh sb="18" eb="20">
      <t>ショヒョウ</t>
    </rPh>
    <rPh sb="21" eb="23">
      <t>シヒョウ</t>
    </rPh>
    <rPh sb="23" eb="24">
      <t>トウ</t>
    </rPh>
    <rPh sb="25" eb="27">
      <t>カツヨウ</t>
    </rPh>
    <rPh sb="29" eb="31">
      <t>ゲンユウ</t>
    </rPh>
    <rPh sb="31" eb="33">
      <t>シセツ</t>
    </rPh>
    <rPh sb="34" eb="37">
      <t>ロウキュウカ</t>
    </rPh>
    <rPh sb="37" eb="38">
      <t>トウ</t>
    </rPh>
    <rPh sb="39" eb="41">
      <t>ジョウキョウ</t>
    </rPh>
    <rPh sb="42" eb="44">
      <t>チュウシン</t>
    </rPh>
    <rPh sb="47" eb="49">
      <t>テキセイ</t>
    </rPh>
    <rPh sb="50" eb="52">
      <t>ゲンジョウ</t>
    </rPh>
    <rPh sb="52" eb="54">
      <t>ハアク</t>
    </rPh>
    <rPh sb="55" eb="56">
      <t>オコナ</t>
    </rPh>
    <rPh sb="58" eb="60">
      <t>スイドウ</t>
    </rPh>
    <rPh sb="67" eb="69">
      <t>サクテイ</t>
    </rPh>
    <rPh sb="70" eb="72">
      <t>テキセイ</t>
    </rPh>
    <rPh sb="73" eb="75">
      <t>スイドウ</t>
    </rPh>
    <rPh sb="77" eb="79">
      <t>スイジュン</t>
    </rPh>
    <rPh sb="79" eb="80">
      <t>トウ</t>
    </rPh>
    <rPh sb="81" eb="83">
      <t>ハアク</t>
    </rPh>
    <rPh sb="91" eb="92">
      <t>トウ</t>
    </rPh>
    <rPh sb="94" eb="96">
      <t>トリクミ</t>
    </rPh>
    <rPh sb="101" eb="102">
      <t>イジ</t>
    </rPh>
    <rPh sb="102" eb="104">
      <t>カノウ</t>
    </rPh>
    <rPh sb="105" eb="107">
      <t>スイドウ</t>
    </rPh>
    <rPh sb="107" eb="109">
      <t>ジギョウ</t>
    </rPh>
    <rPh sb="110" eb="112">
      <t>ケイエイ</t>
    </rPh>
    <rPh sb="113" eb="11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</si>
</sst>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5.81</c:v>
                </c:pt>
                <c:pt idx="1">
                  <c:v>4.53</c:v>
                </c:pt>
                <c:pt idx="2">
                  <c:v>3.6</c:v>
                </c:pt>
                <c:pt idx="3" formatCode="#,##0.00;&quot;△&quot;#,##0.00">
                  <c:v>0</c:v>
                </c:pt>
                <c:pt idx="4">
                  <c:v>0.31</c:v>
                </c:pt>
              </c:numCache>
            </c:numRef>
          </c:val>
        </c:ser>
        <c:dLbls>
          <c:showLegendKey val="0"/>
          <c:showVal val="0"/>
          <c:showCatName val="0"/>
          <c:showSerName val="0"/>
          <c:showPercent val="0"/>
          <c:showBubbleSize val="0"/>
        </c:dLbls>
        <c:gapWidth val="150"/>
        <c:axId val="47697280"/>
        <c:axId val="507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47697280"/>
        <c:axId val="50791936"/>
      </c:lineChart>
      <c:dateAx>
        <c:axId val="47697280"/>
        <c:scaling>
          <c:orientation val="minMax"/>
        </c:scaling>
        <c:delete val="1"/>
        <c:axPos val="b"/>
        <c:numFmt formatCode="ge" sourceLinked="1"/>
        <c:majorTickMark val="none"/>
        <c:minorTickMark val="none"/>
        <c:tickLblPos val="none"/>
        <c:crossAx val="50791936"/>
        <c:crosses val="autoZero"/>
        <c:auto val="1"/>
        <c:lblOffset val="100"/>
        <c:baseTimeUnit val="years"/>
      </c:dateAx>
      <c:valAx>
        <c:axId val="507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88.03</c:v>
                </c:pt>
                <c:pt idx="1">
                  <c:v>88.27</c:v>
                </c:pt>
                <c:pt idx="2">
                  <c:v>88.27</c:v>
                </c:pt>
                <c:pt idx="3">
                  <c:v>88.27</c:v>
                </c:pt>
                <c:pt idx="4">
                  <c:v>83.43</c:v>
                </c:pt>
              </c:numCache>
            </c:numRef>
          </c:val>
        </c:ser>
        <c:dLbls>
          <c:showLegendKey val="0"/>
          <c:showVal val="0"/>
          <c:showCatName val="0"/>
          <c:showSerName val="0"/>
          <c:showPercent val="0"/>
          <c:showBubbleSize val="0"/>
        </c:dLbls>
        <c:gapWidth val="150"/>
        <c:axId val="90648576"/>
        <c:axId val="906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0648576"/>
        <c:axId val="90650496"/>
      </c:lineChart>
      <c:dateAx>
        <c:axId val="90648576"/>
        <c:scaling>
          <c:orientation val="minMax"/>
        </c:scaling>
        <c:delete val="1"/>
        <c:axPos val="b"/>
        <c:numFmt formatCode="ge" sourceLinked="1"/>
        <c:majorTickMark val="none"/>
        <c:minorTickMark val="none"/>
        <c:tickLblPos val="none"/>
        <c:crossAx val="90650496"/>
        <c:crosses val="autoZero"/>
        <c:auto val="1"/>
        <c:lblOffset val="100"/>
        <c:baseTimeUnit val="years"/>
      </c:dateAx>
      <c:valAx>
        <c:axId val="90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73.44</c:v>
                </c:pt>
                <c:pt idx="1">
                  <c:v>74.709999999999994</c:v>
                </c:pt>
                <c:pt idx="2">
                  <c:v>74.319999999999993</c:v>
                </c:pt>
                <c:pt idx="3">
                  <c:v>74.58</c:v>
                </c:pt>
                <c:pt idx="4">
                  <c:v>77.61</c:v>
                </c:pt>
              </c:numCache>
            </c:numRef>
          </c:val>
        </c:ser>
        <c:dLbls>
          <c:showLegendKey val="0"/>
          <c:showVal val="0"/>
          <c:showCatName val="0"/>
          <c:showSerName val="0"/>
          <c:showPercent val="0"/>
          <c:showBubbleSize val="0"/>
        </c:dLbls>
        <c:gapWidth val="150"/>
        <c:axId val="90672512"/>
        <c:axId val="906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0672512"/>
        <c:axId val="90682880"/>
      </c:lineChart>
      <c:dateAx>
        <c:axId val="90672512"/>
        <c:scaling>
          <c:orientation val="minMax"/>
        </c:scaling>
        <c:delete val="1"/>
        <c:axPos val="b"/>
        <c:numFmt formatCode="ge" sourceLinked="1"/>
        <c:majorTickMark val="none"/>
        <c:minorTickMark val="none"/>
        <c:tickLblPos val="none"/>
        <c:crossAx val="90682880"/>
        <c:crosses val="autoZero"/>
        <c:auto val="1"/>
        <c:lblOffset val="100"/>
        <c:baseTimeUnit val="years"/>
      </c:dateAx>
      <c:valAx>
        <c:axId val="906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117.35</c:v>
                </c:pt>
                <c:pt idx="1">
                  <c:v>128.78</c:v>
                </c:pt>
                <c:pt idx="2">
                  <c:v>134.72999999999999</c:v>
                </c:pt>
                <c:pt idx="3">
                  <c:v>106.81</c:v>
                </c:pt>
                <c:pt idx="4">
                  <c:v>114.52</c:v>
                </c:pt>
              </c:numCache>
            </c:numRef>
          </c:val>
        </c:ser>
        <c:dLbls>
          <c:showLegendKey val="0"/>
          <c:showVal val="0"/>
          <c:showCatName val="0"/>
          <c:showSerName val="0"/>
          <c:showPercent val="0"/>
          <c:showBubbleSize val="0"/>
        </c:dLbls>
        <c:gapWidth val="150"/>
        <c:axId val="50838528"/>
        <c:axId val="50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50838528"/>
        <c:axId val="50844800"/>
      </c:lineChart>
      <c:dateAx>
        <c:axId val="50838528"/>
        <c:scaling>
          <c:orientation val="minMax"/>
        </c:scaling>
        <c:delete val="1"/>
        <c:axPos val="b"/>
        <c:numFmt formatCode="ge" sourceLinked="1"/>
        <c:majorTickMark val="none"/>
        <c:minorTickMark val="none"/>
        <c:tickLblPos val="none"/>
        <c:crossAx val="50844800"/>
        <c:crosses val="autoZero"/>
        <c:auto val="1"/>
        <c:lblOffset val="100"/>
        <c:baseTimeUnit val="years"/>
      </c:dateAx>
      <c:valAx>
        <c:axId val="50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43936"/>
        <c:axId val="507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43936"/>
        <c:axId val="50746112"/>
      </c:lineChart>
      <c:dateAx>
        <c:axId val="50743936"/>
        <c:scaling>
          <c:orientation val="minMax"/>
        </c:scaling>
        <c:delete val="1"/>
        <c:axPos val="b"/>
        <c:numFmt formatCode="ge" sourceLinked="1"/>
        <c:majorTickMark val="none"/>
        <c:minorTickMark val="none"/>
        <c:tickLblPos val="none"/>
        <c:crossAx val="50746112"/>
        <c:crosses val="autoZero"/>
        <c:auto val="1"/>
        <c:lblOffset val="100"/>
        <c:baseTimeUnit val="years"/>
      </c:dateAx>
      <c:valAx>
        <c:axId val="50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59936"/>
        <c:axId val="50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59936"/>
        <c:axId val="50786688"/>
      </c:lineChart>
      <c:dateAx>
        <c:axId val="50759936"/>
        <c:scaling>
          <c:orientation val="minMax"/>
        </c:scaling>
        <c:delete val="1"/>
        <c:axPos val="b"/>
        <c:numFmt formatCode="ge" sourceLinked="1"/>
        <c:majorTickMark val="none"/>
        <c:minorTickMark val="none"/>
        <c:tickLblPos val="none"/>
        <c:crossAx val="50786688"/>
        <c:crosses val="autoZero"/>
        <c:auto val="1"/>
        <c:lblOffset val="100"/>
        <c:baseTimeUnit val="years"/>
      </c:dateAx>
      <c:valAx>
        <c:axId val="50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8544"/>
        <c:axId val="884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8544"/>
        <c:axId val="88430464"/>
      </c:lineChart>
      <c:dateAx>
        <c:axId val="88428544"/>
        <c:scaling>
          <c:orientation val="minMax"/>
        </c:scaling>
        <c:delete val="1"/>
        <c:axPos val="b"/>
        <c:numFmt formatCode="ge" sourceLinked="1"/>
        <c:majorTickMark val="none"/>
        <c:minorTickMark val="none"/>
        <c:tickLblPos val="none"/>
        <c:crossAx val="88430464"/>
        <c:crosses val="autoZero"/>
        <c:auto val="1"/>
        <c:lblOffset val="100"/>
        <c:baseTimeUnit val="years"/>
      </c:dateAx>
      <c:valAx>
        <c:axId val="884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85888"/>
        <c:axId val="88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85888"/>
        <c:axId val="88487808"/>
      </c:lineChart>
      <c:dateAx>
        <c:axId val="88485888"/>
        <c:scaling>
          <c:orientation val="minMax"/>
        </c:scaling>
        <c:delete val="1"/>
        <c:axPos val="b"/>
        <c:numFmt formatCode="ge" sourceLinked="1"/>
        <c:majorTickMark val="none"/>
        <c:minorTickMark val="none"/>
        <c:tickLblPos val="none"/>
        <c:crossAx val="88487808"/>
        <c:crosses val="autoZero"/>
        <c:auto val="1"/>
        <c:lblOffset val="100"/>
        <c:baseTimeUnit val="years"/>
      </c:dateAx>
      <c:valAx>
        <c:axId val="88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366.57</c:v>
                </c:pt>
                <c:pt idx="1">
                  <c:v>416.86</c:v>
                </c:pt>
                <c:pt idx="2">
                  <c:v>416.01</c:v>
                </c:pt>
                <c:pt idx="3">
                  <c:v>377.47</c:v>
                </c:pt>
                <c:pt idx="4">
                  <c:v>365.02</c:v>
                </c:pt>
              </c:numCache>
            </c:numRef>
          </c:val>
        </c:ser>
        <c:dLbls>
          <c:showLegendKey val="0"/>
          <c:showVal val="0"/>
          <c:showCatName val="0"/>
          <c:showSerName val="0"/>
          <c:showPercent val="0"/>
          <c:showBubbleSize val="0"/>
        </c:dLbls>
        <c:gapWidth val="150"/>
        <c:axId val="88500096"/>
        <c:axId val="88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8500096"/>
        <c:axId val="88514560"/>
      </c:lineChart>
      <c:dateAx>
        <c:axId val="88500096"/>
        <c:scaling>
          <c:orientation val="minMax"/>
        </c:scaling>
        <c:delete val="1"/>
        <c:axPos val="b"/>
        <c:numFmt formatCode="ge" sourceLinked="1"/>
        <c:majorTickMark val="none"/>
        <c:minorTickMark val="none"/>
        <c:tickLblPos val="none"/>
        <c:crossAx val="88514560"/>
        <c:crosses val="autoZero"/>
        <c:auto val="1"/>
        <c:lblOffset val="100"/>
        <c:baseTimeUnit val="years"/>
      </c:dateAx>
      <c:valAx>
        <c:axId val="88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114.89</c:v>
                </c:pt>
                <c:pt idx="1">
                  <c:v>119.44</c:v>
                </c:pt>
                <c:pt idx="2">
                  <c:v>119.58</c:v>
                </c:pt>
                <c:pt idx="3">
                  <c:v>85.54</c:v>
                </c:pt>
                <c:pt idx="4">
                  <c:v>105.03</c:v>
                </c:pt>
              </c:numCache>
            </c:numRef>
          </c:val>
        </c:ser>
        <c:dLbls>
          <c:showLegendKey val="0"/>
          <c:showVal val="0"/>
          <c:showCatName val="0"/>
          <c:showSerName val="0"/>
          <c:showPercent val="0"/>
          <c:showBubbleSize val="0"/>
        </c:dLbls>
        <c:gapWidth val="150"/>
        <c:axId val="88606208"/>
        <c:axId val="88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8606208"/>
        <c:axId val="88608128"/>
      </c:lineChart>
      <c:dateAx>
        <c:axId val="88606208"/>
        <c:scaling>
          <c:orientation val="minMax"/>
        </c:scaling>
        <c:delete val="1"/>
        <c:axPos val="b"/>
        <c:numFmt formatCode="ge" sourceLinked="1"/>
        <c:majorTickMark val="none"/>
        <c:minorTickMark val="none"/>
        <c:tickLblPos val="none"/>
        <c:crossAx val="88608128"/>
        <c:crosses val="autoZero"/>
        <c:auto val="1"/>
        <c:lblOffset val="100"/>
        <c:baseTimeUnit val="years"/>
      </c:dateAx>
      <c:valAx>
        <c:axId val="88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152.21</c:v>
                </c:pt>
                <c:pt idx="1">
                  <c:v>145.38999999999999</c:v>
                </c:pt>
                <c:pt idx="2">
                  <c:v>141.66</c:v>
                </c:pt>
                <c:pt idx="3">
                  <c:v>205.33</c:v>
                </c:pt>
                <c:pt idx="4">
                  <c:v>171.32</c:v>
                </c:pt>
              </c:numCache>
            </c:numRef>
          </c:val>
        </c:ser>
        <c:dLbls>
          <c:showLegendKey val="0"/>
          <c:showVal val="0"/>
          <c:showCatName val="0"/>
          <c:showSerName val="0"/>
          <c:showPercent val="0"/>
          <c:showBubbleSize val="0"/>
        </c:dLbls>
        <c:gapWidth val="150"/>
        <c:axId val="88646016"/>
        <c:axId val="88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8646016"/>
        <c:axId val="88647936"/>
      </c:lineChart>
      <c:dateAx>
        <c:axId val="88646016"/>
        <c:scaling>
          <c:orientation val="minMax"/>
        </c:scaling>
        <c:delete val="1"/>
        <c:axPos val="b"/>
        <c:numFmt formatCode="ge" sourceLinked="1"/>
        <c:majorTickMark val="none"/>
        <c:minorTickMark val="none"/>
        <c:tickLblPos val="none"/>
        <c:crossAx val="88647936"/>
        <c:crosses val="autoZero"/>
        <c:auto val="1"/>
        <c:lblOffset val="100"/>
        <c:baseTimeUnit val="years"/>
      </c:dateAx>
      <c:valAx>
        <c:axId val="88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R86" sqref="BR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豊丘村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6864</v>
      </c>
      <c r="AJ8" s="74"/>
      <c r="AK8" s="74"/>
      <c r="AL8" s="74"/>
      <c r="AM8" s="74"/>
      <c r="AN8" s="74"/>
      <c r="AO8" s="74"/>
      <c r="AP8" s="75"/>
      <c r="AQ8" s="56">
        <f>データ!R6</f>
        <v>76.790000000000006</v>
      </c>
      <c r="AR8" s="56"/>
      <c r="AS8" s="56"/>
      <c r="AT8" s="56"/>
      <c r="AU8" s="56"/>
      <c r="AV8" s="56"/>
      <c r="AW8" s="56"/>
      <c r="AX8" s="56"/>
      <c r="AY8" s="56">
        <f>データ!S6</f>
        <v>89.39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99.72</v>
      </c>
      <c r="S10" s="56"/>
      <c r="T10" s="56"/>
      <c r="U10" s="56"/>
      <c r="V10" s="56"/>
      <c r="W10" s="56"/>
      <c r="X10" s="56"/>
      <c r="Y10" s="56"/>
      <c r="Z10" s="64">
        <f>データ!P6</f>
        <v>3200</v>
      </c>
      <c r="AA10" s="64"/>
      <c r="AB10" s="64"/>
      <c r="AC10" s="64"/>
      <c r="AD10" s="64"/>
      <c r="AE10" s="64"/>
      <c r="AF10" s="64"/>
      <c r="AG10" s="64"/>
      <c r="AH10" s="2"/>
      <c r="AI10" s="64">
        <f>データ!T6</f>
        <v>6812</v>
      </c>
      <c r="AJ10" s="64"/>
      <c r="AK10" s="64"/>
      <c r="AL10" s="64"/>
      <c r="AM10" s="64"/>
      <c r="AN10" s="64"/>
      <c r="AO10" s="64"/>
      <c r="AP10" s="64"/>
      <c r="AQ10" s="56">
        <f>データ!U6</f>
        <v>18.309999999999999</v>
      </c>
      <c r="AR10" s="56"/>
      <c r="AS10" s="56"/>
      <c r="AT10" s="56"/>
      <c r="AU10" s="56"/>
      <c r="AV10" s="56"/>
      <c r="AW10" s="56"/>
      <c r="AX10" s="56"/>
      <c r="AY10" s="56">
        <f>データ!V6</f>
        <v>372.04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204161</v>
      </c>
      <c r="D6" s="31">
        <f t="shared" si="3"/>
        <v>47</v>
      </c>
      <c r="E6" s="31">
        <f t="shared" si="3"/>
        <v>1</v>
      </c>
      <c r="F6" s="31">
        <f t="shared" si="3"/>
        <v>0</v>
      </c>
      <c r="G6" s="31">
        <f t="shared" si="3"/>
        <v>0</v>
      </c>
      <c r="H6" s="31" t="str">
        <f t="shared" si="3"/>
        <v>長野県　豊丘村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99.72</v>
      </c>
      <c r="P6" s="32">
        <f t="shared" si="3"/>
        <v>3200</v>
      </c>
      <c r="Q6" s="32">
        <f t="shared" si="3"/>
        <v>6864</v>
      </c>
      <c r="R6" s="32">
        <f t="shared" si="3"/>
        <v>76.790000000000006</v>
      </c>
      <c r="S6" s="32">
        <f t="shared" si="3"/>
        <v>89.39</v>
      </c>
      <c r="T6" s="32">
        <f t="shared" si="3"/>
        <v>6812</v>
      </c>
      <c r="U6" s="32">
        <f t="shared" si="3"/>
        <v>18.309999999999999</v>
      </c>
      <c r="V6" s="32">
        <f t="shared" si="3"/>
        <v>372.04</v>
      </c>
      <c r="W6" s="33">
        <f>IF(W7="",NA(),W7)</f>
        <v>117.35</v>
      </c>
      <c r="X6" s="33">
        <f t="shared" ref="X6:AF6" si="4">IF(X7="",NA(),X7)</f>
        <v>128.78</v>
      </c>
      <c r="Y6" s="33">
        <f t="shared" si="4"/>
        <v>134.72999999999999</v>
      </c>
      <c r="Z6" s="33">
        <f t="shared" si="4"/>
        <v>106.81</v>
      </c>
      <c r="AA6" s="33">
        <f t="shared" si="4"/>
        <v>114.52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366.57</v>
      </c>
      <c r="BE6" s="33">
        <f t="shared" ref="BE6:BM6" si="7">IF(BE7="",NA(),BE7)</f>
        <v>416.86</v>
      </c>
      <c r="BF6" s="33">
        <f t="shared" si="7"/>
        <v>416.01</v>
      </c>
      <c r="BG6" s="33">
        <f t="shared" si="7"/>
        <v>377.47</v>
      </c>
      <c r="BH6" s="33">
        <f t="shared" si="7"/>
        <v>365.02</v>
      </c>
      <c r="BI6" s="33">
        <f t="shared" si="7"/>
        <v>1168.8</v>
      </c>
      <c r="BJ6" s="33">
        <f t="shared" si="7"/>
        <v>1158.82</v>
      </c>
      <c r="BK6" s="33">
        <f t="shared" si="7"/>
        <v>1167.7</v>
      </c>
      <c r="BL6" s="33">
        <f t="shared" si="7"/>
        <v>1228.58</v>
      </c>
      <c r="BM6" s="33">
        <f t="shared" si="7"/>
        <v>1280.18</v>
      </c>
      <c r="BN6" s="32" t="str">
        <f>IF(BN7="","",IF(BN7="-","【-】","【"&amp;SUBSTITUTE(TEXT(BN7,"#,##0.00"),"-","△")&amp;"】"))</f>
        <v>【1,242.90】</v>
      </c>
      <c r="BO6" s="33">
        <f>IF(BO7="",NA(),BO7)</f>
        <v>114.89</v>
      </c>
      <c r="BP6" s="33">
        <f t="shared" ref="BP6:BX6" si="8">IF(BP7="",NA(),BP7)</f>
        <v>119.44</v>
      </c>
      <c r="BQ6" s="33">
        <f t="shared" si="8"/>
        <v>119.58</v>
      </c>
      <c r="BR6" s="33">
        <f t="shared" si="8"/>
        <v>85.54</v>
      </c>
      <c r="BS6" s="33">
        <f t="shared" si="8"/>
        <v>105.03</v>
      </c>
      <c r="BT6" s="33">
        <f t="shared" si="8"/>
        <v>56.44</v>
      </c>
      <c r="BU6" s="33">
        <f t="shared" si="8"/>
        <v>55.6</v>
      </c>
      <c r="BV6" s="33">
        <f t="shared" si="8"/>
        <v>54.43</v>
      </c>
      <c r="BW6" s="33">
        <f t="shared" si="8"/>
        <v>53.81</v>
      </c>
      <c r="BX6" s="33">
        <f t="shared" si="8"/>
        <v>53.62</v>
      </c>
      <c r="BY6" s="32" t="str">
        <f>IF(BY7="","",IF(BY7="-","【-】","【"&amp;SUBSTITUTE(TEXT(BY7,"#,##0.00"),"-","△")&amp;"】"))</f>
        <v>【33.35】</v>
      </c>
      <c r="BZ6" s="33">
        <f>IF(BZ7="",NA(),BZ7)</f>
        <v>152.21</v>
      </c>
      <c r="CA6" s="33">
        <f t="shared" ref="CA6:CI6" si="9">IF(CA7="",NA(),CA7)</f>
        <v>145.38999999999999</v>
      </c>
      <c r="CB6" s="33">
        <f t="shared" si="9"/>
        <v>141.66</v>
      </c>
      <c r="CC6" s="33">
        <f t="shared" si="9"/>
        <v>205.33</v>
      </c>
      <c r="CD6" s="33">
        <f t="shared" si="9"/>
        <v>171.32</v>
      </c>
      <c r="CE6" s="33">
        <f t="shared" si="9"/>
        <v>270.7</v>
      </c>
      <c r="CF6" s="33">
        <f t="shared" si="9"/>
        <v>275.86</v>
      </c>
      <c r="CG6" s="33">
        <f t="shared" si="9"/>
        <v>279.8</v>
      </c>
      <c r="CH6" s="33">
        <f t="shared" si="9"/>
        <v>284.64999999999998</v>
      </c>
      <c r="CI6" s="33">
        <f t="shared" si="9"/>
        <v>287.7</v>
      </c>
      <c r="CJ6" s="32" t="str">
        <f>IF(CJ7="","",IF(CJ7="-","【-】","【"&amp;SUBSTITUTE(TEXT(CJ7,"#,##0.00"),"-","△")&amp;"】"))</f>
        <v>【524.69】</v>
      </c>
      <c r="CK6" s="33">
        <f>IF(CK7="",NA(),CK7)</f>
        <v>88.03</v>
      </c>
      <c r="CL6" s="33">
        <f t="shared" ref="CL6:CT6" si="10">IF(CL7="",NA(),CL7)</f>
        <v>88.27</v>
      </c>
      <c r="CM6" s="33">
        <f t="shared" si="10"/>
        <v>88.27</v>
      </c>
      <c r="CN6" s="33">
        <f t="shared" si="10"/>
        <v>88.27</v>
      </c>
      <c r="CO6" s="33">
        <f t="shared" si="10"/>
        <v>83.43</v>
      </c>
      <c r="CP6" s="33">
        <f t="shared" si="10"/>
        <v>59.84</v>
      </c>
      <c r="CQ6" s="33">
        <f t="shared" si="10"/>
        <v>60.66</v>
      </c>
      <c r="CR6" s="33">
        <f t="shared" si="10"/>
        <v>60.17</v>
      </c>
      <c r="CS6" s="33">
        <f t="shared" si="10"/>
        <v>58.96</v>
      </c>
      <c r="CT6" s="33">
        <f t="shared" si="10"/>
        <v>58.1</v>
      </c>
      <c r="CU6" s="32" t="str">
        <f>IF(CU7="","",IF(CU7="-","【-】","【"&amp;SUBSTITUTE(TEXT(CU7,"#,##0.00"),"-","△")&amp;"】"))</f>
        <v>【57.58】</v>
      </c>
      <c r="CV6" s="33">
        <f>IF(CV7="",NA(),CV7)</f>
        <v>73.44</v>
      </c>
      <c r="CW6" s="33">
        <f t="shared" ref="CW6:DE6" si="11">IF(CW7="",NA(),CW7)</f>
        <v>74.709999999999994</v>
      </c>
      <c r="CX6" s="33">
        <f t="shared" si="11"/>
        <v>74.319999999999993</v>
      </c>
      <c r="CY6" s="33">
        <f t="shared" si="11"/>
        <v>74.58</v>
      </c>
      <c r="CZ6" s="33">
        <f t="shared" si="11"/>
        <v>77.61</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5.81</v>
      </c>
      <c r="ED6" s="33">
        <f t="shared" ref="ED6:EL6" si="14">IF(ED7="",NA(),ED7)</f>
        <v>4.53</v>
      </c>
      <c r="EE6" s="33">
        <f t="shared" si="14"/>
        <v>3.6</v>
      </c>
      <c r="EF6" s="32">
        <f t="shared" si="14"/>
        <v>0</v>
      </c>
      <c r="EG6" s="33">
        <f t="shared" si="14"/>
        <v>0.31</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204161</v>
      </c>
      <c r="D7" s="35">
        <v>47</v>
      </c>
      <c r="E7" s="35">
        <v>1</v>
      </c>
      <c r="F7" s="35">
        <v>0</v>
      </c>
      <c r="G7" s="35">
        <v>0</v>
      </c>
      <c r="H7" s="35" t="s">
        <v>93</v>
      </c>
      <c r="I7" s="35" t="s">
        <v>94</v>
      </c>
      <c r="J7" s="35" t="s">
        <v>95</v>
      </c>
      <c r="K7" s="35" t="s">
        <v>96</v>
      </c>
      <c r="L7" s="35" t="s">
        <v>97</v>
      </c>
      <c r="M7" s="36" t="s">
        <v>98</v>
      </c>
      <c r="N7" s="36" t="s">
        <v>99</v>
      </c>
      <c r="O7" s="36">
        <v>99.72</v>
      </c>
      <c r="P7" s="36">
        <v>3200</v>
      </c>
      <c r="Q7" s="36">
        <v>6864</v>
      </c>
      <c r="R7" s="36">
        <v>76.790000000000006</v>
      </c>
      <c r="S7" s="36">
        <v>89.39</v>
      </c>
      <c r="T7" s="36">
        <v>6812</v>
      </c>
      <c r="U7" s="36">
        <v>18.309999999999999</v>
      </c>
      <c r="V7" s="36">
        <v>372.04</v>
      </c>
      <c r="W7" s="36">
        <v>117.35</v>
      </c>
      <c r="X7" s="36">
        <v>128.78</v>
      </c>
      <c r="Y7" s="36">
        <v>134.72999999999999</v>
      </c>
      <c r="Z7" s="36">
        <v>106.81</v>
      </c>
      <c r="AA7" s="36">
        <v>114.52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366.57</v>
      </c>
      <c r="BE7" s="36">
        <v>416.86</v>
      </c>
      <c r="BF7" s="36">
        <v>416.01</v>
      </c>
      <c r="BG7" s="36">
        <v>377.47</v>
      </c>
      <c r="BH7" s="36">
        <v>365.02</v>
      </c>
      <c r="BI7" s="36">
        <v>1168.8</v>
      </c>
      <c r="BJ7" s="36">
        <v>1158.82</v>
      </c>
      <c r="BK7" s="36">
        <v>1167.7</v>
      </c>
      <c r="BL7" s="36">
        <v>1228.58</v>
      </c>
      <c r="BM7" s="36">
        <v>1280.18</v>
      </c>
      <c r="BN7" s="36">
        <v>1242.9000000000001</v>
      </c>
      <c r="BO7" s="36">
        <v>114.89</v>
      </c>
      <c r="BP7" s="36">
        <v>119.44</v>
      </c>
      <c r="BQ7" s="36">
        <v>119.58</v>
      </c>
      <c r="BR7" s="36">
        <v>85.54</v>
      </c>
      <c r="BS7" s="36">
        <v>105.03</v>
      </c>
      <c r="BT7" s="36">
        <v>56.44</v>
      </c>
      <c r="BU7" s="36">
        <v>55.6</v>
      </c>
      <c r="BV7" s="36">
        <v>54.43</v>
      </c>
      <c r="BW7" s="36">
        <v>53.81</v>
      </c>
      <c r="BX7" s="36">
        <v>53.62</v>
      </c>
      <c r="BY7" s="36">
        <v>33.35</v>
      </c>
      <c r="BZ7" s="36">
        <v>152.21</v>
      </c>
      <c r="CA7" s="36">
        <v>145.38999999999999</v>
      </c>
      <c r="CB7" s="36">
        <v>141.66</v>
      </c>
      <c r="CC7" s="36">
        <v>205.33</v>
      </c>
      <c r="CD7" s="36">
        <v>171.32</v>
      </c>
      <c r="CE7" s="36">
        <v>270.7</v>
      </c>
      <c r="CF7" s="36">
        <v>275.86</v>
      </c>
      <c r="CG7" s="36">
        <v>279.8</v>
      </c>
      <c r="CH7" s="36">
        <v>284.64999999999998</v>
      </c>
      <c r="CI7" s="36">
        <v>287.7</v>
      </c>
      <c r="CJ7" s="36">
        <v>524.69000000000005</v>
      </c>
      <c r="CK7" s="36">
        <v>88.03</v>
      </c>
      <c r="CL7" s="36">
        <v>88.27</v>
      </c>
      <c r="CM7" s="36">
        <v>88.27</v>
      </c>
      <c r="CN7" s="36">
        <v>88.27</v>
      </c>
      <c r="CO7" s="36">
        <v>83.43</v>
      </c>
      <c r="CP7" s="36">
        <v>59.84</v>
      </c>
      <c r="CQ7" s="36">
        <v>60.66</v>
      </c>
      <c r="CR7" s="36">
        <v>60.17</v>
      </c>
      <c r="CS7" s="36">
        <v>58.96</v>
      </c>
      <c r="CT7" s="36">
        <v>58.1</v>
      </c>
      <c r="CU7" s="36">
        <v>57.58</v>
      </c>
      <c r="CV7" s="36">
        <v>73.44</v>
      </c>
      <c r="CW7" s="36">
        <v>74.709999999999994</v>
      </c>
      <c r="CX7" s="36">
        <v>74.319999999999993</v>
      </c>
      <c r="CY7" s="36">
        <v>74.58</v>
      </c>
      <c r="CZ7" s="36">
        <v>77.61</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5.81</v>
      </c>
      <c r="ED7" s="36">
        <v>4.53</v>
      </c>
      <c r="EE7" s="36">
        <v>3.6</v>
      </c>
      <c r="EF7" s="36">
        <v>0</v>
      </c>
      <c r="EG7" s="36">
        <v>0.31</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PC031</cp:lastModifiedBy>
  <dcterms:created xsi:type="dcterms:W3CDTF">2016-12-02T02:18:27Z</dcterms:created>
  <dcterms:modified xsi:type="dcterms:W3CDTF">2017-01-29T05:10:38Z</dcterms:modified>
</cp:coreProperties>
</file>