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<sst xmlns="http://schemas.openxmlformats.org/spreadsheetml/2006/main" count="221" uniqueCount="111">
  <si>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</si>
  <si>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</si>
  <si>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</si>
  <si>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</si>
  <si>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</si>
  <si>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</si>
  <si>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</si>
  <si>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</si>
  <si>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</si>
  <si>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</si>
  <si>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</si>
  <si>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</si>
  <si>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</si>
  <si>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</si>
  <si>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</si>
  <si>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</si>
  <si>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</si>
  <si>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</si>
  <si>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</si>
  <si>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</si>
  <si>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</si>
  <si>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</si>
  <si>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</si>
  <si>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</si>
  <si>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</si>
  <si>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</si>
  <si>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</si>
  <si>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</si>
  <si>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</si>
  <si>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</si>
  <si>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</si>
  <si>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</si>
  <si>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</si>
  <si>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</si>
  <si>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</si>
  <si>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</si>
  <si>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</si>
  <si>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</si>
  <si>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</si>
  <si>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</si>
  <si>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</si>
  <si>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</si>
  <si>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</si>
  <si>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</si>
  <si>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</si>
  <si>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</si>
  <si>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</si>
  <si>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</si>
  <si>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</si>
  <si>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</si>
  <si>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</si>
  <si>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</si>
  <si>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</si>
  <si>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</si>
  <si>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</si>
  <si>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</si>
  <si>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</si>
  <si>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</si>
  <si>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</si>
  <si>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</si>
  <si>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</si>
  <si>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</si>
  <si>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</si>
  <si>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</si>
  <si>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</si>
  <si>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</si>
  <si>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</si>
  <si>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</si>
  <si>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</si>
  <si>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</si>
  <si>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</si>
  <si>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</si>
  <si>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</si>
  <si>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</si>
  <si>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</si>
  <si>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</si>
  <si>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</si>
  <si>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</si>
  <si>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</si>
  <si>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</si>
  <si>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</si>
  <si>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</si>
  <si>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</si>
  <si>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</si>
  <si>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</si>
  <si>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</si>
  <si>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</si>
  <si>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</si>
  <si>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</si>
  <si>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</si>
  <si>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</si>
  <si>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</si>
  <si>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</si>
  <si>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</si>
  <si>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</si>
  <si>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</si>
  <si>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高山村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</si>
  <si>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</si>
  <si>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</si>
  <si>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</si>
  <si>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</si>
  <si>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</si>
  <si>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</si>
  <si>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</si>
  <si>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</si>
  <si>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</si>
  <si>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</si>
  <si>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</si>
  <si>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平成26年度末に２箇所の処理場を千曲川流域下水道に統合した。
　有収水量の多い２処理区が千曲川流域下水道に統合したため、料金収入が前年度の４割減となったが、残りの処理場４箇所の維持管理費用が前年の３割弱しか減らなかったため、①収益的収支比率が前年より下がった。
　処理場の汚水処理機器の修繕費が高額になっていることが影響されている。</t>
    <rPh sb="1" eb="3">
      <t>ヘイセイ</t>
    </rPh>
    <rPh sb="5" eb="8">
      <t>ネンドマツ</t>
    </rPh>
    <rPh sb="10" eb="12">
      <t>カショ</t>
    </rPh>
    <rPh sb="13" eb="16">
      <t>ショリジョウ</t>
    </rPh>
    <rPh sb="17" eb="20">
      <t>チクマガワ</t>
    </rPh>
    <rPh sb="20" eb="22">
      <t>リュウイキ</t>
    </rPh>
    <rPh sb="22" eb="25">
      <t>ゲスイドウ</t>
    </rPh>
    <rPh sb="26" eb="28">
      <t>トウゴウ</t>
    </rPh>
    <rPh sb="33" eb="35">
      <t>ユウシュウ</t>
    </rPh>
    <rPh sb="35" eb="37">
      <t>スイリョウ</t>
    </rPh>
    <rPh sb="38" eb="39">
      <t>オオ</t>
    </rPh>
    <rPh sb="41" eb="43">
      <t>ショリ</t>
    </rPh>
    <rPh sb="43" eb="44">
      <t>ク</t>
    </rPh>
    <rPh sb="45" eb="48">
      <t>チクマガワ</t>
    </rPh>
    <rPh sb="48" eb="50">
      <t>リュウイキ</t>
    </rPh>
    <rPh sb="50" eb="53">
      <t>ゲスイドウ</t>
    </rPh>
    <rPh sb="54" eb="56">
      <t>トウゴウ</t>
    </rPh>
    <rPh sb="61" eb="63">
      <t>リョウキン</t>
    </rPh>
    <rPh sb="63" eb="65">
      <t>シュウニュウ</t>
    </rPh>
    <rPh sb="66" eb="69">
      <t>ゼンネンド</t>
    </rPh>
    <rPh sb="71" eb="73">
      <t>ワリゲン</t>
    </rPh>
    <rPh sb="79" eb="80">
      <t>ノコ</t>
    </rPh>
    <rPh sb="82" eb="84">
      <t>ショリ</t>
    </rPh>
    <rPh sb="84" eb="85">
      <t>ジョウ</t>
    </rPh>
    <rPh sb="86" eb="88">
      <t>カショ</t>
    </rPh>
    <rPh sb="89" eb="91">
      <t>イジ</t>
    </rPh>
    <rPh sb="91" eb="93">
      <t>カンリ</t>
    </rPh>
    <rPh sb="93" eb="95">
      <t>ヒヨウ</t>
    </rPh>
    <rPh sb="96" eb="98">
      <t>ゼンネン</t>
    </rPh>
    <rPh sb="100" eb="102">
      <t>ワリジャク</t>
    </rPh>
    <rPh sb="104" eb="105">
      <t>ヘ</t>
    </rPh>
    <rPh sb="114" eb="117">
      <t>シュウエキテキ</t>
    </rPh>
    <rPh sb="117" eb="119">
      <t>シュウシ</t>
    </rPh>
    <rPh sb="119" eb="121">
      <t>ヒリツ</t>
    </rPh>
    <rPh sb="122" eb="124">
      <t>ゼンネン</t>
    </rPh>
    <rPh sb="126" eb="127">
      <t>サ</t>
    </rPh>
    <rPh sb="133" eb="135">
      <t>ショリ</t>
    </rPh>
    <rPh sb="135" eb="136">
      <t>ジョウ</t>
    </rPh>
    <rPh sb="137" eb="139">
      <t>オスイ</t>
    </rPh>
    <rPh sb="139" eb="141">
      <t>ショリ</t>
    </rPh>
    <rPh sb="141" eb="143">
      <t>キキ</t>
    </rPh>
    <rPh sb="144" eb="147">
      <t>シュウゼンヒ</t>
    </rPh>
    <rPh sb="148" eb="150">
      <t>コウガク</t>
    </rPh>
    <rPh sb="159" eb="161">
      <t>エイキョウ</t>
    </rPh>
    <phoneticPr fontId="4"/>
  </si>
  <si>
    <t>　処理場４施設は、供用開始後20年以上経過しており、汚水処理機器の修繕費用が高額なものが多くなっている。
　単年度に修繕費用が多くなるなど偏らないように計画的に修繕を実施していきたい。</t>
    <rPh sb="1" eb="3">
      <t>ショリ</t>
    </rPh>
    <rPh sb="3" eb="4">
      <t>ジョウ</t>
    </rPh>
    <rPh sb="5" eb="7">
      <t>シセツ</t>
    </rPh>
    <rPh sb="9" eb="11">
      <t>キョウヨウ</t>
    </rPh>
    <rPh sb="11" eb="14">
      <t>カイシゴ</t>
    </rPh>
    <rPh sb="16" eb="17">
      <t>ネン</t>
    </rPh>
    <rPh sb="17" eb="19">
      <t>イジョウ</t>
    </rPh>
    <rPh sb="19" eb="21">
      <t>ケイカ</t>
    </rPh>
    <rPh sb="26" eb="28">
      <t>オスイ</t>
    </rPh>
    <rPh sb="28" eb="30">
      <t>ショリ</t>
    </rPh>
    <rPh sb="30" eb="32">
      <t>キキ</t>
    </rPh>
    <rPh sb="33" eb="35">
      <t>シュウゼン</t>
    </rPh>
    <rPh sb="35" eb="37">
      <t>ヒヨウ</t>
    </rPh>
    <rPh sb="38" eb="40">
      <t>コウガク</t>
    </rPh>
    <rPh sb="44" eb="45">
      <t>オオ</t>
    </rPh>
    <rPh sb="54" eb="57">
      <t>タンネンド</t>
    </rPh>
    <rPh sb="58" eb="60">
      <t>シュウゼン</t>
    </rPh>
    <rPh sb="60" eb="62">
      <t>ヒヨウ</t>
    </rPh>
    <rPh sb="63" eb="64">
      <t>オオ</t>
    </rPh>
    <rPh sb="69" eb="70">
      <t>カタヨ</t>
    </rPh>
    <rPh sb="76" eb="79">
      <t>ケイカクテキ</t>
    </rPh>
    <rPh sb="80" eb="82">
      <t>シュウゼン</t>
    </rPh>
    <rPh sb="83" eb="85">
      <t>ジッシ</t>
    </rPh>
    <phoneticPr fontId="4"/>
  </si>
  <si>
    <t>　料金の未収金が多くなっているため、今後も未収金の回収に努めたい。
　⑥汚水処理原価についても類似団体より低いため、使用料改定も検討し健全経営を図りたい。</t>
    <rPh sb="1" eb="3">
      <t>リョウキン</t>
    </rPh>
    <rPh sb="4" eb="7">
      <t>ミシュウキン</t>
    </rPh>
    <rPh sb="8" eb="9">
      <t>オオ</t>
    </rPh>
    <rPh sb="18" eb="20">
      <t>コンゴ</t>
    </rPh>
    <rPh sb="21" eb="24">
      <t>ミシュウキン</t>
    </rPh>
    <rPh sb="25" eb="27">
      <t>カイシュウ</t>
    </rPh>
    <rPh sb="28" eb="29">
      <t>ツト</t>
    </rPh>
    <rPh sb="36" eb="38">
      <t>オスイ</t>
    </rPh>
    <rPh sb="38" eb="40">
      <t>ショリ</t>
    </rPh>
    <rPh sb="40" eb="42">
      <t>ゲンカ</t>
    </rPh>
    <rPh sb="47" eb="49">
      <t>ルイジ</t>
    </rPh>
    <rPh sb="49" eb="51">
      <t>ダンタイ</t>
    </rPh>
    <rPh sb="53" eb="54">
      <t>ヒク</t>
    </rPh>
    <rPh sb="58" eb="61">
      <t>シヨウリョウ</t>
    </rPh>
    <rPh sb="61" eb="63">
      <t>カイテイ</t>
    </rPh>
    <rPh sb="64" eb="66">
      <t>ケントウ</t>
    </rPh>
    <rPh sb="67" eb="69">
      <t>ケンゼン</t>
    </rPh>
    <rPh sb="69" eb="71">
      <t>ケイエイ</t>
    </rPh>
    <rPh sb="72" eb="7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</si>
</sst>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114496"/>
        <c:axId val="651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65114496"/>
        <c:axId val="65116416"/>
      </c:lineChart>
      <c:dateAx>
        <c:axId val="65114496"/>
        <c:scaling>
          <c:orientation val="minMax"/>
        </c:scaling>
        <c:delete val="1"/>
        <c:axPos val="b"/>
        <c:numFmt formatCode="ge" sourceLinked="1"/>
        <c:majorTickMark val="none"/>
        <c:minorTickMark val="none"/>
        <c:tickLblPos val="none"/>
        <c:crossAx val="65116416"/>
        <c:crosses val="autoZero"/>
        <c:auto val="1"/>
        <c:lblOffset val="100"/>
        <c:baseTimeUnit val="years"/>
      </c:dateAx>
      <c:valAx>
        <c:axId val="651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1449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54.34</c:v>
                </c:pt>
                <c:pt idx="1">
                  <c:v>55.66</c:v>
                </c:pt>
                <c:pt idx="2">
                  <c:v>55.66</c:v>
                </c:pt>
                <c:pt idx="3">
                  <c:v>55.66</c:v>
                </c:pt>
                <c:pt idx="4">
                  <c:v>55.66</c:v>
                </c:pt>
              </c:numCache>
            </c:numRef>
          </c:val>
        </c:ser>
        <c:dLbls>
          <c:showLegendKey val="0"/>
          <c:showVal val="0"/>
          <c:showCatName val="0"/>
          <c:showSerName val="0"/>
          <c:showPercent val="0"/>
          <c:showBubbleSize val="0"/>
        </c:dLbls>
        <c:gapWidth val="150"/>
        <c:axId val="112288512"/>
        <c:axId val="112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2288512"/>
        <c:axId val="112290432"/>
      </c:lineChart>
      <c:dateAx>
        <c:axId val="112288512"/>
        <c:scaling>
          <c:orientation val="minMax"/>
        </c:scaling>
        <c:delete val="1"/>
        <c:axPos val="b"/>
        <c:numFmt formatCode="ge" sourceLinked="1"/>
        <c:majorTickMark val="none"/>
        <c:minorTickMark val="none"/>
        <c:tickLblPos val="none"/>
        <c:crossAx val="112290432"/>
        <c:crosses val="autoZero"/>
        <c:auto val="1"/>
        <c:lblOffset val="100"/>
        <c:baseTimeUnit val="years"/>
      </c:dateAx>
      <c:valAx>
        <c:axId val="1122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93.18</c:v>
                </c:pt>
                <c:pt idx="1">
                  <c:v>92.76</c:v>
                </c:pt>
                <c:pt idx="2">
                  <c:v>93.3</c:v>
                </c:pt>
                <c:pt idx="3">
                  <c:v>92.74</c:v>
                </c:pt>
                <c:pt idx="4">
                  <c:v>92.83</c:v>
                </c:pt>
              </c:numCache>
            </c:numRef>
          </c:val>
        </c:ser>
        <c:dLbls>
          <c:showLegendKey val="0"/>
          <c:showVal val="0"/>
          <c:showCatName val="0"/>
          <c:showSerName val="0"/>
          <c:showPercent val="0"/>
          <c:showBubbleSize val="0"/>
        </c:dLbls>
        <c:gapWidth val="150"/>
        <c:axId val="114495872"/>
        <c:axId val="1144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4495872"/>
        <c:axId val="114497792"/>
      </c:lineChart>
      <c:dateAx>
        <c:axId val="114495872"/>
        <c:scaling>
          <c:orientation val="minMax"/>
        </c:scaling>
        <c:delete val="1"/>
        <c:axPos val="b"/>
        <c:numFmt formatCode="ge" sourceLinked="1"/>
        <c:majorTickMark val="none"/>
        <c:minorTickMark val="none"/>
        <c:tickLblPos val="none"/>
        <c:crossAx val="114497792"/>
        <c:crosses val="autoZero"/>
        <c:auto val="1"/>
        <c:lblOffset val="100"/>
        <c:baseTimeUnit val="years"/>
      </c:dateAx>
      <c:valAx>
        <c:axId val="1144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98.14</c:v>
                </c:pt>
                <c:pt idx="1">
                  <c:v>93.77</c:v>
                </c:pt>
                <c:pt idx="2">
                  <c:v>93.82</c:v>
                </c:pt>
                <c:pt idx="3">
                  <c:v>96.32</c:v>
                </c:pt>
                <c:pt idx="4">
                  <c:v>94.66</c:v>
                </c:pt>
              </c:numCache>
            </c:numRef>
          </c:val>
        </c:ser>
        <c:dLbls>
          <c:showLegendKey val="0"/>
          <c:showVal val="0"/>
          <c:showCatName val="0"/>
          <c:showSerName val="0"/>
          <c:showPercent val="0"/>
          <c:showBubbleSize val="0"/>
        </c:dLbls>
        <c:gapWidth val="150"/>
        <c:axId val="109715456"/>
        <c:axId val="1097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15456"/>
        <c:axId val="109717376"/>
      </c:lineChart>
      <c:dateAx>
        <c:axId val="109715456"/>
        <c:scaling>
          <c:orientation val="minMax"/>
        </c:scaling>
        <c:delete val="1"/>
        <c:axPos val="b"/>
        <c:numFmt formatCode="ge" sourceLinked="1"/>
        <c:majorTickMark val="none"/>
        <c:minorTickMark val="none"/>
        <c:tickLblPos val="none"/>
        <c:crossAx val="109717376"/>
        <c:crosses val="autoZero"/>
        <c:auto val="1"/>
        <c:lblOffset val="100"/>
        <c:baseTimeUnit val="years"/>
      </c:dateAx>
      <c:valAx>
        <c:axId val="1097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27104"/>
        <c:axId val="1097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27104"/>
        <c:axId val="109745664"/>
      </c:lineChart>
      <c:dateAx>
        <c:axId val="109727104"/>
        <c:scaling>
          <c:orientation val="minMax"/>
        </c:scaling>
        <c:delete val="1"/>
        <c:axPos val="b"/>
        <c:numFmt formatCode="ge" sourceLinked="1"/>
        <c:majorTickMark val="none"/>
        <c:minorTickMark val="none"/>
        <c:tickLblPos val="none"/>
        <c:crossAx val="109745664"/>
        <c:crosses val="autoZero"/>
        <c:auto val="1"/>
        <c:lblOffset val="100"/>
        <c:baseTimeUnit val="years"/>
      </c:dateAx>
      <c:valAx>
        <c:axId val="109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63584"/>
        <c:axId val="1109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63584"/>
        <c:axId val="110969984"/>
      </c:lineChart>
      <c:dateAx>
        <c:axId val="109763584"/>
        <c:scaling>
          <c:orientation val="minMax"/>
        </c:scaling>
        <c:delete val="1"/>
        <c:axPos val="b"/>
        <c:numFmt formatCode="ge" sourceLinked="1"/>
        <c:majorTickMark val="none"/>
        <c:minorTickMark val="none"/>
        <c:tickLblPos val="none"/>
        <c:crossAx val="110969984"/>
        <c:crosses val="autoZero"/>
        <c:auto val="1"/>
        <c:lblOffset val="100"/>
        <c:baseTimeUnit val="years"/>
      </c:dateAx>
      <c:valAx>
        <c:axId val="110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98272"/>
        <c:axId val="1110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98272"/>
        <c:axId val="111000192"/>
      </c:lineChart>
      <c:dateAx>
        <c:axId val="110998272"/>
        <c:scaling>
          <c:orientation val="minMax"/>
        </c:scaling>
        <c:delete val="1"/>
        <c:axPos val="b"/>
        <c:numFmt formatCode="ge" sourceLinked="1"/>
        <c:majorTickMark val="none"/>
        <c:minorTickMark val="none"/>
        <c:tickLblPos val="none"/>
        <c:crossAx val="111000192"/>
        <c:crosses val="autoZero"/>
        <c:auto val="1"/>
        <c:lblOffset val="100"/>
        <c:baseTimeUnit val="years"/>
      </c:dateAx>
      <c:valAx>
        <c:axId val="1110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08864"/>
        <c:axId val="1111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08864"/>
        <c:axId val="111110784"/>
      </c:lineChart>
      <c:dateAx>
        <c:axId val="111108864"/>
        <c:scaling>
          <c:orientation val="minMax"/>
        </c:scaling>
        <c:delete val="1"/>
        <c:axPos val="b"/>
        <c:numFmt formatCode="ge" sourceLinked="1"/>
        <c:majorTickMark val="none"/>
        <c:minorTickMark val="none"/>
        <c:tickLblPos val="none"/>
        <c:crossAx val="111110784"/>
        <c:crosses val="autoZero"/>
        <c:auto val="1"/>
        <c:lblOffset val="100"/>
        <c:baseTimeUnit val="years"/>
      </c:dateAx>
      <c:valAx>
        <c:axId val="1111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31264"/>
        <c:axId val="1111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1131264"/>
        <c:axId val="111141632"/>
      </c:lineChart>
      <c:dateAx>
        <c:axId val="111131264"/>
        <c:scaling>
          <c:orientation val="minMax"/>
        </c:scaling>
        <c:delete val="1"/>
        <c:axPos val="b"/>
        <c:numFmt formatCode="ge" sourceLinked="1"/>
        <c:majorTickMark val="none"/>
        <c:minorTickMark val="none"/>
        <c:tickLblPos val="none"/>
        <c:crossAx val="111141632"/>
        <c:crosses val="autoZero"/>
        <c:auto val="1"/>
        <c:lblOffset val="100"/>
        <c:baseTimeUnit val="years"/>
      </c:dateAx>
      <c:valAx>
        <c:axId val="1111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96.95</c:v>
                </c:pt>
                <c:pt idx="1">
                  <c:v>83</c:v>
                </c:pt>
                <c:pt idx="2">
                  <c:v>88.26</c:v>
                </c:pt>
                <c:pt idx="3">
                  <c:v>90.25</c:v>
                </c:pt>
                <c:pt idx="4">
                  <c:v>89.6</c:v>
                </c:pt>
              </c:numCache>
            </c:numRef>
          </c:val>
        </c:ser>
        <c:dLbls>
          <c:showLegendKey val="0"/>
          <c:showVal val="0"/>
          <c:showCatName val="0"/>
          <c:showSerName val="0"/>
          <c:showPercent val="0"/>
          <c:showBubbleSize val="0"/>
        </c:dLbls>
        <c:gapWidth val="150"/>
        <c:axId val="112220416"/>
        <c:axId val="1122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2220416"/>
        <c:axId val="112222592"/>
      </c:lineChart>
      <c:dateAx>
        <c:axId val="112220416"/>
        <c:scaling>
          <c:orientation val="minMax"/>
        </c:scaling>
        <c:delete val="1"/>
        <c:axPos val="b"/>
        <c:numFmt formatCode="ge" sourceLinked="1"/>
        <c:majorTickMark val="none"/>
        <c:minorTickMark val="none"/>
        <c:tickLblPos val="none"/>
        <c:crossAx val="112222592"/>
        <c:crosses val="autoZero"/>
        <c:auto val="1"/>
        <c:lblOffset val="100"/>
        <c:baseTimeUnit val="years"/>
      </c:dateAx>
      <c:valAx>
        <c:axId val="1122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174.97</c:v>
                </c:pt>
                <c:pt idx="1">
                  <c:v>200.65</c:v>
                </c:pt>
                <c:pt idx="2">
                  <c:v>192.77</c:v>
                </c:pt>
                <c:pt idx="3">
                  <c:v>191.56</c:v>
                </c:pt>
                <c:pt idx="4">
                  <c:v>194.96</c:v>
                </c:pt>
              </c:numCache>
            </c:numRef>
          </c:val>
        </c:ser>
        <c:dLbls>
          <c:showLegendKey val="0"/>
          <c:showVal val="0"/>
          <c:showCatName val="0"/>
          <c:showSerName val="0"/>
          <c:showPercent val="0"/>
          <c:showBubbleSize val="0"/>
        </c:dLbls>
        <c:gapWidth val="150"/>
        <c:axId val="112252032"/>
        <c:axId val="11225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2252032"/>
        <c:axId val="112253952"/>
      </c:lineChart>
      <c:dateAx>
        <c:axId val="112252032"/>
        <c:scaling>
          <c:orientation val="minMax"/>
        </c:scaling>
        <c:delete val="1"/>
        <c:axPos val="b"/>
        <c:numFmt formatCode="ge" sourceLinked="1"/>
        <c:majorTickMark val="none"/>
        <c:minorTickMark val="none"/>
        <c:tickLblPos val="none"/>
        <c:crossAx val="112253952"/>
        <c:crosses val="autoZero"/>
        <c:auto val="1"/>
        <c:lblOffset val="100"/>
        <c:baseTimeUnit val="years"/>
      </c:dateAx>
      <c:valAx>
        <c:axId val="11225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高山村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7336</v>
      </c>
      <c r="AM8" s="47"/>
      <c r="AN8" s="47"/>
      <c r="AO8" s="47"/>
      <c r="AP8" s="47"/>
      <c r="AQ8" s="47"/>
      <c r="AR8" s="47"/>
      <c r="AS8" s="47"/>
      <c r="AT8" s="43">
        <f>データ!S6</f>
        <v>98.56</v>
      </c>
      <c r="AU8" s="43"/>
      <c r="AV8" s="43"/>
      <c r="AW8" s="43"/>
      <c r="AX8" s="43"/>
      <c r="AY8" s="43"/>
      <c r="AZ8" s="43"/>
      <c r="BA8" s="43"/>
      <c r="BB8" s="43">
        <f>データ!T6</f>
        <v>74.430000000000007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31.35</v>
      </c>
      <c r="Q10" s="43"/>
      <c r="R10" s="43"/>
      <c r="S10" s="43"/>
      <c r="T10" s="43"/>
      <c r="U10" s="43"/>
      <c r="V10" s="43"/>
      <c r="W10" s="43">
        <f>データ!P6</f>
        <v>100</v>
      </c>
      <c r="X10" s="43"/>
      <c r="Y10" s="43"/>
      <c r="Z10" s="43"/>
      <c r="AA10" s="43"/>
      <c r="AB10" s="43"/>
      <c r="AC10" s="43"/>
      <c r="AD10" s="47">
        <f>データ!Q6</f>
        <v>3260</v>
      </c>
      <c r="AE10" s="47"/>
      <c r="AF10" s="47"/>
      <c r="AG10" s="47"/>
      <c r="AH10" s="47"/>
      <c r="AI10" s="47"/>
      <c r="AJ10" s="47"/>
      <c r="AK10" s="2"/>
      <c r="AL10" s="47">
        <f>データ!U6</f>
        <v>2286</v>
      </c>
      <c r="AM10" s="47"/>
      <c r="AN10" s="47"/>
      <c r="AO10" s="47"/>
      <c r="AP10" s="47"/>
      <c r="AQ10" s="47"/>
      <c r="AR10" s="47"/>
      <c r="AS10" s="47"/>
      <c r="AT10" s="43">
        <f>データ!V6</f>
        <v>2.39</v>
      </c>
      <c r="AU10" s="43"/>
      <c r="AV10" s="43"/>
      <c r="AW10" s="43"/>
      <c r="AX10" s="43"/>
      <c r="AY10" s="43"/>
      <c r="AZ10" s="43"/>
      <c r="BA10" s="43"/>
      <c r="BB10" s="43">
        <f>データ!W6</f>
        <v>956.49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205435</v>
      </c>
      <c r="D6" s="31">
        <f t="shared" si="3"/>
        <v>47</v>
      </c>
      <c r="E6" s="31">
        <f t="shared" si="3"/>
        <v>17</v>
      </c>
      <c r="F6" s="31">
        <f t="shared" si="3"/>
        <v>5</v>
      </c>
      <c r="G6" s="31">
        <f t="shared" si="3"/>
        <v>0</v>
      </c>
      <c r="H6" s="31" t="str">
        <f t="shared" si="3"/>
        <v>長野県　高山村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31.35</v>
      </c>
      <c r="P6" s="32">
        <f t="shared" si="3"/>
        <v>100</v>
      </c>
      <c r="Q6" s="32">
        <f t="shared" si="3"/>
        <v>3260</v>
      </c>
      <c r="R6" s="32">
        <f t="shared" si="3"/>
        <v>7336</v>
      </c>
      <c r="S6" s="32">
        <f t="shared" si="3"/>
        <v>98.56</v>
      </c>
      <c r="T6" s="32">
        <f t="shared" si="3"/>
        <v>74.430000000000007</v>
      </c>
      <c r="U6" s="32">
        <f t="shared" si="3"/>
        <v>2286</v>
      </c>
      <c r="V6" s="32">
        <f t="shared" si="3"/>
        <v>2.39</v>
      </c>
      <c r="W6" s="32">
        <f t="shared" si="3"/>
        <v>956.49</v>
      </c>
      <c r="X6" s="33">
        <f>IF(X7="",NA(),X7)</f>
        <v>98.14</v>
      </c>
      <c r="Y6" s="33">
        <f t="shared" ref="Y6:AG6" si="4">IF(Y7="",NA(),Y7)</f>
        <v>93.77</v>
      </c>
      <c r="Z6" s="33">
        <f t="shared" si="4"/>
        <v>93.82</v>
      </c>
      <c r="AA6" s="33">
        <f t="shared" si="4"/>
        <v>96.32</v>
      </c>
      <c r="AB6" s="33">
        <f t="shared" si="4"/>
        <v>94.66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96.95</v>
      </c>
      <c r="BQ6" s="33">
        <f t="shared" ref="BQ6:BY6" si="8">IF(BQ7="",NA(),BQ7)</f>
        <v>83</v>
      </c>
      <c r="BR6" s="33">
        <f t="shared" si="8"/>
        <v>88.26</v>
      </c>
      <c r="BS6" s="33">
        <f t="shared" si="8"/>
        <v>90.25</v>
      </c>
      <c r="BT6" s="33">
        <f t="shared" si="8"/>
        <v>89.6</v>
      </c>
      <c r="BU6" s="33">
        <f t="shared" si="8"/>
        <v>51.56</v>
      </c>
      <c r="BV6" s="33">
        <f t="shared" si="8"/>
        <v>51.03</v>
      </c>
      <c r="BW6" s="33">
        <f t="shared" si="8"/>
        <v>50.9</v>
      </c>
      <c r="BX6" s="33">
        <f t="shared" si="8"/>
        <v>50.82</v>
      </c>
      <c r="BY6" s="33">
        <f t="shared" si="8"/>
        <v>52.19</v>
      </c>
      <c r="BZ6" s="32" t="str">
        <f>IF(BZ7="","",IF(BZ7="-","【-】","【"&amp;SUBSTITUTE(TEXT(BZ7,"#,##0.00"),"-","△")&amp;"】"))</f>
        <v>【52.78】</v>
      </c>
      <c r="CA6" s="33">
        <f>IF(CA7="",NA(),CA7)</f>
        <v>174.97</v>
      </c>
      <c r="CB6" s="33">
        <f t="shared" ref="CB6:CJ6" si="9">IF(CB7="",NA(),CB7)</f>
        <v>200.65</v>
      </c>
      <c r="CC6" s="33">
        <f t="shared" si="9"/>
        <v>192.77</v>
      </c>
      <c r="CD6" s="33">
        <f t="shared" si="9"/>
        <v>191.56</v>
      </c>
      <c r="CE6" s="33">
        <f t="shared" si="9"/>
        <v>194.96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54.34</v>
      </c>
      <c r="CM6" s="33">
        <f t="shared" ref="CM6:CU6" si="10">IF(CM7="",NA(),CM7)</f>
        <v>55.66</v>
      </c>
      <c r="CN6" s="33">
        <f t="shared" si="10"/>
        <v>55.66</v>
      </c>
      <c r="CO6" s="33">
        <f t="shared" si="10"/>
        <v>55.66</v>
      </c>
      <c r="CP6" s="33">
        <f t="shared" si="10"/>
        <v>55.66</v>
      </c>
      <c r="CQ6" s="33">
        <f t="shared" si="10"/>
        <v>55.2</v>
      </c>
      <c r="CR6" s="33">
        <f t="shared" si="10"/>
        <v>54.74</v>
      </c>
      <c r="CS6" s="33">
        <f t="shared" si="10"/>
        <v>53.78</v>
      </c>
      <c r="CT6" s="33">
        <f t="shared" si="10"/>
        <v>53.24</v>
      </c>
      <c r="CU6" s="33">
        <f t="shared" si="10"/>
        <v>52.31</v>
      </c>
      <c r="CV6" s="32" t="str">
        <f>IF(CV7="","",IF(CV7="-","【-】","【"&amp;SUBSTITUTE(TEXT(CV7,"#,##0.00"),"-","△")&amp;"】"))</f>
        <v>【52.74】</v>
      </c>
      <c r="CW6" s="33">
        <f>IF(CW7="",NA(),CW7)</f>
        <v>93.18</v>
      </c>
      <c r="CX6" s="33">
        <f t="shared" ref="CX6:DF6" si="11">IF(CX7="",NA(),CX7)</f>
        <v>92.76</v>
      </c>
      <c r="CY6" s="33">
        <f t="shared" si="11"/>
        <v>93.3</v>
      </c>
      <c r="CZ6" s="33">
        <f t="shared" si="11"/>
        <v>92.74</v>
      </c>
      <c r="DA6" s="33">
        <f t="shared" si="11"/>
        <v>92.83</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205435</v>
      </c>
      <c r="D7" s="35">
        <v>47</v>
      </c>
      <c r="E7" s="35">
        <v>17</v>
      </c>
      <c r="F7" s="35">
        <v>5</v>
      </c>
      <c r="G7" s="35">
        <v>0</v>
      </c>
      <c r="H7" s="35" t="s">
        <v>96</v>
      </c>
      <c r="I7" s="35" t="s">
        <v>97</v>
      </c>
      <c r="J7" s="35" t="s">
        <v>98</v>
      </c>
      <c r="K7" s="35" t="s">
        <v>99</v>
      </c>
      <c r="L7" s="35" t="s">
        <v>100</v>
      </c>
      <c r="M7" s="36" t="s">
        <v>101</v>
      </c>
      <c r="N7" s="36" t="s">
        <v>102</v>
      </c>
      <c r="O7" s="36">
        <v>31.35</v>
      </c>
      <c r="P7" s="36">
        <v>100</v>
      </c>
      <c r="Q7" s="36">
        <v>3260</v>
      </c>
      <c r="R7" s="36">
        <v>7336</v>
      </c>
      <c r="S7" s="36">
        <v>98.56</v>
      </c>
      <c r="T7" s="36">
        <v>74.430000000000007</v>
      </c>
      <c r="U7" s="36">
        <v>2286</v>
      </c>
      <c r="V7" s="36">
        <v>2.39</v>
      </c>
      <c r="W7" s="36">
        <v>956.49</v>
      </c>
      <c r="X7" s="36">
        <v>98.14</v>
      </c>
      <c r="Y7" s="36">
        <v>93.77</v>
      </c>
      <c r="Z7" s="36">
        <v>93.82</v>
      </c>
      <c r="AA7" s="36">
        <v>96.32</v>
      </c>
      <c r="AB7" s="36">
        <v>94.66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96.95</v>
      </c>
      <c r="BQ7" s="36">
        <v>83</v>
      </c>
      <c r="BR7" s="36">
        <v>88.26</v>
      </c>
      <c r="BS7" s="36">
        <v>90.25</v>
      </c>
      <c r="BT7" s="36">
        <v>89.6</v>
      </c>
      <c r="BU7" s="36">
        <v>51.56</v>
      </c>
      <c r="BV7" s="36">
        <v>51.03</v>
      </c>
      <c r="BW7" s="36">
        <v>50.9</v>
      </c>
      <c r="BX7" s="36">
        <v>50.82</v>
      </c>
      <c r="BY7" s="36">
        <v>52.19</v>
      </c>
      <c r="BZ7" s="36">
        <v>52.78</v>
      </c>
      <c r="CA7" s="36">
        <v>174.97</v>
      </c>
      <c r="CB7" s="36">
        <v>200.65</v>
      </c>
      <c r="CC7" s="36">
        <v>192.77</v>
      </c>
      <c r="CD7" s="36">
        <v>191.56</v>
      </c>
      <c r="CE7" s="36">
        <v>194.96</v>
      </c>
      <c r="CF7" s="36">
        <v>283.26</v>
      </c>
      <c r="CG7" s="36">
        <v>289.60000000000002</v>
      </c>
      <c r="CH7" s="36">
        <v>293.27</v>
      </c>
      <c r="CI7" s="36">
        <v>300.52</v>
      </c>
      <c r="CJ7" s="36">
        <v>296.14</v>
      </c>
      <c r="CK7" s="36">
        <v>289.81</v>
      </c>
      <c r="CL7" s="36">
        <v>54.34</v>
      </c>
      <c r="CM7" s="36">
        <v>55.66</v>
      </c>
      <c r="CN7" s="36">
        <v>55.66</v>
      </c>
      <c r="CO7" s="36">
        <v>55.66</v>
      </c>
      <c r="CP7" s="36">
        <v>55.66</v>
      </c>
      <c r="CQ7" s="36">
        <v>55.2</v>
      </c>
      <c r="CR7" s="36">
        <v>54.74</v>
      </c>
      <c r="CS7" s="36">
        <v>53.78</v>
      </c>
      <c r="CT7" s="36">
        <v>53.24</v>
      </c>
      <c r="CU7" s="36">
        <v>52.31</v>
      </c>
      <c r="CV7" s="36">
        <v>52.74</v>
      </c>
      <c r="CW7" s="36">
        <v>93.18</v>
      </c>
      <c r="CX7" s="36">
        <v>92.76</v>
      </c>
      <c r="CY7" s="36">
        <v>93.3</v>
      </c>
      <c r="CZ7" s="36">
        <v>92.74</v>
      </c>
      <c r="DA7" s="36">
        <v>92.83</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2017-02-13T02:47:17Z</cp:lastPrinted>
  <dcterms:created xsi:type="dcterms:W3CDTF">2017-02-08T03:11:18Z</dcterms:created>
  <dcterms:modified xsi:type="dcterms:W3CDTF">2017-02-13T02:47:20Z</dcterms:modified>
  <cp:category/>
</cp:coreProperties>
</file>