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<sst xmlns="http://schemas.openxmlformats.org/spreadsheetml/2006/main" count="221" uniqueCount="111">
  <si>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</si>
  <si>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</si>
  <si>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</si>
  <si>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</si>
  <si>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</si>
  <si>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</si>
  <si>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</si>
  <si>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</si>
  <si>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</si>
  <si>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</si>
  <si>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</si>
  <si>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</si>
  <si>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</si>
  <si>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</si>
  <si>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</si>
  <si>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</si>
  <si>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</si>
  <si>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</si>
  <si>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</si>
  <si>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</si>
  <si>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</si>
  <si>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</si>
  <si>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</si>
  <si>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</si>
  <si>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</si>
  <si>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</si>
  <si>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</si>
  <si>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</si>
  <si>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</si>
  <si>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</si>
  <si>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</si>
  <si>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</si>
  <si>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</si>
  <si>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</si>
  <si>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</si>
  <si>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</si>
  <si>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</si>
  <si>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</si>
  <si>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</si>
  <si>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</si>
  <si>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</si>
  <si>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</si>
  <si>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</si>
  <si>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</si>
  <si>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</si>
  <si>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</si>
  <si>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</si>
  <si>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</si>
  <si>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</si>
  <si>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</si>
  <si>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</si>
  <si>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</si>
  <si>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</si>
  <si>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</si>
  <si>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</si>
  <si>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</si>
  <si>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</si>
  <si>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</si>
  <si>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</si>
  <si>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</si>
  <si>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</si>
  <si>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</si>
  <si>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</si>
  <si>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</si>
  <si>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</si>
  <si>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</si>
  <si>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</si>
  <si>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</si>
  <si>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</si>
  <si>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</si>
  <si>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</si>
  <si>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</si>
  <si>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</si>
  <si>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</si>
  <si>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</si>
  <si>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</si>
  <si>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</si>
  <si>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</si>
  <si>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</si>
  <si>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</si>
  <si>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</si>
  <si>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</si>
  <si>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</si>
  <si>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</si>
  <si>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</si>
  <si>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</si>
  <si>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</si>
  <si>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</si>
  <si>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</si>
  <si>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</si>
  <si>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</si>
  <si>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</si>
  <si>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</si>
  <si>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</si>
  <si>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</si>
  <si>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</si>
  <si>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高山村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</si>
  <si>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</si>
  <si>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</si>
  <si>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</si>
  <si>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</si>
  <si>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</si>
  <si>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</si>
  <si>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</si>
  <si>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</si>
  <si>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</si>
  <si>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</si>
  <si>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</si>
  <si>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本村は、千曲川流域下水道に汚水処理をしているエリアと山間部に単独処理場を設置し汚水処理をしているエリアがある。
　⑦施設利用率については、単独処理場の施設利用率となっている。
　本年度、農業集落排水区域から２処理区統合したため、料金収入が前年より４割弱伸びたが、地方債償還額２割増、また、千曲川流域維持管理負担金も４割増えたため、①収益的収支比率が前年より下がった。　
　原因として、単独処理場があるエリアの⑧水洗化率が低いことや、料金収入の未収金が影響していると思われる。
</t>
    <rPh sb="89" eb="92">
      <t>ホンネンド</t>
    </rPh>
    <rPh sb="93" eb="95">
      <t>ノウギョウ</t>
    </rPh>
    <rPh sb="95" eb="97">
      <t>シュウラク</t>
    </rPh>
    <rPh sb="97" eb="99">
      <t>ハイスイ</t>
    </rPh>
    <rPh sb="99" eb="101">
      <t>クイキ</t>
    </rPh>
    <rPh sb="104" eb="106">
      <t>ショリ</t>
    </rPh>
    <rPh sb="106" eb="107">
      <t>ク</t>
    </rPh>
    <rPh sb="107" eb="109">
      <t>トウゴウ</t>
    </rPh>
    <rPh sb="114" eb="116">
      <t>リョウキン</t>
    </rPh>
    <rPh sb="116" eb="118">
      <t>シュウニュウ</t>
    </rPh>
    <rPh sb="119" eb="121">
      <t>ゼンネン</t>
    </rPh>
    <rPh sb="124" eb="126">
      <t>ワリジャク</t>
    </rPh>
    <rPh sb="126" eb="127">
      <t>ノ</t>
    </rPh>
    <rPh sb="131" eb="133">
      <t>チホウ</t>
    </rPh>
    <rPh sb="133" eb="134">
      <t>サイ</t>
    </rPh>
    <rPh sb="134" eb="136">
      <t>ショウカン</t>
    </rPh>
    <rPh sb="136" eb="137">
      <t>ガク</t>
    </rPh>
    <rPh sb="138" eb="139">
      <t>ワリ</t>
    </rPh>
    <rPh sb="139" eb="140">
      <t>ゾウ</t>
    </rPh>
    <rPh sb="144" eb="146">
      <t>チクマ</t>
    </rPh>
    <rPh sb="146" eb="147">
      <t>カワ</t>
    </rPh>
    <rPh sb="147" eb="149">
      <t>リュウイキ</t>
    </rPh>
    <rPh sb="149" eb="151">
      <t>イジ</t>
    </rPh>
    <rPh sb="151" eb="153">
      <t>カンリ</t>
    </rPh>
    <rPh sb="153" eb="156">
      <t>フタンキン</t>
    </rPh>
    <rPh sb="158" eb="159">
      <t>ワリ</t>
    </rPh>
    <rPh sb="159" eb="160">
      <t>フ</t>
    </rPh>
    <rPh sb="166" eb="169">
      <t>シュウエキテキ</t>
    </rPh>
    <rPh sb="169" eb="171">
      <t>シュウシ</t>
    </rPh>
    <rPh sb="171" eb="173">
      <t>ヒリツ</t>
    </rPh>
    <rPh sb="174" eb="176">
      <t>ゼンネン</t>
    </rPh>
    <rPh sb="178" eb="179">
      <t>サ</t>
    </rPh>
    <phoneticPr fontId="4"/>
  </si>
  <si>
    <t>供用開始から20年経過し管路の点検については行っていないため、計画的に点検を進めていきたい。</t>
    <phoneticPr fontId="4"/>
  </si>
  <si>
    <t>料金の未収金が多くなっているため、⑧水洗化率が高い割に⑤経費回収率がここ数年80％になっている。今後も未収金の回収に努める。
　また、単独処理場のあるエリアの水洗化について推進していきたい。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</si>
</sst>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64128"/>
        <c:axId val="1076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7664128"/>
        <c:axId val="107666048"/>
      </c:lineChart>
      <c:dateAx>
        <c:axId val="107664128"/>
        <c:scaling>
          <c:orientation val="minMax"/>
        </c:scaling>
        <c:delete val="1"/>
        <c:axPos val="b"/>
        <c:numFmt formatCode="ge" sourceLinked="1"/>
        <c:majorTickMark val="none"/>
        <c:minorTickMark val="none"/>
        <c:tickLblPos val="none"/>
        <c:crossAx val="107666048"/>
        <c:crosses val="autoZero"/>
        <c:auto val="1"/>
        <c:lblOffset val="100"/>
        <c:baseTimeUnit val="years"/>
      </c:dateAx>
      <c:valAx>
        <c:axId val="1076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6.27</c:v>
                </c:pt>
                <c:pt idx="1">
                  <c:v>7.65</c:v>
                </c:pt>
                <c:pt idx="2">
                  <c:v>7.65</c:v>
                </c:pt>
                <c:pt idx="3">
                  <c:v>7.65</c:v>
                </c:pt>
                <c:pt idx="4">
                  <c:v>7.65</c:v>
                </c:pt>
              </c:numCache>
            </c:numRef>
          </c:val>
        </c:ser>
        <c:dLbls>
          <c:showLegendKey val="0"/>
          <c:showVal val="0"/>
          <c:showCatName val="0"/>
          <c:showSerName val="0"/>
          <c:showPercent val="0"/>
          <c:showBubbleSize val="0"/>
        </c:dLbls>
        <c:gapWidth val="150"/>
        <c:axId val="110261376"/>
        <c:axId val="110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0261376"/>
        <c:axId val="110263296"/>
      </c:lineChart>
      <c:dateAx>
        <c:axId val="110261376"/>
        <c:scaling>
          <c:orientation val="minMax"/>
        </c:scaling>
        <c:delete val="1"/>
        <c:axPos val="b"/>
        <c:numFmt formatCode="ge" sourceLinked="1"/>
        <c:majorTickMark val="none"/>
        <c:minorTickMark val="none"/>
        <c:tickLblPos val="none"/>
        <c:crossAx val="110263296"/>
        <c:crosses val="autoZero"/>
        <c:auto val="1"/>
        <c:lblOffset val="100"/>
        <c:baseTimeUnit val="years"/>
      </c:dateAx>
      <c:valAx>
        <c:axId val="110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87.72</c:v>
                </c:pt>
                <c:pt idx="1">
                  <c:v>87.9</c:v>
                </c:pt>
                <c:pt idx="2">
                  <c:v>89.46</c:v>
                </c:pt>
                <c:pt idx="3">
                  <c:v>92.29</c:v>
                </c:pt>
                <c:pt idx="4">
                  <c:v>92.14</c:v>
                </c:pt>
              </c:numCache>
            </c:numRef>
          </c:val>
        </c:ser>
        <c:dLbls>
          <c:showLegendKey val="0"/>
          <c:showVal val="0"/>
          <c:showCatName val="0"/>
          <c:showSerName val="0"/>
          <c:showPercent val="0"/>
          <c:showBubbleSize val="0"/>
        </c:dLbls>
        <c:gapWidth val="150"/>
        <c:axId val="112472832"/>
        <c:axId val="112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2472832"/>
        <c:axId val="112474752"/>
      </c:lineChart>
      <c:dateAx>
        <c:axId val="112472832"/>
        <c:scaling>
          <c:orientation val="minMax"/>
        </c:scaling>
        <c:delete val="1"/>
        <c:axPos val="b"/>
        <c:numFmt formatCode="ge" sourceLinked="1"/>
        <c:majorTickMark val="none"/>
        <c:minorTickMark val="none"/>
        <c:tickLblPos val="none"/>
        <c:crossAx val="112474752"/>
        <c:crosses val="autoZero"/>
        <c:auto val="1"/>
        <c:lblOffset val="100"/>
        <c:baseTimeUnit val="years"/>
      </c:dateAx>
      <c:valAx>
        <c:axId val="112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99.79</c:v>
                </c:pt>
                <c:pt idx="1">
                  <c:v>97.92</c:v>
                </c:pt>
                <c:pt idx="2">
                  <c:v>99.8</c:v>
                </c:pt>
                <c:pt idx="3">
                  <c:v>97.72</c:v>
                </c:pt>
                <c:pt idx="4">
                  <c:v>96.09</c:v>
                </c:pt>
              </c:numCache>
            </c:numRef>
          </c:val>
        </c:ser>
        <c:dLbls>
          <c:showLegendKey val="0"/>
          <c:showVal val="0"/>
          <c:showCatName val="0"/>
          <c:showSerName val="0"/>
          <c:showPercent val="0"/>
          <c:showBubbleSize val="0"/>
        </c:dLbls>
        <c:gapWidth val="150"/>
        <c:axId val="48632192"/>
        <c:axId val="48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2192"/>
        <c:axId val="48634112"/>
      </c:lineChart>
      <c:dateAx>
        <c:axId val="48632192"/>
        <c:scaling>
          <c:orientation val="minMax"/>
        </c:scaling>
        <c:delete val="1"/>
        <c:axPos val="b"/>
        <c:numFmt formatCode="ge" sourceLinked="1"/>
        <c:majorTickMark val="none"/>
        <c:minorTickMark val="none"/>
        <c:tickLblPos val="none"/>
        <c:crossAx val="48634112"/>
        <c:crosses val="autoZero"/>
        <c:auto val="1"/>
        <c:lblOffset val="100"/>
        <c:baseTimeUnit val="years"/>
      </c:dateAx>
      <c:valAx>
        <c:axId val="486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60480"/>
        <c:axId val="486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60480"/>
        <c:axId val="48662400"/>
      </c:lineChart>
      <c:dateAx>
        <c:axId val="48660480"/>
        <c:scaling>
          <c:orientation val="minMax"/>
        </c:scaling>
        <c:delete val="1"/>
        <c:axPos val="b"/>
        <c:numFmt formatCode="ge" sourceLinked="1"/>
        <c:majorTickMark val="none"/>
        <c:minorTickMark val="none"/>
        <c:tickLblPos val="none"/>
        <c:crossAx val="48662400"/>
        <c:crosses val="autoZero"/>
        <c:auto val="1"/>
        <c:lblOffset val="100"/>
        <c:baseTimeUnit val="years"/>
      </c:dateAx>
      <c:valAx>
        <c:axId val="486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76224"/>
        <c:axId val="543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76224"/>
        <c:axId val="54343168"/>
      </c:lineChart>
      <c:dateAx>
        <c:axId val="48676224"/>
        <c:scaling>
          <c:orientation val="minMax"/>
        </c:scaling>
        <c:delete val="1"/>
        <c:axPos val="b"/>
        <c:numFmt formatCode="ge" sourceLinked="1"/>
        <c:majorTickMark val="none"/>
        <c:minorTickMark val="none"/>
        <c:tickLblPos val="none"/>
        <c:crossAx val="54343168"/>
        <c:crosses val="autoZero"/>
        <c:auto val="1"/>
        <c:lblOffset val="100"/>
        <c:baseTimeUnit val="years"/>
      </c:dateAx>
      <c:valAx>
        <c:axId val="54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61472"/>
        <c:axId val="54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61472"/>
        <c:axId val="54380032"/>
      </c:lineChart>
      <c:dateAx>
        <c:axId val="54361472"/>
        <c:scaling>
          <c:orientation val="minMax"/>
        </c:scaling>
        <c:delete val="1"/>
        <c:axPos val="b"/>
        <c:numFmt formatCode="ge" sourceLinked="1"/>
        <c:majorTickMark val="none"/>
        <c:minorTickMark val="none"/>
        <c:tickLblPos val="none"/>
        <c:crossAx val="54380032"/>
        <c:crosses val="autoZero"/>
        <c:auto val="1"/>
        <c:lblOffset val="100"/>
        <c:baseTimeUnit val="years"/>
      </c:dateAx>
      <c:valAx>
        <c:axId val="54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12288"/>
        <c:axId val="108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12288"/>
        <c:axId val="108426752"/>
      </c:lineChart>
      <c:dateAx>
        <c:axId val="108412288"/>
        <c:scaling>
          <c:orientation val="minMax"/>
        </c:scaling>
        <c:delete val="1"/>
        <c:axPos val="b"/>
        <c:numFmt formatCode="ge" sourceLinked="1"/>
        <c:majorTickMark val="none"/>
        <c:minorTickMark val="none"/>
        <c:tickLblPos val="none"/>
        <c:crossAx val="108426752"/>
        <c:crosses val="autoZero"/>
        <c:auto val="1"/>
        <c:lblOffset val="100"/>
        <c:baseTimeUnit val="years"/>
      </c:dateAx>
      <c:valAx>
        <c:axId val="108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44672"/>
        <c:axId val="108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8444672"/>
        <c:axId val="108459136"/>
      </c:lineChart>
      <c:dateAx>
        <c:axId val="108444672"/>
        <c:scaling>
          <c:orientation val="minMax"/>
        </c:scaling>
        <c:delete val="1"/>
        <c:axPos val="b"/>
        <c:numFmt formatCode="ge" sourceLinked="1"/>
        <c:majorTickMark val="none"/>
        <c:minorTickMark val="none"/>
        <c:tickLblPos val="none"/>
        <c:crossAx val="108459136"/>
        <c:crosses val="autoZero"/>
        <c:auto val="1"/>
        <c:lblOffset val="100"/>
        <c:baseTimeUnit val="years"/>
      </c:dateAx>
      <c:valAx>
        <c:axId val="108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82.35</c:v>
                </c:pt>
                <c:pt idx="1">
                  <c:v>82.25</c:v>
                </c:pt>
                <c:pt idx="2">
                  <c:v>82.83</c:v>
                </c:pt>
                <c:pt idx="3">
                  <c:v>83.63</c:v>
                </c:pt>
                <c:pt idx="4">
                  <c:v>86.82</c:v>
                </c:pt>
              </c:numCache>
            </c:numRef>
          </c:val>
        </c:ser>
        <c:dLbls>
          <c:showLegendKey val="0"/>
          <c:showVal val="0"/>
          <c:showCatName val="0"/>
          <c:showSerName val="0"/>
          <c:showPercent val="0"/>
          <c:showBubbleSize val="0"/>
        </c:dLbls>
        <c:gapWidth val="150"/>
        <c:axId val="110192896"/>
        <c:axId val="110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0192896"/>
        <c:axId val="110195072"/>
      </c:lineChart>
      <c:dateAx>
        <c:axId val="110192896"/>
        <c:scaling>
          <c:orientation val="minMax"/>
        </c:scaling>
        <c:delete val="1"/>
        <c:axPos val="b"/>
        <c:numFmt formatCode="ge" sourceLinked="1"/>
        <c:majorTickMark val="none"/>
        <c:minorTickMark val="none"/>
        <c:tickLblPos val="none"/>
        <c:crossAx val="110195072"/>
        <c:crosses val="autoZero"/>
        <c:auto val="1"/>
        <c:lblOffset val="100"/>
        <c:baseTimeUnit val="years"/>
      </c:dateAx>
      <c:valAx>
        <c:axId val="110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206.15</c:v>
                </c:pt>
                <c:pt idx="1">
                  <c:v>203.04</c:v>
                </c:pt>
                <c:pt idx="2">
                  <c:v>209.15</c:v>
                </c:pt>
                <c:pt idx="3">
                  <c:v>208.38</c:v>
                </c:pt>
                <c:pt idx="4">
                  <c:v>198.86</c:v>
                </c:pt>
              </c:numCache>
            </c:numRef>
          </c:val>
        </c:ser>
        <c:dLbls>
          <c:showLegendKey val="0"/>
          <c:showVal val="0"/>
          <c:showCatName val="0"/>
          <c:showSerName val="0"/>
          <c:showPercent val="0"/>
          <c:showBubbleSize val="0"/>
        </c:dLbls>
        <c:gapWidth val="150"/>
        <c:axId val="110220800"/>
        <c:axId val="110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0220800"/>
        <c:axId val="110222720"/>
      </c:lineChart>
      <c:dateAx>
        <c:axId val="110220800"/>
        <c:scaling>
          <c:orientation val="minMax"/>
        </c:scaling>
        <c:delete val="1"/>
        <c:axPos val="b"/>
        <c:numFmt formatCode="ge" sourceLinked="1"/>
        <c:majorTickMark val="none"/>
        <c:minorTickMark val="none"/>
        <c:tickLblPos val="none"/>
        <c:crossAx val="110222720"/>
        <c:crosses val="autoZero"/>
        <c:auto val="1"/>
        <c:lblOffset val="100"/>
        <c:baseTimeUnit val="years"/>
      </c:dateAx>
      <c:valAx>
        <c:axId val="110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高山村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7336</v>
      </c>
      <c r="AM8" s="64"/>
      <c r="AN8" s="64"/>
      <c r="AO8" s="64"/>
      <c r="AP8" s="64"/>
      <c r="AQ8" s="64"/>
      <c r="AR8" s="64"/>
      <c r="AS8" s="64"/>
      <c r="AT8" s="63">
        <f>データ!S6</f>
        <v>98.56</v>
      </c>
      <c r="AU8" s="63"/>
      <c r="AV8" s="63"/>
      <c r="AW8" s="63"/>
      <c r="AX8" s="63"/>
      <c r="AY8" s="63"/>
      <c r="AZ8" s="63"/>
      <c r="BA8" s="63"/>
      <c r="BB8" s="63">
        <f>データ!T6</f>
        <v>74.430000000000007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66.62</v>
      </c>
      <c r="Q10" s="63"/>
      <c r="R10" s="63"/>
      <c r="S10" s="63"/>
      <c r="T10" s="63"/>
      <c r="U10" s="63"/>
      <c r="V10" s="63"/>
      <c r="W10" s="63">
        <f>データ!P6</f>
        <v>100</v>
      </c>
      <c r="X10" s="63"/>
      <c r="Y10" s="63"/>
      <c r="Z10" s="63"/>
      <c r="AA10" s="63"/>
      <c r="AB10" s="63"/>
      <c r="AC10" s="63"/>
      <c r="AD10" s="64">
        <f>データ!Q6</f>
        <v>3260</v>
      </c>
      <c r="AE10" s="64"/>
      <c r="AF10" s="64"/>
      <c r="AG10" s="64"/>
      <c r="AH10" s="64"/>
      <c r="AI10" s="64"/>
      <c r="AJ10" s="64"/>
      <c r="AK10" s="2"/>
      <c r="AL10" s="64">
        <f>データ!U6</f>
        <v>4857</v>
      </c>
      <c r="AM10" s="64"/>
      <c r="AN10" s="64"/>
      <c r="AO10" s="64"/>
      <c r="AP10" s="64"/>
      <c r="AQ10" s="64"/>
      <c r="AR10" s="64"/>
      <c r="AS10" s="64"/>
      <c r="AT10" s="63">
        <f>データ!V6</f>
        <v>1.88</v>
      </c>
      <c r="AU10" s="63"/>
      <c r="AV10" s="63"/>
      <c r="AW10" s="63"/>
      <c r="AX10" s="63"/>
      <c r="AY10" s="63"/>
      <c r="AZ10" s="63"/>
      <c r="BA10" s="63"/>
      <c r="BB10" s="63">
        <f>データ!W6</f>
        <v>2583.5100000000002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205435</v>
      </c>
      <c r="D6" s="31">
        <f t="shared" si="3"/>
        <v>47</v>
      </c>
      <c r="E6" s="31">
        <f t="shared" si="3"/>
        <v>17</v>
      </c>
      <c r="F6" s="31">
        <f t="shared" si="3"/>
        <v>4</v>
      </c>
      <c r="G6" s="31">
        <f t="shared" si="3"/>
        <v>0</v>
      </c>
      <c r="H6" s="31" t="str">
        <f t="shared" si="3"/>
        <v>長野県　高山村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66.62</v>
      </c>
      <c r="P6" s="32">
        <f t="shared" si="3"/>
        <v>100</v>
      </c>
      <c r="Q6" s="32">
        <f t="shared" si="3"/>
        <v>3260</v>
      </c>
      <c r="R6" s="32">
        <f t="shared" si="3"/>
        <v>7336</v>
      </c>
      <c r="S6" s="32">
        <f t="shared" si="3"/>
        <v>98.56</v>
      </c>
      <c r="T6" s="32">
        <f t="shared" si="3"/>
        <v>74.430000000000007</v>
      </c>
      <c r="U6" s="32">
        <f t="shared" si="3"/>
        <v>4857</v>
      </c>
      <c r="V6" s="32">
        <f t="shared" si="3"/>
        <v>1.88</v>
      </c>
      <c r="W6" s="32">
        <f t="shared" si="3"/>
        <v>2583.5100000000002</v>
      </c>
      <c r="X6" s="33">
        <f>IF(X7="",NA(),X7)</f>
        <v>99.79</v>
      </c>
      <c r="Y6" s="33">
        <f t="shared" ref="Y6:AG6" si="4">IF(Y7="",NA(),Y7)</f>
        <v>97.92</v>
      </c>
      <c r="Z6" s="33">
        <f t="shared" si="4"/>
        <v>99.8</v>
      </c>
      <c r="AA6" s="33">
        <f t="shared" si="4"/>
        <v>97.72</v>
      </c>
      <c r="AB6" s="33">
        <f t="shared" si="4"/>
        <v>96.09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82.35</v>
      </c>
      <c r="BQ6" s="33">
        <f t="shared" ref="BQ6:BY6" si="8">IF(BQ7="",NA(),BQ7)</f>
        <v>82.25</v>
      </c>
      <c r="BR6" s="33">
        <f t="shared" si="8"/>
        <v>82.83</v>
      </c>
      <c r="BS6" s="33">
        <f t="shared" si="8"/>
        <v>83.63</v>
      </c>
      <c r="BT6" s="33">
        <f t="shared" si="8"/>
        <v>86.82</v>
      </c>
      <c r="BU6" s="33">
        <f t="shared" si="8"/>
        <v>60.75</v>
      </c>
      <c r="BV6" s="33">
        <f t="shared" si="8"/>
        <v>62.83</v>
      </c>
      <c r="BW6" s="33">
        <f t="shared" si="8"/>
        <v>64.63</v>
      </c>
      <c r="BX6" s="33">
        <f t="shared" si="8"/>
        <v>66.56</v>
      </c>
      <c r="BY6" s="33">
        <f t="shared" si="8"/>
        <v>66.22</v>
      </c>
      <c r="BZ6" s="32" t="str">
        <f>IF(BZ7="","",IF(BZ7="-","【-】","【"&amp;SUBSTITUTE(TEXT(BZ7,"#,##0.00"),"-","△")&amp;"】"))</f>
        <v>【64.73】</v>
      </c>
      <c r="CA6" s="33">
        <f>IF(CA7="",NA(),CA7)</f>
        <v>206.15</v>
      </c>
      <c r="CB6" s="33">
        <f t="shared" ref="CB6:CJ6" si="9">IF(CB7="",NA(),CB7)</f>
        <v>203.04</v>
      </c>
      <c r="CC6" s="33">
        <f t="shared" si="9"/>
        <v>209.15</v>
      </c>
      <c r="CD6" s="33">
        <f t="shared" si="9"/>
        <v>208.38</v>
      </c>
      <c r="CE6" s="33">
        <f t="shared" si="9"/>
        <v>198.86</v>
      </c>
      <c r="CF6" s="33">
        <f t="shared" si="9"/>
        <v>256</v>
      </c>
      <c r="CG6" s="33">
        <f t="shared" si="9"/>
        <v>250.43</v>
      </c>
      <c r="CH6" s="33">
        <f t="shared" si="9"/>
        <v>245.75</v>
      </c>
      <c r="CI6" s="33">
        <f t="shared" si="9"/>
        <v>244.29</v>
      </c>
      <c r="CJ6" s="33">
        <f t="shared" si="9"/>
        <v>246.72</v>
      </c>
      <c r="CK6" s="32" t="str">
        <f>IF(CK7="","",IF(CK7="-","【-】","【"&amp;SUBSTITUTE(TEXT(CK7,"#,##0.00"),"-","△")&amp;"】"))</f>
        <v>【250.25】</v>
      </c>
      <c r="CL6" s="33">
        <f>IF(CL7="",NA(),CL7)</f>
        <v>6.27</v>
      </c>
      <c r="CM6" s="33">
        <f t="shared" ref="CM6:CU6" si="10">IF(CM7="",NA(),CM7)</f>
        <v>7.65</v>
      </c>
      <c r="CN6" s="33">
        <f t="shared" si="10"/>
        <v>7.65</v>
      </c>
      <c r="CO6" s="33">
        <f t="shared" si="10"/>
        <v>7.65</v>
      </c>
      <c r="CP6" s="33">
        <f t="shared" si="10"/>
        <v>7.65</v>
      </c>
      <c r="CQ6" s="33">
        <f t="shared" si="10"/>
        <v>41.59</v>
      </c>
      <c r="CR6" s="33">
        <f t="shared" si="10"/>
        <v>42.31</v>
      </c>
      <c r="CS6" s="33">
        <f t="shared" si="10"/>
        <v>43.65</v>
      </c>
      <c r="CT6" s="33">
        <f t="shared" si="10"/>
        <v>43.58</v>
      </c>
      <c r="CU6" s="33">
        <f t="shared" si="10"/>
        <v>41.35</v>
      </c>
      <c r="CV6" s="32" t="str">
        <f>IF(CV7="","",IF(CV7="-","【-】","【"&amp;SUBSTITUTE(TEXT(CV7,"#,##0.00"),"-","△")&amp;"】"))</f>
        <v>【40.31】</v>
      </c>
      <c r="CW6" s="33">
        <f>IF(CW7="",NA(),CW7)</f>
        <v>87.72</v>
      </c>
      <c r="CX6" s="33">
        <f t="shared" ref="CX6:DF6" si="11">IF(CX7="",NA(),CX7)</f>
        <v>87.9</v>
      </c>
      <c r="CY6" s="33">
        <f t="shared" si="11"/>
        <v>89.46</v>
      </c>
      <c r="CZ6" s="33">
        <f t="shared" si="11"/>
        <v>92.29</v>
      </c>
      <c r="DA6" s="33">
        <f t="shared" si="11"/>
        <v>92.14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205435</v>
      </c>
      <c r="D7" s="35">
        <v>47</v>
      </c>
      <c r="E7" s="35">
        <v>17</v>
      </c>
      <c r="F7" s="35">
        <v>4</v>
      </c>
      <c r="G7" s="35">
        <v>0</v>
      </c>
      <c r="H7" s="35" t="s">
        <v>96</v>
      </c>
      <c r="I7" s="35" t="s">
        <v>97</v>
      </c>
      <c r="J7" s="35" t="s">
        <v>98</v>
      </c>
      <c r="K7" s="35" t="s">
        <v>99</v>
      </c>
      <c r="L7" s="35" t="s">
        <v>100</v>
      </c>
      <c r="M7" s="36" t="s">
        <v>101</v>
      </c>
      <c r="N7" s="36" t="s">
        <v>102</v>
      </c>
      <c r="O7" s="36">
        <v>66.62</v>
      </c>
      <c r="P7" s="36">
        <v>100</v>
      </c>
      <c r="Q7" s="36">
        <v>3260</v>
      </c>
      <c r="R7" s="36">
        <v>7336</v>
      </c>
      <c r="S7" s="36">
        <v>98.56</v>
      </c>
      <c r="T7" s="36">
        <v>74.430000000000007</v>
      </c>
      <c r="U7" s="36">
        <v>4857</v>
      </c>
      <c r="V7" s="36">
        <v>1.88</v>
      </c>
      <c r="W7" s="36">
        <v>2583.5100000000002</v>
      </c>
      <c r="X7" s="36">
        <v>99.79</v>
      </c>
      <c r="Y7" s="36">
        <v>97.92</v>
      </c>
      <c r="Z7" s="36">
        <v>99.8</v>
      </c>
      <c r="AA7" s="36">
        <v>97.72</v>
      </c>
      <c r="AB7" s="36">
        <v>96.09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82.35</v>
      </c>
      <c r="BQ7" s="36">
        <v>82.25</v>
      </c>
      <c r="BR7" s="36">
        <v>82.83</v>
      </c>
      <c r="BS7" s="36">
        <v>83.63</v>
      </c>
      <c r="BT7" s="36">
        <v>86.82</v>
      </c>
      <c r="BU7" s="36">
        <v>60.75</v>
      </c>
      <c r="BV7" s="36">
        <v>62.83</v>
      </c>
      <c r="BW7" s="36">
        <v>64.63</v>
      </c>
      <c r="BX7" s="36">
        <v>66.56</v>
      </c>
      <c r="BY7" s="36">
        <v>66.22</v>
      </c>
      <c r="BZ7" s="36">
        <v>64.73</v>
      </c>
      <c r="CA7" s="36">
        <v>206.15</v>
      </c>
      <c r="CB7" s="36">
        <v>203.04</v>
      </c>
      <c r="CC7" s="36">
        <v>209.15</v>
      </c>
      <c r="CD7" s="36">
        <v>208.38</v>
      </c>
      <c r="CE7" s="36">
        <v>198.86</v>
      </c>
      <c r="CF7" s="36">
        <v>256</v>
      </c>
      <c r="CG7" s="36">
        <v>250.43</v>
      </c>
      <c r="CH7" s="36">
        <v>245.75</v>
      </c>
      <c r="CI7" s="36">
        <v>244.29</v>
      </c>
      <c r="CJ7" s="36">
        <v>246.72</v>
      </c>
      <c r="CK7" s="36">
        <v>250.25</v>
      </c>
      <c r="CL7" s="36">
        <v>6.27</v>
      </c>
      <c r="CM7" s="36">
        <v>7.65</v>
      </c>
      <c r="CN7" s="36">
        <v>7.65</v>
      </c>
      <c r="CO7" s="36">
        <v>7.65</v>
      </c>
      <c r="CP7" s="36">
        <v>7.65</v>
      </c>
      <c r="CQ7" s="36">
        <v>41.59</v>
      </c>
      <c r="CR7" s="36">
        <v>42.31</v>
      </c>
      <c r="CS7" s="36">
        <v>43.65</v>
      </c>
      <c r="CT7" s="36">
        <v>43.58</v>
      </c>
      <c r="CU7" s="36">
        <v>41.35</v>
      </c>
      <c r="CV7" s="36">
        <v>40.31</v>
      </c>
      <c r="CW7" s="36">
        <v>87.72</v>
      </c>
      <c r="CX7" s="36">
        <v>87.9</v>
      </c>
      <c r="CY7" s="36">
        <v>89.46</v>
      </c>
      <c r="CZ7" s="36">
        <v>92.29</v>
      </c>
      <c r="DA7" s="36">
        <v>92.14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2017-02-13T02:46:51Z</cp:lastPrinted>
  <dcterms:created xsi:type="dcterms:W3CDTF">2017-02-08T03:01:19Z</dcterms:created>
  <dcterms:modified xsi:type="dcterms:W3CDTF">2017-02-13T02:46:54Z</dcterms:modified>
  <cp:category/>
</cp:coreProperties>
</file>