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<sst xmlns="http://schemas.openxmlformats.org/spreadsheetml/2006/main" count="221" uniqueCount="111">
  <si>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</si>
  <si>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</si>
  <si>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</si>
  <si>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</si>
  <si>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</si>
  <si>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</si>
  <si>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</si>
  <si>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</si>
  <si>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</si>
  <si>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</si>
  <si>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</si>
  <si>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</si>
  <si>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</si>
  <si>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</si>
  <si>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</si>
  <si>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</si>
  <si>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</si>
  <si>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</si>
  <si>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</si>
  <si>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</si>
  <si>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</si>
  <si>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</si>
  <si>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</si>
  <si>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</si>
  <si>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</si>
  <si>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</si>
  <si>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</si>
  <si>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</si>
  <si>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</si>
  <si>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</si>
  <si>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</si>
  <si>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</si>
  <si>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</si>
  <si>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</si>
  <si>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</si>
  <si>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</si>
  <si>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</si>
  <si>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</si>
  <si>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</si>
  <si>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</si>
  <si>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</si>
  <si>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</si>
  <si>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</si>
  <si>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</si>
  <si>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</si>
  <si>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</si>
  <si>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</si>
  <si>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</si>
  <si>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</si>
  <si>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</si>
  <si>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</si>
  <si>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</si>
  <si>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</si>
  <si>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</si>
  <si>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</si>
  <si>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</si>
  <si>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</si>
  <si>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</si>
  <si>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</si>
  <si>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</si>
  <si>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</si>
  <si>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</si>
  <si>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</si>
  <si>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</si>
  <si>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</si>
  <si>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</si>
  <si>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</si>
  <si>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</si>
  <si>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</si>
  <si>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</si>
  <si>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</si>
  <si>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</si>
  <si>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</si>
  <si>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</si>
  <si>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</si>
  <si>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</si>
  <si>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</si>
  <si>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</si>
  <si>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</si>
  <si>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</si>
  <si>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</si>
  <si>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</si>
  <si>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</si>
  <si>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</si>
  <si>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</si>
  <si>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</si>
  <si>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</si>
  <si>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</si>
  <si>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</si>
  <si>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</si>
  <si>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</si>
  <si>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</si>
  <si>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</si>
  <si>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</si>
  <si>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</si>
  <si>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</si>
  <si>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高森町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</si>
  <si>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</si>
  <si>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</si>
  <si>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</si>
  <si>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</si>
  <si>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</si>
  <si>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</si>
  <si>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</si>
  <si>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</si>
  <si>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</si>
  <si>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</si>
  <si>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</si>
  <si>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を計る指標のうち、経費回収率からみて汚水処理費はほぼ使用料で賄われている。企業債残高対事業規模比率は類似団体平均に比べ良好ではあるが、一般会計繰入金によるところが大きい。これまでと同じく、徒に収入の不足を繰入れに頼ること無く厳格に繰入基準に則って運営を行う。また、維持管理の総合管理委託による運転管理を通じて汚水処理原価の一層の抑制を目指す。料金についても、今後策定を予定する経営戦略による収支計画に則り、適切な時期に改定を行う。
　一方、処理可能な汚水量に対し実際に処理している汚水量の割合を示す施設利用率をみると、H27で50.60%と大きく能力に余裕がある。水洗化率は90%を越えており、徐々に増えてはいるものの急激な改善は見込みにくい。小規模な処理区域を6地区抱えているが、現在検討している農業集落排水の公共下水道への統合計画を実行し、施設集約による処理原価の低減・施設の有効活用を図っていく。</t>
    <rPh sb="138" eb="140">
      <t>イジ</t>
    </rPh>
    <rPh sb="140" eb="142">
      <t>カンリ</t>
    </rPh>
    <rPh sb="362" eb="364">
      <t>コウキョウ</t>
    </rPh>
    <rPh sb="364" eb="367">
      <t>ゲスイドウ</t>
    </rPh>
    <phoneticPr fontId="4"/>
  </si>
  <si>
    <t>最も初期の処理区が供用開始して20年が経過しているが、管路の耐用年数から施設の更新には未着手である。今後は圧送管の出口など特に腐食の恐れのある箇所について定期的な確認を行い、状況の把握に努める。
処理施設については、維持管理の中でコストと修繕による機能維持とのバランスを図ってきた。今後はストックマネジメントを通じ各資産の老朽化・重要度を把握し、年次的な更新計画と収支計画の整合により、適正な処理を保ちつつ安定した経営を目指していく。</t>
    <rPh sb="43" eb="44">
      <t>ミ</t>
    </rPh>
    <rPh sb="50" eb="52">
      <t>コンゴ</t>
    </rPh>
    <rPh sb="53" eb="56">
      <t>アッソウカン</t>
    </rPh>
    <rPh sb="57" eb="59">
      <t>デグチ</t>
    </rPh>
    <rPh sb="61" eb="62">
      <t>トク</t>
    </rPh>
    <rPh sb="63" eb="65">
      <t>フショク</t>
    </rPh>
    <rPh sb="66" eb="67">
      <t>オソ</t>
    </rPh>
    <rPh sb="71" eb="73">
      <t>カショ</t>
    </rPh>
    <rPh sb="77" eb="80">
      <t>テイキテキ</t>
    </rPh>
    <rPh sb="81" eb="83">
      <t>カクニン</t>
    </rPh>
    <rPh sb="84" eb="85">
      <t>オコナ</t>
    </rPh>
    <rPh sb="87" eb="89">
      <t>ジョウキョウ</t>
    </rPh>
    <rPh sb="90" eb="92">
      <t>ハアク</t>
    </rPh>
    <rPh sb="93" eb="94">
      <t>ツト</t>
    </rPh>
    <phoneticPr fontId="4"/>
  </si>
  <si>
    <t>平成8年2月に供用を開始して以来20年余が経過し資産の更新期が近づくと共に、人口減少や土地利用状況等計画立案当初から社会情勢も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現在計画を作成している農業集落排水事業の公共下水道事業への統合を進めていく。また、「高森町下水道事業経営戦略」の策定を行い、将来にわたる収入と支出の試算と均衡を保ちつつ計画的な資本投資をすすめ、安定したサービスの継続に努めていく。</t>
    <rPh sb="47" eb="49">
      <t>ジョウキョウ</t>
    </rPh>
    <rPh sb="50" eb="52">
      <t>ケイカク</t>
    </rPh>
    <rPh sb="52" eb="54">
      <t>リツアン</t>
    </rPh>
    <rPh sb="54" eb="56">
      <t>トウショ</t>
    </rPh>
    <rPh sb="225" eb="227">
      <t>コウキョウ</t>
    </rPh>
    <rPh sb="227" eb="230">
      <t>ゲスイドウ</t>
    </rPh>
    <rPh sb="230" eb="232">
      <t>ジギョウ</t>
    </rPh>
    <rPh sb="250" eb="251">
      <t>シタ</t>
    </rPh>
    <rPh sb="252" eb="253">
      <t>ミチ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</si>
</sst>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096768"/>
        <c:axId val="90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0096768"/>
        <c:axId val="90098688"/>
      </c:lineChart>
      <c:dateAx>
        <c:axId val="90096768"/>
        <c:scaling>
          <c:orientation val="minMax"/>
        </c:scaling>
        <c:delete val="1"/>
        <c:axPos val="b"/>
        <c:numFmt formatCode="ge" sourceLinked="1"/>
        <c:majorTickMark val="none"/>
        <c:minorTickMark val="none"/>
        <c:tickLblPos val="none"/>
        <c:crossAx val="90098688"/>
        <c:crosses val="autoZero"/>
        <c:auto val="1"/>
        <c:lblOffset val="100"/>
        <c:baseTimeUnit val="years"/>
      </c:dateAx>
      <c:valAx>
        <c:axId val="90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6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51.83</c:v>
                </c:pt>
                <c:pt idx="1">
                  <c:v>50.82</c:v>
                </c:pt>
                <c:pt idx="2">
                  <c:v>51.04</c:v>
                </c:pt>
                <c:pt idx="3">
                  <c:v>51.04</c:v>
                </c:pt>
                <c:pt idx="4">
                  <c:v>50.6</c:v>
                </c:pt>
              </c:numCache>
            </c:numRef>
          </c:val>
        </c:ser>
        <c:dLbls>
          <c:showLegendKey val="0"/>
          <c:showVal val="0"/>
          <c:showCatName val="0"/>
          <c:showSerName val="0"/>
          <c:showPercent val="0"/>
          <c:showBubbleSize val="0"/>
        </c:dLbls>
        <c:gapWidth val="150"/>
        <c:axId val="91960832"/>
        <c:axId val="91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1960832"/>
        <c:axId val="91962752"/>
      </c:lineChart>
      <c:dateAx>
        <c:axId val="91960832"/>
        <c:scaling>
          <c:orientation val="minMax"/>
        </c:scaling>
        <c:delete val="1"/>
        <c:axPos val="b"/>
        <c:numFmt formatCode="ge" sourceLinked="1"/>
        <c:majorTickMark val="none"/>
        <c:minorTickMark val="none"/>
        <c:tickLblPos val="none"/>
        <c:crossAx val="91962752"/>
        <c:crosses val="autoZero"/>
        <c:auto val="1"/>
        <c:lblOffset val="100"/>
        <c:baseTimeUnit val="years"/>
      </c:dateAx>
      <c:valAx>
        <c:axId val="919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90.68</c:v>
                </c:pt>
                <c:pt idx="1">
                  <c:v>92.06</c:v>
                </c:pt>
                <c:pt idx="2">
                  <c:v>92.41</c:v>
                </c:pt>
                <c:pt idx="3">
                  <c:v>92.76</c:v>
                </c:pt>
                <c:pt idx="4">
                  <c:v>92.76</c:v>
                </c:pt>
              </c:numCache>
            </c:numRef>
          </c:val>
        </c:ser>
        <c:dLbls>
          <c:showLegendKey val="0"/>
          <c:showVal val="0"/>
          <c:showCatName val="0"/>
          <c:showSerName val="0"/>
          <c:showPercent val="0"/>
          <c:showBubbleSize val="0"/>
        </c:dLbls>
        <c:gapWidth val="150"/>
        <c:axId val="92009600"/>
        <c:axId val="920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2009600"/>
        <c:axId val="92011520"/>
      </c:lineChart>
      <c:dateAx>
        <c:axId val="92009600"/>
        <c:scaling>
          <c:orientation val="minMax"/>
        </c:scaling>
        <c:delete val="1"/>
        <c:axPos val="b"/>
        <c:numFmt formatCode="ge" sourceLinked="1"/>
        <c:majorTickMark val="none"/>
        <c:minorTickMark val="none"/>
        <c:tickLblPos val="none"/>
        <c:crossAx val="92011520"/>
        <c:crosses val="autoZero"/>
        <c:auto val="1"/>
        <c:lblOffset val="100"/>
        <c:baseTimeUnit val="years"/>
      </c:dateAx>
      <c:valAx>
        <c:axId val="920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65.849999999999994</c:v>
                </c:pt>
                <c:pt idx="1">
                  <c:v>66.23</c:v>
                </c:pt>
                <c:pt idx="2">
                  <c:v>68.73</c:v>
                </c:pt>
                <c:pt idx="3">
                  <c:v>67.010000000000005</c:v>
                </c:pt>
                <c:pt idx="4">
                  <c:v>67.52</c:v>
                </c:pt>
              </c:numCache>
            </c:numRef>
          </c:val>
        </c:ser>
        <c:dLbls>
          <c:showLegendKey val="0"/>
          <c:showVal val="0"/>
          <c:showCatName val="0"/>
          <c:showSerName val="0"/>
          <c:showPercent val="0"/>
          <c:showBubbleSize val="0"/>
        </c:dLbls>
        <c:gapWidth val="150"/>
        <c:axId val="91587328"/>
        <c:axId val="91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87328"/>
        <c:axId val="91589248"/>
      </c:lineChart>
      <c:dateAx>
        <c:axId val="91587328"/>
        <c:scaling>
          <c:orientation val="minMax"/>
        </c:scaling>
        <c:delete val="1"/>
        <c:axPos val="b"/>
        <c:numFmt formatCode="ge" sourceLinked="1"/>
        <c:majorTickMark val="none"/>
        <c:minorTickMark val="none"/>
        <c:tickLblPos val="none"/>
        <c:crossAx val="91589248"/>
        <c:crosses val="autoZero"/>
        <c:auto val="1"/>
        <c:lblOffset val="100"/>
        <c:baseTimeUnit val="years"/>
      </c:dateAx>
      <c:valAx>
        <c:axId val="91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89344"/>
        <c:axId val="916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89344"/>
        <c:axId val="91691264"/>
      </c:lineChart>
      <c:dateAx>
        <c:axId val="91689344"/>
        <c:scaling>
          <c:orientation val="minMax"/>
        </c:scaling>
        <c:delete val="1"/>
        <c:axPos val="b"/>
        <c:numFmt formatCode="ge" sourceLinked="1"/>
        <c:majorTickMark val="none"/>
        <c:minorTickMark val="none"/>
        <c:tickLblPos val="none"/>
        <c:crossAx val="91691264"/>
        <c:crosses val="autoZero"/>
        <c:auto val="1"/>
        <c:lblOffset val="100"/>
        <c:baseTimeUnit val="years"/>
      </c:dateAx>
      <c:valAx>
        <c:axId val="91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25824"/>
        <c:axId val="917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5824"/>
        <c:axId val="91727744"/>
      </c:lineChart>
      <c:dateAx>
        <c:axId val="91725824"/>
        <c:scaling>
          <c:orientation val="minMax"/>
        </c:scaling>
        <c:delete val="1"/>
        <c:axPos val="b"/>
        <c:numFmt formatCode="ge" sourceLinked="1"/>
        <c:majorTickMark val="none"/>
        <c:minorTickMark val="none"/>
        <c:tickLblPos val="none"/>
        <c:crossAx val="91727744"/>
        <c:crosses val="autoZero"/>
        <c:auto val="1"/>
        <c:lblOffset val="100"/>
        <c:baseTimeUnit val="years"/>
      </c:dateAx>
      <c:valAx>
        <c:axId val="917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37504"/>
        <c:axId val="92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37504"/>
        <c:axId val="92039424"/>
      </c:lineChart>
      <c:dateAx>
        <c:axId val="92037504"/>
        <c:scaling>
          <c:orientation val="minMax"/>
        </c:scaling>
        <c:delete val="1"/>
        <c:axPos val="b"/>
        <c:numFmt formatCode="ge" sourceLinked="1"/>
        <c:majorTickMark val="none"/>
        <c:minorTickMark val="none"/>
        <c:tickLblPos val="none"/>
        <c:crossAx val="92039424"/>
        <c:crosses val="autoZero"/>
        <c:auto val="1"/>
        <c:lblOffset val="100"/>
        <c:baseTimeUnit val="years"/>
      </c:dateAx>
      <c:valAx>
        <c:axId val="92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62688"/>
        <c:axId val="917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62688"/>
        <c:axId val="91764608"/>
      </c:lineChart>
      <c:dateAx>
        <c:axId val="91762688"/>
        <c:scaling>
          <c:orientation val="minMax"/>
        </c:scaling>
        <c:delete val="1"/>
        <c:axPos val="b"/>
        <c:numFmt formatCode="ge" sourceLinked="1"/>
        <c:majorTickMark val="none"/>
        <c:minorTickMark val="none"/>
        <c:tickLblPos val="none"/>
        <c:crossAx val="91764608"/>
        <c:crosses val="autoZero"/>
        <c:auto val="1"/>
        <c:lblOffset val="100"/>
        <c:baseTimeUnit val="years"/>
      </c:dateAx>
      <c:valAx>
        <c:axId val="91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154.93</c:v>
                </c:pt>
                <c:pt idx="1">
                  <c:v>0</c:v>
                </c:pt>
                <c:pt idx="2">
                  <c:v>0</c:v>
                </c:pt>
                <c:pt idx="3">
                  <c:v>0</c:v>
                </c:pt>
                <c:pt idx="4">
                  <c:v>0</c:v>
                </c:pt>
              </c:numCache>
            </c:numRef>
          </c:val>
        </c:ser>
        <c:dLbls>
          <c:showLegendKey val="0"/>
          <c:showVal val="0"/>
          <c:showCatName val="0"/>
          <c:showSerName val="0"/>
          <c:showPercent val="0"/>
          <c:showBubbleSize val="0"/>
        </c:dLbls>
        <c:gapWidth val="150"/>
        <c:axId val="91778432"/>
        <c:axId val="91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1778432"/>
        <c:axId val="91788800"/>
      </c:lineChart>
      <c:dateAx>
        <c:axId val="91778432"/>
        <c:scaling>
          <c:orientation val="minMax"/>
        </c:scaling>
        <c:delete val="1"/>
        <c:axPos val="b"/>
        <c:numFmt formatCode="ge" sourceLinked="1"/>
        <c:majorTickMark val="none"/>
        <c:minorTickMark val="none"/>
        <c:tickLblPos val="none"/>
        <c:crossAx val="91788800"/>
        <c:crosses val="autoZero"/>
        <c:auto val="1"/>
        <c:lblOffset val="100"/>
        <c:baseTimeUnit val="years"/>
      </c:dateAx>
      <c:valAx>
        <c:axId val="91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96.84</c:v>
                </c:pt>
                <c:pt idx="1">
                  <c:v>95.91</c:v>
                </c:pt>
                <c:pt idx="2">
                  <c:v>111.66</c:v>
                </c:pt>
                <c:pt idx="3">
                  <c:v>98.47</c:v>
                </c:pt>
                <c:pt idx="4">
                  <c:v>109.96</c:v>
                </c:pt>
              </c:numCache>
            </c:numRef>
          </c:val>
        </c:ser>
        <c:dLbls>
          <c:showLegendKey val="0"/>
          <c:showVal val="0"/>
          <c:showCatName val="0"/>
          <c:showSerName val="0"/>
          <c:showPercent val="0"/>
          <c:showBubbleSize val="0"/>
        </c:dLbls>
        <c:gapWidth val="150"/>
        <c:axId val="91904640"/>
        <c:axId val="91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1904640"/>
        <c:axId val="91906816"/>
      </c:lineChart>
      <c:dateAx>
        <c:axId val="91904640"/>
        <c:scaling>
          <c:orientation val="minMax"/>
        </c:scaling>
        <c:delete val="1"/>
        <c:axPos val="b"/>
        <c:numFmt formatCode="ge" sourceLinked="1"/>
        <c:majorTickMark val="none"/>
        <c:minorTickMark val="none"/>
        <c:tickLblPos val="none"/>
        <c:crossAx val="91906816"/>
        <c:crosses val="autoZero"/>
        <c:auto val="1"/>
        <c:lblOffset val="100"/>
        <c:baseTimeUnit val="years"/>
      </c:dateAx>
      <c:valAx>
        <c:axId val="91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204.08</c:v>
                </c:pt>
                <c:pt idx="1">
                  <c:v>206.17</c:v>
                </c:pt>
                <c:pt idx="2">
                  <c:v>178.03</c:v>
                </c:pt>
                <c:pt idx="3">
                  <c:v>204.11</c:v>
                </c:pt>
                <c:pt idx="4">
                  <c:v>183.98</c:v>
                </c:pt>
              </c:numCache>
            </c:numRef>
          </c:val>
        </c:ser>
        <c:dLbls>
          <c:showLegendKey val="0"/>
          <c:showVal val="0"/>
          <c:showCatName val="0"/>
          <c:showSerName val="0"/>
          <c:showPercent val="0"/>
          <c:showBubbleSize val="0"/>
        </c:dLbls>
        <c:gapWidth val="150"/>
        <c:axId val="91932544"/>
        <c:axId val="91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1932544"/>
        <c:axId val="91938816"/>
      </c:lineChart>
      <c:dateAx>
        <c:axId val="91932544"/>
        <c:scaling>
          <c:orientation val="minMax"/>
        </c:scaling>
        <c:delete val="1"/>
        <c:axPos val="b"/>
        <c:numFmt formatCode="ge" sourceLinked="1"/>
        <c:majorTickMark val="none"/>
        <c:minorTickMark val="none"/>
        <c:tickLblPos val="none"/>
        <c:crossAx val="91938816"/>
        <c:crosses val="autoZero"/>
        <c:auto val="1"/>
        <c:lblOffset val="100"/>
        <c:baseTimeUnit val="years"/>
      </c:dateAx>
      <c:valAx>
        <c:axId val="91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高森町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13371</v>
      </c>
      <c r="AM8" s="64"/>
      <c r="AN8" s="64"/>
      <c r="AO8" s="64"/>
      <c r="AP8" s="64"/>
      <c r="AQ8" s="64"/>
      <c r="AR8" s="64"/>
      <c r="AS8" s="64"/>
      <c r="AT8" s="63">
        <f>データ!S6</f>
        <v>45.36</v>
      </c>
      <c r="AU8" s="63"/>
      <c r="AV8" s="63"/>
      <c r="AW8" s="63"/>
      <c r="AX8" s="63"/>
      <c r="AY8" s="63"/>
      <c r="AZ8" s="63"/>
      <c r="BA8" s="63"/>
      <c r="BB8" s="63">
        <f>データ!T6</f>
        <v>294.77999999999997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36.6</v>
      </c>
      <c r="Q10" s="63"/>
      <c r="R10" s="63"/>
      <c r="S10" s="63"/>
      <c r="T10" s="63"/>
      <c r="U10" s="63"/>
      <c r="V10" s="63"/>
      <c r="W10" s="63">
        <f>データ!P6</f>
        <v>88.66</v>
      </c>
      <c r="X10" s="63"/>
      <c r="Y10" s="63"/>
      <c r="Z10" s="63"/>
      <c r="AA10" s="63"/>
      <c r="AB10" s="63"/>
      <c r="AC10" s="63"/>
      <c r="AD10" s="64">
        <f>データ!Q6</f>
        <v>3744</v>
      </c>
      <c r="AE10" s="64"/>
      <c r="AF10" s="64"/>
      <c r="AG10" s="64"/>
      <c r="AH10" s="64"/>
      <c r="AI10" s="64"/>
      <c r="AJ10" s="64"/>
      <c r="AK10" s="2"/>
      <c r="AL10" s="64">
        <f>データ!U6</f>
        <v>4860</v>
      </c>
      <c r="AM10" s="64"/>
      <c r="AN10" s="64"/>
      <c r="AO10" s="64"/>
      <c r="AP10" s="64"/>
      <c r="AQ10" s="64"/>
      <c r="AR10" s="64"/>
      <c r="AS10" s="64"/>
      <c r="AT10" s="63">
        <f>データ!V6</f>
        <v>1.35</v>
      </c>
      <c r="AU10" s="63"/>
      <c r="AV10" s="63"/>
      <c r="AW10" s="63"/>
      <c r="AX10" s="63"/>
      <c r="AY10" s="63"/>
      <c r="AZ10" s="63"/>
      <c r="BA10" s="63"/>
      <c r="BB10" s="63">
        <f>データ!W6</f>
        <v>3600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204030</v>
      </c>
      <c r="D6" s="31">
        <f t="shared" si="3"/>
        <v>47</v>
      </c>
      <c r="E6" s="31">
        <f t="shared" si="3"/>
        <v>17</v>
      </c>
      <c r="F6" s="31">
        <f t="shared" si="3"/>
        <v>5</v>
      </c>
      <c r="G6" s="31">
        <f t="shared" si="3"/>
        <v>0</v>
      </c>
      <c r="H6" s="31" t="str">
        <f t="shared" si="3"/>
        <v>長野県　高森町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36.6</v>
      </c>
      <c r="P6" s="32">
        <f t="shared" si="3"/>
        <v>88.66</v>
      </c>
      <c r="Q6" s="32">
        <f t="shared" si="3"/>
        <v>3744</v>
      </c>
      <c r="R6" s="32">
        <f t="shared" si="3"/>
        <v>13371</v>
      </c>
      <c r="S6" s="32">
        <f t="shared" si="3"/>
        <v>45.36</v>
      </c>
      <c r="T6" s="32">
        <f t="shared" si="3"/>
        <v>294.77999999999997</v>
      </c>
      <c r="U6" s="32">
        <f t="shared" si="3"/>
        <v>4860</v>
      </c>
      <c r="V6" s="32">
        <f t="shared" si="3"/>
        <v>1.35</v>
      </c>
      <c r="W6" s="32">
        <f t="shared" si="3"/>
        <v>3600</v>
      </c>
      <c r="X6" s="33">
        <f>IF(X7="",NA(),X7)</f>
        <v>65.849999999999994</v>
      </c>
      <c r="Y6" s="33">
        <f t="shared" ref="Y6:AG6" si="4">IF(Y7="",NA(),Y7)</f>
        <v>66.23</v>
      </c>
      <c r="Z6" s="33">
        <f t="shared" si="4"/>
        <v>68.73</v>
      </c>
      <c r="AA6" s="33">
        <f t="shared" si="4"/>
        <v>67.010000000000005</v>
      </c>
      <c r="AB6" s="33">
        <f t="shared" si="4"/>
        <v>67.52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154.93</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96.84</v>
      </c>
      <c r="BQ6" s="33">
        <f t="shared" ref="BQ6:BY6" si="8">IF(BQ7="",NA(),BQ7)</f>
        <v>95.91</v>
      </c>
      <c r="BR6" s="33">
        <f t="shared" si="8"/>
        <v>111.66</v>
      </c>
      <c r="BS6" s="33">
        <f t="shared" si="8"/>
        <v>98.47</v>
      </c>
      <c r="BT6" s="33">
        <f t="shared" si="8"/>
        <v>109.96</v>
      </c>
      <c r="BU6" s="33">
        <f t="shared" si="8"/>
        <v>51.56</v>
      </c>
      <c r="BV6" s="33">
        <f t="shared" si="8"/>
        <v>51.03</v>
      </c>
      <c r="BW6" s="33">
        <f t="shared" si="8"/>
        <v>50.9</v>
      </c>
      <c r="BX6" s="33">
        <f t="shared" si="8"/>
        <v>50.82</v>
      </c>
      <c r="BY6" s="33">
        <f t="shared" si="8"/>
        <v>52.19</v>
      </c>
      <c r="BZ6" s="32" t="str">
        <f>IF(BZ7="","",IF(BZ7="-","【-】","【"&amp;SUBSTITUTE(TEXT(BZ7,"#,##0.00"),"-","△")&amp;"】"))</f>
        <v>【52.78】</v>
      </c>
      <c r="CA6" s="33">
        <f>IF(CA7="",NA(),CA7)</f>
        <v>204.08</v>
      </c>
      <c r="CB6" s="33">
        <f t="shared" ref="CB6:CJ6" si="9">IF(CB7="",NA(),CB7)</f>
        <v>206.17</v>
      </c>
      <c r="CC6" s="33">
        <f t="shared" si="9"/>
        <v>178.03</v>
      </c>
      <c r="CD6" s="33">
        <f t="shared" si="9"/>
        <v>204.11</v>
      </c>
      <c r="CE6" s="33">
        <f t="shared" si="9"/>
        <v>183.98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51.83</v>
      </c>
      <c r="CM6" s="33">
        <f t="shared" ref="CM6:CU6" si="10">IF(CM7="",NA(),CM7)</f>
        <v>50.82</v>
      </c>
      <c r="CN6" s="33">
        <f t="shared" si="10"/>
        <v>51.04</v>
      </c>
      <c r="CO6" s="33">
        <f t="shared" si="10"/>
        <v>51.04</v>
      </c>
      <c r="CP6" s="33">
        <f t="shared" si="10"/>
        <v>50.6</v>
      </c>
      <c r="CQ6" s="33">
        <f t="shared" si="10"/>
        <v>55.2</v>
      </c>
      <c r="CR6" s="33">
        <f t="shared" si="10"/>
        <v>54.74</v>
      </c>
      <c r="CS6" s="33">
        <f t="shared" si="10"/>
        <v>53.78</v>
      </c>
      <c r="CT6" s="33">
        <f t="shared" si="10"/>
        <v>53.24</v>
      </c>
      <c r="CU6" s="33">
        <f t="shared" si="10"/>
        <v>52.31</v>
      </c>
      <c r="CV6" s="32" t="str">
        <f>IF(CV7="","",IF(CV7="-","【-】","【"&amp;SUBSTITUTE(TEXT(CV7,"#,##0.00"),"-","△")&amp;"】"))</f>
        <v>【52.74】</v>
      </c>
      <c r="CW6" s="33">
        <f>IF(CW7="",NA(),CW7)</f>
        <v>90.68</v>
      </c>
      <c r="CX6" s="33">
        <f t="shared" ref="CX6:DF6" si="11">IF(CX7="",NA(),CX7)</f>
        <v>92.06</v>
      </c>
      <c r="CY6" s="33">
        <f t="shared" si="11"/>
        <v>92.41</v>
      </c>
      <c r="CZ6" s="33">
        <f t="shared" si="11"/>
        <v>92.76</v>
      </c>
      <c r="DA6" s="33">
        <f t="shared" si="11"/>
        <v>92.76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204030</v>
      </c>
      <c r="D7" s="35">
        <v>47</v>
      </c>
      <c r="E7" s="35">
        <v>17</v>
      </c>
      <c r="F7" s="35">
        <v>5</v>
      </c>
      <c r="G7" s="35">
        <v>0</v>
      </c>
      <c r="H7" s="35" t="s">
        <v>96</v>
      </c>
      <c r="I7" s="35" t="s">
        <v>97</v>
      </c>
      <c r="J7" s="35" t="s">
        <v>98</v>
      </c>
      <c r="K7" s="35" t="s">
        <v>99</v>
      </c>
      <c r="L7" s="35" t="s">
        <v>100</v>
      </c>
      <c r="M7" s="36" t="s">
        <v>101</v>
      </c>
      <c r="N7" s="36" t="s">
        <v>102</v>
      </c>
      <c r="O7" s="36">
        <v>36.6</v>
      </c>
      <c r="P7" s="36">
        <v>88.66</v>
      </c>
      <c r="Q7" s="36">
        <v>3744</v>
      </c>
      <c r="R7" s="36">
        <v>13371</v>
      </c>
      <c r="S7" s="36">
        <v>45.36</v>
      </c>
      <c r="T7" s="36">
        <v>294.77999999999997</v>
      </c>
      <c r="U7" s="36">
        <v>4860</v>
      </c>
      <c r="V7" s="36">
        <v>1.35</v>
      </c>
      <c r="W7" s="36">
        <v>3600</v>
      </c>
      <c r="X7" s="36">
        <v>65.849999999999994</v>
      </c>
      <c r="Y7" s="36">
        <v>66.23</v>
      </c>
      <c r="Z7" s="36">
        <v>68.73</v>
      </c>
      <c r="AA7" s="36">
        <v>67.010000000000005</v>
      </c>
      <c r="AB7" s="36">
        <v>67.52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154.93</v>
      </c>
      <c r="BF7" s="36">
        <v>0</v>
      </c>
      <c r="BG7" s="36">
        <v>0</v>
      </c>
      <c r="BH7" s="36">
        <v>0</v>
      </c>
      <c r="BI7" s="36">
        <v>0</v>
      </c>
      <c r="BJ7" s="36">
        <v>1239.2</v>
      </c>
      <c r="BK7" s="36">
        <v>1197.82</v>
      </c>
      <c r="BL7" s="36">
        <v>1126.77</v>
      </c>
      <c r="BM7" s="36">
        <v>1044.8</v>
      </c>
      <c r="BN7" s="36">
        <v>1081.8</v>
      </c>
      <c r="BO7" s="36">
        <v>1015.77</v>
      </c>
      <c r="BP7" s="36">
        <v>96.84</v>
      </c>
      <c r="BQ7" s="36">
        <v>95.91</v>
      </c>
      <c r="BR7" s="36">
        <v>111.66</v>
      </c>
      <c r="BS7" s="36">
        <v>98.47</v>
      </c>
      <c r="BT7" s="36">
        <v>109.96</v>
      </c>
      <c r="BU7" s="36">
        <v>51.56</v>
      </c>
      <c r="BV7" s="36">
        <v>51.03</v>
      </c>
      <c r="BW7" s="36">
        <v>50.9</v>
      </c>
      <c r="BX7" s="36">
        <v>50.82</v>
      </c>
      <c r="BY7" s="36">
        <v>52.19</v>
      </c>
      <c r="BZ7" s="36">
        <v>52.78</v>
      </c>
      <c r="CA7" s="36">
        <v>204.08</v>
      </c>
      <c r="CB7" s="36">
        <v>206.17</v>
      </c>
      <c r="CC7" s="36">
        <v>178.03</v>
      </c>
      <c r="CD7" s="36">
        <v>204.11</v>
      </c>
      <c r="CE7" s="36">
        <v>183.98</v>
      </c>
      <c r="CF7" s="36">
        <v>283.26</v>
      </c>
      <c r="CG7" s="36">
        <v>289.60000000000002</v>
      </c>
      <c r="CH7" s="36">
        <v>293.27</v>
      </c>
      <c r="CI7" s="36">
        <v>300.52</v>
      </c>
      <c r="CJ7" s="36">
        <v>296.14</v>
      </c>
      <c r="CK7" s="36">
        <v>289.81</v>
      </c>
      <c r="CL7" s="36">
        <v>51.83</v>
      </c>
      <c r="CM7" s="36">
        <v>50.82</v>
      </c>
      <c r="CN7" s="36">
        <v>51.04</v>
      </c>
      <c r="CO7" s="36">
        <v>51.04</v>
      </c>
      <c r="CP7" s="36">
        <v>50.6</v>
      </c>
      <c r="CQ7" s="36">
        <v>55.2</v>
      </c>
      <c r="CR7" s="36">
        <v>54.74</v>
      </c>
      <c r="CS7" s="36">
        <v>53.78</v>
      </c>
      <c r="CT7" s="36">
        <v>53.24</v>
      </c>
      <c r="CU7" s="36">
        <v>52.31</v>
      </c>
      <c r="CV7" s="36">
        <v>52.74</v>
      </c>
      <c r="CW7" s="36">
        <v>90.68</v>
      </c>
      <c r="CX7" s="36">
        <v>92.06</v>
      </c>
      <c r="CY7" s="36">
        <v>92.41</v>
      </c>
      <c r="CZ7" s="36">
        <v>92.76</v>
      </c>
      <c r="DA7" s="36">
        <v>92.76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2017-02-08T03:11:01Z</dcterms:created>
  <dcterms:modified xsi:type="dcterms:W3CDTF">2017-02-15T00:58:34Z</dcterms:modified>
  <cp:category/>
</cp:coreProperties>
</file>