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<sst xmlns="http://schemas.openxmlformats.org/spreadsheetml/2006/main" count="218" uniqueCount="108">
  <si>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</si>
  <si>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</si>
  <si>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</si>
  <si>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</si>
  <si>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</si>
  <si>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</si>
  <si>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</si>
  <si>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</si>
  <si>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</si>
  <si>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</si>
  <si>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</si>
  <si>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</si>
  <si>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</si>
  <si>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</si>
  <si>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</si>
  <si>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</si>
  <si>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</si>
  <si>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</si>
  <si>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</si>
  <si>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</si>
  <si>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</si>
  <si>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</si>
  <si>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</si>
  <si>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</si>
  <si>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</si>
  <si>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</si>
  <si>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</si>
  <si>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</si>
  <si>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</si>
  <si>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</si>
  <si>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</si>
  <si>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</si>
  <si>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</si>
  <si>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</si>
  <si>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</si>
  <si>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</si>
  <si>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</si>
  <si>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</si>
  <si>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</si>
  <si>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</si>
  <si>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</si>
  <si>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</si>
  <si>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</si>
  <si>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</si>
  <si>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</si>
  <si>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</si>
  <si>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</si>
  <si>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</si>
  <si>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</si>
  <si>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</si>
  <si>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</si>
  <si>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</si>
  <si>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</si>
  <si>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</si>
  <si>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</si>
  <si>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</si>
  <si>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</si>
  <si>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</si>
  <si>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</si>
  <si>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</si>
  <si>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</si>
  <si>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</si>
  <si>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</si>
  <si>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</si>
  <si>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</si>
  <si>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</si>
  <si>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</si>
  <si>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</si>
  <si>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</si>
  <si>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</si>
  <si>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</si>
  <si>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</si>
  <si>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</si>
  <si>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</si>
  <si>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</si>
  <si>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</si>
  <si>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</si>
  <si>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</si>
  <si>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</si>
  <si>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</si>
  <si>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</si>
  <si>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</si>
  <si>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</si>
  <si>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</si>
  <si>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</si>
  <si>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</si>
  <si>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</si>
  <si>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</si>
  <si>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</si>
  <si>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</si>
  <si>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</si>
  <si>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</si>
  <si>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</si>
  <si>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喬木村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</si>
  <si>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</si>
  <si>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</si>
  <si>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</si>
  <si>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</si>
  <si>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</si>
  <si>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</si>
  <si>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</si>
  <si>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</si>
  <si>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</si>
  <si>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</si>
  <si>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</si>
  <si>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H25～H28年度にかけ統合簡易水道事業を行い国庫補助金を活用しながら、老朽化した施設・設備・管路の更新を行っているが、老朽化した施設や水道管も残っている状況。
</t>
    <rPh sb="8" eb="9">
      <t>ネン</t>
    </rPh>
    <rPh sb="9" eb="10">
      <t>ド</t>
    </rPh>
    <rPh sb="13" eb="15">
      <t>トウゴウ</t>
    </rPh>
    <rPh sb="15" eb="17">
      <t>カンイ</t>
    </rPh>
    <rPh sb="17" eb="19">
      <t>スイドウ</t>
    </rPh>
    <rPh sb="19" eb="21">
      <t>ジギョウ</t>
    </rPh>
    <rPh sb="22" eb="23">
      <t>オコナ</t>
    </rPh>
    <rPh sb="24" eb="26">
      <t>コッコ</t>
    </rPh>
    <rPh sb="26" eb="28">
      <t>ホジョ</t>
    </rPh>
    <rPh sb="28" eb="29">
      <t>キン</t>
    </rPh>
    <rPh sb="30" eb="32">
      <t>カツヨウ</t>
    </rPh>
    <rPh sb="37" eb="40">
      <t>ロウキュウカ</t>
    </rPh>
    <rPh sb="42" eb="44">
      <t>シセツ</t>
    </rPh>
    <rPh sb="45" eb="47">
      <t>セツビ</t>
    </rPh>
    <rPh sb="48" eb="50">
      <t>カンロ</t>
    </rPh>
    <rPh sb="51" eb="53">
      <t>コウシン</t>
    </rPh>
    <rPh sb="54" eb="55">
      <t>オコナ</t>
    </rPh>
    <rPh sb="61" eb="64">
      <t>ロウキュウカ</t>
    </rPh>
    <rPh sb="66" eb="68">
      <t>シセツ</t>
    </rPh>
    <rPh sb="69" eb="72">
      <t>スイドウカン</t>
    </rPh>
    <rPh sb="73" eb="74">
      <t>ノコ</t>
    </rPh>
    <rPh sb="78" eb="80">
      <t>ジョウキョウ</t>
    </rPh>
    <phoneticPr fontId="4"/>
  </si>
  <si>
    <t>　H25～H28年度にかけ統合簡易水道事業のため起債を借入れ起債残高の増加はあったが、H27年度末には基金残高も200,000千円を超えた。
　またここ3年間有収率は90%以上を確保し効率性は良く、収益的収支比率も100%を超えていて経営は健全と考えられる。</t>
    <rPh sb="8" eb="9">
      <t>ネン</t>
    </rPh>
    <rPh sb="9" eb="10">
      <t>ド</t>
    </rPh>
    <rPh sb="13" eb="15">
      <t>トウゴウ</t>
    </rPh>
    <rPh sb="15" eb="17">
      <t>カンイ</t>
    </rPh>
    <rPh sb="17" eb="19">
      <t>スイドウ</t>
    </rPh>
    <rPh sb="19" eb="21">
      <t>ジギョウ</t>
    </rPh>
    <rPh sb="24" eb="26">
      <t>キサイ</t>
    </rPh>
    <rPh sb="27" eb="29">
      <t>カリイレ</t>
    </rPh>
    <rPh sb="30" eb="32">
      <t>キサイ</t>
    </rPh>
    <rPh sb="32" eb="34">
      <t>ザンダカ</t>
    </rPh>
    <rPh sb="35" eb="37">
      <t>ゾウカ</t>
    </rPh>
    <rPh sb="46" eb="47">
      <t>ネン</t>
    </rPh>
    <rPh sb="47" eb="48">
      <t>ド</t>
    </rPh>
    <rPh sb="48" eb="49">
      <t>マツ</t>
    </rPh>
    <rPh sb="51" eb="53">
      <t>キキン</t>
    </rPh>
    <rPh sb="53" eb="55">
      <t>ザンダカ</t>
    </rPh>
    <rPh sb="63" eb="65">
      <t>センエン</t>
    </rPh>
    <rPh sb="66" eb="67">
      <t>コ</t>
    </rPh>
    <rPh sb="77" eb="79">
      <t>ネンカン</t>
    </rPh>
    <rPh sb="79" eb="81">
      <t>ユウシュウ</t>
    </rPh>
    <rPh sb="81" eb="82">
      <t>リツ</t>
    </rPh>
    <rPh sb="86" eb="88">
      <t>イジョウ</t>
    </rPh>
    <rPh sb="89" eb="91">
      <t>カクホ</t>
    </rPh>
    <rPh sb="99" eb="102">
      <t>シュウエキテキ</t>
    </rPh>
    <rPh sb="102" eb="104">
      <t>シュウシ</t>
    </rPh>
    <rPh sb="104" eb="106">
      <t>ヒリツ</t>
    </rPh>
    <rPh sb="112" eb="113">
      <t>コ</t>
    </rPh>
    <rPh sb="117" eb="119">
      <t>ケイエイ</t>
    </rPh>
    <rPh sb="120" eb="122">
      <t>ケンゼン</t>
    </rPh>
    <rPh sb="123" eb="124">
      <t>カンガ</t>
    </rPh>
    <phoneticPr fontId="4"/>
  </si>
  <si>
    <t>　村営水道事業が始まり30年ほど経過しており、今後耐用年数を迎える施設等の更新がこれから先課題になってくる。
 平成29年度から地方公営企業法を適用し、企業としての経営状況が把握できるようになる。
経営状況を把握した上で設備更新に優先順位をつけながら計画的に行っていくことが必要と考えている。
　また水需要も人口減少と共に減ってくると考えられることから維持管理費用、老朽化した施設の更新費用等を捻出できる料金設定を行っていくことも考えなくてはならない。</t>
    <rPh sb="33" eb="35">
      <t>シセツ</t>
    </rPh>
    <rPh sb="35" eb="36">
      <t>トウ</t>
    </rPh>
    <rPh sb="37" eb="39">
      <t>コウシン</t>
    </rPh>
    <rPh sb="44" eb="45">
      <t>サキ</t>
    </rPh>
    <rPh sb="45" eb="47">
      <t>カダイ</t>
    </rPh>
    <rPh sb="56" eb="58">
      <t>ヘイセイ</t>
    </rPh>
    <rPh sb="60" eb="61">
      <t>ネン</t>
    </rPh>
    <rPh sb="61" eb="62">
      <t>ド</t>
    </rPh>
    <rPh sb="64" eb="66">
      <t>チホウ</t>
    </rPh>
    <rPh sb="66" eb="68">
      <t>コウエイ</t>
    </rPh>
    <rPh sb="68" eb="70">
      <t>キギョウ</t>
    </rPh>
    <rPh sb="70" eb="71">
      <t>ホウ</t>
    </rPh>
    <rPh sb="72" eb="74">
      <t>テキヨウ</t>
    </rPh>
    <rPh sb="76" eb="78">
      <t>キギョウ</t>
    </rPh>
    <rPh sb="82" eb="84">
      <t>ケイエイ</t>
    </rPh>
    <rPh sb="84" eb="86">
      <t>ジョウキョウ</t>
    </rPh>
    <rPh sb="87" eb="89">
      <t>ハアク</t>
    </rPh>
    <rPh sb="99" eb="101">
      <t>ケイエイ</t>
    </rPh>
    <rPh sb="101" eb="103">
      <t>ジョウキョウ</t>
    </rPh>
    <rPh sb="104" eb="106">
      <t>ハアク</t>
    </rPh>
    <rPh sb="108" eb="109">
      <t>ウエ</t>
    </rPh>
    <rPh sb="110" eb="112">
      <t>セツビ</t>
    </rPh>
    <rPh sb="112" eb="114">
      <t>コウシン</t>
    </rPh>
    <rPh sb="115" eb="117">
      <t>ユウセン</t>
    </rPh>
    <rPh sb="117" eb="119">
      <t>ジュンイ</t>
    </rPh>
    <rPh sb="125" eb="128">
      <t>ケイカクテキ</t>
    </rPh>
    <rPh sb="129" eb="130">
      <t>オコナ</t>
    </rPh>
    <rPh sb="137" eb="139">
      <t>ヒツヨウ</t>
    </rPh>
    <rPh sb="140" eb="141">
      <t>カンガ</t>
    </rPh>
    <rPh sb="150" eb="151">
      <t>ミズ</t>
    </rPh>
    <rPh sb="151" eb="153">
      <t>ジュヨウ</t>
    </rPh>
    <rPh sb="154" eb="156">
      <t>ジンコウ</t>
    </rPh>
    <rPh sb="156" eb="158">
      <t>ゲンショウ</t>
    </rPh>
    <rPh sb="159" eb="160">
      <t>トモ</t>
    </rPh>
    <rPh sb="161" eb="162">
      <t>ヘ</t>
    </rPh>
    <rPh sb="167" eb="168">
      <t>カンガ</t>
    </rPh>
    <rPh sb="176" eb="178">
      <t>イジ</t>
    </rPh>
    <rPh sb="178" eb="180">
      <t>カンリ</t>
    </rPh>
    <rPh sb="180" eb="182">
      <t>ヒヨウ</t>
    </rPh>
    <rPh sb="183" eb="186">
      <t>ロウキュウカ</t>
    </rPh>
    <rPh sb="188" eb="190">
      <t>シセツ</t>
    </rPh>
    <rPh sb="191" eb="193">
      <t>コウシン</t>
    </rPh>
    <rPh sb="193" eb="195">
      <t>ヒヨウ</t>
    </rPh>
    <rPh sb="195" eb="196">
      <t>トウ</t>
    </rPh>
    <rPh sb="197" eb="199">
      <t>ネンシュツ</t>
    </rPh>
    <rPh sb="202" eb="204">
      <t>リョウキン</t>
    </rPh>
    <rPh sb="204" eb="206">
      <t>セッテイ</t>
    </rPh>
    <rPh sb="207" eb="208">
      <t>オコナ</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</si>
</sst>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0.48</c:v>
                </c:pt>
                <c:pt idx="3" formatCode="#,##0.00;&quot;△&quot;#,##0.00;&quot;-&quot;">
                  <c:v>0.08</c:v>
                </c:pt>
                <c:pt idx="4" formatCode="#,##0.00;&quot;△&quot;#,##0.00;&quot;-&quot;">
                  <c:v>2.95</c:v>
                </c:pt>
              </c:numCache>
            </c:numRef>
          </c:val>
        </c:ser>
        <c:dLbls>
          <c:showLegendKey val="0"/>
          <c:showVal val="0"/>
          <c:showCatName val="0"/>
          <c:showSerName val="0"/>
          <c:showPercent val="0"/>
          <c:showBubbleSize val="0"/>
        </c:dLbls>
        <c:gapWidth val="150"/>
        <c:axId val="30971776"/>
        <c:axId val="30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30971776"/>
        <c:axId val="30986240"/>
      </c:lineChart>
      <c:dateAx>
        <c:axId val="30971776"/>
        <c:scaling>
          <c:orientation val="minMax"/>
        </c:scaling>
        <c:delete val="1"/>
        <c:axPos val="b"/>
        <c:numFmt formatCode="ge" sourceLinked="1"/>
        <c:majorTickMark val="none"/>
        <c:minorTickMark val="none"/>
        <c:tickLblPos val="none"/>
        <c:crossAx val="30986240"/>
        <c:crosses val="autoZero"/>
        <c:auto val="1"/>
        <c:lblOffset val="100"/>
        <c:baseTimeUnit val="years"/>
      </c:dateAx>
      <c:valAx>
        <c:axId val="30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69.16</c:v>
                </c:pt>
                <c:pt idx="1">
                  <c:v>69.83</c:v>
                </c:pt>
                <c:pt idx="2">
                  <c:v>66.930000000000007</c:v>
                </c:pt>
                <c:pt idx="3">
                  <c:v>65.12</c:v>
                </c:pt>
                <c:pt idx="4">
                  <c:v>65.95</c:v>
                </c:pt>
              </c:numCache>
            </c:numRef>
          </c:val>
        </c:ser>
        <c:dLbls>
          <c:showLegendKey val="0"/>
          <c:showVal val="0"/>
          <c:showCatName val="0"/>
          <c:showSerName val="0"/>
          <c:showPercent val="0"/>
          <c:showBubbleSize val="0"/>
        </c:dLbls>
        <c:gapWidth val="150"/>
        <c:axId val="47352064"/>
        <c:axId val="473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47352064"/>
        <c:axId val="47370624"/>
      </c:lineChart>
      <c:dateAx>
        <c:axId val="47352064"/>
        <c:scaling>
          <c:orientation val="minMax"/>
        </c:scaling>
        <c:delete val="1"/>
        <c:axPos val="b"/>
        <c:numFmt formatCode="ge" sourceLinked="1"/>
        <c:majorTickMark val="none"/>
        <c:minorTickMark val="none"/>
        <c:tickLblPos val="none"/>
        <c:crossAx val="47370624"/>
        <c:crosses val="autoZero"/>
        <c:auto val="1"/>
        <c:lblOffset val="100"/>
        <c:baseTimeUnit val="years"/>
      </c:dateAx>
      <c:valAx>
        <c:axId val="473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88.42</c:v>
                </c:pt>
                <c:pt idx="1">
                  <c:v>88.46</c:v>
                </c:pt>
                <c:pt idx="2">
                  <c:v>91.24</c:v>
                </c:pt>
                <c:pt idx="3">
                  <c:v>92.93</c:v>
                </c:pt>
                <c:pt idx="4">
                  <c:v>91.48</c:v>
                </c:pt>
              </c:numCache>
            </c:numRef>
          </c:val>
        </c:ser>
        <c:dLbls>
          <c:showLegendKey val="0"/>
          <c:showVal val="0"/>
          <c:showCatName val="0"/>
          <c:showSerName val="0"/>
          <c:showPercent val="0"/>
          <c:showBubbleSize val="0"/>
        </c:dLbls>
        <c:gapWidth val="150"/>
        <c:axId val="64767872"/>
        <c:axId val="647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64767872"/>
        <c:axId val="64778240"/>
      </c:lineChart>
      <c:dateAx>
        <c:axId val="64767872"/>
        <c:scaling>
          <c:orientation val="minMax"/>
        </c:scaling>
        <c:delete val="1"/>
        <c:axPos val="b"/>
        <c:numFmt formatCode="ge" sourceLinked="1"/>
        <c:majorTickMark val="none"/>
        <c:minorTickMark val="none"/>
        <c:tickLblPos val="none"/>
        <c:crossAx val="64778240"/>
        <c:crosses val="autoZero"/>
        <c:auto val="1"/>
        <c:lblOffset val="100"/>
        <c:baseTimeUnit val="years"/>
      </c:dateAx>
      <c:valAx>
        <c:axId val="647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97.85</c:v>
                </c:pt>
                <c:pt idx="1">
                  <c:v>91.45</c:v>
                </c:pt>
                <c:pt idx="2">
                  <c:v>92.92</c:v>
                </c:pt>
                <c:pt idx="3">
                  <c:v>108.14</c:v>
                </c:pt>
                <c:pt idx="4">
                  <c:v>114.51</c:v>
                </c:pt>
              </c:numCache>
            </c:numRef>
          </c:val>
        </c:ser>
        <c:dLbls>
          <c:showLegendKey val="0"/>
          <c:showVal val="0"/>
          <c:showCatName val="0"/>
          <c:showSerName val="0"/>
          <c:showPercent val="0"/>
          <c:showBubbleSize val="0"/>
        </c:dLbls>
        <c:gapWidth val="150"/>
        <c:axId val="32060928"/>
        <c:axId val="32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32060928"/>
        <c:axId val="32062848"/>
      </c:lineChart>
      <c:dateAx>
        <c:axId val="32060928"/>
        <c:scaling>
          <c:orientation val="minMax"/>
        </c:scaling>
        <c:delete val="1"/>
        <c:axPos val="b"/>
        <c:numFmt formatCode="ge" sourceLinked="1"/>
        <c:majorTickMark val="none"/>
        <c:minorTickMark val="none"/>
        <c:tickLblPos val="none"/>
        <c:crossAx val="32062848"/>
        <c:crosses val="autoZero"/>
        <c:auto val="1"/>
        <c:lblOffset val="100"/>
        <c:baseTimeUnit val="years"/>
      </c:dateAx>
      <c:valAx>
        <c:axId val="32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056000"/>
        <c:axId val="470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056000"/>
        <c:axId val="47057920"/>
      </c:lineChart>
      <c:dateAx>
        <c:axId val="47056000"/>
        <c:scaling>
          <c:orientation val="minMax"/>
        </c:scaling>
        <c:delete val="1"/>
        <c:axPos val="b"/>
        <c:numFmt formatCode="ge" sourceLinked="1"/>
        <c:majorTickMark val="none"/>
        <c:minorTickMark val="none"/>
        <c:tickLblPos val="none"/>
        <c:crossAx val="47057920"/>
        <c:crosses val="autoZero"/>
        <c:auto val="1"/>
        <c:lblOffset val="100"/>
        <c:baseTimeUnit val="years"/>
      </c:dateAx>
      <c:valAx>
        <c:axId val="470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096576"/>
        <c:axId val="47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096576"/>
        <c:axId val="47098496"/>
      </c:lineChart>
      <c:dateAx>
        <c:axId val="47096576"/>
        <c:scaling>
          <c:orientation val="minMax"/>
        </c:scaling>
        <c:delete val="1"/>
        <c:axPos val="b"/>
        <c:numFmt formatCode="ge" sourceLinked="1"/>
        <c:majorTickMark val="none"/>
        <c:minorTickMark val="none"/>
        <c:tickLblPos val="none"/>
        <c:crossAx val="47098496"/>
        <c:crosses val="autoZero"/>
        <c:auto val="1"/>
        <c:lblOffset val="100"/>
        <c:baseTimeUnit val="years"/>
      </c:dateAx>
      <c:valAx>
        <c:axId val="47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23072"/>
        <c:axId val="471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23072"/>
        <c:axId val="47129344"/>
      </c:lineChart>
      <c:dateAx>
        <c:axId val="47123072"/>
        <c:scaling>
          <c:orientation val="minMax"/>
        </c:scaling>
        <c:delete val="1"/>
        <c:axPos val="b"/>
        <c:numFmt formatCode="ge" sourceLinked="1"/>
        <c:majorTickMark val="none"/>
        <c:minorTickMark val="none"/>
        <c:tickLblPos val="none"/>
        <c:crossAx val="47129344"/>
        <c:crosses val="autoZero"/>
        <c:auto val="1"/>
        <c:lblOffset val="100"/>
        <c:baseTimeUnit val="years"/>
      </c:dateAx>
      <c:valAx>
        <c:axId val="471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159552"/>
        <c:axId val="471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59552"/>
        <c:axId val="47165824"/>
      </c:lineChart>
      <c:dateAx>
        <c:axId val="47159552"/>
        <c:scaling>
          <c:orientation val="minMax"/>
        </c:scaling>
        <c:delete val="1"/>
        <c:axPos val="b"/>
        <c:numFmt formatCode="ge" sourceLinked="1"/>
        <c:majorTickMark val="none"/>
        <c:minorTickMark val="none"/>
        <c:tickLblPos val="none"/>
        <c:crossAx val="47165824"/>
        <c:crosses val="autoZero"/>
        <c:auto val="1"/>
        <c:lblOffset val="100"/>
        <c:baseTimeUnit val="years"/>
      </c:dateAx>
      <c:valAx>
        <c:axId val="471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458.42</c:v>
                </c:pt>
                <c:pt idx="1">
                  <c:v>393.82</c:v>
                </c:pt>
                <c:pt idx="2">
                  <c:v>399.88</c:v>
                </c:pt>
                <c:pt idx="3">
                  <c:v>432.48</c:v>
                </c:pt>
                <c:pt idx="4">
                  <c:v>451.53</c:v>
                </c:pt>
              </c:numCache>
            </c:numRef>
          </c:val>
        </c:ser>
        <c:dLbls>
          <c:showLegendKey val="0"/>
          <c:showVal val="0"/>
          <c:showCatName val="0"/>
          <c:showSerName val="0"/>
          <c:showPercent val="0"/>
          <c:showBubbleSize val="0"/>
        </c:dLbls>
        <c:gapWidth val="150"/>
        <c:axId val="47259648"/>
        <c:axId val="47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47259648"/>
        <c:axId val="47261568"/>
      </c:lineChart>
      <c:dateAx>
        <c:axId val="47259648"/>
        <c:scaling>
          <c:orientation val="minMax"/>
        </c:scaling>
        <c:delete val="1"/>
        <c:axPos val="b"/>
        <c:numFmt formatCode="ge" sourceLinked="1"/>
        <c:majorTickMark val="none"/>
        <c:minorTickMark val="none"/>
        <c:tickLblPos val="none"/>
        <c:crossAx val="47261568"/>
        <c:crosses val="autoZero"/>
        <c:auto val="1"/>
        <c:lblOffset val="100"/>
        <c:baseTimeUnit val="years"/>
      </c:dateAx>
      <c:valAx>
        <c:axId val="47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92.05</c:v>
                </c:pt>
                <c:pt idx="1">
                  <c:v>86.34</c:v>
                </c:pt>
                <c:pt idx="2">
                  <c:v>87.38</c:v>
                </c:pt>
                <c:pt idx="3">
                  <c:v>96.19</c:v>
                </c:pt>
                <c:pt idx="4">
                  <c:v>107.04</c:v>
                </c:pt>
              </c:numCache>
            </c:numRef>
          </c:val>
        </c:ser>
        <c:dLbls>
          <c:showLegendKey val="0"/>
          <c:showVal val="0"/>
          <c:showCatName val="0"/>
          <c:showSerName val="0"/>
          <c:showPercent val="0"/>
          <c:showBubbleSize val="0"/>
        </c:dLbls>
        <c:gapWidth val="150"/>
        <c:axId val="47291776"/>
        <c:axId val="473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47291776"/>
        <c:axId val="47310336"/>
      </c:lineChart>
      <c:dateAx>
        <c:axId val="47291776"/>
        <c:scaling>
          <c:orientation val="minMax"/>
        </c:scaling>
        <c:delete val="1"/>
        <c:axPos val="b"/>
        <c:numFmt formatCode="ge" sourceLinked="1"/>
        <c:majorTickMark val="none"/>
        <c:minorTickMark val="none"/>
        <c:tickLblPos val="none"/>
        <c:crossAx val="47310336"/>
        <c:crosses val="autoZero"/>
        <c:auto val="1"/>
        <c:lblOffset val="100"/>
        <c:baseTimeUnit val="years"/>
      </c:dateAx>
      <c:valAx>
        <c:axId val="473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216.06</c:v>
                </c:pt>
                <c:pt idx="1">
                  <c:v>230.02</c:v>
                </c:pt>
                <c:pt idx="2">
                  <c:v>226.93</c:v>
                </c:pt>
                <c:pt idx="3">
                  <c:v>206.01</c:v>
                </c:pt>
                <c:pt idx="4">
                  <c:v>187.48</c:v>
                </c:pt>
              </c:numCache>
            </c:numRef>
          </c:val>
        </c:ser>
        <c:dLbls>
          <c:showLegendKey val="0"/>
          <c:showVal val="0"/>
          <c:showCatName val="0"/>
          <c:showSerName val="0"/>
          <c:showPercent val="0"/>
          <c:showBubbleSize val="0"/>
        </c:dLbls>
        <c:gapWidth val="150"/>
        <c:axId val="47327872"/>
        <c:axId val="47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47327872"/>
        <c:axId val="47330048"/>
      </c:lineChart>
      <c:dateAx>
        <c:axId val="47327872"/>
        <c:scaling>
          <c:orientation val="minMax"/>
        </c:scaling>
        <c:delete val="1"/>
        <c:axPos val="b"/>
        <c:numFmt formatCode="ge" sourceLinked="1"/>
        <c:majorTickMark val="none"/>
        <c:minorTickMark val="none"/>
        <c:tickLblPos val="none"/>
        <c:crossAx val="47330048"/>
        <c:crosses val="autoZero"/>
        <c:auto val="1"/>
        <c:lblOffset val="100"/>
        <c:baseTimeUnit val="years"/>
      </c:dateAx>
      <c:valAx>
        <c:axId val="47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43"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喬木村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6583</v>
      </c>
      <c r="AJ8" s="55"/>
      <c r="AK8" s="55"/>
      <c r="AL8" s="55"/>
      <c r="AM8" s="55"/>
      <c r="AN8" s="55"/>
      <c r="AO8" s="55"/>
      <c r="AP8" s="56"/>
      <c r="AQ8" s="46">
        <f>データ!R6</f>
        <v>66.61</v>
      </c>
      <c r="AR8" s="46"/>
      <c r="AS8" s="46"/>
      <c r="AT8" s="46"/>
      <c r="AU8" s="46"/>
      <c r="AV8" s="46"/>
      <c r="AW8" s="46"/>
      <c r="AX8" s="46"/>
      <c r="AY8" s="46">
        <f>データ!S6</f>
        <v>98.83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94.76</v>
      </c>
      <c r="S10" s="46"/>
      <c r="T10" s="46"/>
      <c r="U10" s="46"/>
      <c r="V10" s="46"/>
      <c r="W10" s="46"/>
      <c r="X10" s="46"/>
      <c r="Y10" s="46"/>
      <c r="Z10" s="80">
        <f>データ!P6</f>
        <v>3473</v>
      </c>
      <c r="AA10" s="80"/>
      <c r="AB10" s="80"/>
      <c r="AC10" s="80"/>
      <c r="AD10" s="80"/>
      <c r="AE10" s="80"/>
      <c r="AF10" s="80"/>
      <c r="AG10" s="80"/>
      <c r="AH10" s="2"/>
      <c r="AI10" s="80">
        <f>データ!T6</f>
        <v>6242</v>
      </c>
      <c r="AJ10" s="80"/>
      <c r="AK10" s="80"/>
      <c r="AL10" s="80"/>
      <c r="AM10" s="80"/>
      <c r="AN10" s="80"/>
      <c r="AO10" s="80"/>
      <c r="AP10" s="80"/>
      <c r="AQ10" s="46">
        <f>データ!U6</f>
        <v>12.01</v>
      </c>
      <c r="AR10" s="46"/>
      <c r="AS10" s="46"/>
      <c r="AT10" s="46"/>
      <c r="AU10" s="46"/>
      <c r="AV10" s="46"/>
      <c r="AW10" s="46"/>
      <c r="AX10" s="46"/>
      <c r="AY10" s="46">
        <f>データ!V6</f>
        <v>519.73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204153</v>
      </c>
      <c r="D6" s="31">
        <f t="shared" si="3"/>
        <v>47</v>
      </c>
      <c r="E6" s="31">
        <f t="shared" si="3"/>
        <v>1</v>
      </c>
      <c r="F6" s="31">
        <f t="shared" si="3"/>
        <v>0</v>
      </c>
      <c r="G6" s="31">
        <f t="shared" si="3"/>
        <v>0</v>
      </c>
      <c r="H6" s="31" t="str">
        <f t="shared" si="3"/>
        <v>長野県　喬木村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94.76</v>
      </c>
      <c r="P6" s="32">
        <f t="shared" si="3"/>
        <v>3473</v>
      </c>
      <c r="Q6" s="32">
        <f t="shared" si="3"/>
        <v>6583</v>
      </c>
      <c r="R6" s="32">
        <f t="shared" si="3"/>
        <v>66.61</v>
      </c>
      <c r="S6" s="32">
        <f t="shared" si="3"/>
        <v>98.83</v>
      </c>
      <c r="T6" s="32">
        <f t="shared" si="3"/>
        <v>6242</v>
      </c>
      <c r="U6" s="32">
        <f t="shared" si="3"/>
        <v>12.01</v>
      </c>
      <c r="V6" s="32">
        <f t="shared" si="3"/>
        <v>519.73</v>
      </c>
      <c r="W6" s="33">
        <f>IF(W7="",NA(),W7)</f>
        <v>97.85</v>
      </c>
      <c r="X6" s="33">
        <f t="shared" ref="X6:AF6" si="4">IF(X7="",NA(),X7)</f>
        <v>91.45</v>
      </c>
      <c r="Y6" s="33">
        <f t="shared" si="4"/>
        <v>92.92</v>
      </c>
      <c r="Z6" s="33">
        <f t="shared" si="4"/>
        <v>108.14</v>
      </c>
      <c r="AA6" s="33">
        <f t="shared" si="4"/>
        <v>114.51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458.42</v>
      </c>
      <c r="BE6" s="33">
        <f t="shared" ref="BE6:BM6" si="7">IF(BE7="",NA(),BE7)</f>
        <v>393.82</v>
      </c>
      <c r="BF6" s="33">
        <f t="shared" si="7"/>
        <v>399.88</v>
      </c>
      <c r="BG6" s="33">
        <f t="shared" si="7"/>
        <v>432.48</v>
      </c>
      <c r="BH6" s="33">
        <f t="shared" si="7"/>
        <v>451.53</v>
      </c>
      <c r="BI6" s="33">
        <f t="shared" si="7"/>
        <v>1168.8</v>
      </c>
      <c r="BJ6" s="33">
        <f t="shared" si="7"/>
        <v>1158.82</v>
      </c>
      <c r="BK6" s="33">
        <f t="shared" si="7"/>
        <v>1167.7</v>
      </c>
      <c r="BL6" s="33">
        <f t="shared" si="7"/>
        <v>1228.58</v>
      </c>
      <c r="BM6" s="33">
        <f t="shared" si="7"/>
        <v>1280.18</v>
      </c>
      <c r="BN6" s="32" t="str">
        <f>IF(BN7="","",IF(BN7="-","【-】","【"&amp;SUBSTITUTE(TEXT(BN7,"#,##0.00"),"-","△")&amp;"】"))</f>
        <v>【1,242.90】</v>
      </c>
      <c r="BO6" s="33">
        <f>IF(BO7="",NA(),BO7)</f>
        <v>92.05</v>
      </c>
      <c r="BP6" s="33">
        <f t="shared" ref="BP6:BX6" si="8">IF(BP7="",NA(),BP7)</f>
        <v>86.34</v>
      </c>
      <c r="BQ6" s="33">
        <f t="shared" si="8"/>
        <v>87.38</v>
      </c>
      <c r="BR6" s="33">
        <f t="shared" si="8"/>
        <v>96.19</v>
      </c>
      <c r="BS6" s="33">
        <f t="shared" si="8"/>
        <v>107.04</v>
      </c>
      <c r="BT6" s="33">
        <f t="shared" si="8"/>
        <v>56.44</v>
      </c>
      <c r="BU6" s="33">
        <f t="shared" si="8"/>
        <v>55.6</v>
      </c>
      <c r="BV6" s="33">
        <f t="shared" si="8"/>
        <v>54.43</v>
      </c>
      <c r="BW6" s="33">
        <f t="shared" si="8"/>
        <v>53.81</v>
      </c>
      <c r="BX6" s="33">
        <f t="shared" si="8"/>
        <v>53.62</v>
      </c>
      <c r="BY6" s="32" t="str">
        <f>IF(BY7="","",IF(BY7="-","【-】","【"&amp;SUBSTITUTE(TEXT(BY7,"#,##0.00"),"-","△")&amp;"】"))</f>
        <v>【33.35】</v>
      </c>
      <c r="BZ6" s="33">
        <f>IF(BZ7="",NA(),BZ7)</f>
        <v>216.06</v>
      </c>
      <c r="CA6" s="33">
        <f t="shared" ref="CA6:CI6" si="9">IF(CA7="",NA(),CA7)</f>
        <v>230.02</v>
      </c>
      <c r="CB6" s="33">
        <f t="shared" si="9"/>
        <v>226.93</v>
      </c>
      <c r="CC6" s="33">
        <f t="shared" si="9"/>
        <v>206.01</v>
      </c>
      <c r="CD6" s="33">
        <f t="shared" si="9"/>
        <v>187.48</v>
      </c>
      <c r="CE6" s="33">
        <f t="shared" si="9"/>
        <v>270.7</v>
      </c>
      <c r="CF6" s="33">
        <f t="shared" si="9"/>
        <v>275.86</v>
      </c>
      <c r="CG6" s="33">
        <f t="shared" si="9"/>
        <v>279.8</v>
      </c>
      <c r="CH6" s="33">
        <f t="shared" si="9"/>
        <v>284.64999999999998</v>
      </c>
      <c r="CI6" s="33">
        <f t="shared" si="9"/>
        <v>287.7</v>
      </c>
      <c r="CJ6" s="32" t="str">
        <f>IF(CJ7="","",IF(CJ7="-","【-】","【"&amp;SUBSTITUTE(TEXT(CJ7,"#,##0.00"),"-","△")&amp;"】"))</f>
        <v>【524.69】</v>
      </c>
      <c r="CK6" s="33">
        <f>IF(CK7="",NA(),CK7)</f>
        <v>69.16</v>
      </c>
      <c r="CL6" s="33">
        <f t="shared" ref="CL6:CT6" si="10">IF(CL7="",NA(),CL7)</f>
        <v>69.83</v>
      </c>
      <c r="CM6" s="33">
        <f t="shared" si="10"/>
        <v>66.930000000000007</v>
      </c>
      <c r="CN6" s="33">
        <f t="shared" si="10"/>
        <v>65.12</v>
      </c>
      <c r="CO6" s="33">
        <f t="shared" si="10"/>
        <v>65.95</v>
      </c>
      <c r="CP6" s="33">
        <f t="shared" si="10"/>
        <v>59.84</v>
      </c>
      <c r="CQ6" s="33">
        <f t="shared" si="10"/>
        <v>60.66</v>
      </c>
      <c r="CR6" s="33">
        <f t="shared" si="10"/>
        <v>60.17</v>
      </c>
      <c r="CS6" s="33">
        <f t="shared" si="10"/>
        <v>58.96</v>
      </c>
      <c r="CT6" s="33">
        <f t="shared" si="10"/>
        <v>58.1</v>
      </c>
      <c r="CU6" s="32" t="str">
        <f>IF(CU7="","",IF(CU7="-","【-】","【"&amp;SUBSTITUTE(TEXT(CU7,"#,##0.00"),"-","△")&amp;"】"))</f>
        <v>【57.58】</v>
      </c>
      <c r="CV6" s="33">
        <f>IF(CV7="",NA(),CV7)</f>
        <v>88.42</v>
      </c>
      <c r="CW6" s="33">
        <f t="shared" ref="CW6:DE6" si="11">IF(CW7="",NA(),CW7)</f>
        <v>88.46</v>
      </c>
      <c r="CX6" s="33">
        <f t="shared" si="11"/>
        <v>91.24</v>
      </c>
      <c r="CY6" s="33">
        <f t="shared" si="11"/>
        <v>92.93</v>
      </c>
      <c r="CZ6" s="33">
        <f t="shared" si="11"/>
        <v>91.48</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0.48</v>
      </c>
      <c r="EF6" s="33">
        <f t="shared" si="14"/>
        <v>0.08</v>
      </c>
      <c r="EG6" s="33">
        <f t="shared" si="14"/>
        <v>2.95</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204153</v>
      </c>
      <c r="D7" s="35">
        <v>47</v>
      </c>
      <c r="E7" s="35">
        <v>1</v>
      </c>
      <c r="F7" s="35">
        <v>0</v>
      </c>
      <c r="G7" s="35">
        <v>0</v>
      </c>
      <c r="H7" s="35" t="s">
        <v>93</v>
      </c>
      <c r="I7" s="35" t="s">
        <v>94</v>
      </c>
      <c r="J7" s="35" t="s">
        <v>95</v>
      </c>
      <c r="K7" s="35" t="s">
        <v>96</v>
      </c>
      <c r="L7" s="35" t="s">
        <v>97</v>
      </c>
      <c r="M7" s="36" t="s">
        <v>98</v>
      </c>
      <c r="N7" s="36" t="s">
        <v>99</v>
      </c>
      <c r="O7" s="36">
        <v>94.76</v>
      </c>
      <c r="P7" s="36">
        <v>3473</v>
      </c>
      <c r="Q7" s="36">
        <v>6583</v>
      </c>
      <c r="R7" s="36">
        <v>66.61</v>
      </c>
      <c r="S7" s="36">
        <v>98.83</v>
      </c>
      <c r="T7" s="36">
        <v>6242</v>
      </c>
      <c r="U7" s="36">
        <v>12.01</v>
      </c>
      <c r="V7" s="36">
        <v>519.73</v>
      </c>
      <c r="W7" s="36">
        <v>97.85</v>
      </c>
      <c r="X7" s="36">
        <v>91.45</v>
      </c>
      <c r="Y7" s="36">
        <v>92.92</v>
      </c>
      <c r="Z7" s="36">
        <v>108.14</v>
      </c>
      <c r="AA7" s="36">
        <v>114.51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458.42</v>
      </c>
      <c r="BE7" s="36">
        <v>393.82</v>
      </c>
      <c r="BF7" s="36">
        <v>399.88</v>
      </c>
      <c r="BG7" s="36">
        <v>432.48</v>
      </c>
      <c r="BH7" s="36">
        <v>451.53</v>
      </c>
      <c r="BI7" s="36">
        <v>1168.8</v>
      </c>
      <c r="BJ7" s="36">
        <v>1158.82</v>
      </c>
      <c r="BK7" s="36">
        <v>1167.7</v>
      </c>
      <c r="BL7" s="36">
        <v>1228.58</v>
      </c>
      <c r="BM7" s="36">
        <v>1280.18</v>
      </c>
      <c r="BN7" s="36">
        <v>1242.9000000000001</v>
      </c>
      <c r="BO7" s="36">
        <v>92.05</v>
      </c>
      <c r="BP7" s="36">
        <v>86.34</v>
      </c>
      <c r="BQ7" s="36">
        <v>87.38</v>
      </c>
      <c r="BR7" s="36">
        <v>96.19</v>
      </c>
      <c r="BS7" s="36">
        <v>107.04</v>
      </c>
      <c r="BT7" s="36">
        <v>56.44</v>
      </c>
      <c r="BU7" s="36">
        <v>55.6</v>
      </c>
      <c r="BV7" s="36">
        <v>54.43</v>
      </c>
      <c r="BW7" s="36">
        <v>53.81</v>
      </c>
      <c r="BX7" s="36">
        <v>53.62</v>
      </c>
      <c r="BY7" s="36">
        <v>33.35</v>
      </c>
      <c r="BZ7" s="36">
        <v>216.06</v>
      </c>
      <c r="CA7" s="36">
        <v>230.02</v>
      </c>
      <c r="CB7" s="36">
        <v>226.93</v>
      </c>
      <c r="CC7" s="36">
        <v>206.01</v>
      </c>
      <c r="CD7" s="36">
        <v>187.48</v>
      </c>
      <c r="CE7" s="36">
        <v>270.7</v>
      </c>
      <c r="CF7" s="36">
        <v>275.86</v>
      </c>
      <c r="CG7" s="36">
        <v>279.8</v>
      </c>
      <c r="CH7" s="36">
        <v>284.64999999999998</v>
      </c>
      <c r="CI7" s="36">
        <v>287.7</v>
      </c>
      <c r="CJ7" s="36">
        <v>524.69000000000005</v>
      </c>
      <c r="CK7" s="36">
        <v>69.16</v>
      </c>
      <c r="CL7" s="36">
        <v>69.83</v>
      </c>
      <c r="CM7" s="36">
        <v>66.930000000000007</v>
      </c>
      <c r="CN7" s="36">
        <v>65.12</v>
      </c>
      <c r="CO7" s="36">
        <v>65.95</v>
      </c>
      <c r="CP7" s="36">
        <v>59.84</v>
      </c>
      <c r="CQ7" s="36">
        <v>60.66</v>
      </c>
      <c r="CR7" s="36">
        <v>60.17</v>
      </c>
      <c r="CS7" s="36">
        <v>58.96</v>
      </c>
      <c r="CT7" s="36">
        <v>58.1</v>
      </c>
      <c r="CU7" s="36">
        <v>57.58</v>
      </c>
      <c r="CV7" s="36">
        <v>88.42</v>
      </c>
      <c r="CW7" s="36">
        <v>88.46</v>
      </c>
      <c r="CX7" s="36">
        <v>91.24</v>
      </c>
      <c r="CY7" s="36">
        <v>92.93</v>
      </c>
      <c r="CZ7" s="36">
        <v>91.48</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0.48</v>
      </c>
      <c r="EF7" s="36">
        <v>0.08</v>
      </c>
      <c r="EG7" s="36">
        <v>2.95</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CL591</cp:lastModifiedBy>
  <dcterms:created xsi:type="dcterms:W3CDTF">2016-12-02T02:18:26Z</dcterms:created>
  <dcterms:modified xsi:type="dcterms:W3CDTF">2017-02-10T04:27:09Z</dcterms:modified>
</cp:coreProperties>
</file>