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ublic\Desktop\【経営比較分析表】2015_202151_46_171_000\"/>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<sst xmlns="http://schemas.openxmlformats.org/spreadsheetml/2006/main" count="220" uniqueCount="110">
  <si>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</si>
  <si>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</si>
  <si>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</si>
  <si>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</si>
  <si>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</si>
  <si>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</si>
  <si>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</si>
  <si>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</si>
  <si>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</si>
  <si>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</si>
  <si>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</si>
  <si>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</si>
  <si>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</si>
  <si>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</si>
  <si>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</si>
  <si>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</si>
  <si>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</si>
  <si>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</si>
  <si>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</si>
  <si>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</si>
  <si>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</si>
  <si>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</si>
  <si>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</si>
  <si>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</si>
  <si>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</si>
  <si>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</si>
  <si>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</si>
  <si>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</si>
  <si>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</si>
  <si>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</si>
  <si>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</si>
  <si>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</si>
  <si>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</si>
  <si>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</si>
  <si>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</si>
  <si>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</si>
  <si>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</si>
  <si>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</si>
  <si>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</si>
  <si>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</si>
  <si>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</si>
  <si>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</si>
  <si>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</si>
  <si>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</si>
  <si>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</si>
  <si>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</si>
  <si>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</si>
  <si>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</si>
  <si>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</si>
  <si>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</si>
  <si>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</si>
  <si>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</si>
  <si>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</si>
  <si>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</si>
  <si>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</si>
  <si>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</si>
  <si>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</si>
  <si>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</si>
  <si>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</si>
  <si>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</si>
  <si>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</si>
  <si>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</si>
  <si>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</si>
  <si>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</si>
  <si>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</si>
  <si>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</si>
  <si>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</si>
  <si>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</si>
  <si>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</si>
  <si>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</si>
  <si>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</si>
  <si>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</si>
  <si>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</si>
  <si>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</si>
  <si>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</si>
  <si>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</si>
  <si>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</si>
  <si>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</si>
  <si>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</si>
  <si>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</si>
  <si>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</si>
  <si>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</si>
  <si>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</si>
  <si>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</si>
  <si>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</si>
  <si>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</si>
  <si>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</si>
  <si>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</si>
  <si>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</si>
  <si>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</si>
  <si>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</si>
  <si>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</si>
  <si>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</si>
  <si>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</si>
  <si>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</si>
  <si>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</si>
  <si>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塩尻市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</si>
  <si>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</si>
  <si>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</si>
  <si>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</si>
  <si>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</si>
  <si>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</si>
  <si>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</si>
  <si>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</si>
  <si>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</si>
  <si>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</si>
  <si>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</si>
  <si>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①有形固定資産減価償却率は、平成26年度の会計制度改正によりみなし償却が廃止となり、前年度より高くなっているが、類似団体平均とほぼ同じで、低い水準で推移しています。
②管渠老朽化率は0％で、法定耐用年数を経過する管渠はありません。
③管渠改善率は0%で、更新実績はありません。
現在、管渠は老朽化を示す状況ではありませんが、今後10年以内に法定耐用年数を経過する管渠が出てくることから、長寿命化計画に基づき、計画的に長寿命化を図っていきます。</t>
    <phoneticPr fontId="4"/>
  </si>
  <si>
    <t>今後の下水道事業経営にあたっては、水洗化率の大幅な向上が見込めないなか、人口が減少することから、下水道使用料は減収となっていくことが予想されます。
　一方、施設の老朽化に伴う更新投資の増大、被災時の下水道機能の確保や災害防止の取り組みの強化のため、多額の投資が必要となります。
　投資と財政のバランスに配慮し、長期的視野に立った効率的で効果的な事業展開を図り、更なる経営改善に取り組むことで、健全で持続可能な事業経営に努めていきます。</t>
    <phoneticPr fontId="4"/>
  </si>
  <si>
    <t>①経常収支比率は類似団体平均よりやや高く、100％を超えており、経常損益は黒字となっております。
②累積欠損金比率は、Ｈ26年度から新会計基準が適用され、大きく低減しております。今後数年間で、累積欠損金が無くなる見込みです。
③流動比率は、類似団体平均並みで、100％を超えて推移しておりましたが、Ｈ26年度の新会計基準の適用により、翌年度償還の企業債を流動負債に計上したことから、大きく下降しております。現状では短期的な債務への十分な支払能力が確保されているとは言えない状況です。
④企業債残高対事業規模比率は、類似団体平均より高く、企業債残高が多いと言えます。今後の投資の在り方等の検討や、企業債以外の財源確保による企業債借入の抑制など、逓減に努めてまいります。
⑤経費回収率は、類似団体平均より高く、Ｈ26年度以降100％を上回っており、下水道使用料で賄えていると言えます。
⑥汚水処理原価は、類似団体平均を下回っております。今後、老朽化に伴う管渠等の修繕費や維持管理費の増加により、高まることが考えられます。
⑦　施設利用率は、類似団体平均より高い状況です。施設の利用状況や適正規模を判断し、施設の規模と機能の抑制を検討するなかで、施設利用率の改善に努めていきます。
⑧　水洗化率は類似団体平均より高い水準で推移しています。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</si>
</sst>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5172872"/>
        <c:axId val="26517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265172872"/>
        <c:axId val="265172480"/>
      </c:lineChart>
      <c:dateAx>
        <c:axId val="265172872"/>
        <c:scaling>
          <c:orientation val="minMax"/>
        </c:scaling>
        <c:delete val="1"/>
        <c:axPos val="b"/>
        <c:numFmt formatCode="ge" sourceLinked="1"/>
        <c:majorTickMark val="none"/>
        <c:minorTickMark val="none"/>
        <c:tickLblPos val="none"/>
        <c:crossAx val="265172480"/>
        <c:crosses val="autoZero"/>
        <c:auto val="1"/>
        <c:lblOffset val="100"/>
        <c:baseTimeUnit val="years"/>
      </c:dateAx>
      <c:valAx>
        <c:axId val="2651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17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49.69</c:v>
                </c:pt>
                <c:pt idx="1">
                  <c:v>60.6</c:v>
                </c:pt>
                <c:pt idx="2">
                  <c:v>64.459999999999994</c:v>
                </c:pt>
                <c:pt idx="3">
                  <c:v>63.43</c:v>
                </c:pt>
                <c:pt idx="4">
                  <c:v>62.57</c:v>
                </c:pt>
              </c:numCache>
            </c:numRef>
          </c:val>
        </c:ser>
        <c:dLbls>
          <c:showLegendKey val="0"/>
          <c:showVal val="0"/>
          <c:showCatName val="0"/>
          <c:showSerName val="0"/>
          <c:showPercent val="0"/>
          <c:showBubbleSize val="0"/>
        </c:dLbls>
        <c:gapWidth val="150"/>
        <c:axId val="265173656"/>
        <c:axId val="26328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265173656"/>
        <c:axId val="263287704"/>
      </c:lineChart>
      <c:dateAx>
        <c:axId val="265173656"/>
        <c:scaling>
          <c:orientation val="minMax"/>
        </c:scaling>
        <c:delete val="1"/>
        <c:axPos val="b"/>
        <c:numFmt formatCode="ge" sourceLinked="1"/>
        <c:majorTickMark val="none"/>
        <c:minorTickMark val="none"/>
        <c:tickLblPos val="none"/>
        <c:crossAx val="263287704"/>
        <c:crosses val="autoZero"/>
        <c:auto val="1"/>
        <c:lblOffset val="100"/>
        <c:baseTimeUnit val="years"/>
      </c:dateAx>
      <c:valAx>
        <c:axId val="26328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17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89.36</c:v>
                </c:pt>
                <c:pt idx="1">
                  <c:v>90.03</c:v>
                </c:pt>
                <c:pt idx="2">
                  <c:v>90.1</c:v>
                </c:pt>
                <c:pt idx="3">
                  <c:v>90.07</c:v>
                </c:pt>
                <c:pt idx="4">
                  <c:v>93.9</c:v>
                </c:pt>
              </c:numCache>
            </c:numRef>
          </c:val>
        </c:ser>
        <c:dLbls>
          <c:showLegendKey val="0"/>
          <c:showVal val="0"/>
          <c:showCatName val="0"/>
          <c:showSerName val="0"/>
          <c:showPercent val="0"/>
          <c:showBubbleSize val="0"/>
        </c:dLbls>
        <c:gapWidth val="150"/>
        <c:axId val="263288880"/>
        <c:axId val="26328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263288880"/>
        <c:axId val="263289272"/>
      </c:lineChart>
      <c:dateAx>
        <c:axId val="263288880"/>
        <c:scaling>
          <c:orientation val="minMax"/>
        </c:scaling>
        <c:delete val="1"/>
        <c:axPos val="b"/>
        <c:numFmt formatCode="ge" sourceLinked="1"/>
        <c:majorTickMark val="none"/>
        <c:minorTickMark val="none"/>
        <c:tickLblPos val="none"/>
        <c:crossAx val="263289272"/>
        <c:crosses val="autoZero"/>
        <c:auto val="1"/>
        <c:lblOffset val="100"/>
        <c:baseTimeUnit val="years"/>
      </c:dateAx>
      <c:valAx>
        <c:axId val="26328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28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89.14</c:v>
                </c:pt>
                <c:pt idx="1">
                  <c:v>92</c:v>
                </c:pt>
                <c:pt idx="2">
                  <c:v>97.03</c:v>
                </c:pt>
                <c:pt idx="3">
                  <c:v>114.69</c:v>
                </c:pt>
                <c:pt idx="4">
                  <c:v>110.85</c:v>
                </c:pt>
              </c:numCache>
            </c:numRef>
          </c:val>
        </c:ser>
        <c:dLbls>
          <c:showLegendKey val="0"/>
          <c:showVal val="0"/>
          <c:showCatName val="0"/>
          <c:showSerName val="0"/>
          <c:showPercent val="0"/>
          <c:showBubbleSize val="0"/>
        </c:dLbls>
        <c:gapWidth val="150"/>
        <c:axId val="263786096"/>
        <c:axId val="263786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263786096"/>
        <c:axId val="263786488"/>
      </c:lineChart>
      <c:dateAx>
        <c:axId val="263786096"/>
        <c:scaling>
          <c:orientation val="minMax"/>
        </c:scaling>
        <c:delete val="1"/>
        <c:axPos val="b"/>
        <c:numFmt formatCode="ge" sourceLinked="1"/>
        <c:majorTickMark val="none"/>
        <c:minorTickMark val="none"/>
        <c:tickLblPos val="none"/>
        <c:crossAx val="263786488"/>
        <c:crosses val="autoZero"/>
        <c:auto val="1"/>
        <c:lblOffset val="100"/>
        <c:baseTimeUnit val="years"/>
      </c:dateAx>
      <c:valAx>
        <c:axId val="26378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78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10.57</c:v>
                </c:pt>
                <c:pt idx="1">
                  <c:v>12.03</c:v>
                </c:pt>
                <c:pt idx="2">
                  <c:v>13.5</c:v>
                </c:pt>
                <c:pt idx="3">
                  <c:v>27.23</c:v>
                </c:pt>
                <c:pt idx="4">
                  <c:v>29.59</c:v>
                </c:pt>
              </c:numCache>
            </c:numRef>
          </c:val>
        </c:ser>
        <c:dLbls>
          <c:showLegendKey val="0"/>
          <c:showVal val="0"/>
          <c:showCatName val="0"/>
          <c:showSerName val="0"/>
          <c:showPercent val="0"/>
          <c:showBubbleSize val="0"/>
        </c:dLbls>
        <c:gapWidth val="150"/>
        <c:axId val="263787664"/>
        <c:axId val="263788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263787664"/>
        <c:axId val="263788056"/>
      </c:lineChart>
      <c:dateAx>
        <c:axId val="263787664"/>
        <c:scaling>
          <c:orientation val="minMax"/>
        </c:scaling>
        <c:delete val="1"/>
        <c:axPos val="b"/>
        <c:numFmt formatCode="ge" sourceLinked="1"/>
        <c:majorTickMark val="none"/>
        <c:minorTickMark val="none"/>
        <c:tickLblPos val="none"/>
        <c:crossAx val="263788056"/>
        <c:crosses val="autoZero"/>
        <c:auto val="1"/>
        <c:lblOffset val="100"/>
        <c:baseTimeUnit val="years"/>
      </c:dateAx>
      <c:valAx>
        <c:axId val="26378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78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3789232"/>
        <c:axId val="266321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263789232"/>
        <c:axId val="266321928"/>
      </c:lineChart>
      <c:dateAx>
        <c:axId val="263789232"/>
        <c:scaling>
          <c:orientation val="minMax"/>
        </c:scaling>
        <c:delete val="1"/>
        <c:axPos val="b"/>
        <c:numFmt formatCode="ge" sourceLinked="1"/>
        <c:majorTickMark val="none"/>
        <c:minorTickMark val="none"/>
        <c:tickLblPos val="none"/>
        <c:crossAx val="266321928"/>
        <c:crosses val="autoZero"/>
        <c:auto val="1"/>
        <c:lblOffset val="100"/>
        <c:baseTimeUnit val="years"/>
      </c:dateAx>
      <c:valAx>
        <c:axId val="26632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7892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296.02</c:v>
                </c:pt>
                <c:pt idx="1">
                  <c:v>311.38</c:v>
                </c:pt>
                <c:pt idx="2">
                  <c:v>314.07</c:v>
                </c:pt>
                <c:pt idx="3">
                  <c:v>72.72</c:v>
                </c:pt>
                <c:pt idx="4">
                  <c:v>29.4</c:v>
                </c:pt>
              </c:numCache>
            </c:numRef>
          </c:val>
        </c:ser>
        <c:dLbls>
          <c:showLegendKey val="0"/>
          <c:showVal val="0"/>
          <c:showCatName val="0"/>
          <c:showSerName val="0"/>
          <c:showPercent val="0"/>
          <c:showBubbleSize val="0"/>
        </c:dLbls>
        <c:gapWidth val="150"/>
        <c:axId val="266323104"/>
        <c:axId val="266323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266323104"/>
        <c:axId val="266323496"/>
      </c:lineChart>
      <c:dateAx>
        <c:axId val="266323104"/>
        <c:scaling>
          <c:orientation val="minMax"/>
        </c:scaling>
        <c:delete val="1"/>
        <c:axPos val="b"/>
        <c:numFmt formatCode="ge" sourceLinked="1"/>
        <c:majorTickMark val="none"/>
        <c:minorTickMark val="none"/>
        <c:tickLblPos val="none"/>
        <c:crossAx val="266323496"/>
        <c:crosses val="autoZero"/>
        <c:auto val="1"/>
        <c:lblOffset val="100"/>
        <c:baseTimeUnit val="years"/>
      </c:dateAx>
      <c:valAx>
        <c:axId val="26632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3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394.84</c:v>
                </c:pt>
                <c:pt idx="1">
                  <c:v>298.52</c:v>
                </c:pt>
                <c:pt idx="2">
                  <c:v>1357.09</c:v>
                </c:pt>
                <c:pt idx="3">
                  <c:v>77.03</c:v>
                </c:pt>
                <c:pt idx="4">
                  <c:v>69.150000000000006</c:v>
                </c:pt>
              </c:numCache>
            </c:numRef>
          </c:val>
        </c:ser>
        <c:dLbls>
          <c:showLegendKey val="0"/>
          <c:showVal val="0"/>
          <c:showCatName val="0"/>
          <c:showSerName val="0"/>
          <c:showPercent val="0"/>
          <c:showBubbleSize val="0"/>
        </c:dLbls>
        <c:gapWidth val="150"/>
        <c:axId val="266324672"/>
        <c:axId val="26632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266324672"/>
        <c:axId val="266325064"/>
      </c:lineChart>
      <c:dateAx>
        <c:axId val="266324672"/>
        <c:scaling>
          <c:orientation val="minMax"/>
        </c:scaling>
        <c:delete val="1"/>
        <c:axPos val="b"/>
        <c:numFmt formatCode="ge" sourceLinked="1"/>
        <c:majorTickMark val="none"/>
        <c:minorTickMark val="none"/>
        <c:tickLblPos val="none"/>
        <c:crossAx val="266325064"/>
        <c:crosses val="autoZero"/>
        <c:auto val="1"/>
        <c:lblOffset val="100"/>
        <c:baseTimeUnit val="years"/>
      </c:dateAx>
      <c:valAx>
        <c:axId val="26632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32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2477.31</c:v>
                </c:pt>
                <c:pt idx="1">
                  <c:v>2338.86</c:v>
                </c:pt>
                <c:pt idx="2">
                  <c:v>2227.33</c:v>
                </c:pt>
                <c:pt idx="3">
                  <c:v>2195.0100000000002</c:v>
                </c:pt>
                <c:pt idx="4">
                  <c:v>2083.61</c:v>
                </c:pt>
              </c:numCache>
            </c:numRef>
          </c:val>
        </c:ser>
        <c:dLbls>
          <c:showLegendKey val="0"/>
          <c:showVal val="0"/>
          <c:showCatName val="0"/>
          <c:showSerName val="0"/>
          <c:showPercent val="0"/>
          <c:showBubbleSize val="0"/>
        </c:dLbls>
        <c:gapWidth val="150"/>
        <c:axId val="263270536"/>
        <c:axId val="26327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263270536"/>
        <c:axId val="263270928"/>
      </c:lineChart>
      <c:dateAx>
        <c:axId val="263270536"/>
        <c:scaling>
          <c:orientation val="minMax"/>
        </c:scaling>
        <c:delete val="1"/>
        <c:axPos val="b"/>
        <c:numFmt formatCode="ge" sourceLinked="1"/>
        <c:majorTickMark val="none"/>
        <c:minorTickMark val="none"/>
        <c:tickLblPos val="none"/>
        <c:crossAx val="263270928"/>
        <c:crosses val="autoZero"/>
        <c:auto val="1"/>
        <c:lblOffset val="100"/>
        <c:baseTimeUnit val="years"/>
      </c:dateAx>
      <c:valAx>
        <c:axId val="26327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27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81.42</c:v>
                </c:pt>
                <c:pt idx="1">
                  <c:v>85.33</c:v>
                </c:pt>
                <c:pt idx="2">
                  <c:v>93.96</c:v>
                </c:pt>
                <c:pt idx="3">
                  <c:v>118.7</c:v>
                </c:pt>
                <c:pt idx="4">
                  <c:v>103</c:v>
                </c:pt>
              </c:numCache>
            </c:numRef>
          </c:val>
        </c:ser>
        <c:dLbls>
          <c:showLegendKey val="0"/>
          <c:showVal val="0"/>
          <c:showCatName val="0"/>
          <c:showSerName val="0"/>
          <c:showPercent val="0"/>
          <c:showBubbleSize val="0"/>
        </c:dLbls>
        <c:gapWidth val="150"/>
        <c:axId val="263272104"/>
        <c:axId val="26327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263272104"/>
        <c:axId val="263272496"/>
      </c:lineChart>
      <c:dateAx>
        <c:axId val="263272104"/>
        <c:scaling>
          <c:orientation val="minMax"/>
        </c:scaling>
        <c:delete val="1"/>
        <c:axPos val="b"/>
        <c:numFmt formatCode="ge" sourceLinked="1"/>
        <c:majorTickMark val="none"/>
        <c:minorTickMark val="none"/>
        <c:tickLblPos val="none"/>
        <c:crossAx val="263272496"/>
        <c:crosses val="autoZero"/>
        <c:auto val="1"/>
        <c:lblOffset val="100"/>
        <c:baseTimeUnit val="years"/>
      </c:dateAx>
      <c:valAx>
        <c:axId val="26327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27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260.83</c:v>
                </c:pt>
                <c:pt idx="1">
                  <c:v>247.69</c:v>
                </c:pt>
                <c:pt idx="2">
                  <c:v>225.47</c:v>
                </c:pt>
                <c:pt idx="3">
                  <c:v>178.34</c:v>
                </c:pt>
                <c:pt idx="4">
                  <c:v>205.31</c:v>
                </c:pt>
              </c:numCache>
            </c:numRef>
          </c:val>
        </c:ser>
        <c:dLbls>
          <c:showLegendKey val="0"/>
          <c:showVal val="0"/>
          <c:showCatName val="0"/>
          <c:showSerName val="0"/>
          <c:showPercent val="0"/>
          <c:showBubbleSize val="0"/>
        </c:dLbls>
        <c:gapWidth val="150"/>
        <c:axId val="263273672"/>
        <c:axId val="2632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263273672"/>
        <c:axId val="263286528"/>
      </c:lineChart>
      <c:dateAx>
        <c:axId val="263273672"/>
        <c:scaling>
          <c:orientation val="minMax"/>
        </c:scaling>
        <c:delete val="1"/>
        <c:axPos val="b"/>
        <c:numFmt formatCode="ge" sourceLinked="1"/>
        <c:majorTickMark val="none"/>
        <c:minorTickMark val="none"/>
        <c:tickLblPos val="none"/>
        <c:crossAx val="263286528"/>
        <c:crosses val="autoZero"/>
        <c:auto val="1"/>
        <c:lblOffset val="100"/>
        <c:baseTimeUnit val="years"/>
      </c:dateAx>
      <c:valAx>
        <c:axId val="2632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27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塩尻市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67459</v>
      </c>
      <c r="AM8" s="64"/>
      <c r="AN8" s="64"/>
      <c r="AO8" s="64"/>
      <c r="AP8" s="64"/>
      <c r="AQ8" s="64"/>
      <c r="AR8" s="64"/>
      <c r="AS8" s="64"/>
      <c r="AT8" s="63">
        <f>データ!S6</f>
        <v>289.98</v>
      </c>
      <c r="AU8" s="63"/>
      <c r="AV8" s="63"/>
      <c r="AW8" s="63"/>
      <c r="AX8" s="63"/>
      <c r="AY8" s="63"/>
      <c r="AZ8" s="63"/>
      <c r="BA8" s="63"/>
      <c r="BB8" s="63">
        <f>データ!T6</f>
        <v>232.63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41.98</v>
      </c>
      <c r="J10" s="63"/>
      <c r="K10" s="63"/>
      <c r="L10" s="63"/>
      <c r="M10" s="63"/>
      <c r="N10" s="63"/>
      <c r="O10" s="63"/>
      <c r="P10" s="63">
        <f>データ!O6</f>
        <v>13.75</v>
      </c>
      <c r="Q10" s="63"/>
      <c r="R10" s="63"/>
      <c r="S10" s="63"/>
      <c r="T10" s="63"/>
      <c r="U10" s="63"/>
      <c r="V10" s="63"/>
      <c r="W10" s="63">
        <f>データ!P6</f>
        <v>84.72</v>
      </c>
      <c r="X10" s="63"/>
      <c r="Y10" s="63"/>
      <c r="Z10" s="63"/>
      <c r="AA10" s="63"/>
      <c r="AB10" s="63"/>
      <c r="AC10" s="63"/>
      <c r="AD10" s="64">
        <f>データ!Q6</f>
        <v>3860</v>
      </c>
      <c r="AE10" s="64"/>
      <c r="AF10" s="64"/>
      <c r="AG10" s="64"/>
      <c r="AH10" s="64"/>
      <c r="AI10" s="64"/>
      <c r="AJ10" s="64"/>
      <c r="AK10" s="2"/>
      <c r="AL10" s="64">
        <f>データ!U6</f>
        <v>9274</v>
      </c>
      <c r="AM10" s="64"/>
      <c r="AN10" s="64"/>
      <c r="AO10" s="64"/>
      <c r="AP10" s="64"/>
      <c r="AQ10" s="64"/>
      <c r="AR10" s="64"/>
      <c r="AS10" s="64"/>
      <c r="AT10" s="63">
        <f>データ!V6</f>
        <v>3.52</v>
      </c>
      <c r="AU10" s="63"/>
      <c r="AV10" s="63"/>
      <c r="AW10" s="63"/>
      <c r="AX10" s="63"/>
      <c r="AY10" s="63"/>
      <c r="AZ10" s="63"/>
      <c r="BA10" s="63"/>
      <c r="BB10" s="63">
        <f>データ!W6</f>
        <v>2634.66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202151</v>
      </c>
      <c r="D6" s="31">
        <f t="shared" si="3"/>
        <v>46</v>
      </c>
      <c r="E6" s="31">
        <f t="shared" si="3"/>
        <v>17</v>
      </c>
      <c r="F6" s="31">
        <f t="shared" si="3"/>
        <v>4</v>
      </c>
      <c r="G6" s="31">
        <f t="shared" si="3"/>
        <v>0</v>
      </c>
      <c r="H6" s="31" t="str">
        <f t="shared" si="3"/>
        <v>長野県　塩尻市</v>
      </c>
      <c r="I6" s="31" t="str">
        <f t="shared" si="3"/>
        <v>法適用</v>
      </c>
      <c r="J6" s="31" t="str">
        <f t="shared" si="3"/>
        <v>下水道事業</v>
      </c>
      <c r="K6" s="31" t="str">
        <f t="shared" si="3"/>
        <v>特定環境保全公共下水道</v>
      </c>
      <c r="L6" s="31" t="str">
        <f t="shared" si="3"/>
        <v>D2</v>
      </c>
      <c r="M6" s="32" t="str">
        <f t="shared" si="3"/>
        <v>-</v>
      </c>
      <c r="N6" s="32">
        <f t="shared" si="3"/>
        <v>41.98</v>
      </c>
      <c r="O6" s="32">
        <f t="shared" si="3"/>
        <v>13.75</v>
      </c>
      <c r="P6" s="32">
        <f t="shared" si="3"/>
        <v>84.72</v>
      </c>
      <c r="Q6" s="32">
        <f t="shared" si="3"/>
        <v>3860</v>
      </c>
      <c r="R6" s="32">
        <f t="shared" si="3"/>
        <v>67459</v>
      </c>
      <c r="S6" s="32">
        <f t="shared" si="3"/>
        <v>289.98</v>
      </c>
      <c r="T6" s="32">
        <f t="shared" si="3"/>
        <v>232.63</v>
      </c>
      <c r="U6" s="32">
        <f t="shared" si="3"/>
        <v>9274</v>
      </c>
      <c r="V6" s="32">
        <f t="shared" si="3"/>
        <v>3.52</v>
      </c>
      <c r="W6" s="32">
        <f t="shared" si="3"/>
        <v>2634.66</v>
      </c>
      <c r="X6" s="33">
        <f>IF(X7="",NA(),X7)</f>
        <v>89.14</v>
      </c>
      <c r="Y6" s="33">
        <f t="shared" ref="Y6:AG6" si="4">IF(Y7="",NA(),Y7)</f>
        <v>92</v>
      </c>
      <c r="Z6" s="33">
        <f t="shared" si="4"/>
        <v>97.03</v>
      </c>
      <c r="AA6" s="33">
        <f t="shared" si="4"/>
        <v>114.69</v>
      </c>
      <c r="AB6" s="33">
        <f t="shared" si="4"/>
        <v>110.85</v>
      </c>
      <c r="AC6" s="33">
        <f t="shared" si="4"/>
        <v>91.52</v>
      </c>
      <c r="AD6" s="33">
        <f t="shared" si="4"/>
        <v>94.73</v>
      </c>
      <c r="AE6" s="33">
        <f t="shared" si="4"/>
        <v>96.59</v>
      </c>
      <c r="AF6" s="33">
        <f t="shared" si="4"/>
        <v>101.24</v>
      </c>
      <c r="AG6" s="33">
        <f t="shared" si="4"/>
        <v>100.94</v>
      </c>
      <c r="AH6" s="32" t="str">
        <f>IF(AH7="","",IF(AH7="-","【-】","【"&amp;SUBSTITUTE(TEXT(AH7,"#,##0.00"),"-","△")&amp;"】"))</f>
        <v>【100.36】</v>
      </c>
      <c r="AI6" s="33">
        <f>IF(AI7="",NA(),AI7)</f>
        <v>296.02</v>
      </c>
      <c r="AJ6" s="33">
        <f t="shared" ref="AJ6:AR6" si="5">IF(AJ7="",NA(),AJ7)</f>
        <v>311.38</v>
      </c>
      <c r="AK6" s="33">
        <f t="shared" si="5"/>
        <v>314.07</v>
      </c>
      <c r="AL6" s="33">
        <f t="shared" si="5"/>
        <v>72.72</v>
      </c>
      <c r="AM6" s="33">
        <f t="shared" si="5"/>
        <v>29.4</v>
      </c>
      <c r="AN6" s="33">
        <f t="shared" si="5"/>
        <v>243.86</v>
      </c>
      <c r="AO6" s="33">
        <f t="shared" si="5"/>
        <v>236.15</v>
      </c>
      <c r="AP6" s="33">
        <f t="shared" si="5"/>
        <v>232.81</v>
      </c>
      <c r="AQ6" s="33">
        <f t="shared" si="5"/>
        <v>184.13</v>
      </c>
      <c r="AR6" s="33">
        <f t="shared" si="5"/>
        <v>101.85</v>
      </c>
      <c r="AS6" s="32" t="str">
        <f>IF(AS7="","",IF(AS7="-","【-】","【"&amp;SUBSTITUTE(TEXT(AS7,"#,##0.00"),"-","△")&amp;"】"))</f>
        <v>【98.78】</v>
      </c>
      <c r="AT6" s="33">
        <f>IF(AT7="",NA(),AT7)</f>
        <v>394.84</v>
      </c>
      <c r="AU6" s="33">
        <f t="shared" ref="AU6:BC6" si="6">IF(AU7="",NA(),AU7)</f>
        <v>298.52</v>
      </c>
      <c r="AV6" s="33">
        <f t="shared" si="6"/>
        <v>1357.09</v>
      </c>
      <c r="AW6" s="33">
        <f t="shared" si="6"/>
        <v>77.03</v>
      </c>
      <c r="AX6" s="33">
        <f t="shared" si="6"/>
        <v>69.150000000000006</v>
      </c>
      <c r="AY6" s="33">
        <f t="shared" si="6"/>
        <v>341.28</v>
      </c>
      <c r="AZ6" s="33">
        <f t="shared" si="6"/>
        <v>243.58</v>
      </c>
      <c r="BA6" s="33">
        <f t="shared" si="6"/>
        <v>290.19</v>
      </c>
      <c r="BB6" s="33">
        <f t="shared" si="6"/>
        <v>63.22</v>
      </c>
      <c r="BC6" s="33">
        <f t="shared" si="6"/>
        <v>49.07</v>
      </c>
      <c r="BD6" s="32" t="str">
        <f>IF(BD7="","",IF(BD7="-","【-】","【"&amp;SUBSTITUTE(TEXT(BD7,"#,##0.00"),"-","△")&amp;"】"))</f>
        <v>【58.70】</v>
      </c>
      <c r="BE6" s="33">
        <f>IF(BE7="",NA(),BE7)</f>
        <v>2477.31</v>
      </c>
      <c r="BF6" s="33">
        <f t="shared" ref="BF6:BN6" si="7">IF(BF7="",NA(),BF7)</f>
        <v>2338.86</v>
      </c>
      <c r="BG6" s="33">
        <f t="shared" si="7"/>
        <v>2227.33</v>
      </c>
      <c r="BH6" s="33">
        <f t="shared" si="7"/>
        <v>2195.0100000000002</v>
      </c>
      <c r="BI6" s="33">
        <f t="shared" si="7"/>
        <v>2083.61</v>
      </c>
      <c r="BJ6" s="33">
        <f t="shared" si="7"/>
        <v>1764.87</v>
      </c>
      <c r="BK6" s="33">
        <f t="shared" si="7"/>
        <v>1622.51</v>
      </c>
      <c r="BL6" s="33">
        <f t="shared" si="7"/>
        <v>1569.13</v>
      </c>
      <c r="BM6" s="33">
        <f t="shared" si="7"/>
        <v>1436</v>
      </c>
      <c r="BN6" s="33">
        <f t="shared" si="7"/>
        <v>1434.89</v>
      </c>
      <c r="BO6" s="32" t="str">
        <f>IF(BO7="","",IF(BO7="-","【-】","【"&amp;SUBSTITUTE(TEXT(BO7,"#,##0.00"),"-","△")&amp;"】"))</f>
        <v>【1,457.06】</v>
      </c>
      <c r="BP6" s="33">
        <f>IF(BP7="",NA(),BP7)</f>
        <v>81.42</v>
      </c>
      <c r="BQ6" s="33">
        <f t="shared" ref="BQ6:BY6" si="8">IF(BQ7="",NA(),BQ7)</f>
        <v>85.33</v>
      </c>
      <c r="BR6" s="33">
        <f t="shared" si="8"/>
        <v>93.96</v>
      </c>
      <c r="BS6" s="33">
        <f t="shared" si="8"/>
        <v>118.7</v>
      </c>
      <c r="BT6" s="33">
        <f t="shared" si="8"/>
        <v>103</v>
      </c>
      <c r="BU6" s="33">
        <f t="shared" si="8"/>
        <v>60.75</v>
      </c>
      <c r="BV6" s="33">
        <f t="shared" si="8"/>
        <v>62.83</v>
      </c>
      <c r="BW6" s="33">
        <f t="shared" si="8"/>
        <v>64.63</v>
      </c>
      <c r="BX6" s="33">
        <f t="shared" si="8"/>
        <v>66.56</v>
      </c>
      <c r="BY6" s="33">
        <f t="shared" si="8"/>
        <v>66.22</v>
      </c>
      <c r="BZ6" s="32" t="str">
        <f>IF(BZ7="","",IF(BZ7="-","【-】","【"&amp;SUBSTITUTE(TEXT(BZ7,"#,##0.00"),"-","△")&amp;"】"))</f>
        <v>【64.73】</v>
      </c>
      <c r="CA6" s="33">
        <f>IF(CA7="",NA(),CA7)</f>
        <v>260.83</v>
      </c>
      <c r="CB6" s="33">
        <f t="shared" ref="CB6:CJ6" si="9">IF(CB7="",NA(),CB7)</f>
        <v>247.69</v>
      </c>
      <c r="CC6" s="33">
        <f t="shared" si="9"/>
        <v>225.47</v>
      </c>
      <c r="CD6" s="33">
        <f t="shared" si="9"/>
        <v>178.34</v>
      </c>
      <c r="CE6" s="33">
        <f t="shared" si="9"/>
        <v>205.31</v>
      </c>
      <c r="CF6" s="33">
        <f t="shared" si="9"/>
        <v>256</v>
      </c>
      <c r="CG6" s="33">
        <f t="shared" si="9"/>
        <v>250.43</v>
      </c>
      <c r="CH6" s="33">
        <f t="shared" si="9"/>
        <v>245.75</v>
      </c>
      <c r="CI6" s="33">
        <f t="shared" si="9"/>
        <v>244.29</v>
      </c>
      <c r="CJ6" s="33">
        <f t="shared" si="9"/>
        <v>246.72</v>
      </c>
      <c r="CK6" s="32" t="str">
        <f>IF(CK7="","",IF(CK7="-","【-】","【"&amp;SUBSTITUTE(TEXT(CK7,"#,##0.00"),"-","△")&amp;"】"))</f>
        <v>【250.25】</v>
      </c>
      <c r="CL6" s="33">
        <f>IF(CL7="",NA(),CL7)</f>
        <v>49.69</v>
      </c>
      <c r="CM6" s="33">
        <f t="shared" ref="CM6:CU6" si="10">IF(CM7="",NA(),CM7)</f>
        <v>60.6</v>
      </c>
      <c r="CN6" s="33">
        <f t="shared" si="10"/>
        <v>64.459999999999994</v>
      </c>
      <c r="CO6" s="33">
        <f t="shared" si="10"/>
        <v>63.43</v>
      </c>
      <c r="CP6" s="33">
        <f t="shared" si="10"/>
        <v>62.57</v>
      </c>
      <c r="CQ6" s="33">
        <f t="shared" si="10"/>
        <v>41.59</v>
      </c>
      <c r="CR6" s="33">
        <f t="shared" si="10"/>
        <v>42.31</v>
      </c>
      <c r="CS6" s="33">
        <f t="shared" si="10"/>
        <v>43.65</v>
      </c>
      <c r="CT6" s="33">
        <f t="shared" si="10"/>
        <v>43.58</v>
      </c>
      <c r="CU6" s="33">
        <f t="shared" si="10"/>
        <v>41.35</v>
      </c>
      <c r="CV6" s="32" t="str">
        <f>IF(CV7="","",IF(CV7="-","【-】","【"&amp;SUBSTITUTE(TEXT(CV7,"#,##0.00"),"-","△")&amp;"】"))</f>
        <v>【40.31】</v>
      </c>
      <c r="CW6" s="33">
        <f>IF(CW7="",NA(),CW7)</f>
        <v>89.36</v>
      </c>
      <c r="CX6" s="33">
        <f t="shared" ref="CX6:DF6" si="11">IF(CX7="",NA(),CX7)</f>
        <v>90.03</v>
      </c>
      <c r="CY6" s="33">
        <f t="shared" si="11"/>
        <v>90.1</v>
      </c>
      <c r="CZ6" s="33">
        <f t="shared" si="11"/>
        <v>90.07</v>
      </c>
      <c r="DA6" s="33">
        <f t="shared" si="11"/>
        <v>93.9</v>
      </c>
      <c r="DB6" s="33">
        <f t="shared" si="11"/>
        <v>80.47</v>
      </c>
      <c r="DC6" s="33">
        <f t="shared" si="11"/>
        <v>81.3</v>
      </c>
      <c r="DD6" s="33">
        <f t="shared" si="11"/>
        <v>82.2</v>
      </c>
      <c r="DE6" s="33">
        <f t="shared" si="11"/>
        <v>82.35</v>
      </c>
      <c r="DF6" s="33">
        <f t="shared" si="11"/>
        <v>82.9</v>
      </c>
      <c r="DG6" s="32" t="str">
        <f>IF(DG7="","",IF(DG7="-","【-】","【"&amp;SUBSTITUTE(TEXT(DG7,"#,##0.00"),"-","△")&amp;"】"))</f>
        <v>【81.28】</v>
      </c>
      <c r="DH6" s="33">
        <f>IF(DH7="",NA(),DH7)</f>
        <v>10.57</v>
      </c>
      <c r="DI6" s="33">
        <f t="shared" ref="DI6:DQ6" si="12">IF(DI7="",NA(),DI7)</f>
        <v>12.03</v>
      </c>
      <c r="DJ6" s="33">
        <f t="shared" si="12"/>
        <v>13.5</v>
      </c>
      <c r="DK6" s="33">
        <f t="shared" si="12"/>
        <v>27.23</v>
      </c>
      <c r="DL6" s="33">
        <f t="shared" si="12"/>
        <v>29.59</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202151</v>
      </c>
      <c r="D7" s="35">
        <v>46</v>
      </c>
      <c r="E7" s="35">
        <v>17</v>
      </c>
      <c r="F7" s="35">
        <v>4</v>
      </c>
      <c r="G7" s="35">
        <v>0</v>
      </c>
      <c r="H7" s="35" t="s">
        <v>96</v>
      </c>
      <c r="I7" s="35" t="s">
        <v>97</v>
      </c>
      <c r="J7" s="35" t="s">
        <v>98</v>
      </c>
      <c r="K7" s="35" t="s">
        <v>99</v>
      </c>
      <c r="L7" s="35" t="s">
        <v>100</v>
      </c>
      <c r="M7" s="36" t="s">
        <v>101</v>
      </c>
      <c r="N7" s="36">
        <v>41.98</v>
      </c>
      <c r="O7" s="36">
        <v>13.75</v>
      </c>
      <c r="P7" s="36">
        <v>84.72</v>
      </c>
      <c r="Q7" s="36">
        <v>3860</v>
      </c>
      <c r="R7" s="36">
        <v>67459</v>
      </c>
      <c r="S7" s="36">
        <v>289.98</v>
      </c>
      <c r="T7" s="36">
        <v>232.63</v>
      </c>
      <c r="U7" s="36">
        <v>9274</v>
      </c>
      <c r="V7" s="36">
        <v>3.52</v>
      </c>
      <c r="W7" s="36">
        <v>2634.66</v>
      </c>
      <c r="X7" s="36">
        <v>89.14</v>
      </c>
      <c r="Y7" s="36">
        <v>92</v>
      </c>
      <c r="Z7" s="36">
        <v>97.03</v>
      </c>
      <c r="AA7" s="36">
        <v>114.69</v>
      </c>
      <c r="AB7" s="36">
        <v>110.85</v>
      </c>
      <c r="AC7" s="36">
        <v>91.52</v>
      </c>
      <c r="AD7" s="36">
        <v>94.73</v>
      </c>
      <c r="AE7" s="36">
        <v>96.59</v>
      </c>
      <c r="AF7" s="36">
        <v>101.24</v>
      </c>
      <c r="AG7" s="36">
        <v>100.94</v>
      </c>
      <c r="AH7" s="36">
        <v>100.36</v>
      </c>
      <c r="AI7" s="36">
        <v>296.02</v>
      </c>
      <c r="AJ7" s="36">
        <v>311.38</v>
      </c>
      <c r="AK7" s="36">
        <v>314.07</v>
      </c>
      <c r="AL7" s="36">
        <v>72.72</v>
      </c>
      <c r="AM7" s="36">
        <v>29.4</v>
      </c>
      <c r="AN7" s="36">
        <v>243.86</v>
      </c>
      <c r="AO7" s="36">
        <v>236.15</v>
      </c>
      <c r="AP7" s="36">
        <v>232.81</v>
      </c>
      <c r="AQ7" s="36">
        <v>184.13</v>
      </c>
      <c r="AR7" s="36">
        <v>101.85</v>
      </c>
      <c r="AS7" s="36">
        <v>98.78</v>
      </c>
      <c r="AT7" s="36">
        <v>394.84</v>
      </c>
      <c r="AU7" s="36">
        <v>298.52</v>
      </c>
      <c r="AV7" s="36">
        <v>1357.09</v>
      </c>
      <c r="AW7" s="36">
        <v>77.03</v>
      </c>
      <c r="AX7" s="36">
        <v>69.150000000000006</v>
      </c>
      <c r="AY7" s="36">
        <v>341.28</v>
      </c>
      <c r="AZ7" s="36">
        <v>243.58</v>
      </c>
      <c r="BA7" s="36">
        <v>290.19</v>
      </c>
      <c r="BB7" s="36">
        <v>63.22</v>
      </c>
      <c r="BC7" s="36">
        <v>49.07</v>
      </c>
      <c r="BD7" s="36">
        <v>58.7</v>
      </c>
      <c r="BE7" s="36">
        <v>2477.31</v>
      </c>
      <c r="BF7" s="36">
        <v>2338.86</v>
      </c>
      <c r="BG7" s="36">
        <v>2227.33</v>
      </c>
      <c r="BH7" s="36">
        <v>2195.0100000000002</v>
      </c>
      <c r="BI7" s="36">
        <v>2083.61</v>
      </c>
      <c r="BJ7" s="36">
        <v>1764.87</v>
      </c>
      <c r="BK7" s="36">
        <v>1622.51</v>
      </c>
      <c r="BL7" s="36">
        <v>1569.13</v>
      </c>
      <c r="BM7" s="36">
        <v>1436</v>
      </c>
      <c r="BN7" s="36">
        <v>1434.89</v>
      </c>
      <c r="BO7" s="36">
        <v>1457.06</v>
      </c>
      <c r="BP7" s="36">
        <v>81.42</v>
      </c>
      <c r="BQ7" s="36">
        <v>85.33</v>
      </c>
      <c r="BR7" s="36">
        <v>93.96</v>
      </c>
      <c r="BS7" s="36">
        <v>118.7</v>
      </c>
      <c r="BT7" s="36">
        <v>103</v>
      </c>
      <c r="BU7" s="36">
        <v>60.75</v>
      </c>
      <c r="BV7" s="36">
        <v>62.83</v>
      </c>
      <c r="BW7" s="36">
        <v>64.63</v>
      </c>
      <c r="BX7" s="36">
        <v>66.56</v>
      </c>
      <c r="BY7" s="36">
        <v>66.22</v>
      </c>
      <c r="BZ7" s="36">
        <v>64.73</v>
      </c>
      <c r="CA7" s="36">
        <v>260.83</v>
      </c>
      <c r="CB7" s="36">
        <v>247.69</v>
      </c>
      <c r="CC7" s="36">
        <v>225.47</v>
      </c>
      <c r="CD7" s="36">
        <v>178.34</v>
      </c>
      <c r="CE7" s="36">
        <v>205.31</v>
      </c>
      <c r="CF7" s="36">
        <v>256</v>
      </c>
      <c r="CG7" s="36">
        <v>250.43</v>
      </c>
      <c r="CH7" s="36">
        <v>245.75</v>
      </c>
      <c r="CI7" s="36">
        <v>244.29</v>
      </c>
      <c r="CJ7" s="36">
        <v>246.72</v>
      </c>
      <c r="CK7" s="36">
        <v>250.25</v>
      </c>
      <c r="CL7" s="36">
        <v>49.69</v>
      </c>
      <c r="CM7" s="36">
        <v>60.6</v>
      </c>
      <c r="CN7" s="36">
        <v>64.459999999999994</v>
      </c>
      <c r="CO7" s="36">
        <v>63.43</v>
      </c>
      <c r="CP7" s="36">
        <v>62.57</v>
      </c>
      <c r="CQ7" s="36">
        <v>41.59</v>
      </c>
      <c r="CR7" s="36">
        <v>42.31</v>
      </c>
      <c r="CS7" s="36">
        <v>43.65</v>
      </c>
      <c r="CT7" s="36">
        <v>43.58</v>
      </c>
      <c r="CU7" s="36">
        <v>41.35</v>
      </c>
      <c r="CV7" s="36">
        <v>40.31</v>
      </c>
      <c r="CW7" s="36">
        <v>89.36</v>
      </c>
      <c r="CX7" s="36">
        <v>90.03</v>
      </c>
      <c r="CY7" s="36">
        <v>90.1</v>
      </c>
      <c r="CZ7" s="36">
        <v>90.07</v>
      </c>
      <c r="DA7" s="36">
        <v>93.9</v>
      </c>
      <c r="DB7" s="36">
        <v>80.47</v>
      </c>
      <c r="DC7" s="36">
        <v>81.3</v>
      </c>
      <c r="DD7" s="36">
        <v>82.2</v>
      </c>
      <c r="DE7" s="36">
        <v>82.35</v>
      </c>
      <c r="DF7" s="36">
        <v>82.9</v>
      </c>
      <c r="DG7" s="36">
        <v>81.28</v>
      </c>
      <c r="DH7" s="36">
        <v>10.57</v>
      </c>
      <c r="DI7" s="36">
        <v>12.03</v>
      </c>
      <c r="DJ7" s="36">
        <v>13.5</v>
      </c>
      <c r="DK7" s="36">
        <v>27.23</v>
      </c>
      <c r="DL7" s="36">
        <v>29.59</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ys1221</cp:lastModifiedBy>
  <cp:lastPrinted>2017-02-13T06:53:49Z</cp:lastPrinted>
  <dcterms:created xsi:type="dcterms:W3CDTF">2017-02-08T02:39:08Z</dcterms:created>
  <dcterms:modified xsi:type="dcterms:W3CDTF">2017-02-13T08:10:09Z</dcterms:modified>
  <cp:category/>
</cp:coreProperties>
</file>