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Q6" i="5"/>
  <c r="AI8" i="4" s="1"/>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Q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<sst xmlns="http://schemas.openxmlformats.org/spreadsheetml/2006/main" count="218" uniqueCount="108">
  <si>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</si>
  <si>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</si>
  <si>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</si>
  <si>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</si>
  <si>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</si>
  <si>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</si>
  <si>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</si>
  <si>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</si>
  <si>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</si>
  <si>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</si>
  <si>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</si>
  <si>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</si>
  <si>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</si>
  <si>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</si>
  <si>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</si>
  <si>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</si>
  <si>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</si>
  <si>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</si>
  <si>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</si>
  <si>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</si>
  <si>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</si>
  <si>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</si>
  <si>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</si>
  <si>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</si>
  <si>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</si>
  <si>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</si>
  <si>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</si>
  <si>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</si>
  <si>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</si>
  <si>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</si>
  <si>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</si>
  <si>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</si>
  <si>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</si>
  <si>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</si>
  <si>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</si>
  <si>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</si>
  <si>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</si>
  <si>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</si>
  <si>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</si>
  <si>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</si>
  <si>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</si>
  <si>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</si>
  <si>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</si>
  <si>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</si>
  <si>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</si>
  <si>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</si>
  <si>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</si>
  <si>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</si>
  <si>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</si>
  <si>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</si>
  <si>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</si>
  <si>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</si>
  <si>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</si>
  <si>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</si>
  <si>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</si>
  <si>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</si>
  <si>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</si>
  <si>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</si>
  <si>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</si>
  <si>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</si>
  <si>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</si>
  <si>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</si>
  <si>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</si>
  <si>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</si>
  <si>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</si>
  <si>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</si>
  <si>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</si>
  <si>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</si>
  <si>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</si>
  <si>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</si>
  <si>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</si>
  <si>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</si>
  <si>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</si>
  <si>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</si>
  <si>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</si>
  <si>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</si>
  <si>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</si>
  <si>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</si>
  <si>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</si>
  <si>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</si>
  <si>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</si>
  <si>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</si>
  <si>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</si>
  <si>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</si>
  <si>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</si>
  <si>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</si>
  <si>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</si>
  <si>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</si>
  <si>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</si>
  <si>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</si>
  <si>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</si>
  <si>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</si>
  <si>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</si>
  <si>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信濃町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</si>
  <si>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</si>
  <si>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</si>
  <si>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</si>
  <si>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</si>
  <si>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</si>
  <si>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</si>
  <si>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</si>
  <si>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</si>
  <si>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</si>
  <si>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</si>
  <si>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</si>
  <si>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①収益的収支比率は、全国平均・類似団体と比較して高い数値ですが、水道料金ですべての経費を賄うことが出来ないため、不足分を一般会計から繰入れています。
　⑤料金回収率が、上水道事業会計と比較して数値が低いのはこのためです。
　⑥給水原価が前年度と比較して高くなった要因は、水道管の布設替工事、上水道への経営統合のための資産調査により費用が増えたためです。
　⑦施設利用率は、給水人口の減少により使用量が伸びないため低い状況にあります。</t>
    <rPh sb="2" eb="4">
      <t>シュウエキ</t>
    </rPh>
    <rPh sb="4" eb="5">
      <t>テキ</t>
    </rPh>
    <rPh sb="5" eb="7">
      <t>シュウシ</t>
    </rPh>
    <rPh sb="7" eb="9">
      <t>ヒリツ</t>
    </rPh>
    <rPh sb="11" eb="13">
      <t>ゼンコク</t>
    </rPh>
    <rPh sb="13" eb="15">
      <t>ヘイキン</t>
    </rPh>
    <rPh sb="16" eb="18">
      <t>ルイジ</t>
    </rPh>
    <rPh sb="18" eb="20">
      <t>ダンタイ</t>
    </rPh>
    <rPh sb="21" eb="23">
      <t>ヒカク</t>
    </rPh>
    <rPh sb="25" eb="26">
      <t>タカ</t>
    </rPh>
    <rPh sb="27" eb="29">
      <t>スウチ</t>
    </rPh>
    <rPh sb="33" eb="35">
      <t>スイドウ</t>
    </rPh>
    <rPh sb="35" eb="36">
      <t>リョウ</t>
    </rPh>
    <rPh sb="36" eb="37">
      <t>キン</t>
    </rPh>
    <rPh sb="42" eb="44">
      <t>ケイヒ</t>
    </rPh>
    <rPh sb="45" eb="46">
      <t>マカナ</t>
    </rPh>
    <rPh sb="50" eb="52">
      <t>デキ</t>
    </rPh>
    <rPh sb="57" eb="60">
      <t>フソクブン</t>
    </rPh>
    <rPh sb="61" eb="63">
      <t>イッパン</t>
    </rPh>
    <rPh sb="63" eb="65">
      <t>カイケイ</t>
    </rPh>
    <rPh sb="67" eb="69">
      <t>クリイレ</t>
    </rPh>
    <rPh sb="78" eb="80">
      <t>リョウキン</t>
    </rPh>
    <rPh sb="80" eb="82">
      <t>カイシュウ</t>
    </rPh>
    <rPh sb="82" eb="83">
      <t>リツ</t>
    </rPh>
    <rPh sb="85" eb="88">
      <t>ジョウスイドウ</t>
    </rPh>
    <rPh sb="88" eb="90">
      <t>ジギョウ</t>
    </rPh>
    <rPh sb="90" eb="92">
      <t>カイケイ</t>
    </rPh>
    <rPh sb="93" eb="95">
      <t>ヒカク</t>
    </rPh>
    <rPh sb="97" eb="99">
      <t>スウチ</t>
    </rPh>
    <rPh sb="100" eb="101">
      <t>ヒク</t>
    </rPh>
    <rPh sb="114" eb="116">
      <t>キュウスイ</t>
    </rPh>
    <rPh sb="116" eb="118">
      <t>ゲンカ</t>
    </rPh>
    <rPh sb="119" eb="122">
      <t>ゼンネンド</t>
    </rPh>
    <rPh sb="123" eb="125">
      <t>ヒカク</t>
    </rPh>
    <rPh sb="127" eb="128">
      <t>タカ</t>
    </rPh>
    <rPh sb="132" eb="134">
      <t>ヨウイン</t>
    </rPh>
    <rPh sb="136" eb="139">
      <t>スイドウカン</t>
    </rPh>
    <rPh sb="140" eb="142">
      <t>フセツ</t>
    </rPh>
    <rPh sb="142" eb="143">
      <t>カ</t>
    </rPh>
    <rPh sb="143" eb="145">
      <t>コウジ</t>
    </rPh>
    <rPh sb="146" eb="149">
      <t>ジョウスイドウ</t>
    </rPh>
    <rPh sb="151" eb="153">
      <t>ケイエイ</t>
    </rPh>
    <rPh sb="153" eb="155">
      <t>トウゴウ</t>
    </rPh>
    <rPh sb="159" eb="161">
      <t>シサン</t>
    </rPh>
    <rPh sb="161" eb="163">
      <t>チョウサ</t>
    </rPh>
    <rPh sb="166" eb="168">
      <t>ヒヨウ</t>
    </rPh>
    <rPh sb="169" eb="170">
      <t>フ</t>
    </rPh>
    <rPh sb="180" eb="182">
      <t>シセツ</t>
    </rPh>
    <rPh sb="182" eb="184">
      <t>リヨウ</t>
    </rPh>
    <rPh sb="184" eb="185">
      <t>リツ</t>
    </rPh>
    <rPh sb="187" eb="189">
      <t>キュウスイ</t>
    </rPh>
    <rPh sb="189" eb="191">
      <t>ジンコウ</t>
    </rPh>
    <rPh sb="192" eb="194">
      <t>ゲンショウ</t>
    </rPh>
    <rPh sb="197" eb="199">
      <t>シヨウ</t>
    </rPh>
    <rPh sb="199" eb="200">
      <t>リョウ</t>
    </rPh>
    <rPh sb="201" eb="202">
      <t>ノ</t>
    </rPh>
    <rPh sb="207" eb="208">
      <t>ヒク</t>
    </rPh>
    <rPh sb="209" eb="211">
      <t>ジョウキョウ</t>
    </rPh>
    <phoneticPr fontId="4"/>
  </si>
  <si>
    <t>　簡易水道施設は、固定資産の情報が不足していることから、①有形固定資産減価償却率、②管路経年比率が算出できません。
　平成27年度の③管路更新率は、水道本管の布設替を実施したため、大幅な数値の上昇となりました。</t>
    <rPh sb="74" eb="76">
      <t>スイドウ</t>
    </rPh>
    <rPh sb="76" eb="78">
      <t>ホンカン</t>
    </rPh>
    <rPh sb="79" eb="81">
      <t>フセツ</t>
    </rPh>
    <rPh sb="81" eb="82">
      <t>カ</t>
    </rPh>
    <rPh sb="83" eb="85">
      <t>ジッシ</t>
    </rPh>
    <rPh sb="90" eb="92">
      <t>オオハバ</t>
    </rPh>
    <rPh sb="93" eb="95">
      <t>スウチ</t>
    </rPh>
    <rPh sb="96" eb="98">
      <t>ジョウショウ</t>
    </rPh>
    <phoneticPr fontId="4"/>
  </si>
  <si>
    <t>　平成29年度に上水道事業会計への経営統合が予定されており、今後、計画的な施設の更新を行ってまいります。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</si>
</sst>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0.24</c:v>
                </c:pt>
                <c:pt idx="2">
                  <c:v>0.05</c:v>
                </c:pt>
                <c:pt idx="3">
                  <c:v>0.38</c:v>
                </c:pt>
                <c:pt idx="4">
                  <c:v>2.33</c:v>
                </c:pt>
              </c:numCache>
            </c:numRef>
          </c:val>
        </c:ser>
        <c:dLbls>
          <c:showLegendKey val="0"/>
          <c:showVal val="0"/>
          <c:showCatName val="0"/>
          <c:showSerName val="0"/>
          <c:showPercent val="0"/>
          <c:showBubbleSize val="0"/>
        </c:dLbls>
        <c:gapWidth val="150"/>
        <c:axId val="98166656"/>
        <c:axId val="10079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98166656"/>
        <c:axId val="100794368"/>
      </c:lineChart>
      <c:dateAx>
        <c:axId val="98166656"/>
        <c:scaling>
          <c:orientation val="minMax"/>
        </c:scaling>
        <c:delete val="1"/>
        <c:axPos val="b"/>
        <c:numFmt formatCode="ge" sourceLinked="1"/>
        <c:majorTickMark val="none"/>
        <c:minorTickMark val="none"/>
        <c:tickLblPos val="none"/>
        <c:crossAx val="100794368"/>
        <c:crosses val="autoZero"/>
        <c:auto val="1"/>
        <c:lblOffset val="100"/>
        <c:baseTimeUnit val="years"/>
      </c:dateAx>
      <c:valAx>
        <c:axId val="10079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6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27.7</c:v>
                </c:pt>
                <c:pt idx="1">
                  <c:v>29.89</c:v>
                </c:pt>
                <c:pt idx="2">
                  <c:v>25.28</c:v>
                </c:pt>
                <c:pt idx="3">
                  <c:v>24.91</c:v>
                </c:pt>
                <c:pt idx="4">
                  <c:v>23.52</c:v>
                </c:pt>
              </c:numCache>
            </c:numRef>
          </c:val>
        </c:ser>
        <c:dLbls>
          <c:showLegendKey val="0"/>
          <c:showVal val="0"/>
          <c:showCatName val="0"/>
          <c:showSerName val="0"/>
          <c:showPercent val="0"/>
          <c:showBubbleSize val="0"/>
        </c:dLbls>
        <c:gapWidth val="150"/>
        <c:axId val="102373632"/>
        <c:axId val="1023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102373632"/>
        <c:axId val="102396288"/>
      </c:lineChart>
      <c:dateAx>
        <c:axId val="102373632"/>
        <c:scaling>
          <c:orientation val="minMax"/>
        </c:scaling>
        <c:delete val="1"/>
        <c:axPos val="b"/>
        <c:numFmt formatCode="ge" sourceLinked="1"/>
        <c:majorTickMark val="none"/>
        <c:minorTickMark val="none"/>
        <c:tickLblPos val="none"/>
        <c:crossAx val="102396288"/>
        <c:crosses val="autoZero"/>
        <c:auto val="1"/>
        <c:lblOffset val="100"/>
        <c:baseTimeUnit val="years"/>
      </c:dateAx>
      <c:valAx>
        <c:axId val="1023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75.900000000000006</c:v>
                </c:pt>
                <c:pt idx="1">
                  <c:v>75.900000000000006</c:v>
                </c:pt>
                <c:pt idx="2">
                  <c:v>74.900000000000006</c:v>
                </c:pt>
                <c:pt idx="3">
                  <c:v>74.12</c:v>
                </c:pt>
                <c:pt idx="4">
                  <c:v>72.989999999999995</c:v>
                </c:pt>
              </c:numCache>
            </c:numRef>
          </c:val>
        </c:ser>
        <c:dLbls>
          <c:showLegendKey val="0"/>
          <c:showVal val="0"/>
          <c:showCatName val="0"/>
          <c:showSerName val="0"/>
          <c:showPercent val="0"/>
          <c:showBubbleSize val="0"/>
        </c:dLbls>
        <c:gapWidth val="150"/>
        <c:axId val="102430592"/>
        <c:axId val="10243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102430592"/>
        <c:axId val="102436864"/>
      </c:lineChart>
      <c:dateAx>
        <c:axId val="102430592"/>
        <c:scaling>
          <c:orientation val="minMax"/>
        </c:scaling>
        <c:delete val="1"/>
        <c:axPos val="b"/>
        <c:numFmt formatCode="ge" sourceLinked="1"/>
        <c:majorTickMark val="none"/>
        <c:minorTickMark val="none"/>
        <c:tickLblPos val="none"/>
        <c:crossAx val="102436864"/>
        <c:crosses val="autoZero"/>
        <c:auto val="1"/>
        <c:lblOffset val="100"/>
        <c:baseTimeUnit val="years"/>
      </c:dateAx>
      <c:valAx>
        <c:axId val="10243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113.51</c:v>
                </c:pt>
                <c:pt idx="1">
                  <c:v>109.39</c:v>
                </c:pt>
                <c:pt idx="2">
                  <c:v>93.71</c:v>
                </c:pt>
                <c:pt idx="3">
                  <c:v>90.53</c:v>
                </c:pt>
                <c:pt idx="4">
                  <c:v>91.54</c:v>
                </c:pt>
              </c:numCache>
            </c:numRef>
          </c:val>
        </c:ser>
        <c:dLbls>
          <c:showLegendKey val="0"/>
          <c:showVal val="0"/>
          <c:showCatName val="0"/>
          <c:showSerName val="0"/>
          <c:showPercent val="0"/>
          <c:showBubbleSize val="0"/>
        </c:dLbls>
        <c:gapWidth val="150"/>
        <c:axId val="100836864"/>
        <c:axId val="10083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100836864"/>
        <c:axId val="100838784"/>
      </c:lineChart>
      <c:dateAx>
        <c:axId val="100836864"/>
        <c:scaling>
          <c:orientation val="minMax"/>
        </c:scaling>
        <c:delete val="1"/>
        <c:axPos val="b"/>
        <c:numFmt formatCode="ge" sourceLinked="1"/>
        <c:majorTickMark val="none"/>
        <c:minorTickMark val="none"/>
        <c:tickLblPos val="none"/>
        <c:crossAx val="100838784"/>
        <c:crosses val="autoZero"/>
        <c:auto val="1"/>
        <c:lblOffset val="100"/>
        <c:baseTimeUnit val="years"/>
      </c:dateAx>
      <c:valAx>
        <c:axId val="10083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061184"/>
        <c:axId val="10206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061184"/>
        <c:axId val="102063104"/>
      </c:lineChart>
      <c:dateAx>
        <c:axId val="102061184"/>
        <c:scaling>
          <c:orientation val="minMax"/>
        </c:scaling>
        <c:delete val="1"/>
        <c:axPos val="b"/>
        <c:numFmt formatCode="ge" sourceLinked="1"/>
        <c:majorTickMark val="none"/>
        <c:minorTickMark val="none"/>
        <c:tickLblPos val="none"/>
        <c:crossAx val="102063104"/>
        <c:crosses val="autoZero"/>
        <c:auto val="1"/>
        <c:lblOffset val="100"/>
        <c:baseTimeUnit val="years"/>
      </c:dateAx>
      <c:valAx>
        <c:axId val="10206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6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101760"/>
        <c:axId val="10210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101760"/>
        <c:axId val="102103680"/>
      </c:lineChart>
      <c:dateAx>
        <c:axId val="102101760"/>
        <c:scaling>
          <c:orientation val="minMax"/>
        </c:scaling>
        <c:delete val="1"/>
        <c:axPos val="b"/>
        <c:numFmt formatCode="ge" sourceLinked="1"/>
        <c:majorTickMark val="none"/>
        <c:minorTickMark val="none"/>
        <c:tickLblPos val="none"/>
        <c:crossAx val="102103680"/>
        <c:crosses val="autoZero"/>
        <c:auto val="1"/>
        <c:lblOffset val="100"/>
        <c:baseTimeUnit val="years"/>
      </c:dateAx>
      <c:valAx>
        <c:axId val="10210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0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208640"/>
        <c:axId val="10221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208640"/>
        <c:axId val="102210560"/>
      </c:lineChart>
      <c:dateAx>
        <c:axId val="102208640"/>
        <c:scaling>
          <c:orientation val="minMax"/>
        </c:scaling>
        <c:delete val="1"/>
        <c:axPos val="b"/>
        <c:numFmt formatCode="ge" sourceLinked="1"/>
        <c:majorTickMark val="none"/>
        <c:minorTickMark val="none"/>
        <c:tickLblPos val="none"/>
        <c:crossAx val="102210560"/>
        <c:crosses val="autoZero"/>
        <c:auto val="1"/>
        <c:lblOffset val="100"/>
        <c:baseTimeUnit val="years"/>
      </c:dateAx>
      <c:valAx>
        <c:axId val="10221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0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507264"/>
        <c:axId val="10250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507264"/>
        <c:axId val="102509184"/>
      </c:lineChart>
      <c:dateAx>
        <c:axId val="102507264"/>
        <c:scaling>
          <c:orientation val="minMax"/>
        </c:scaling>
        <c:delete val="1"/>
        <c:axPos val="b"/>
        <c:numFmt formatCode="ge" sourceLinked="1"/>
        <c:majorTickMark val="none"/>
        <c:minorTickMark val="none"/>
        <c:tickLblPos val="none"/>
        <c:crossAx val="102509184"/>
        <c:crosses val="autoZero"/>
        <c:auto val="1"/>
        <c:lblOffset val="100"/>
        <c:baseTimeUnit val="years"/>
      </c:dateAx>
      <c:valAx>
        <c:axId val="10250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514.49</c:v>
                </c:pt>
                <c:pt idx="1">
                  <c:v>471.38</c:v>
                </c:pt>
                <c:pt idx="2">
                  <c:v>510.37</c:v>
                </c:pt>
                <c:pt idx="3">
                  <c:v>476.34</c:v>
                </c:pt>
                <c:pt idx="4">
                  <c:v>619.69000000000005</c:v>
                </c:pt>
              </c:numCache>
            </c:numRef>
          </c:val>
        </c:ser>
        <c:dLbls>
          <c:showLegendKey val="0"/>
          <c:showVal val="0"/>
          <c:showCatName val="0"/>
          <c:showSerName val="0"/>
          <c:showPercent val="0"/>
          <c:showBubbleSize val="0"/>
        </c:dLbls>
        <c:gapWidth val="150"/>
        <c:axId val="102556032"/>
        <c:axId val="10255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102556032"/>
        <c:axId val="102557952"/>
      </c:lineChart>
      <c:dateAx>
        <c:axId val="102556032"/>
        <c:scaling>
          <c:orientation val="minMax"/>
        </c:scaling>
        <c:delete val="1"/>
        <c:axPos val="b"/>
        <c:numFmt formatCode="ge" sourceLinked="1"/>
        <c:majorTickMark val="none"/>
        <c:minorTickMark val="none"/>
        <c:tickLblPos val="none"/>
        <c:crossAx val="102557952"/>
        <c:crosses val="autoZero"/>
        <c:auto val="1"/>
        <c:lblOffset val="100"/>
        <c:baseTimeUnit val="years"/>
      </c:dateAx>
      <c:valAx>
        <c:axId val="10255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5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74.7</c:v>
                </c:pt>
                <c:pt idx="1">
                  <c:v>55.79</c:v>
                </c:pt>
                <c:pt idx="2">
                  <c:v>54.74</c:v>
                </c:pt>
                <c:pt idx="3">
                  <c:v>54.78</c:v>
                </c:pt>
                <c:pt idx="4">
                  <c:v>30.4</c:v>
                </c:pt>
              </c:numCache>
            </c:numRef>
          </c:val>
        </c:ser>
        <c:dLbls>
          <c:showLegendKey val="0"/>
          <c:showVal val="0"/>
          <c:showCatName val="0"/>
          <c:showSerName val="0"/>
          <c:showPercent val="0"/>
          <c:showBubbleSize val="0"/>
        </c:dLbls>
        <c:gapWidth val="150"/>
        <c:axId val="102243712"/>
        <c:axId val="10225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102243712"/>
        <c:axId val="102254080"/>
      </c:lineChart>
      <c:dateAx>
        <c:axId val="102243712"/>
        <c:scaling>
          <c:orientation val="minMax"/>
        </c:scaling>
        <c:delete val="1"/>
        <c:axPos val="b"/>
        <c:numFmt formatCode="ge" sourceLinked="1"/>
        <c:majorTickMark val="none"/>
        <c:minorTickMark val="none"/>
        <c:tickLblPos val="none"/>
        <c:crossAx val="102254080"/>
        <c:crosses val="autoZero"/>
        <c:auto val="1"/>
        <c:lblOffset val="100"/>
        <c:baseTimeUnit val="years"/>
      </c:dateAx>
      <c:valAx>
        <c:axId val="10225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4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209.51</c:v>
                </c:pt>
                <c:pt idx="1">
                  <c:v>268.60000000000002</c:v>
                </c:pt>
                <c:pt idx="2">
                  <c:v>284.27999999999997</c:v>
                </c:pt>
                <c:pt idx="3">
                  <c:v>290.70999999999998</c:v>
                </c:pt>
                <c:pt idx="4">
                  <c:v>530.91</c:v>
                </c:pt>
              </c:numCache>
            </c:numRef>
          </c:val>
        </c:ser>
        <c:dLbls>
          <c:showLegendKey val="0"/>
          <c:showVal val="0"/>
          <c:showCatName val="0"/>
          <c:showSerName val="0"/>
          <c:showPercent val="0"/>
          <c:showBubbleSize val="0"/>
        </c:dLbls>
        <c:gapWidth val="150"/>
        <c:axId val="102292096"/>
        <c:axId val="1022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102292096"/>
        <c:axId val="102298368"/>
      </c:lineChart>
      <c:dateAx>
        <c:axId val="102292096"/>
        <c:scaling>
          <c:orientation val="minMax"/>
        </c:scaling>
        <c:delete val="1"/>
        <c:axPos val="b"/>
        <c:numFmt formatCode="ge" sourceLinked="1"/>
        <c:majorTickMark val="none"/>
        <c:minorTickMark val="none"/>
        <c:tickLblPos val="none"/>
        <c:crossAx val="102298368"/>
        <c:crosses val="autoZero"/>
        <c:auto val="1"/>
        <c:lblOffset val="100"/>
        <c:baseTimeUnit val="years"/>
      </c:dateAx>
      <c:valAx>
        <c:axId val="1022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9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D7" zoomScale="55" zoomScaleNormal="5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信濃町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8943</v>
      </c>
      <c r="AJ8" s="55"/>
      <c r="AK8" s="55"/>
      <c r="AL8" s="55"/>
      <c r="AM8" s="55"/>
      <c r="AN8" s="55"/>
      <c r="AO8" s="55"/>
      <c r="AP8" s="56"/>
      <c r="AQ8" s="46">
        <f>データ!R6</f>
        <v>149.30000000000001</v>
      </c>
      <c r="AR8" s="46"/>
      <c r="AS8" s="46"/>
      <c r="AT8" s="46"/>
      <c r="AU8" s="46"/>
      <c r="AV8" s="46"/>
      <c r="AW8" s="46"/>
      <c r="AX8" s="46"/>
      <c r="AY8" s="46">
        <f>データ!S6</f>
        <v>59.9</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3.2</v>
      </c>
      <c r="S10" s="46"/>
      <c r="T10" s="46"/>
      <c r="U10" s="46"/>
      <c r="V10" s="46"/>
      <c r="W10" s="46"/>
      <c r="X10" s="46"/>
      <c r="Y10" s="46"/>
      <c r="Z10" s="80">
        <f>データ!P6</f>
        <v>2650</v>
      </c>
      <c r="AA10" s="80"/>
      <c r="AB10" s="80"/>
      <c r="AC10" s="80"/>
      <c r="AD10" s="80"/>
      <c r="AE10" s="80"/>
      <c r="AF10" s="80"/>
      <c r="AG10" s="80"/>
      <c r="AH10" s="2"/>
      <c r="AI10" s="80">
        <f>データ!T6</f>
        <v>284</v>
      </c>
      <c r="AJ10" s="80"/>
      <c r="AK10" s="80"/>
      <c r="AL10" s="80"/>
      <c r="AM10" s="80"/>
      <c r="AN10" s="80"/>
      <c r="AO10" s="80"/>
      <c r="AP10" s="80"/>
      <c r="AQ10" s="46">
        <f>データ!U6</f>
        <v>29.9</v>
      </c>
      <c r="AR10" s="46"/>
      <c r="AS10" s="46"/>
      <c r="AT10" s="46"/>
      <c r="AU10" s="46"/>
      <c r="AV10" s="46"/>
      <c r="AW10" s="46"/>
      <c r="AX10" s="46"/>
      <c r="AY10" s="46">
        <f>データ!V6</f>
        <v>9.5</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205834</v>
      </c>
      <c r="D6" s="31">
        <f t="shared" si="3"/>
        <v>47</v>
      </c>
      <c r="E6" s="31">
        <f t="shared" si="3"/>
        <v>1</v>
      </c>
      <c r="F6" s="31">
        <f t="shared" si="3"/>
        <v>0</v>
      </c>
      <c r="G6" s="31">
        <f t="shared" si="3"/>
        <v>0</v>
      </c>
      <c r="H6" s="31" t="str">
        <f t="shared" si="3"/>
        <v>長野県　信濃町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3.2</v>
      </c>
      <c r="P6" s="32">
        <f t="shared" si="3"/>
        <v>2650</v>
      </c>
      <c r="Q6" s="32">
        <f t="shared" si="3"/>
        <v>8943</v>
      </c>
      <c r="R6" s="32">
        <f t="shared" si="3"/>
        <v>149.30000000000001</v>
      </c>
      <c r="S6" s="32">
        <f t="shared" si="3"/>
        <v>59.9</v>
      </c>
      <c r="T6" s="32">
        <f t="shared" si="3"/>
        <v>284</v>
      </c>
      <c r="U6" s="32">
        <f t="shared" si="3"/>
        <v>29.9</v>
      </c>
      <c r="V6" s="32">
        <f t="shared" si="3"/>
        <v>9.5</v>
      </c>
      <c r="W6" s="33">
        <f>IF(W7="",NA(),W7)</f>
        <v>113.51</v>
      </c>
      <c r="X6" s="33">
        <f t="shared" ref="X6:AF6" si="4">IF(X7="",NA(),X7)</f>
        <v>109.39</v>
      </c>
      <c r="Y6" s="33">
        <f t="shared" si="4"/>
        <v>93.71</v>
      </c>
      <c r="Z6" s="33">
        <f t="shared" si="4"/>
        <v>90.53</v>
      </c>
      <c r="AA6" s="33">
        <f t="shared" si="4"/>
        <v>91.54</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514.49</v>
      </c>
      <c r="BE6" s="33">
        <f t="shared" ref="BE6:BM6" si="7">IF(BE7="",NA(),BE7)</f>
        <v>471.38</v>
      </c>
      <c r="BF6" s="33">
        <f t="shared" si="7"/>
        <v>510.37</v>
      </c>
      <c r="BG6" s="33">
        <f t="shared" si="7"/>
        <v>476.34</v>
      </c>
      <c r="BH6" s="33">
        <f t="shared" si="7"/>
        <v>619.69000000000005</v>
      </c>
      <c r="BI6" s="33">
        <f t="shared" si="7"/>
        <v>1442.51</v>
      </c>
      <c r="BJ6" s="33">
        <f t="shared" si="7"/>
        <v>1496.15</v>
      </c>
      <c r="BK6" s="33">
        <f t="shared" si="7"/>
        <v>1462.56</v>
      </c>
      <c r="BL6" s="33">
        <f t="shared" si="7"/>
        <v>1486.62</v>
      </c>
      <c r="BM6" s="33">
        <f t="shared" si="7"/>
        <v>1510.14</v>
      </c>
      <c r="BN6" s="32" t="str">
        <f>IF(BN7="","",IF(BN7="-","【-】","【"&amp;SUBSTITUTE(TEXT(BN7,"#,##0.00"),"-","△")&amp;"】"))</f>
        <v>【1,242.90】</v>
      </c>
      <c r="BO6" s="33">
        <f>IF(BO7="",NA(),BO7)</f>
        <v>74.7</v>
      </c>
      <c r="BP6" s="33">
        <f t="shared" ref="BP6:BX6" si="8">IF(BP7="",NA(),BP7)</f>
        <v>55.79</v>
      </c>
      <c r="BQ6" s="33">
        <f t="shared" si="8"/>
        <v>54.74</v>
      </c>
      <c r="BR6" s="33">
        <f t="shared" si="8"/>
        <v>54.78</v>
      </c>
      <c r="BS6" s="33">
        <f t="shared" si="8"/>
        <v>30.4</v>
      </c>
      <c r="BT6" s="33">
        <f t="shared" si="8"/>
        <v>33.299999999999997</v>
      </c>
      <c r="BU6" s="33">
        <f t="shared" si="8"/>
        <v>33.01</v>
      </c>
      <c r="BV6" s="33">
        <f t="shared" si="8"/>
        <v>32.39</v>
      </c>
      <c r="BW6" s="33">
        <f t="shared" si="8"/>
        <v>24.39</v>
      </c>
      <c r="BX6" s="33">
        <f t="shared" si="8"/>
        <v>22.67</v>
      </c>
      <c r="BY6" s="32" t="str">
        <f>IF(BY7="","",IF(BY7="-","【-】","【"&amp;SUBSTITUTE(TEXT(BY7,"#,##0.00"),"-","△")&amp;"】"))</f>
        <v>【33.35】</v>
      </c>
      <c r="BZ6" s="33">
        <f>IF(BZ7="",NA(),BZ7)</f>
        <v>209.51</v>
      </c>
      <c r="CA6" s="33">
        <f t="shared" ref="CA6:CI6" si="9">IF(CA7="",NA(),CA7)</f>
        <v>268.60000000000002</v>
      </c>
      <c r="CB6" s="33">
        <f t="shared" si="9"/>
        <v>284.27999999999997</v>
      </c>
      <c r="CC6" s="33">
        <f t="shared" si="9"/>
        <v>290.70999999999998</v>
      </c>
      <c r="CD6" s="33">
        <f t="shared" si="9"/>
        <v>530.91</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27.7</v>
      </c>
      <c r="CL6" s="33">
        <f t="shared" ref="CL6:CT6" si="10">IF(CL7="",NA(),CL7)</f>
        <v>29.89</v>
      </c>
      <c r="CM6" s="33">
        <f t="shared" si="10"/>
        <v>25.28</v>
      </c>
      <c r="CN6" s="33">
        <f t="shared" si="10"/>
        <v>24.91</v>
      </c>
      <c r="CO6" s="33">
        <f t="shared" si="10"/>
        <v>23.52</v>
      </c>
      <c r="CP6" s="33">
        <f t="shared" si="10"/>
        <v>50.66</v>
      </c>
      <c r="CQ6" s="33">
        <f t="shared" si="10"/>
        <v>51.11</v>
      </c>
      <c r="CR6" s="33">
        <f t="shared" si="10"/>
        <v>50.49</v>
      </c>
      <c r="CS6" s="33">
        <f t="shared" si="10"/>
        <v>48.36</v>
      </c>
      <c r="CT6" s="33">
        <f t="shared" si="10"/>
        <v>48.7</v>
      </c>
      <c r="CU6" s="32" t="str">
        <f>IF(CU7="","",IF(CU7="-","【-】","【"&amp;SUBSTITUTE(TEXT(CU7,"#,##0.00"),"-","△")&amp;"】"))</f>
        <v>【57.58】</v>
      </c>
      <c r="CV6" s="33">
        <f>IF(CV7="",NA(),CV7)</f>
        <v>75.900000000000006</v>
      </c>
      <c r="CW6" s="33">
        <f t="shared" ref="CW6:DE6" si="11">IF(CW7="",NA(),CW7)</f>
        <v>75.900000000000006</v>
      </c>
      <c r="CX6" s="33">
        <f t="shared" si="11"/>
        <v>74.900000000000006</v>
      </c>
      <c r="CY6" s="33">
        <f t="shared" si="11"/>
        <v>74.12</v>
      </c>
      <c r="CZ6" s="33">
        <f t="shared" si="11"/>
        <v>72.989999999999995</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0.24</v>
      </c>
      <c r="EE6" s="33">
        <f t="shared" si="14"/>
        <v>0.05</v>
      </c>
      <c r="EF6" s="33">
        <f t="shared" si="14"/>
        <v>0.38</v>
      </c>
      <c r="EG6" s="33">
        <f t="shared" si="14"/>
        <v>2.33</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205834</v>
      </c>
      <c r="D7" s="35">
        <v>47</v>
      </c>
      <c r="E7" s="35">
        <v>1</v>
      </c>
      <c r="F7" s="35">
        <v>0</v>
      </c>
      <c r="G7" s="35">
        <v>0</v>
      </c>
      <c r="H7" s="35" t="s">
        <v>93</v>
      </c>
      <c r="I7" s="35" t="s">
        <v>94</v>
      </c>
      <c r="J7" s="35" t="s">
        <v>95</v>
      </c>
      <c r="K7" s="35" t="s">
        <v>96</v>
      </c>
      <c r="L7" s="35" t="s">
        <v>97</v>
      </c>
      <c r="M7" s="36" t="s">
        <v>98</v>
      </c>
      <c r="N7" s="36" t="s">
        <v>99</v>
      </c>
      <c r="O7" s="36">
        <v>3.2</v>
      </c>
      <c r="P7" s="36">
        <v>2650</v>
      </c>
      <c r="Q7" s="36">
        <v>8943</v>
      </c>
      <c r="R7" s="36">
        <v>149.30000000000001</v>
      </c>
      <c r="S7" s="36">
        <v>59.9</v>
      </c>
      <c r="T7" s="36">
        <v>284</v>
      </c>
      <c r="U7" s="36">
        <v>29.9</v>
      </c>
      <c r="V7" s="36">
        <v>9.5</v>
      </c>
      <c r="W7" s="36">
        <v>113.51</v>
      </c>
      <c r="X7" s="36">
        <v>109.39</v>
      </c>
      <c r="Y7" s="36">
        <v>93.71</v>
      </c>
      <c r="Z7" s="36">
        <v>90.53</v>
      </c>
      <c r="AA7" s="36">
        <v>91.54</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514.49</v>
      </c>
      <c r="BE7" s="36">
        <v>471.38</v>
      </c>
      <c r="BF7" s="36">
        <v>510.37</v>
      </c>
      <c r="BG7" s="36">
        <v>476.34</v>
      </c>
      <c r="BH7" s="36">
        <v>619.69000000000005</v>
      </c>
      <c r="BI7" s="36">
        <v>1442.51</v>
      </c>
      <c r="BJ7" s="36">
        <v>1496.15</v>
      </c>
      <c r="BK7" s="36">
        <v>1462.56</v>
      </c>
      <c r="BL7" s="36">
        <v>1486.62</v>
      </c>
      <c r="BM7" s="36">
        <v>1510.14</v>
      </c>
      <c r="BN7" s="36">
        <v>1242.9000000000001</v>
      </c>
      <c r="BO7" s="36">
        <v>74.7</v>
      </c>
      <c r="BP7" s="36">
        <v>55.79</v>
      </c>
      <c r="BQ7" s="36">
        <v>54.74</v>
      </c>
      <c r="BR7" s="36">
        <v>54.78</v>
      </c>
      <c r="BS7" s="36">
        <v>30.4</v>
      </c>
      <c r="BT7" s="36">
        <v>33.299999999999997</v>
      </c>
      <c r="BU7" s="36">
        <v>33.01</v>
      </c>
      <c r="BV7" s="36">
        <v>32.39</v>
      </c>
      <c r="BW7" s="36">
        <v>24.39</v>
      </c>
      <c r="BX7" s="36">
        <v>22.67</v>
      </c>
      <c r="BY7" s="36">
        <v>33.35</v>
      </c>
      <c r="BZ7" s="36">
        <v>209.51</v>
      </c>
      <c r="CA7" s="36">
        <v>268.60000000000002</v>
      </c>
      <c r="CB7" s="36">
        <v>284.27999999999997</v>
      </c>
      <c r="CC7" s="36">
        <v>290.70999999999998</v>
      </c>
      <c r="CD7" s="36">
        <v>530.91</v>
      </c>
      <c r="CE7" s="36">
        <v>526.57000000000005</v>
      </c>
      <c r="CF7" s="36">
        <v>523.08000000000004</v>
      </c>
      <c r="CG7" s="36">
        <v>530.83000000000004</v>
      </c>
      <c r="CH7" s="36">
        <v>734.18</v>
      </c>
      <c r="CI7" s="36">
        <v>789.62</v>
      </c>
      <c r="CJ7" s="36">
        <v>524.69000000000005</v>
      </c>
      <c r="CK7" s="36">
        <v>27.7</v>
      </c>
      <c r="CL7" s="36">
        <v>29.89</v>
      </c>
      <c r="CM7" s="36">
        <v>25.28</v>
      </c>
      <c r="CN7" s="36">
        <v>24.91</v>
      </c>
      <c r="CO7" s="36">
        <v>23.52</v>
      </c>
      <c r="CP7" s="36">
        <v>50.66</v>
      </c>
      <c r="CQ7" s="36">
        <v>51.11</v>
      </c>
      <c r="CR7" s="36">
        <v>50.49</v>
      </c>
      <c r="CS7" s="36">
        <v>48.36</v>
      </c>
      <c r="CT7" s="36">
        <v>48.7</v>
      </c>
      <c r="CU7" s="36">
        <v>57.58</v>
      </c>
      <c r="CV7" s="36">
        <v>75.900000000000006</v>
      </c>
      <c r="CW7" s="36">
        <v>75.900000000000006</v>
      </c>
      <c r="CX7" s="36">
        <v>74.900000000000006</v>
      </c>
      <c r="CY7" s="36">
        <v>74.12</v>
      </c>
      <c r="CZ7" s="36">
        <v>72.989999999999995</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0.24</v>
      </c>
      <c r="EE7" s="36">
        <v>0.05</v>
      </c>
      <c r="EF7" s="36">
        <v>0.38</v>
      </c>
      <c r="EG7" s="36">
        <v>2.33</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2016-12-02T02:18:42Z</dcterms:created>
  <dcterms:modified xsi:type="dcterms:W3CDTF">2017-02-02T01:01:19Z</dcterms:modified>
</cp:coreProperties>
</file>