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<sst xmlns="http://schemas.openxmlformats.org/spreadsheetml/2006/main" count="217" uniqueCount="106">
  <si>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</si>
  <si>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</si>
  <si>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</si>
  <si>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</si>
  <si>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</si>
  <si>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</si>
  <si>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</si>
  <si>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</si>
  <si>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</si>
  <si>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</si>
  <si>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</si>
  <si>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</si>
  <si>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</si>
  <si>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</si>
  <si>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</si>
  <si>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</si>
  <si>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</si>
  <si>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</si>
  <si>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</si>
  <si>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</si>
  <si>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</si>
  <si>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</si>
  <si>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</si>
  <si>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</si>
  <si>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</si>
  <si>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</si>
  <si>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</si>
  <si>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</si>
  <si>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</si>
  <si>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</si>
  <si>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</si>
  <si>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</si>
  <si>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</si>
  <si>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</si>
  <si>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</si>
  <si>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</si>
  <si>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</si>
  <si>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</si>
  <si>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</si>
  <si>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</si>
  <si>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</si>
  <si>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</si>
  <si>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</si>
  <si>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</si>
  <si>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</si>
  <si>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</si>
  <si>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</si>
  <si>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</si>
  <si>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</si>
  <si>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</si>
  <si>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</si>
  <si>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</si>
  <si>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</si>
  <si>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</si>
  <si>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</si>
  <si>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</si>
  <si>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</si>
  <si>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</si>
  <si>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</si>
  <si>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</si>
  <si>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</si>
  <si>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</si>
  <si>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</si>
  <si>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</si>
  <si>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</si>
  <si>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</si>
  <si>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</si>
  <si>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</si>
  <si>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</si>
  <si>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</si>
  <si>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</si>
  <si>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</si>
  <si>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</si>
  <si>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</si>
  <si>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</si>
  <si>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</si>
  <si>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</si>
  <si>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</si>
  <si>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</si>
  <si>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</si>
  <si>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</si>
  <si>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</si>
  <si>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</si>
  <si>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</si>
  <si>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</si>
  <si>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</si>
  <si>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</si>
  <si>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</si>
  <si>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</si>
  <si>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</si>
  <si>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</si>
  <si>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</si>
  <si>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信濃町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</si>
  <si>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</si>
  <si>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</si>
  <si>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</si>
  <si>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</si>
  <si>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</si>
  <si>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</si>
  <si>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</si>
  <si>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</si>
  <si>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</si>
  <si>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</si>
  <si>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の、①経常収支比率は、二年連続で100％を下回り、赤字となりました。主な原因は、給水人口の減少により水道料金が急減しているものです。⑤の料金回収率は、平成24年度から100％を下回っており、経営に必要な経費を水道料金で賄えておりません。また、施設の利用状況や適正規模を判断する⑦施設利用率が、全国平均・類似団体と比較して低い理由は、給水人口が減少している中で地理的特殊性により施設の集約化が出来ないためです。⑧有収率は、全国平均・類似団体よりも低く、主な原因は漏水によるものと推測されます。</t>
    <phoneticPr fontId="4"/>
  </si>
  <si>
    <t>①有形固定資産減価償却率、②老朽化の状況につきましては、ともに全国平均・類似団体と比較して高く、施設の老朽化が進んでいます。③管路更新率も同様であり、水道料金収入が急減している現在では、管路の更新費用を積立てることができません。施設の更新にはなお相当の年数を要すると推測します。</t>
    <phoneticPr fontId="4"/>
  </si>
  <si>
    <t xml:space="preserve">財務の健全性については、概ね確保されているといえますが、給水人口が年々減少するため水道料金収入も激減しています。今後も水道水を安定して供給するためには、健全な経営が必要であり、適正な水道料金収入の確保等の対策が急務となります。
　また、地理的特殊性があるものの、施設の効率性が低い水準にあることから、今後の人口や水需要の動向に注意しながら施設規模の見直しや老朽施設の更新等の検討を行い、計画的に効率的な経営に努めていく必要があ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</si>
</sst>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0.81</c:v>
                </c:pt>
                <c:pt idx="1">
                  <c:v>0.97</c:v>
                </c:pt>
                <c:pt idx="2">
                  <c:v>0.87</c:v>
                </c:pt>
                <c:pt idx="3">
                  <c:v>0.51</c:v>
                </c:pt>
                <c:pt idx="4" formatCode="#,##0.00;&quot;△&quot;#,##0.00">
                  <c:v>0.36</c:v>
                </c:pt>
              </c:numCache>
            </c:numRef>
          </c:val>
        </c:ser>
        <c:dLbls>
          <c:showLegendKey val="0"/>
          <c:showVal val="0"/>
          <c:showCatName val="0"/>
          <c:showSerName val="0"/>
          <c:showPercent val="0"/>
          <c:showBubbleSize val="0"/>
        </c:dLbls>
        <c:gapWidth val="150"/>
        <c:axId val="43957632"/>
        <c:axId val="4395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43957632"/>
        <c:axId val="43959808"/>
      </c:lineChart>
      <c:dateAx>
        <c:axId val="43957632"/>
        <c:scaling>
          <c:orientation val="minMax"/>
        </c:scaling>
        <c:delete val="1"/>
        <c:axPos val="b"/>
        <c:numFmt formatCode="ge" sourceLinked="1"/>
        <c:majorTickMark val="none"/>
        <c:minorTickMark val="none"/>
        <c:tickLblPos val="none"/>
        <c:crossAx val="43959808"/>
        <c:crosses val="autoZero"/>
        <c:auto val="1"/>
        <c:lblOffset val="100"/>
        <c:baseTimeUnit val="years"/>
      </c:dateAx>
      <c:valAx>
        <c:axId val="4395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46.02</c:v>
                </c:pt>
                <c:pt idx="1">
                  <c:v>44.56</c:v>
                </c:pt>
                <c:pt idx="2">
                  <c:v>45.04</c:v>
                </c:pt>
                <c:pt idx="3">
                  <c:v>43.61</c:v>
                </c:pt>
                <c:pt idx="4">
                  <c:v>41.12</c:v>
                </c:pt>
              </c:numCache>
            </c:numRef>
          </c:val>
        </c:ser>
        <c:dLbls>
          <c:showLegendKey val="0"/>
          <c:showVal val="0"/>
          <c:showCatName val="0"/>
          <c:showSerName val="0"/>
          <c:showPercent val="0"/>
          <c:showBubbleSize val="0"/>
        </c:dLbls>
        <c:gapWidth val="150"/>
        <c:axId val="59981824"/>
        <c:axId val="599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59981824"/>
        <c:axId val="59983744"/>
      </c:lineChart>
      <c:dateAx>
        <c:axId val="59981824"/>
        <c:scaling>
          <c:orientation val="minMax"/>
        </c:scaling>
        <c:delete val="1"/>
        <c:axPos val="b"/>
        <c:numFmt formatCode="ge" sourceLinked="1"/>
        <c:majorTickMark val="none"/>
        <c:minorTickMark val="none"/>
        <c:tickLblPos val="none"/>
        <c:crossAx val="59983744"/>
        <c:crosses val="autoZero"/>
        <c:auto val="1"/>
        <c:lblOffset val="100"/>
        <c:baseTimeUnit val="years"/>
      </c:dateAx>
      <c:valAx>
        <c:axId val="5998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76.69</c:v>
                </c:pt>
                <c:pt idx="1">
                  <c:v>76.72</c:v>
                </c:pt>
                <c:pt idx="2">
                  <c:v>76.81</c:v>
                </c:pt>
                <c:pt idx="3">
                  <c:v>76.48</c:v>
                </c:pt>
                <c:pt idx="4">
                  <c:v>78.2</c:v>
                </c:pt>
              </c:numCache>
            </c:numRef>
          </c:val>
        </c:ser>
        <c:dLbls>
          <c:showLegendKey val="0"/>
          <c:showVal val="0"/>
          <c:showCatName val="0"/>
          <c:showSerName val="0"/>
          <c:showPercent val="0"/>
          <c:showBubbleSize val="0"/>
        </c:dLbls>
        <c:gapWidth val="150"/>
        <c:axId val="59997568"/>
        <c:axId val="6002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59997568"/>
        <c:axId val="60020224"/>
      </c:lineChart>
      <c:dateAx>
        <c:axId val="59997568"/>
        <c:scaling>
          <c:orientation val="minMax"/>
        </c:scaling>
        <c:delete val="1"/>
        <c:axPos val="b"/>
        <c:numFmt formatCode="ge" sourceLinked="1"/>
        <c:majorTickMark val="none"/>
        <c:minorTickMark val="none"/>
        <c:tickLblPos val="none"/>
        <c:crossAx val="60020224"/>
        <c:crosses val="autoZero"/>
        <c:auto val="1"/>
        <c:lblOffset val="100"/>
        <c:baseTimeUnit val="years"/>
      </c:dateAx>
      <c:valAx>
        <c:axId val="600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109.06</c:v>
                </c:pt>
                <c:pt idx="1">
                  <c:v>100.59</c:v>
                </c:pt>
                <c:pt idx="2">
                  <c:v>101.12</c:v>
                </c:pt>
                <c:pt idx="3">
                  <c:v>98.6</c:v>
                </c:pt>
                <c:pt idx="4">
                  <c:v>95.38</c:v>
                </c:pt>
              </c:numCache>
            </c:numRef>
          </c:val>
        </c:ser>
        <c:dLbls>
          <c:showLegendKey val="0"/>
          <c:showVal val="0"/>
          <c:showCatName val="0"/>
          <c:showSerName val="0"/>
          <c:showPercent val="0"/>
          <c:showBubbleSize val="0"/>
        </c:dLbls>
        <c:gapWidth val="150"/>
        <c:axId val="44440576"/>
        <c:axId val="78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44440576"/>
        <c:axId val="78722176"/>
      </c:lineChart>
      <c:dateAx>
        <c:axId val="44440576"/>
        <c:scaling>
          <c:orientation val="minMax"/>
        </c:scaling>
        <c:delete val="1"/>
        <c:axPos val="b"/>
        <c:numFmt formatCode="ge" sourceLinked="1"/>
        <c:majorTickMark val="none"/>
        <c:minorTickMark val="none"/>
        <c:tickLblPos val="none"/>
        <c:crossAx val="78722176"/>
        <c:crosses val="autoZero"/>
        <c:auto val="1"/>
        <c:lblOffset val="100"/>
        <c:baseTimeUnit val="years"/>
      </c:dateAx>
      <c:valAx>
        <c:axId val="7872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4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42.84</c:v>
                </c:pt>
                <c:pt idx="1">
                  <c:v>43.51</c:v>
                </c:pt>
                <c:pt idx="2">
                  <c:v>44.78</c:v>
                </c:pt>
                <c:pt idx="3">
                  <c:v>47.19</c:v>
                </c:pt>
                <c:pt idx="4">
                  <c:v>48.37</c:v>
                </c:pt>
              </c:numCache>
            </c:numRef>
          </c:val>
        </c:ser>
        <c:dLbls>
          <c:showLegendKey val="0"/>
          <c:showVal val="0"/>
          <c:showCatName val="0"/>
          <c:showSerName val="0"/>
          <c:showPercent val="0"/>
          <c:showBubbleSize val="0"/>
        </c:dLbls>
        <c:gapWidth val="150"/>
        <c:axId val="78748288"/>
        <c:axId val="596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78748288"/>
        <c:axId val="59646720"/>
      </c:lineChart>
      <c:dateAx>
        <c:axId val="78748288"/>
        <c:scaling>
          <c:orientation val="minMax"/>
        </c:scaling>
        <c:delete val="1"/>
        <c:axPos val="b"/>
        <c:numFmt formatCode="ge" sourceLinked="1"/>
        <c:majorTickMark val="none"/>
        <c:minorTickMark val="none"/>
        <c:tickLblPos val="none"/>
        <c:crossAx val="59646720"/>
        <c:crosses val="autoZero"/>
        <c:auto val="1"/>
        <c:lblOffset val="100"/>
        <c:baseTimeUnit val="years"/>
      </c:dateAx>
      <c:valAx>
        <c:axId val="59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4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7.49</c:v>
                </c:pt>
                <c:pt idx="1">
                  <c:v>34.93</c:v>
                </c:pt>
                <c:pt idx="2">
                  <c:v>35.5</c:v>
                </c:pt>
                <c:pt idx="3">
                  <c:v>24.29</c:v>
                </c:pt>
                <c:pt idx="4" formatCode="#,##0.00;&quot;△&quot;#,##0.00">
                  <c:v>24.42</c:v>
                </c:pt>
              </c:numCache>
            </c:numRef>
          </c:val>
        </c:ser>
        <c:dLbls>
          <c:showLegendKey val="0"/>
          <c:showVal val="0"/>
          <c:showCatName val="0"/>
          <c:showSerName val="0"/>
          <c:showPercent val="0"/>
          <c:showBubbleSize val="0"/>
        </c:dLbls>
        <c:gapWidth val="150"/>
        <c:axId val="59695104"/>
        <c:axId val="596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59695104"/>
        <c:axId val="59697024"/>
      </c:lineChart>
      <c:dateAx>
        <c:axId val="59695104"/>
        <c:scaling>
          <c:orientation val="minMax"/>
        </c:scaling>
        <c:delete val="1"/>
        <c:axPos val="b"/>
        <c:numFmt formatCode="ge" sourceLinked="1"/>
        <c:majorTickMark val="none"/>
        <c:minorTickMark val="none"/>
        <c:tickLblPos val="none"/>
        <c:crossAx val="59697024"/>
        <c:crosses val="autoZero"/>
        <c:auto val="1"/>
        <c:lblOffset val="100"/>
        <c:baseTimeUnit val="years"/>
      </c:dateAx>
      <c:valAx>
        <c:axId val="596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6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9724160"/>
        <c:axId val="597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59724160"/>
        <c:axId val="59726080"/>
      </c:lineChart>
      <c:dateAx>
        <c:axId val="59724160"/>
        <c:scaling>
          <c:orientation val="minMax"/>
        </c:scaling>
        <c:delete val="1"/>
        <c:axPos val="b"/>
        <c:numFmt formatCode="ge" sourceLinked="1"/>
        <c:majorTickMark val="none"/>
        <c:minorTickMark val="none"/>
        <c:tickLblPos val="none"/>
        <c:crossAx val="59726080"/>
        <c:crosses val="autoZero"/>
        <c:auto val="1"/>
        <c:lblOffset val="100"/>
        <c:baseTimeUnit val="years"/>
      </c:dateAx>
      <c:valAx>
        <c:axId val="5972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7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1907.81</c:v>
                </c:pt>
                <c:pt idx="1">
                  <c:v>2692</c:v>
                </c:pt>
                <c:pt idx="2">
                  <c:v>1094.21</c:v>
                </c:pt>
                <c:pt idx="3">
                  <c:v>361.26</c:v>
                </c:pt>
                <c:pt idx="4">
                  <c:v>316.13</c:v>
                </c:pt>
              </c:numCache>
            </c:numRef>
          </c:val>
        </c:ser>
        <c:dLbls>
          <c:showLegendKey val="0"/>
          <c:showVal val="0"/>
          <c:showCatName val="0"/>
          <c:showSerName val="0"/>
          <c:showPercent val="0"/>
          <c:showBubbleSize val="0"/>
        </c:dLbls>
        <c:gapWidth val="150"/>
        <c:axId val="59772928"/>
        <c:axId val="597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59772928"/>
        <c:axId val="59774848"/>
      </c:lineChart>
      <c:dateAx>
        <c:axId val="59772928"/>
        <c:scaling>
          <c:orientation val="minMax"/>
        </c:scaling>
        <c:delete val="1"/>
        <c:axPos val="b"/>
        <c:numFmt formatCode="ge" sourceLinked="1"/>
        <c:majorTickMark val="none"/>
        <c:minorTickMark val="none"/>
        <c:tickLblPos val="none"/>
        <c:crossAx val="59774848"/>
        <c:crosses val="autoZero"/>
        <c:auto val="1"/>
        <c:lblOffset val="100"/>
        <c:baseTimeUnit val="years"/>
      </c:dateAx>
      <c:valAx>
        <c:axId val="5977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7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298.83999999999997</c:v>
                </c:pt>
                <c:pt idx="1">
                  <c:v>291.23</c:v>
                </c:pt>
                <c:pt idx="2">
                  <c:v>264.91000000000003</c:v>
                </c:pt>
                <c:pt idx="3">
                  <c:v>247.97</c:v>
                </c:pt>
                <c:pt idx="4">
                  <c:v>233.55</c:v>
                </c:pt>
              </c:numCache>
            </c:numRef>
          </c:val>
        </c:ser>
        <c:dLbls>
          <c:showLegendKey val="0"/>
          <c:showVal val="0"/>
          <c:showCatName val="0"/>
          <c:showSerName val="0"/>
          <c:showPercent val="0"/>
          <c:showBubbleSize val="0"/>
        </c:dLbls>
        <c:gapWidth val="150"/>
        <c:axId val="59791232"/>
        <c:axId val="598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59791232"/>
        <c:axId val="59801600"/>
      </c:lineChart>
      <c:dateAx>
        <c:axId val="59791232"/>
        <c:scaling>
          <c:orientation val="minMax"/>
        </c:scaling>
        <c:delete val="1"/>
        <c:axPos val="b"/>
        <c:numFmt formatCode="ge" sourceLinked="1"/>
        <c:majorTickMark val="none"/>
        <c:minorTickMark val="none"/>
        <c:tickLblPos val="none"/>
        <c:crossAx val="59801600"/>
        <c:crosses val="autoZero"/>
        <c:auto val="1"/>
        <c:lblOffset val="100"/>
        <c:baseTimeUnit val="years"/>
      </c:dateAx>
      <c:valAx>
        <c:axId val="59801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97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106.13</c:v>
                </c:pt>
                <c:pt idx="1">
                  <c:v>97.89</c:v>
                </c:pt>
                <c:pt idx="2">
                  <c:v>97.09</c:v>
                </c:pt>
                <c:pt idx="3">
                  <c:v>93.61</c:v>
                </c:pt>
                <c:pt idx="4">
                  <c:v>91.09</c:v>
                </c:pt>
              </c:numCache>
            </c:numRef>
          </c:val>
        </c:ser>
        <c:dLbls>
          <c:showLegendKey val="0"/>
          <c:showVal val="0"/>
          <c:showCatName val="0"/>
          <c:showSerName val="0"/>
          <c:showPercent val="0"/>
          <c:showBubbleSize val="0"/>
        </c:dLbls>
        <c:gapWidth val="150"/>
        <c:axId val="59901440"/>
        <c:axId val="599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59901440"/>
        <c:axId val="59903360"/>
      </c:lineChart>
      <c:dateAx>
        <c:axId val="59901440"/>
        <c:scaling>
          <c:orientation val="minMax"/>
        </c:scaling>
        <c:delete val="1"/>
        <c:axPos val="b"/>
        <c:numFmt formatCode="ge" sourceLinked="1"/>
        <c:majorTickMark val="none"/>
        <c:minorTickMark val="none"/>
        <c:tickLblPos val="none"/>
        <c:crossAx val="59903360"/>
        <c:crosses val="autoZero"/>
        <c:auto val="1"/>
        <c:lblOffset val="100"/>
        <c:baseTimeUnit val="years"/>
      </c:dateAx>
      <c:valAx>
        <c:axId val="599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154.69</c:v>
                </c:pt>
                <c:pt idx="1">
                  <c:v>165.88</c:v>
                </c:pt>
                <c:pt idx="2">
                  <c:v>167.76</c:v>
                </c:pt>
                <c:pt idx="3">
                  <c:v>176.19</c:v>
                </c:pt>
                <c:pt idx="4">
                  <c:v>179.33</c:v>
                </c:pt>
              </c:numCache>
            </c:numRef>
          </c:val>
        </c:ser>
        <c:dLbls>
          <c:showLegendKey val="0"/>
          <c:showVal val="0"/>
          <c:showCatName val="0"/>
          <c:showSerName val="0"/>
          <c:showPercent val="0"/>
          <c:showBubbleSize val="0"/>
        </c:dLbls>
        <c:gapWidth val="150"/>
        <c:axId val="59937152"/>
        <c:axId val="599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59937152"/>
        <c:axId val="59939072"/>
      </c:lineChart>
      <c:dateAx>
        <c:axId val="59937152"/>
        <c:scaling>
          <c:orientation val="minMax"/>
        </c:scaling>
        <c:delete val="1"/>
        <c:axPos val="b"/>
        <c:numFmt formatCode="ge" sourceLinked="1"/>
        <c:majorTickMark val="none"/>
        <c:minorTickMark val="none"/>
        <c:tickLblPos val="none"/>
        <c:crossAx val="59939072"/>
        <c:crosses val="autoZero"/>
        <c:auto val="1"/>
        <c:lblOffset val="100"/>
        <c:baseTimeUnit val="years"/>
      </c:dateAx>
      <c:valAx>
        <c:axId val="599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9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長野県　信濃町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8943</v>
      </c>
      <c r="AJ8" s="56"/>
      <c r="AK8" s="56"/>
      <c r="AL8" s="56"/>
      <c r="AM8" s="56"/>
      <c r="AN8" s="56"/>
      <c r="AO8" s="56"/>
      <c r="AP8" s="57"/>
      <c r="AQ8" s="47">
        <f>データ!R6</f>
        <v>149.30000000000001</v>
      </c>
      <c r="AR8" s="47"/>
      <c r="AS8" s="47"/>
      <c r="AT8" s="47"/>
      <c r="AU8" s="47"/>
      <c r="AV8" s="47"/>
      <c r="AW8" s="47"/>
      <c r="AX8" s="47"/>
      <c r="AY8" s="47">
        <f>データ!S6</f>
        <v>59.9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80.150000000000006</v>
      </c>
      <c r="K10" s="47"/>
      <c r="L10" s="47"/>
      <c r="M10" s="47"/>
      <c r="N10" s="47"/>
      <c r="O10" s="47"/>
      <c r="P10" s="47"/>
      <c r="Q10" s="47"/>
      <c r="R10" s="47">
        <f>データ!O6</f>
        <v>94.44</v>
      </c>
      <c r="S10" s="47"/>
      <c r="T10" s="47"/>
      <c r="U10" s="47"/>
      <c r="V10" s="47"/>
      <c r="W10" s="47"/>
      <c r="X10" s="47"/>
      <c r="Y10" s="47"/>
      <c r="Z10" s="78">
        <f>データ!P6</f>
        <v>2650</v>
      </c>
      <c r="AA10" s="78"/>
      <c r="AB10" s="78"/>
      <c r="AC10" s="78"/>
      <c r="AD10" s="78"/>
      <c r="AE10" s="78"/>
      <c r="AF10" s="78"/>
      <c r="AG10" s="78"/>
      <c r="AH10" s="2"/>
      <c r="AI10" s="78">
        <f>データ!T6</f>
        <v>8393</v>
      </c>
      <c r="AJ10" s="78"/>
      <c r="AK10" s="78"/>
      <c r="AL10" s="78"/>
      <c r="AM10" s="78"/>
      <c r="AN10" s="78"/>
      <c r="AO10" s="78"/>
      <c r="AP10" s="78"/>
      <c r="AQ10" s="47">
        <f>データ!U6</f>
        <v>45.35</v>
      </c>
      <c r="AR10" s="47"/>
      <c r="AS10" s="47"/>
      <c r="AT10" s="47"/>
      <c r="AU10" s="47"/>
      <c r="AV10" s="47"/>
      <c r="AW10" s="47"/>
      <c r="AX10" s="47"/>
      <c r="AY10" s="47">
        <f>データ!V6</f>
        <v>185.07</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205834</v>
      </c>
      <c r="D6" s="31">
        <f t="shared" si="3"/>
        <v>46</v>
      </c>
      <c r="E6" s="31">
        <f t="shared" si="3"/>
        <v>1</v>
      </c>
      <c r="F6" s="31">
        <f t="shared" si="3"/>
        <v>0</v>
      </c>
      <c r="G6" s="31">
        <f t="shared" si="3"/>
        <v>1</v>
      </c>
      <c r="H6" s="31" t="str">
        <f t="shared" si="3"/>
        <v>長野県　信濃町</v>
      </c>
      <c r="I6" s="31" t="str">
        <f t="shared" si="3"/>
        <v>法適用</v>
      </c>
      <c r="J6" s="31" t="str">
        <f t="shared" si="3"/>
        <v>水道事業</v>
      </c>
      <c r="K6" s="31" t="str">
        <f t="shared" si="3"/>
        <v>末端給水事業</v>
      </c>
      <c r="L6" s="31" t="str">
        <f t="shared" si="3"/>
        <v>A8</v>
      </c>
      <c r="M6" s="32" t="str">
        <f t="shared" si="3"/>
        <v>-</v>
      </c>
      <c r="N6" s="32">
        <f t="shared" si="3"/>
        <v>80.150000000000006</v>
      </c>
      <c r="O6" s="32">
        <f t="shared" si="3"/>
        <v>94.44</v>
      </c>
      <c r="P6" s="32">
        <f t="shared" si="3"/>
        <v>2650</v>
      </c>
      <c r="Q6" s="32">
        <f t="shared" si="3"/>
        <v>8943</v>
      </c>
      <c r="R6" s="32">
        <f t="shared" si="3"/>
        <v>149.30000000000001</v>
      </c>
      <c r="S6" s="32">
        <f t="shared" si="3"/>
        <v>59.9</v>
      </c>
      <c r="T6" s="32">
        <f t="shared" si="3"/>
        <v>8393</v>
      </c>
      <c r="U6" s="32">
        <f t="shared" si="3"/>
        <v>45.35</v>
      </c>
      <c r="V6" s="32">
        <f t="shared" si="3"/>
        <v>185.07</v>
      </c>
      <c r="W6" s="33">
        <f>IF(W7="",NA(),W7)</f>
        <v>109.06</v>
      </c>
      <c r="X6" s="33">
        <f t="shared" ref="X6:AF6" si="4">IF(X7="",NA(),X7)</f>
        <v>100.59</v>
      </c>
      <c r="Y6" s="33">
        <f t="shared" si="4"/>
        <v>101.12</v>
      </c>
      <c r="Z6" s="33">
        <f t="shared" si="4"/>
        <v>98.6</v>
      </c>
      <c r="AA6" s="33">
        <f t="shared" si="4"/>
        <v>95.38</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1907.81</v>
      </c>
      <c r="AT6" s="33">
        <f t="shared" ref="AT6:BB6" si="6">IF(AT7="",NA(),AT7)</f>
        <v>2692</v>
      </c>
      <c r="AU6" s="33">
        <f t="shared" si="6"/>
        <v>1094.21</v>
      </c>
      <c r="AV6" s="33">
        <f t="shared" si="6"/>
        <v>361.26</v>
      </c>
      <c r="AW6" s="33">
        <f t="shared" si="6"/>
        <v>316.13</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298.83999999999997</v>
      </c>
      <c r="BE6" s="33">
        <f t="shared" ref="BE6:BM6" si="7">IF(BE7="",NA(),BE7)</f>
        <v>291.23</v>
      </c>
      <c r="BF6" s="33">
        <f t="shared" si="7"/>
        <v>264.91000000000003</v>
      </c>
      <c r="BG6" s="33">
        <f t="shared" si="7"/>
        <v>247.97</v>
      </c>
      <c r="BH6" s="33">
        <f t="shared" si="7"/>
        <v>233.55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106.13</v>
      </c>
      <c r="BP6" s="33">
        <f t="shared" ref="BP6:BX6" si="8">IF(BP7="",NA(),BP7)</f>
        <v>97.89</v>
      </c>
      <c r="BQ6" s="33">
        <f t="shared" si="8"/>
        <v>97.09</v>
      </c>
      <c r="BR6" s="33">
        <f t="shared" si="8"/>
        <v>93.61</v>
      </c>
      <c r="BS6" s="33">
        <f t="shared" si="8"/>
        <v>91.09</v>
      </c>
      <c r="BT6" s="33">
        <f t="shared" si="8"/>
        <v>90.17</v>
      </c>
      <c r="BU6" s="33">
        <f t="shared" si="8"/>
        <v>90.69</v>
      </c>
      <c r="BV6" s="33">
        <f t="shared" si="8"/>
        <v>90.64</v>
      </c>
      <c r="BW6" s="33">
        <f t="shared" si="8"/>
        <v>93.66</v>
      </c>
      <c r="BX6" s="33">
        <f t="shared" si="8"/>
        <v>92.76</v>
      </c>
      <c r="BY6" s="32" t="str">
        <f>IF(BY7="","",IF(BY7="-","【-】","【"&amp;SUBSTITUTE(TEXT(BY7,"#,##0.00"),"-","△")&amp;"】"))</f>
        <v>【104.99】</v>
      </c>
      <c r="BZ6" s="33">
        <f>IF(BZ7="",NA(),BZ7)</f>
        <v>154.69</v>
      </c>
      <c r="CA6" s="33">
        <f t="shared" ref="CA6:CI6" si="9">IF(CA7="",NA(),CA7)</f>
        <v>165.88</v>
      </c>
      <c r="CB6" s="33">
        <f t="shared" si="9"/>
        <v>167.76</v>
      </c>
      <c r="CC6" s="33">
        <f t="shared" si="9"/>
        <v>176.19</v>
      </c>
      <c r="CD6" s="33">
        <f t="shared" si="9"/>
        <v>179.33</v>
      </c>
      <c r="CE6" s="33">
        <f t="shared" si="9"/>
        <v>210.28</v>
      </c>
      <c r="CF6" s="33">
        <f t="shared" si="9"/>
        <v>211.08</v>
      </c>
      <c r="CG6" s="33">
        <f t="shared" si="9"/>
        <v>213.52</v>
      </c>
      <c r="CH6" s="33">
        <f t="shared" si="9"/>
        <v>208.21</v>
      </c>
      <c r="CI6" s="33">
        <f t="shared" si="9"/>
        <v>208.67</v>
      </c>
      <c r="CJ6" s="32" t="str">
        <f>IF(CJ7="","",IF(CJ7="-","【-】","【"&amp;SUBSTITUTE(TEXT(CJ7,"#,##0.00"),"-","△")&amp;"】"))</f>
        <v>【163.72】</v>
      </c>
      <c r="CK6" s="33">
        <f>IF(CK7="",NA(),CK7)</f>
        <v>46.02</v>
      </c>
      <c r="CL6" s="33">
        <f t="shared" ref="CL6:CT6" si="10">IF(CL7="",NA(),CL7)</f>
        <v>44.56</v>
      </c>
      <c r="CM6" s="33">
        <f t="shared" si="10"/>
        <v>45.04</v>
      </c>
      <c r="CN6" s="33">
        <f t="shared" si="10"/>
        <v>43.61</v>
      </c>
      <c r="CO6" s="33">
        <f t="shared" si="10"/>
        <v>41.12</v>
      </c>
      <c r="CP6" s="33">
        <f t="shared" si="10"/>
        <v>50.49</v>
      </c>
      <c r="CQ6" s="33">
        <f t="shared" si="10"/>
        <v>49.69</v>
      </c>
      <c r="CR6" s="33">
        <f t="shared" si="10"/>
        <v>49.77</v>
      </c>
      <c r="CS6" s="33">
        <f t="shared" si="10"/>
        <v>49.22</v>
      </c>
      <c r="CT6" s="33">
        <f t="shared" si="10"/>
        <v>49.08</v>
      </c>
      <c r="CU6" s="32" t="str">
        <f>IF(CU7="","",IF(CU7="-","【-】","【"&amp;SUBSTITUTE(TEXT(CU7,"#,##0.00"),"-","△")&amp;"】"))</f>
        <v>【59.76】</v>
      </c>
      <c r="CV6" s="33">
        <f>IF(CV7="",NA(),CV7)</f>
        <v>76.69</v>
      </c>
      <c r="CW6" s="33">
        <f t="shared" ref="CW6:DE6" si="11">IF(CW7="",NA(),CW7)</f>
        <v>76.72</v>
      </c>
      <c r="CX6" s="33">
        <f t="shared" si="11"/>
        <v>76.81</v>
      </c>
      <c r="CY6" s="33">
        <f t="shared" si="11"/>
        <v>76.48</v>
      </c>
      <c r="CZ6" s="33">
        <f t="shared" si="11"/>
        <v>78.2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42.84</v>
      </c>
      <c r="DH6" s="33">
        <f t="shared" ref="DH6:DP6" si="12">IF(DH7="",NA(),DH7)</f>
        <v>43.51</v>
      </c>
      <c r="DI6" s="33">
        <f t="shared" si="12"/>
        <v>44.78</v>
      </c>
      <c r="DJ6" s="33">
        <f t="shared" si="12"/>
        <v>47.19</v>
      </c>
      <c r="DK6" s="33">
        <f t="shared" si="12"/>
        <v>48.37</v>
      </c>
      <c r="DL6" s="33">
        <f t="shared" si="12"/>
        <v>34.24</v>
      </c>
      <c r="DM6" s="33">
        <f t="shared" si="12"/>
        <v>35.18</v>
      </c>
      <c r="DN6" s="33">
        <f t="shared" si="12"/>
        <v>36.43</v>
      </c>
      <c r="DO6" s="33">
        <f t="shared" si="12"/>
        <v>46.12</v>
      </c>
      <c r="DP6" s="33">
        <f t="shared" si="12"/>
        <v>47.44</v>
      </c>
      <c r="DQ6" s="32" t="str">
        <f>IF(DQ7="","",IF(DQ7="-","【-】","【"&amp;SUBSTITUTE(TEXT(DQ7,"#,##0.00"),"-","△")&amp;"】"))</f>
        <v>【47.18】</v>
      </c>
      <c r="DR6" s="33">
        <f>IF(DR7="",NA(),DR7)</f>
        <v>7.49</v>
      </c>
      <c r="DS6" s="33">
        <f t="shared" ref="DS6:EA6" si="13">IF(DS7="",NA(),DS7)</f>
        <v>34.93</v>
      </c>
      <c r="DT6" s="33">
        <f t="shared" si="13"/>
        <v>35.5</v>
      </c>
      <c r="DU6" s="33">
        <f t="shared" si="13"/>
        <v>24.29</v>
      </c>
      <c r="DV6" s="32">
        <f t="shared" si="13"/>
        <v>24.42</v>
      </c>
      <c r="DW6" s="33">
        <f t="shared" si="13"/>
        <v>6.81</v>
      </c>
      <c r="DX6" s="33">
        <f t="shared" si="13"/>
        <v>8.41</v>
      </c>
      <c r="DY6" s="33">
        <f t="shared" si="13"/>
        <v>8.7200000000000006</v>
      </c>
      <c r="DZ6" s="33">
        <f t="shared" si="13"/>
        <v>9.86</v>
      </c>
      <c r="EA6" s="33">
        <f t="shared" si="13"/>
        <v>11.16</v>
      </c>
      <c r="EB6" s="32" t="str">
        <f>IF(EB7="","",IF(EB7="-","【-】","【"&amp;SUBSTITUTE(TEXT(EB7,"#,##0.00"),"-","△")&amp;"】"))</f>
        <v>【13.18】</v>
      </c>
      <c r="EC6" s="33">
        <f>IF(EC7="",NA(),EC7)</f>
        <v>0.81</v>
      </c>
      <c r="ED6" s="33">
        <f t="shared" ref="ED6:EL6" si="14">IF(ED7="",NA(),ED7)</f>
        <v>0.97</v>
      </c>
      <c r="EE6" s="33">
        <f t="shared" si="14"/>
        <v>0.87</v>
      </c>
      <c r="EF6" s="33">
        <f t="shared" si="14"/>
        <v>0.51</v>
      </c>
      <c r="EG6" s="32">
        <f t="shared" si="14"/>
        <v>0.36</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205834</v>
      </c>
      <c r="D7" s="35">
        <v>46</v>
      </c>
      <c r="E7" s="35">
        <v>1</v>
      </c>
      <c r="F7" s="35">
        <v>0</v>
      </c>
      <c r="G7" s="35">
        <v>1</v>
      </c>
      <c r="H7" s="35" t="s">
        <v>92</v>
      </c>
      <c r="I7" s="35" t="s">
        <v>93</v>
      </c>
      <c r="J7" s="35" t="s">
        <v>94</v>
      </c>
      <c r="K7" s="35" t="s">
        <v>95</v>
      </c>
      <c r="L7" s="35" t="s">
        <v>96</v>
      </c>
      <c r="M7" s="36" t="s">
        <v>97</v>
      </c>
      <c r="N7" s="36">
        <v>80.150000000000006</v>
      </c>
      <c r="O7" s="36">
        <v>94.44</v>
      </c>
      <c r="P7" s="36">
        <v>2650</v>
      </c>
      <c r="Q7" s="36">
        <v>8943</v>
      </c>
      <c r="R7" s="36">
        <v>149.30000000000001</v>
      </c>
      <c r="S7" s="36">
        <v>59.9</v>
      </c>
      <c r="T7" s="36">
        <v>8393</v>
      </c>
      <c r="U7" s="36">
        <v>45.35</v>
      </c>
      <c r="V7" s="36">
        <v>185.07</v>
      </c>
      <c r="W7" s="36">
        <v>109.06</v>
      </c>
      <c r="X7" s="36">
        <v>100.59</v>
      </c>
      <c r="Y7" s="36">
        <v>101.12</v>
      </c>
      <c r="Z7" s="36">
        <v>98.6</v>
      </c>
      <c r="AA7" s="36">
        <v>95.38</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1907.81</v>
      </c>
      <c r="AT7" s="36">
        <v>2692</v>
      </c>
      <c r="AU7" s="36">
        <v>1094.21</v>
      </c>
      <c r="AV7" s="36">
        <v>361.26</v>
      </c>
      <c r="AW7" s="36">
        <v>316.13</v>
      </c>
      <c r="AX7" s="36">
        <v>1197.1099999999999</v>
      </c>
      <c r="AY7" s="36">
        <v>1002.64</v>
      </c>
      <c r="AZ7" s="36">
        <v>1164.51</v>
      </c>
      <c r="BA7" s="36">
        <v>434.72</v>
      </c>
      <c r="BB7" s="36">
        <v>416.14</v>
      </c>
      <c r="BC7" s="36">
        <v>262.74</v>
      </c>
      <c r="BD7" s="36">
        <v>298.83999999999997</v>
      </c>
      <c r="BE7" s="36">
        <v>291.23</v>
      </c>
      <c r="BF7" s="36">
        <v>264.91000000000003</v>
      </c>
      <c r="BG7" s="36">
        <v>247.97</v>
      </c>
      <c r="BH7" s="36">
        <v>233.55</v>
      </c>
      <c r="BI7" s="36">
        <v>532.29999999999995</v>
      </c>
      <c r="BJ7" s="36">
        <v>520.29999999999995</v>
      </c>
      <c r="BK7" s="36">
        <v>498.27</v>
      </c>
      <c r="BL7" s="36">
        <v>495.76</v>
      </c>
      <c r="BM7" s="36">
        <v>487.22</v>
      </c>
      <c r="BN7" s="36">
        <v>276.38</v>
      </c>
      <c r="BO7" s="36">
        <v>106.13</v>
      </c>
      <c r="BP7" s="36">
        <v>97.89</v>
      </c>
      <c r="BQ7" s="36">
        <v>97.09</v>
      </c>
      <c r="BR7" s="36">
        <v>93.61</v>
      </c>
      <c r="BS7" s="36">
        <v>91.09</v>
      </c>
      <c r="BT7" s="36">
        <v>90.17</v>
      </c>
      <c r="BU7" s="36">
        <v>90.69</v>
      </c>
      <c r="BV7" s="36">
        <v>90.64</v>
      </c>
      <c r="BW7" s="36">
        <v>93.66</v>
      </c>
      <c r="BX7" s="36">
        <v>92.76</v>
      </c>
      <c r="BY7" s="36">
        <v>104.99</v>
      </c>
      <c r="BZ7" s="36">
        <v>154.69</v>
      </c>
      <c r="CA7" s="36">
        <v>165.88</v>
      </c>
      <c r="CB7" s="36">
        <v>167.76</v>
      </c>
      <c r="CC7" s="36">
        <v>176.19</v>
      </c>
      <c r="CD7" s="36">
        <v>179.33</v>
      </c>
      <c r="CE7" s="36">
        <v>210.28</v>
      </c>
      <c r="CF7" s="36">
        <v>211.08</v>
      </c>
      <c r="CG7" s="36">
        <v>213.52</v>
      </c>
      <c r="CH7" s="36">
        <v>208.21</v>
      </c>
      <c r="CI7" s="36">
        <v>208.67</v>
      </c>
      <c r="CJ7" s="36">
        <v>163.72</v>
      </c>
      <c r="CK7" s="36">
        <v>46.02</v>
      </c>
      <c r="CL7" s="36">
        <v>44.56</v>
      </c>
      <c r="CM7" s="36">
        <v>45.04</v>
      </c>
      <c r="CN7" s="36">
        <v>43.61</v>
      </c>
      <c r="CO7" s="36">
        <v>41.12</v>
      </c>
      <c r="CP7" s="36">
        <v>50.49</v>
      </c>
      <c r="CQ7" s="36">
        <v>49.69</v>
      </c>
      <c r="CR7" s="36">
        <v>49.77</v>
      </c>
      <c r="CS7" s="36">
        <v>49.22</v>
      </c>
      <c r="CT7" s="36">
        <v>49.08</v>
      </c>
      <c r="CU7" s="36">
        <v>59.76</v>
      </c>
      <c r="CV7" s="36">
        <v>76.69</v>
      </c>
      <c r="CW7" s="36">
        <v>76.72</v>
      </c>
      <c r="CX7" s="36">
        <v>76.81</v>
      </c>
      <c r="CY7" s="36">
        <v>76.48</v>
      </c>
      <c r="CZ7" s="36">
        <v>78.2</v>
      </c>
      <c r="DA7" s="36">
        <v>78.7</v>
      </c>
      <c r="DB7" s="36">
        <v>80.010000000000005</v>
      </c>
      <c r="DC7" s="36">
        <v>79.98</v>
      </c>
      <c r="DD7" s="36">
        <v>79.48</v>
      </c>
      <c r="DE7" s="36">
        <v>79.3</v>
      </c>
      <c r="DF7" s="36">
        <v>89.95</v>
      </c>
      <c r="DG7" s="36">
        <v>42.84</v>
      </c>
      <c r="DH7" s="36">
        <v>43.51</v>
      </c>
      <c r="DI7" s="36">
        <v>44.78</v>
      </c>
      <c r="DJ7" s="36">
        <v>47.19</v>
      </c>
      <c r="DK7" s="36">
        <v>48.37</v>
      </c>
      <c r="DL7" s="36">
        <v>34.24</v>
      </c>
      <c r="DM7" s="36">
        <v>35.18</v>
      </c>
      <c r="DN7" s="36">
        <v>36.43</v>
      </c>
      <c r="DO7" s="36">
        <v>46.12</v>
      </c>
      <c r="DP7" s="36">
        <v>47.44</v>
      </c>
      <c r="DQ7" s="36">
        <v>47.18</v>
      </c>
      <c r="DR7" s="36">
        <v>7.49</v>
      </c>
      <c r="DS7" s="36">
        <v>34.93</v>
      </c>
      <c r="DT7" s="36">
        <v>35.5</v>
      </c>
      <c r="DU7" s="36">
        <v>24.29</v>
      </c>
      <c r="DV7" s="36">
        <v>24.42</v>
      </c>
      <c r="DW7" s="36">
        <v>6.81</v>
      </c>
      <c r="DX7" s="36">
        <v>8.41</v>
      </c>
      <c r="DY7" s="36">
        <v>8.7200000000000006</v>
      </c>
      <c r="DZ7" s="36">
        <v>9.86</v>
      </c>
      <c r="EA7" s="36">
        <v>11.16</v>
      </c>
      <c r="EB7" s="36">
        <v>13.18</v>
      </c>
      <c r="EC7" s="36">
        <v>0.81</v>
      </c>
      <c r="ED7" s="36">
        <v>0.97</v>
      </c>
      <c r="EE7" s="36">
        <v>0.87</v>
      </c>
      <c r="EF7" s="36">
        <v>0.51</v>
      </c>
      <c r="EG7" s="36">
        <v>0.36</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WS0057</cp:lastModifiedBy>
  <dcterms:created xsi:type="dcterms:W3CDTF">2017-02-01T08:41:37Z</dcterms:created>
  <dcterms:modified xsi:type="dcterms:W3CDTF">2017-02-16T07:19:07Z</dcterms:modified>
</cp:coreProperties>
</file>