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<sst xmlns="http://schemas.openxmlformats.org/spreadsheetml/2006/main" count="218" uniqueCount="108">
  <si>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</si>
  <si>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</si>
  <si>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</si>
  <si>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</si>
  <si>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</si>
  <si>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</si>
  <si>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</si>
  <si>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</si>
  <si>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</si>
  <si>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</si>
  <si>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</si>
  <si>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</si>
  <si>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</si>
  <si>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</si>
  <si>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</si>
  <si>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</si>
  <si>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</si>
  <si>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</si>
  <si>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</si>
  <si>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</si>
  <si>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</si>
  <si>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</si>
  <si>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</si>
  <si>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</si>
  <si>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</si>
  <si>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</si>
  <si>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</si>
  <si>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</si>
  <si>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</si>
  <si>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</si>
  <si>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</si>
  <si>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</si>
  <si>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</si>
  <si>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</si>
  <si>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</si>
  <si>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</si>
  <si>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</si>
  <si>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</si>
  <si>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</si>
  <si>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</si>
  <si>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</si>
  <si>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</si>
  <si>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</si>
  <si>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</si>
  <si>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</si>
  <si>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</si>
  <si>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</si>
  <si>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</si>
  <si>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</si>
  <si>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</si>
  <si>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</si>
  <si>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</si>
  <si>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</si>
  <si>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</si>
  <si>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</si>
  <si>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</si>
  <si>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</si>
  <si>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</si>
  <si>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</si>
  <si>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</si>
  <si>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</si>
  <si>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</si>
  <si>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</si>
  <si>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</si>
  <si>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</si>
  <si>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</si>
  <si>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</si>
  <si>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</si>
  <si>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</si>
  <si>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</si>
  <si>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</si>
  <si>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</si>
  <si>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</si>
  <si>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</si>
  <si>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</si>
  <si>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</si>
  <si>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</si>
  <si>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</si>
  <si>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</si>
  <si>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</si>
  <si>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</si>
  <si>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</si>
  <si>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</si>
  <si>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</si>
  <si>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</si>
  <si>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</si>
  <si>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</si>
  <si>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</si>
  <si>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</si>
  <si>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</si>
  <si>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</si>
  <si>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</si>
  <si>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</si>
  <si>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佐久穂町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</si>
  <si>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</si>
  <si>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</si>
  <si>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</si>
  <si>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</si>
  <si>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</si>
  <si>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</si>
  <si>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</si>
  <si>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</si>
  <si>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</si>
  <si>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</si>
  <si>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</si>
  <si>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経営面では収益的収支率は100%を上回っており健全と思われるが、総収益の多くの部分を給水収益以外に依存しているのが現実であり、給水区域が山間部であることや使用量の減少等により給水収益の増大は見込めない為、有収率の向上を行うことが必要と考えられる。</t>
    <rPh sb="0" eb="2">
      <t>ゲンザイ</t>
    </rPh>
    <rPh sb="3" eb="5">
      <t>ケイエイ</t>
    </rPh>
    <rPh sb="5" eb="6">
      <t>メン</t>
    </rPh>
    <rPh sb="8" eb="11">
      <t>シュウエキテキ</t>
    </rPh>
    <rPh sb="11" eb="13">
      <t>シュウシ</t>
    </rPh>
    <rPh sb="13" eb="14">
      <t>リツ</t>
    </rPh>
    <rPh sb="20" eb="22">
      <t>ウワマワ</t>
    </rPh>
    <rPh sb="26" eb="28">
      <t>ケンゼン</t>
    </rPh>
    <rPh sb="29" eb="30">
      <t>オモ</t>
    </rPh>
    <rPh sb="35" eb="38">
      <t>ソウシュウエキ</t>
    </rPh>
    <rPh sb="39" eb="40">
      <t>オオ</t>
    </rPh>
    <rPh sb="42" eb="44">
      <t>ブブン</t>
    </rPh>
    <rPh sb="45" eb="47">
      <t>キュウスイ</t>
    </rPh>
    <rPh sb="47" eb="49">
      <t>シュウエキ</t>
    </rPh>
    <rPh sb="49" eb="51">
      <t>イガイ</t>
    </rPh>
    <rPh sb="52" eb="54">
      <t>イゾン</t>
    </rPh>
    <rPh sb="60" eb="62">
      <t>ゲンジツ</t>
    </rPh>
    <rPh sb="66" eb="68">
      <t>キュウスイ</t>
    </rPh>
    <rPh sb="68" eb="70">
      <t>クイキ</t>
    </rPh>
    <rPh sb="71" eb="74">
      <t>サンカンブ</t>
    </rPh>
    <rPh sb="80" eb="82">
      <t>シヨウ</t>
    </rPh>
    <rPh sb="82" eb="83">
      <t>リョウ</t>
    </rPh>
    <rPh sb="84" eb="86">
      <t>ゲンショウ</t>
    </rPh>
    <rPh sb="86" eb="87">
      <t>トウ</t>
    </rPh>
    <rPh sb="90" eb="92">
      <t>キュウスイ</t>
    </rPh>
    <rPh sb="92" eb="94">
      <t>シュウエキ</t>
    </rPh>
    <rPh sb="95" eb="96">
      <t>ゾウ</t>
    </rPh>
    <rPh sb="96" eb="97">
      <t>ダイ</t>
    </rPh>
    <rPh sb="98" eb="100">
      <t>ミコ</t>
    </rPh>
    <rPh sb="103" eb="104">
      <t>タメ</t>
    </rPh>
    <rPh sb="105" eb="106">
      <t>ユウ</t>
    </rPh>
    <rPh sb="106" eb="107">
      <t>シュウ</t>
    </rPh>
    <rPh sb="107" eb="108">
      <t>リツ</t>
    </rPh>
    <rPh sb="109" eb="111">
      <t>コウジョウ</t>
    </rPh>
    <rPh sb="112" eb="113">
      <t>オコナ</t>
    </rPh>
    <rPh sb="117" eb="119">
      <t>ヒツヨウ</t>
    </rPh>
    <rPh sb="120" eb="121">
      <t>カンガ</t>
    </rPh>
    <phoneticPr fontId="4"/>
  </si>
  <si>
    <t>管路更新より20年以上経過しており有収率向上の観点から漏水個所の修理等を行わなければならないと考えられる。</t>
    <rPh sb="0" eb="2">
      <t>カンロ</t>
    </rPh>
    <rPh sb="2" eb="4">
      <t>コウシン</t>
    </rPh>
    <rPh sb="8" eb="11">
      <t>ネンイジョウ</t>
    </rPh>
    <rPh sb="11" eb="13">
      <t>ケイカ</t>
    </rPh>
    <rPh sb="17" eb="19">
      <t>ユウシュウ</t>
    </rPh>
    <rPh sb="19" eb="20">
      <t>リツ</t>
    </rPh>
    <rPh sb="20" eb="22">
      <t>コウジョウ</t>
    </rPh>
    <rPh sb="23" eb="25">
      <t>カンテン</t>
    </rPh>
    <rPh sb="27" eb="29">
      <t>ロウスイ</t>
    </rPh>
    <rPh sb="29" eb="31">
      <t>カショ</t>
    </rPh>
    <rPh sb="32" eb="34">
      <t>シュウリ</t>
    </rPh>
    <rPh sb="34" eb="35">
      <t>トウ</t>
    </rPh>
    <rPh sb="36" eb="37">
      <t>オコナ</t>
    </rPh>
    <rPh sb="47" eb="48">
      <t>カンガ</t>
    </rPh>
    <phoneticPr fontId="4"/>
  </si>
  <si>
    <t>健全経営と言えるが、管路・施設更新に向けて費用の財源が必要となる為、有収率の向上と抜本的な経営改善が必要と考えられる。</t>
    <rPh sb="0" eb="2">
      <t>ケンゼン</t>
    </rPh>
    <rPh sb="2" eb="4">
      <t>ケイエイ</t>
    </rPh>
    <rPh sb="5" eb="6">
      <t>イ</t>
    </rPh>
    <rPh sb="10" eb="12">
      <t>カンロ</t>
    </rPh>
    <rPh sb="13" eb="15">
      <t>シセツ</t>
    </rPh>
    <rPh sb="15" eb="17">
      <t>コウシン</t>
    </rPh>
    <rPh sb="18" eb="19">
      <t>ム</t>
    </rPh>
    <rPh sb="21" eb="23">
      <t>ヒヨウ</t>
    </rPh>
    <rPh sb="24" eb="26">
      <t>ザイゲン</t>
    </rPh>
    <rPh sb="27" eb="29">
      <t>ヒツヨウ</t>
    </rPh>
    <rPh sb="32" eb="33">
      <t>タメ</t>
    </rPh>
    <rPh sb="34" eb="36">
      <t>ユウシュウ</t>
    </rPh>
    <rPh sb="36" eb="37">
      <t>リツ</t>
    </rPh>
    <rPh sb="38" eb="40">
      <t>コウジョウ</t>
    </rPh>
    <rPh sb="41" eb="44">
      <t>バッポンテキ</t>
    </rPh>
    <rPh sb="45" eb="47">
      <t>ケイエイ</t>
    </rPh>
    <rPh sb="47" eb="49">
      <t>カイゼン</t>
    </rPh>
    <rPh sb="50" eb="52">
      <t>ヒツヨウ</t>
    </rPh>
    <rPh sb="53" eb="5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</si>
</sst>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964544"/>
        <c:axId val="699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69964544"/>
        <c:axId val="69966464"/>
      </c:lineChart>
      <c:dateAx>
        <c:axId val="69964544"/>
        <c:scaling>
          <c:orientation val="minMax"/>
        </c:scaling>
        <c:delete val="1"/>
        <c:axPos val="b"/>
        <c:numFmt formatCode="ge" sourceLinked="1"/>
        <c:majorTickMark val="none"/>
        <c:minorTickMark val="none"/>
        <c:tickLblPos val="none"/>
        <c:crossAx val="69966464"/>
        <c:crosses val="autoZero"/>
        <c:auto val="1"/>
        <c:lblOffset val="100"/>
        <c:baseTimeUnit val="years"/>
      </c:dateAx>
      <c:valAx>
        <c:axId val="699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42.64</c:v>
                </c:pt>
                <c:pt idx="1">
                  <c:v>38.950000000000003</c:v>
                </c:pt>
                <c:pt idx="2">
                  <c:v>42.13</c:v>
                </c:pt>
                <c:pt idx="3">
                  <c:v>42.32</c:v>
                </c:pt>
                <c:pt idx="4">
                  <c:v>41.87</c:v>
                </c:pt>
              </c:numCache>
            </c:numRef>
          </c:val>
        </c:ser>
        <c:dLbls>
          <c:showLegendKey val="0"/>
          <c:showVal val="0"/>
          <c:showCatName val="0"/>
          <c:showSerName val="0"/>
          <c:showPercent val="0"/>
          <c:showBubbleSize val="0"/>
        </c:dLbls>
        <c:gapWidth val="150"/>
        <c:axId val="78165120"/>
        <c:axId val="78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78165120"/>
        <c:axId val="78167040"/>
      </c:lineChart>
      <c:dateAx>
        <c:axId val="78165120"/>
        <c:scaling>
          <c:orientation val="minMax"/>
        </c:scaling>
        <c:delete val="1"/>
        <c:axPos val="b"/>
        <c:numFmt formatCode="ge" sourceLinked="1"/>
        <c:majorTickMark val="none"/>
        <c:minorTickMark val="none"/>
        <c:tickLblPos val="none"/>
        <c:crossAx val="78167040"/>
        <c:crosses val="autoZero"/>
        <c:auto val="1"/>
        <c:lblOffset val="100"/>
        <c:baseTimeUnit val="years"/>
      </c:dateAx>
      <c:valAx>
        <c:axId val="781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82.44</c:v>
                </c:pt>
                <c:pt idx="1">
                  <c:v>87.5</c:v>
                </c:pt>
                <c:pt idx="2">
                  <c:v>79.489999999999995</c:v>
                </c:pt>
                <c:pt idx="3">
                  <c:v>77.98</c:v>
                </c:pt>
                <c:pt idx="4">
                  <c:v>80.86</c:v>
                </c:pt>
              </c:numCache>
            </c:numRef>
          </c:val>
        </c:ser>
        <c:dLbls>
          <c:showLegendKey val="0"/>
          <c:showVal val="0"/>
          <c:showCatName val="0"/>
          <c:showSerName val="0"/>
          <c:showPercent val="0"/>
          <c:showBubbleSize val="0"/>
        </c:dLbls>
        <c:gapWidth val="150"/>
        <c:axId val="78271232"/>
        <c:axId val="78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78271232"/>
        <c:axId val="78273152"/>
      </c:lineChart>
      <c:dateAx>
        <c:axId val="78271232"/>
        <c:scaling>
          <c:orientation val="minMax"/>
        </c:scaling>
        <c:delete val="1"/>
        <c:axPos val="b"/>
        <c:numFmt formatCode="ge" sourceLinked="1"/>
        <c:majorTickMark val="none"/>
        <c:minorTickMark val="none"/>
        <c:tickLblPos val="none"/>
        <c:crossAx val="78273152"/>
        <c:crosses val="autoZero"/>
        <c:auto val="1"/>
        <c:lblOffset val="100"/>
        <c:baseTimeUnit val="years"/>
      </c:dateAx>
      <c:valAx>
        <c:axId val="78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156.38999999999999</c:v>
                </c:pt>
                <c:pt idx="1">
                  <c:v>173.87</c:v>
                </c:pt>
                <c:pt idx="2">
                  <c:v>161.43</c:v>
                </c:pt>
                <c:pt idx="3">
                  <c:v>182.79</c:v>
                </c:pt>
                <c:pt idx="4">
                  <c:v>119.1</c:v>
                </c:pt>
              </c:numCache>
            </c:numRef>
          </c:val>
        </c:ser>
        <c:dLbls>
          <c:showLegendKey val="0"/>
          <c:showVal val="0"/>
          <c:showCatName val="0"/>
          <c:showSerName val="0"/>
          <c:showPercent val="0"/>
          <c:showBubbleSize val="0"/>
        </c:dLbls>
        <c:gapWidth val="150"/>
        <c:axId val="70394240"/>
        <c:axId val="7039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70394240"/>
        <c:axId val="70396160"/>
      </c:lineChart>
      <c:dateAx>
        <c:axId val="70394240"/>
        <c:scaling>
          <c:orientation val="minMax"/>
        </c:scaling>
        <c:delete val="1"/>
        <c:axPos val="b"/>
        <c:numFmt formatCode="ge" sourceLinked="1"/>
        <c:majorTickMark val="none"/>
        <c:minorTickMark val="none"/>
        <c:tickLblPos val="none"/>
        <c:crossAx val="70396160"/>
        <c:crosses val="autoZero"/>
        <c:auto val="1"/>
        <c:lblOffset val="100"/>
        <c:baseTimeUnit val="years"/>
      </c:dateAx>
      <c:valAx>
        <c:axId val="703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0430720"/>
        <c:axId val="704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0430720"/>
        <c:axId val="70432640"/>
      </c:lineChart>
      <c:dateAx>
        <c:axId val="70430720"/>
        <c:scaling>
          <c:orientation val="minMax"/>
        </c:scaling>
        <c:delete val="1"/>
        <c:axPos val="b"/>
        <c:numFmt formatCode="ge" sourceLinked="1"/>
        <c:majorTickMark val="none"/>
        <c:minorTickMark val="none"/>
        <c:tickLblPos val="none"/>
        <c:crossAx val="70432640"/>
        <c:crosses val="autoZero"/>
        <c:auto val="1"/>
        <c:lblOffset val="100"/>
        <c:baseTimeUnit val="years"/>
      </c:dateAx>
      <c:valAx>
        <c:axId val="704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00192"/>
        <c:axId val="782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00192"/>
        <c:axId val="78210560"/>
      </c:lineChart>
      <c:dateAx>
        <c:axId val="78200192"/>
        <c:scaling>
          <c:orientation val="minMax"/>
        </c:scaling>
        <c:delete val="1"/>
        <c:axPos val="b"/>
        <c:numFmt formatCode="ge" sourceLinked="1"/>
        <c:majorTickMark val="none"/>
        <c:minorTickMark val="none"/>
        <c:tickLblPos val="none"/>
        <c:crossAx val="78210560"/>
        <c:crosses val="autoZero"/>
        <c:auto val="1"/>
        <c:lblOffset val="100"/>
        <c:baseTimeUnit val="years"/>
      </c:dateAx>
      <c:valAx>
        <c:axId val="782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38848"/>
        <c:axId val="782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38848"/>
        <c:axId val="78240768"/>
      </c:lineChart>
      <c:dateAx>
        <c:axId val="78238848"/>
        <c:scaling>
          <c:orientation val="minMax"/>
        </c:scaling>
        <c:delete val="1"/>
        <c:axPos val="b"/>
        <c:numFmt formatCode="ge" sourceLinked="1"/>
        <c:majorTickMark val="none"/>
        <c:minorTickMark val="none"/>
        <c:tickLblPos val="none"/>
        <c:crossAx val="78240768"/>
        <c:crosses val="autoZero"/>
        <c:auto val="1"/>
        <c:lblOffset val="100"/>
        <c:baseTimeUnit val="years"/>
      </c:dateAx>
      <c:valAx>
        <c:axId val="782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959936"/>
        <c:axId val="779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959936"/>
        <c:axId val="77961856"/>
      </c:lineChart>
      <c:dateAx>
        <c:axId val="77959936"/>
        <c:scaling>
          <c:orientation val="minMax"/>
        </c:scaling>
        <c:delete val="1"/>
        <c:axPos val="b"/>
        <c:numFmt formatCode="ge" sourceLinked="1"/>
        <c:majorTickMark val="none"/>
        <c:minorTickMark val="none"/>
        <c:tickLblPos val="none"/>
        <c:crossAx val="77961856"/>
        <c:crosses val="autoZero"/>
        <c:auto val="1"/>
        <c:lblOffset val="100"/>
        <c:baseTimeUnit val="years"/>
      </c:dateAx>
      <c:valAx>
        <c:axId val="779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15.73</c:v>
                </c:pt>
                <c:pt idx="1">
                  <c:v>16.059999999999999</c:v>
                </c:pt>
                <c:pt idx="2">
                  <c:v>14.56</c:v>
                </c:pt>
                <c:pt idx="3">
                  <c:v>13.26</c:v>
                </c:pt>
                <c:pt idx="4">
                  <c:v>4.63</c:v>
                </c:pt>
              </c:numCache>
            </c:numRef>
          </c:val>
        </c:ser>
        <c:dLbls>
          <c:showLegendKey val="0"/>
          <c:showVal val="0"/>
          <c:showCatName val="0"/>
          <c:showSerName val="0"/>
          <c:showPercent val="0"/>
          <c:showBubbleSize val="0"/>
        </c:dLbls>
        <c:gapWidth val="150"/>
        <c:axId val="77974144"/>
        <c:axId val="780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77974144"/>
        <c:axId val="78000896"/>
      </c:lineChart>
      <c:dateAx>
        <c:axId val="77974144"/>
        <c:scaling>
          <c:orientation val="minMax"/>
        </c:scaling>
        <c:delete val="1"/>
        <c:axPos val="b"/>
        <c:numFmt formatCode="ge" sourceLinked="1"/>
        <c:majorTickMark val="none"/>
        <c:minorTickMark val="none"/>
        <c:tickLblPos val="none"/>
        <c:crossAx val="78000896"/>
        <c:crosses val="autoZero"/>
        <c:auto val="1"/>
        <c:lblOffset val="100"/>
        <c:baseTimeUnit val="years"/>
      </c:dateAx>
      <c:valAx>
        <c:axId val="780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116.71</c:v>
                </c:pt>
                <c:pt idx="1">
                  <c:v>134.13</c:v>
                </c:pt>
                <c:pt idx="2">
                  <c:v>157.13</c:v>
                </c:pt>
                <c:pt idx="3">
                  <c:v>114.01</c:v>
                </c:pt>
                <c:pt idx="4">
                  <c:v>73.239999999999995</c:v>
                </c:pt>
              </c:numCache>
            </c:numRef>
          </c:val>
        </c:ser>
        <c:dLbls>
          <c:showLegendKey val="0"/>
          <c:showVal val="0"/>
          <c:showCatName val="0"/>
          <c:showSerName val="0"/>
          <c:showPercent val="0"/>
          <c:showBubbleSize val="0"/>
        </c:dLbls>
        <c:gapWidth val="150"/>
        <c:axId val="78039296"/>
        <c:axId val="7804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78039296"/>
        <c:axId val="78045568"/>
      </c:lineChart>
      <c:dateAx>
        <c:axId val="78039296"/>
        <c:scaling>
          <c:orientation val="minMax"/>
        </c:scaling>
        <c:delete val="1"/>
        <c:axPos val="b"/>
        <c:numFmt formatCode="ge" sourceLinked="1"/>
        <c:majorTickMark val="none"/>
        <c:minorTickMark val="none"/>
        <c:tickLblPos val="none"/>
        <c:crossAx val="78045568"/>
        <c:crosses val="autoZero"/>
        <c:auto val="1"/>
        <c:lblOffset val="100"/>
        <c:baseTimeUnit val="years"/>
      </c:dateAx>
      <c:valAx>
        <c:axId val="7804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47.82</c:v>
                </c:pt>
                <c:pt idx="1">
                  <c:v>39.380000000000003</c:v>
                </c:pt>
                <c:pt idx="2">
                  <c:v>34.99</c:v>
                </c:pt>
                <c:pt idx="3">
                  <c:v>49.33</c:v>
                </c:pt>
                <c:pt idx="4">
                  <c:v>194.07</c:v>
                </c:pt>
              </c:numCache>
            </c:numRef>
          </c:val>
        </c:ser>
        <c:dLbls>
          <c:showLegendKey val="0"/>
          <c:showVal val="0"/>
          <c:showCatName val="0"/>
          <c:showSerName val="0"/>
          <c:showPercent val="0"/>
          <c:showBubbleSize val="0"/>
        </c:dLbls>
        <c:gapWidth val="150"/>
        <c:axId val="78136832"/>
        <c:axId val="781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78136832"/>
        <c:axId val="78138752"/>
      </c:lineChart>
      <c:dateAx>
        <c:axId val="78136832"/>
        <c:scaling>
          <c:orientation val="minMax"/>
        </c:scaling>
        <c:delete val="1"/>
        <c:axPos val="b"/>
        <c:numFmt formatCode="ge" sourceLinked="1"/>
        <c:majorTickMark val="none"/>
        <c:minorTickMark val="none"/>
        <c:tickLblPos val="none"/>
        <c:crossAx val="78138752"/>
        <c:crosses val="autoZero"/>
        <c:auto val="1"/>
        <c:lblOffset val="100"/>
        <c:baseTimeUnit val="years"/>
      </c:dateAx>
      <c:valAx>
        <c:axId val="781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1" zoomScaleNormal="100" workbookViewId="0">
      <selection activeCell="CG62" sqref="CG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佐久穂町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11818</v>
      </c>
      <c r="AJ8" s="55"/>
      <c r="AK8" s="55"/>
      <c r="AL8" s="55"/>
      <c r="AM8" s="55"/>
      <c r="AN8" s="55"/>
      <c r="AO8" s="55"/>
      <c r="AP8" s="56"/>
      <c r="AQ8" s="46">
        <f>データ!R6</f>
        <v>188.15</v>
      </c>
      <c r="AR8" s="46"/>
      <c r="AS8" s="46"/>
      <c r="AT8" s="46"/>
      <c r="AU8" s="46"/>
      <c r="AV8" s="46"/>
      <c r="AW8" s="46"/>
      <c r="AX8" s="46"/>
      <c r="AY8" s="46">
        <f>データ!S6</f>
        <v>62.81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8.19</v>
      </c>
      <c r="S10" s="46"/>
      <c r="T10" s="46"/>
      <c r="U10" s="46"/>
      <c r="V10" s="46"/>
      <c r="W10" s="46"/>
      <c r="X10" s="46"/>
      <c r="Y10" s="46"/>
      <c r="Z10" s="80">
        <f>データ!P6</f>
        <v>2808</v>
      </c>
      <c r="AA10" s="80"/>
      <c r="AB10" s="80"/>
      <c r="AC10" s="80"/>
      <c r="AD10" s="80"/>
      <c r="AE10" s="80"/>
      <c r="AF10" s="80"/>
      <c r="AG10" s="80"/>
      <c r="AH10" s="2"/>
      <c r="AI10" s="80">
        <f>データ!T6</f>
        <v>962</v>
      </c>
      <c r="AJ10" s="80"/>
      <c r="AK10" s="80"/>
      <c r="AL10" s="80"/>
      <c r="AM10" s="80"/>
      <c r="AN10" s="80"/>
      <c r="AO10" s="80"/>
      <c r="AP10" s="80"/>
      <c r="AQ10" s="46">
        <f>データ!U6</f>
        <v>0.68</v>
      </c>
      <c r="AR10" s="46"/>
      <c r="AS10" s="46"/>
      <c r="AT10" s="46"/>
      <c r="AU10" s="46"/>
      <c r="AV10" s="46"/>
      <c r="AW10" s="46"/>
      <c r="AX10" s="46"/>
      <c r="AY10" s="46">
        <f>データ!V6</f>
        <v>1414.71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203092</v>
      </c>
      <c r="D6" s="31">
        <f t="shared" si="3"/>
        <v>47</v>
      </c>
      <c r="E6" s="31">
        <f t="shared" si="3"/>
        <v>1</v>
      </c>
      <c r="F6" s="31">
        <f t="shared" si="3"/>
        <v>0</v>
      </c>
      <c r="G6" s="31">
        <f t="shared" si="3"/>
        <v>0</v>
      </c>
      <c r="H6" s="31" t="str">
        <f t="shared" si="3"/>
        <v>長野県　佐久穂町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8.19</v>
      </c>
      <c r="P6" s="32">
        <f t="shared" si="3"/>
        <v>2808</v>
      </c>
      <c r="Q6" s="32">
        <f t="shared" si="3"/>
        <v>11818</v>
      </c>
      <c r="R6" s="32">
        <f t="shared" si="3"/>
        <v>188.15</v>
      </c>
      <c r="S6" s="32">
        <f t="shared" si="3"/>
        <v>62.81</v>
      </c>
      <c r="T6" s="32">
        <f t="shared" si="3"/>
        <v>962</v>
      </c>
      <c r="U6" s="32">
        <f t="shared" si="3"/>
        <v>0.68</v>
      </c>
      <c r="V6" s="32">
        <f t="shared" si="3"/>
        <v>1414.71</v>
      </c>
      <c r="W6" s="33">
        <f>IF(W7="",NA(),W7)</f>
        <v>156.38999999999999</v>
      </c>
      <c r="X6" s="33">
        <f t="shared" ref="X6:AF6" si="4">IF(X7="",NA(),X7)</f>
        <v>173.87</v>
      </c>
      <c r="Y6" s="33">
        <f t="shared" si="4"/>
        <v>161.43</v>
      </c>
      <c r="Z6" s="33">
        <f t="shared" si="4"/>
        <v>182.79</v>
      </c>
      <c r="AA6" s="33">
        <f t="shared" si="4"/>
        <v>119.1</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15.73</v>
      </c>
      <c r="BE6" s="33">
        <f t="shared" ref="BE6:BM6" si="7">IF(BE7="",NA(),BE7)</f>
        <v>16.059999999999999</v>
      </c>
      <c r="BF6" s="33">
        <f t="shared" si="7"/>
        <v>14.56</v>
      </c>
      <c r="BG6" s="33">
        <f t="shared" si="7"/>
        <v>13.26</v>
      </c>
      <c r="BH6" s="33">
        <f t="shared" si="7"/>
        <v>4.63</v>
      </c>
      <c r="BI6" s="33">
        <f t="shared" si="7"/>
        <v>1442.51</v>
      </c>
      <c r="BJ6" s="33">
        <f t="shared" si="7"/>
        <v>1496.15</v>
      </c>
      <c r="BK6" s="33">
        <f t="shared" si="7"/>
        <v>1462.56</v>
      </c>
      <c r="BL6" s="33">
        <f t="shared" si="7"/>
        <v>1486.62</v>
      </c>
      <c r="BM6" s="33">
        <f t="shared" si="7"/>
        <v>1510.14</v>
      </c>
      <c r="BN6" s="32" t="str">
        <f>IF(BN7="","",IF(BN7="-","【-】","【"&amp;SUBSTITUTE(TEXT(BN7,"#,##0.00"),"-","△")&amp;"】"))</f>
        <v>【1,242.90】</v>
      </c>
      <c r="BO6" s="33">
        <f>IF(BO7="",NA(),BO7)</f>
        <v>116.71</v>
      </c>
      <c r="BP6" s="33">
        <f t="shared" ref="BP6:BX6" si="8">IF(BP7="",NA(),BP7)</f>
        <v>134.13</v>
      </c>
      <c r="BQ6" s="33">
        <f t="shared" si="8"/>
        <v>157.13</v>
      </c>
      <c r="BR6" s="33">
        <f t="shared" si="8"/>
        <v>114.01</v>
      </c>
      <c r="BS6" s="33">
        <f t="shared" si="8"/>
        <v>73.239999999999995</v>
      </c>
      <c r="BT6" s="33">
        <f t="shared" si="8"/>
        <v>33.299999999999997</v>
      </c>
      <c r="BU6" s="33">
        <f t="shared" si="8"/>
        <v>33.01</v>
      </c>
      <c r="BV6" s="33">
        <f t="shared" si="8"/>
        <v>32.39</v>
      </c>
      <c r="BW6" s="33">
        <f t="shared" si="8"/>
        <v>24.39</v>
      </c>
      <c r="BX6" s="33">
        <f t="shared" si="8"/>
        <v>22.67</v>
      </c>
      <c r="BY6" s="32" t="str">
        <f>IF(BY7="","",IF(BY7="-","【-】","【"&amp;SUBSTITUTE(TEXT(BY7,"#,##0.00"),"-","△")&amp;"】"))</f>
        <v>【33.35】</v>
      </c>
      <c r="BZ6" s="33">
        <f>IF(BZ7="",NA(),BZ7)</f>
        <v>47.82</v>
      </c>
      <c r="CA6" s="33">
        <f t="shared" ref="CA6:CI6" si="9">IF(CA7="",NA(),CA7)</f>
        <v>39.380000000000003</v>
      </c>
      <c r="CB6" s="33">
        <f t="shared" si="9"/>
        <v>34.99</v>
      </c>
      <c r="CC6" s="33">
        <f t="shared" si="9"/>
        <v>49.33</v>
      </c>
      <c r="CD6" s="33">
        <f t="shared" si="9"/>
        <v>194.07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42.64</v>
      </c>
      <c r="CL6" s="33">
        <f t="shared" ref="CL6:CT6" si="10">IF(CL7="",NA(),CL7)</f>
        <v>38.950000000000003</v>
      </c>
      <c r="CM6" s="33">
        <f t="shared" si="10"/>
        <v>42.13</v>
      </c>
      <c r="CN6" s="33">
        <f t="shared" si="10"/>
        <v>42.32</v>
      </c>
      <c r="CO6" s="33">
        <f t="shared" si="10"/>
        <v>41.87</v>
      </c>
      <c r="CP6" s="33">
        <f t="shared" si="10"/>
        <v>50.66</v>
      </c>
      <c r="CQ6" s="33">
        <f t="shared" si="10"/>
        <v>51.11</v>
      </c>
      <c r="CR6" s="33">
        <f t="shared" si="10"/>
        <v>50.49</v>
      </c>
      <c r="CS6" s="33">
        <f t="shared" si="10"/>
        <v>48.36</v>
      </c>
      <c r="CT6" s="33">
        <f t="shared" si="10"/>
        <v>48.7</v>
      </c>
      <c r="CU6" s="32" t="str">
        <f>IF(CU7="","",IF(CU7="-","【-】","【"&amp;SUBSTITUTE(TEXT(CU7,"#,##0.00"),"-","△")&amp;"】"))</f>
        <v>【57.58】</v>
      </c>
      <c r="CV6" s="33">
        <f>IF(CV7="",NA(),CV7)</f>
        <v>82.44</v>
      </c>
      <c r="CW6" s="33">
        <f t="shared" ref="CW6:DE6" si="11">IF(CW7="",NA(),CW7)</f>
        <v>87.5</v>
      </c>
      <c r="CX6" s="33">
        <f t="shared" si="11"/>
        <v>79.489999999999995</v>
      </c>
      <c r="CY6" s="33">
        <f t="shared" si="11"/>
        <v>77.98</v>
      </c>
      <c r="CZ6" s="33">
        <f t="shared" si="11"/>
        <v>80.86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203092</v>
      </c>
      <c r="D7" s="35">
        <v>47</v>
      </c>
      <c r="E7" s="35">
        <v>1</v>
      </c>
      <c r="F7" s="35">
        <v>0</v>
      </c>
      <c r="G7" s="35">
        <v>0</v>
      </c>
      <c r="H7" s="35" t="s">
        <v>93</v>
      </c>
      <c r="I7" s="35" t="s">
        <v>94</v>
      </c>
      <c r="J7" s="35" t="s">
        <v>95</v>
      </c>
      <c r="K7" s="35" t="s">
        <v>96</v>
      </c>
      <c r="L7" s="35" t="s">
        <v>97</v>
      </c>
      <c r="M7" s="36" t="s">
        <v>98</v>
      </c>
      <c r="N7" s="36" t="s">
        <v>99</v>
      </c>
      <c r="O7" s="36">
        <v>8.19</v>
      </c>
      <c r="P7" s="36">
        <v>2808</v>
      </c>
      <c r="Q7" s="36">
        <v>11818</v>
      </c>
      <c r="R7" s="36">
        <v>188.15</v>
      </c>
      <c r="S7" s="36">
        <v>62.81</v>
      </c>
      <c r="T7" s="36">
        <v>962</v>
      </c>
      <c r="U7" s="36">
        <v>0.68</v>
      </c>
      <c r="V7" s="36">
        <v>1414.71</v>
      </c>
      <c r="W7" s="36">
        <v>156.38999999999999</v>
      </c>
      <c r="X7" s="36">
        <v>173.87</v>
      </c>
      <c r="Y7" s="36">
        <v>161.43</v>
      </c>
      <c r="Z7" s="36">
        <v>182.79</v>
      </c>
      <c r="AA7" s="36">
        <v>119.1</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15.73</v>
      </c>
      <c r="BE7" s="36">
        <v>16.059999999999999</v>
      </c>
      <c r="BF7" s="36">
        <v>14.56</v>
      </c>
      <c r="BG7" s="36">
        <v>13.26</v>
      </c>
      <c r="BH7" s="36">
        <v>4.63</v>
      </c>
      <c r="BI7" s="36">
        <v>1442.51</v>
      </c>
      <c r="BJ7" s="36">
        <v>1496.15</v>
      </c>
      <c r="BK7" s="36">
        <v>1462.56</v>
      </c>
      <c r="BL7" s="36">
        <v>1486.62</v>
      </c>
      <c r="BM7" s="36">
        <v>1510.14</v>
      </c>
      <c r="BN7" s="36">
        <v>1242.9000000000001</v>
      </c>
      <c r="BO7" s="36">
        <v>116.71</v>
      </c>
      <c r="BP7" s="36">
        <v>134.13</v>
      </c>
      <c r="BQ7" s="36">
        <v>157.13</v>
      </c>
      <c r="BR7" s="36">
        <v>114.01</v>
      </c>
      <c r="BS7" s="36">
        <v>73.239999999999995</v>
      </c>
      <c r="BT7" s="36">
        <v>33.299999999999997</v>
      </c>
      <c r="BU7" s="36">
        <v>33.01</v>
      </c>
      <c r="BV7" s="36">
        <v>32.39</v>
      </c>
      <c r="BW7" s="36">
        <v>24.39</v>
      </c>
      <c r="BX7" s="36">
        <v>22.67</v>
      </c>
      <c r="BY7" s="36">
        <v>33.35</v>
      </c>
      <c r="BZ7" s="36">
        <v>47.82</v>
      </c>
      <c r="CA7" s="36">
        <v>39.380000000000003</v>
      </c>
      <c r="CB7" s="36">
        <v>34.99</v>
      </c>
      <c r="CC7" s="36">
        <v>49.33</v>
      </c>
      <c r="CD7" s="36">
        <v>194.07</v>
      </c>
      <c r="CE7" s="36">
        <v>526.57000000000005</v>
      </c>
      <c r="CF7" s="36">
        <v>523.08000000000004</v>
      </c>
      <c r="CG7" s="36">
        <v>530.83000000000004</v>
      </c>
      <c r="CH7" s="36">
        <v>734.18</v>
      </c>
      <c r="CI7" s="36">
        <v>789.62</v>
      </c>
      <c r="CJ7" s="36">
        <v>524.69000000000005</v>
      </c>
      <c r="CK7" s="36">
        <v>42.64</v>
      </c>
      <c r="CL7" s="36">
        <v>38.950000000000003</v>
      </c>
      <c r="CM7" s="36">
        <v>42.13</v>
      </c>
      <c r="CN7" s="36">
        <v>42.32</v>
      </c>
      <c r="CO7" s="36">
        <v>41.87</v>
      </c>
      <c r="CP7" s="36">
        <v>50.66</v>
      </c>
      <c r="CQ7" s="36">
        <v>51.11</v>
      </c>
      <c r="CR7" s="36">
        <v>50.49</v>
      </c>
      <c r="CS7" s="36">
        <v>48.36</v>
      </c>
      <c r="CT7" s="36">
        <v>48.7</v>
      </c>
      <c r="CU7" s="36">
        <v>57.58</v>
      </c>
      <c r="CV7" s="36">
        <v>82.44</v>
      </c>
      <c r="CW7" s="36">
        <v>87.5</v>
      </c>
      <c r="CX7" s="36">
        <v>79.489999999999995</v>
      </c>
      <c r="CY7" s="36">
        <v>77.98</v>
      </c>
      <c r="CZ7" s="36">
        <v>80.86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2016-12-02T02:18:16Z</dcterms:created>
  <dcterms:modified xsi:type="dcterms:W3CDTF">2017-02-22T08:31:46Z</dcterms:modified>
</cp:coreProperties>
</file>