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2000" windowHeight="964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P8" i="4"/>
  <c r="I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<sst xmlns="http://schemas.openxmlformats.org/spreadsheetml/2006/main" count="242" uniqueCount="110">
  <si>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</si>
  <si>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</si>
  <si>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</si>
  <si>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</si>
  <si>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</si>
  <si>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</si>
  <si>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</si>
  <si>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</si>
  <si>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</si>
  <si>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</si>
  <si>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</si>
  <si>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</si>
  <si>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</si>
  <si>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</si>
  <si>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</si>
  <si>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</si>
  <si>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</si>
  <si>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</si>
  <si>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</si>
  <si>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</si>
  <si>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</si>
  <si>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</si>
  <si>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</si>
  <si>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</si>
  <si>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</si>
  <si>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</si>
  <si>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</si>
  <si>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</si>
  <si>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</si>
  <si>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</si>
  <si>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</si>
  <si>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</si>
  <si>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</si>
  <si>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</si>
  <si>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</si>
  <si>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</si>
  <si>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</si>
  <si>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</si>
  <si>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</si>
  <si>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</si>
  <si>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</si>
  <si>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</si>
  <si>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</si>
  <si>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</si>
  <si>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</si>
  <si>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</si>
  <si>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</si>
  <si>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</si>
  <si>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</si>
  <si>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</si>
  <si>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</si>
  <si>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</si>
  <si>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</si>
  <si>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</si>
  <si>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</si>
  <si>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</si>
  <si>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</si>
  <si>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</si>
  <si>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</si>
  <si>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</si>
  <si>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</si>
  <si>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</si>
  <si>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</si>
  <si>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</si>
  <si>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</si>
  <si>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</si>
  <si>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</si>
  <si>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</si>
  <si>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</si>
  <si>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</si>
  <si>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</si>
  <si>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</si>
  <si>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</si>
  <si>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</si>
  <si>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</si>
  <si>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</si>
  <si>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</si>
  <si>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</si>
  <si>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</si>
  <si>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</si>
  <si>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</si>
  <si>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</si>
  <si>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</si>
  <si>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</si>
  <si>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</si>
  <si>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</si>
  <si>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</si>
  <si>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</si>
  <si>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</si>
  <si>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</si>
  <si>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</si>
  <si>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</si>
  <si>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</si>
  <si>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</si>
  <si>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</si>
  <si>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</si>
  <si>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佐久市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</si>
  <si>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</si>
  <si>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</si>
  <si>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</si>
  <si>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</si>
  <si>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</si>
  <si>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</si>
  <si>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</si>
  <si>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</si>
  <si>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</si>
  <si>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</si>
  <si>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で費用をどの程度賄えているか表す①経常収支比率から、直近のH27年度は109.64％のため、経営の健全性が伺える。1年以内に支払うべき債務に対して、支払うことができる現金等がある状況を示す③流動比率については、直近のH27年度が95.80％のため100％を下回り、この事業のみでは短期的な債務に対する支払い能力が低い。料金収入に対する企業債残高の割合を示す④企業債残高対事業規模比率は、直近のH27年度が422.01％で類似団体平均値や公共下水道事業より低いため、経営に負担が少ないことが伺える。使用料で回収すべき経費を、どの程度使用料で賄えているか示す⑤経費回収率についても100％を超え、直近のH27年度は135.57％のため、適切に回収し、安定経営であることが伺える。有収水量1㎥あたりの汚水処理に要した費用を示す⑥汚水処理原価は、H27年度が164.37円で、類似団体に比べ経営負担の小さいことが伺える。
⑦施設利用率に関しては約55％で、最大稼働率まで残り45％あることから、施設の有効利用を図るため普及促進に努める。⑧水洗化率に関しては微増傾向にあり、既存エリア内での新築、改築増が影響していると考えられる。</t>
    <phoneticPr fontId="4"/>
  </si>
  <si>
    <t>①有形固定資産減価償却率は公共同様、類似団体と比較してみても償却率は高いため、老朽化の進んでいることが推測できる。施設が老朽化することは避けられないため、法定耐用年数に合わせ、計画的な長寿命化対策が必須である。農業集落排水事業では、長寿命化対策を機能強化といっている。</t>
    <phoneticPr fontId="4"/>
  </si>
  <si>
    <t>農業集落排水地域は中山間地域及び農村地域がほぼ占めているため、高齢者の占める割合が都市部より大きい。今後は人口減に伴う収入減を考慮する必要がある。併せて、公共への統廃合を進めるなど、処理場の稼働率UP及び経費削減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</si>
</sst>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16700288"/>
        <c:axId val="11670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16700288"/>
        <c:axId val="116702208"/>
      </c:lineChart>
      <c:dateAx>
        <c:axId val="116700288"/>
        <c:scaling>
          <c:orientation val="minMax"/>
        </c:scaling>
        <c:delete val="1"/>
        <c:axPos val="b"/>
        <c:numFmt formatCode="ge" sourceLinked="1"/>
        <c:majorTickMark val="none"/>
        <c:minorTickMark val="none"/>
        <c:tickLblPos val="none"/>
        <c:crossAx val="116702208"/>
        <c:crosses val="autoZero"/>
        <c:auto val="1"/>
        <c:lblOffset val="100"/>
        <c:baseTimeUnit val="years"/>
      </c:dateAx>
      <c:valAx>
        <c:axId val="1167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002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54.17</c:v>
                </c:pt>
                <c:pt idx="2">
                  <c:v>55.62</c:v>
                </c:pt>
                <c:pt idx="3">
                  <c:v>55.03</c:v>
                </c:pt>
                <c:pt idx="4">
                  <c:v>55.03</c:v>
                </c:pt>
              </c:numCache>
            </c:numRef>
          </c:val>
        </c:ser>
        <c:dLbls>
          <c:showLegendKey val="0"/>
          <c:showVal val="0"/>
          <c:showCatName val="0"/>
          <c:showSerName val="0"/>
          <c:showPercent val="0"/>
          <c:showBubbleSize val="0"/>
        </c:dLbls>
        <c:gapWidth val="150"/>
        <c:axId val="118416896"/>
        <c:axId val="11841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18416896"/>
        <c:axId val="118418816"/>
      </c:lineChart>
      <c:dateAx>
        <c:axId val="118416896"/>
        <c:scaling>
          <c:orientation val="minMax"/>
        </c:scaling>
        <c:delete val="1"/>
        <c:axPos val="b"/>
        <c:numFmt formatCode="ge" sourceLinked="1"/>
        <c:majorTickMark val="none"/>
        <c:minorTickMark val="none"/>
        <c:tickLblPos val="none"/>
        <c:crossAx val="118418816"/>
        <c:crosses val="autoZero"/>
        <c:auto val="1"/>
        <c:lblOffset val="100"/>
        <c:baseTimeUnit val="years"/>
      </c:dateAx>
      <c:valAx>
        <c:axId val="11841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90.05</c:v>
                </c:pt>
                <c:pt idx="2">
                  <c:v>91.76</c:v>
                </c:pt>
                <c:pt idx="3">
                  <c:v>91.77</c:v>
                </c:pt>
                <c:pt idx="4">
                  <c:v>92.6</c:v>
                </c:pt>
              </c:numCache>
            </c:numRef>
          </c:val>
        </c:ser>
        <c:dLbls>
          <c:showLegendKey val="0"/>
          <c:showVal val="0"/>
          <c:showCatName val="0"/>
          <c:showSerName val="0"/>
          <c:showPercent val="0"/>
          <c:showBubbleSize val="0"/>
        </c:dLbls>
        <c:gapWidth val="150"/>
        <c:axId val="119932032"/>
        <c:axId val="11993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19932032"/>
        <c:axId val="119933952"/>
      </c:lineChart>
      <c:dateAx>
        <c:axId val="119932032"/>
        <c:scaling>
          <c:orientation val="minMax"/>
        </c:scaling>
        <c:delete val="1"/>
        <c:axPos val="b"/>
        <c:numFmt formatCode="ge" sourceLinked="1"/>
        <c:majorTickMark val="none"/>
        <c:minorTickMark val="none"/>
        <c:tickLblPos val="none"/>
        <c:crossAx val="119933952"/>
        <c:crosses val="autoZero"/>
        <c:auto val="1"/>
        <c:lblOffset val="100"/>
        <c:baseTimeUnit val="years"/>
      </c:dateAx>
      <c:valAx>
        <c:axId val="11993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3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100.3</c:v>
                </c:pt>
                <c:pt idx="2">
                  <c:v>95.24</c:v>
                </c:pt>
                <c:pt idx="3">
                  <c:v>99.16</c:v>
                </c:pt>
                <c:pt idx="4">
                  <c:v>109.64</c:v>
                </c:pt>
              </c:numCache>
            </c:numRef>
          </c:val>
        </c:ser>
        <c:dLbls>
          <c:showLegendKey val="0"/>
          <c:showVal val="0"/>
          <c:showCatName val="0"/>
          <c:showSerName val="0"/>
          <c:showPercent val="0"/>
          <c:showBubbleSize val="0"/>
        </c:dLbls>
        <c:gapWidth val="150"/>
        <c:axId val="116777728"/>
        <c:axId val="11677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116777728"/>
        <c:axId val="116779648"/>
      </c:lineChart>
      <c:dateAx>
        <c:axId val="116777728"/>
        <c:scaling>
          <c:orientation val="minMax"/>
        </c:scaling>
        <c:delete val="1"/>
        <c:axPos val="b"/>
        <c:numFmt formatCode="ge" sourceLinked="1"/>
        <c:majorTickMark val="none"/>
        <c:minorTickMark val="none"/>
        <c:tickLblPos val="none"/>
        <c:crossAx val="116779648"/>
        <c:crosses val="autoZero"/>
        <c:auto val="1"/>
        <c:lblOffset val="100"/>
        <c:baseTimeUnit val="years"/>
      </c:dateAx>
      <c:valAx>
        <c:axId val="11677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7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21.17</c:v>
                </c:pt>
                <c:pt idx="2">
                  <c:v>22.34</c:v>
                </c:pt>
                <c:pt idx="3">
                  <c:v>40.14</c:v>
                </c:pt>
                <c:pt idx="4">
                  <c:v>42.01</c:v>
                </c:pt>
              </c:numCache>
            </c:numRef>
          </c:val>
        </c:ser>
        <c:dLbls>
          <c:showLegendKey val="0"/>
          <c:showVal val="0"/>
          <c:showCatName val="0"/>
          <c:showSerName val="0"/>
          <c:showPercent val="0"/>
          <c:showBubbleSize val="0"/>
        </c:dLbls>
        <c:gapWidth val="150"/>
        <c:axId val="116920704"/>
        <c:axId val="11692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116920704"/>
        <c:axId val="116922624"/>
      </c:lineChart>
      <c:dateAx>
        <c:axId val="116920704"/>
        <c:scaling>
          <c:orientation val="minMax"/>
        </c:scaling>
        <c:delete val="1"/>
        <c:axPos val="b"/>
        <c:numFmt formatCode="ge" sourceLinked="1"/>
        <c:majorTickMark val="none"/>
        <c:minorTickMark val="none"/>
        <c:tickLblPos val="none"/>
        <c:crossAx val="116922624"/>
        <c:crosses val="autoZero"/>
        <c:auto val="1"/>
        <c:lblOffset val="100"/>
        <c:baseTimeUnit val="years"/>
      </c:dateAx>
      <c:valAx>
        <c:axId val="11692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92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17030912"/>
        <c:axId val="11703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117030912"/>
        <c:axId val="117032832"/>
      </c:lineChart>
      <c:dateAx>
        <c:axId val="117030912"/>
        <c:scaling>
          <c:orientation val="minMax"/>
        </c:scaling>
        <c:delete val="1"/>
        <c:axPos val="b"/>
        <c:numFmt formatCode="ge" sourceLinked="1"/>
        <c:majorTickMark val="none"/>
        <c:minorTickMark val="none"/>
        <c:tickLblPos val="none"/>
        <c:crossAx val="117032832"/>
        <c:crosses val="autoZero"/>
        <c:auto val="1"/>
        <c:lblOffset val="100"/>
        <c:baseTimeUnit val="years"/>
      </c:dateAx>
      <c:valAx>
        <c:axId val="11703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03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formatCode="#,##0.00;&quot;△&quot;#,##0.00;&quot;-&quot;">
                  <c:v>0</c:v>
                </c:pt>
                <c:pt idx="1">
                  <c:v>0</c:v>
                </c:pt>
                <c:pt idx="2" formatCode="#,##0.00;&quot;△&quot;#,##0.00;&quot;-&quot;">
                  <c:v>9.32</c:v>
                </c:pt>
                <c:pt idx="3">
                  <c:v>0</c:v>
                </c:pt>
                <c:pt idx="4">
                  <c:v>0</c:v>
                </c:pt>
              </c:numCache>
            </c:numRef>
          </c:val>
        </c:ser>
        <c:dLbls>
          <c:showLegendKey val="0"/>
          <c:showVal val="0"/>
          <c:showCatName val="0"/>
          <c:showSerName val="0"/>
          <c:showPercent val="0"/>
          <c:showBubbleSize val="0"/>
        </c:dLbls>
        <c:gapWidth val="150"/>
        <c:axId val="117067136"/>
        <c:axId val="11709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117067136"/>
        <c:axId val="117093888"/>
      </c:lineChart>
      <c:dateAx>
        <c:axId val="117067136"/>
        <c:scaling>
          <c:orientation val="minMax"/>
        </c:scaling>
        <c:delete val="1"/>
        <c:axPos val="b"/>
        <c:numFmt formatCode="ge" sourceLinked="1"/>
        <c:majorTickMark val="none"/>
        <c:minorTickMark val="none"/>
        <c:tickLblPos val="none"/>
        <c:crossAx val="117093888"/>
        <c:crosses val="autoZero"/>
        <c:auto val="1"/>
        <c:lblOffset val="100"/>
        <c:baseTimeUnit val="years"/>
      </c:dateAx>
      <c:valAx>
        <c:axId val="1170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0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544.63</c:v>
                </c:pt>
                <c:pt idx="2">
                  <c:v>426.14</c:v>
                </c:pt>
                <c:pt idx="3">
                  <c:v>107.61</c:v>
                </c:pt>
                <c:pt idx="4">
                  <c:v>95.8</c:v>
                </c:pt>
              </c:numCache>
            </c:numRef>
          </c:val>
        </c:ser>
        <c:dLbls>
          <c:showLegendKey val="0"/>
          <c:showVal val="0"/>
          <c:showCatName val="0"/>
          <c:showSerName val="0"/>
          <c:showPercent val="0"/>
          <c:showBubbleSize val="0"/>
        </c:dLbls>
        <c:gapWidth val="150"/>
        <c:axId val="117132288"/>
        <c:axId val="11713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117132288"/>
        <c:axId val="117138560"/>
      </c:lineChart>
      <c:dateAx>
        <c:axId val="117132288"/>
        <c:scaling>
          <c:orientation val="minMax"/>
        </c:scaling>
        <c:delete val="1"/>
        <c:axPos val="b"/>
        <c:numFmt formatCode="ge" sourceLinked="1"/>
        <c:majorTickMark val="none"/>
        <c:minorTickMark val="none"/>
        <c:tickLblPos val="none"/>
        <c:crossAx val="117138560"/>
        <c:crosses val="autoZero"/>
        <c:auto val="1"/>
        <c:lblOffset val="100"/>
        <c:baseTimeUnit val="years"/>
      </c:dateAx>
      <c:valAx>
        <c:axId val="11713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1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438.78</c:v>
                </c:pt>
                <c:pt idx="2">
                  <c:v>428.67</c:v>
                </c:pt>
                <c:pt idx="3">
                  <c:v>320.5</c:v>
                </c:pt>
                <c:pt idx="4">
                  <c:v>422.01</c:v>
                </c:pt>
              </c:numCache>
            </c:numRef>
          </c:val>
        </c:ser>
        <c:dLbls>
          <c:showLegendKey val="0"/>
          <c:showVal val="0"/>
          <c:showCatName val="0"/>
          <c:showSerName val="0"/>
          <c:showPercent val="0"/>
          <c:showBubbleSize val="0"/>
        </c:dLbls>
        <c:gapWidth val="150"/>
        <c:axId val="117230208"/>
        <c:axId val="11761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17230208"/>
        <c:axId val="117613312"/>
      </c:lineChart>
      <c:dateAx>
        <c:axId val="117230208"/>
        <c:scaling>
          <c:orientation val="minMax"/>
        </c:scaling>
        <c:delete val="1"/>
        <c:axPos val="b"/>
        <c:numFmt formatCode="ge" sourceLinked="1"/>
        <c:majorTickMark val="none"/>
        <c:minorTickMark val="none"/>
        <c:tickLblPos val="none"/>
        <c:crossAx val="117613312"/>
        <c:crosses val="autoZero"/>
        <c:auto val="1"/>
        <c:lblOffset val="100"/>
        <c:baseTimeUnit val="years"/>
      </c:dateAx>
      <c:valAx>
        <c:axId val="11761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3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104.61</c:v>
                </c:pt>
                <c:pt idx="2">
                  <c:v>96.29</c:v>
                </c:pt>
                <c:pt idx="3">
                  <c:v>102.48</c:v>
                </c:pt>
                <c:pt idx="4">
                  <c:v>135.57</c:v>
                </c:pt>
              </c:numCache>
            </c:numRef>
          </c:val>
        </c:ser>
        <c:dLbls>
          <c:showLegendKey val="0"/>
          <c:showVal val="0"/>
          <c:showCatName val="0"/>
          <c:showSerName val="0"/>
          <c:showPercent val="0"/>
          <c:showBubbleSize val="0"/>
        </c:dLbls>
        <c:gapWidth val="150"/>
        <c:axId val="118089984"/>
        <c:axId val="1181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18089984"/>
        <c:axId val="118169984"/>
      </c:lineChart>
      <c:dateAx>
        <c:axId val="118089984"/>
        <c:scaling>
          <c:orientation val="minMax"/>
        </c:scaling>
        <c:delete val="1"/>
        <c:axPos val="b"/>
        <c:numFmt formatCode="ge" sourceLinked="1"/>
        <c:majorTickMark val="none"/>
        <c:minorTickMark val="none"/>
        <c:tickLblPos val="none"/>
        <c:crossAx val="118169984"/>
        <c:crosses val="autoZero"/>
        <c:auto val="1"/>
        <c:lblOffset val="100"/>
        <c:baseTimeUnit val="years"/>
      </c:dateAx>
      <c:valAx>
        <c:axId val="1181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8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217.81</c:v>
                </c:pt>
                <c:pt idx="2">
                  <c:v>229.86</c:v>
                </c:pt>
                <c:pt idx="3">
                  <c:v>217.3</c:v>
                </c:pt>
                <c:pt idx="4">
                  <c:v>164.37</c:v>
                </c:pt>
              </c:numCache>
            </c:numRef>
          </c:val>
        </c:ser>
        <c:dLbls>
          <c:showLegendKey val="0"/>
          <c:showVal val="0"/>
          <c:showCatName val="0"/>
          <c:showSerName val="0"/>
          <c:showPercent val="0"/>
          <c:showBubbleSize val="0"/>
        </c:dLbls>
        <c:gapWidth val="150"/>
        <c:axId val="118314880"/>
        <c:axId val="1183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18314880"/>
        <c:axId val="118321152"/>
      </c:lineChart>
      <c:dateAx>
        <c:axId val="118314880"/>
        <c:scaling>
          <c:orientation val="minMax"/>
        </c:scaling>
        <c:delete val="1"/>
        <c:axPos val="b"/>
        <c:numFmt formatCode="ge" sourceLinked="1"/>
        <c:majorTickMark val="none"/>
        <c:minorTickMark val="none"/>
        <c:tickLblPos val="none"/>
        <c:crossAx val="118321152"/>
        <c:crosses val="autoZero"/>
        <c:auto val="1"/>
        <c:lblOffset val="100"/>
        <c:baseTimeUnit val="years"/>
      </c:dateAx>
      <c:valAx>
        <c:axId val="1183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G52" zoomScaleNormal="100" workbookViewId="0">
      <selection activeCell="CA57" sqref="CA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長野県　佐久市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99736</v>
      </c>
      <c r="AM8" s="64"/>
      <c r="AN8" s="64"/>
      <c r="AO8" s="64"/>
      <c r="AP8" s="64"/>
      <c r="AQ8" s="64"/>
      <c r="AR8" s="64"/>
      <c r="AS8" s="64"/>
      <c r="AT8" s="63">
        <f>データ!S6</f>
        <v>423.51</v>
      </c>
      <c r="AU8" s="63"/>
      <c r="AV8" s="63"/>
      <c r="AW8" s="63"/>
      <c r="AX8" s="63"/>
      <c r="AY8" s="63"/>
      <c r="AZ8" s="63"/>
      <c r="BA8" s="63"/>
      <c r="BB8" s="63">
        <f>データ!T6</f>
        <v>235.5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f>データ!N6</f>
        <v>82.67</v>
      </c>
      <c r="J10" s="63"/>
      <c r="K10" s="63"/>
      <c r="L10" s="63"/>
      <c r="M10" s="63"/>
      <c r="N10" s="63"/>
      <c r="O10" s="63"/>
      <c r="P10" s="63">
        <f>データ!O6</f>
        <v>11.21</v>
      </c>
      <c r="Q10" s="63"/>
      <c r="R10" s="63"/>
      <c r="S10" s="63"/>
      <c r="T10" s="63"/>
      <c r="U10" s="63"/>
      <c r="V10" s="63"/>
      <c r="W10" s="63">
        <f>データ!P6</f>
        <v>97.01</v>
      </c>
      <c r="X10" s="63"/>
      <c r="Y10" s="63"/>
      <c r="Z10" s="63"/>
      <c r="AA10" s="63"/>
      <c r="AB10" s="63"/>
      <c r="AC10" s="63"/>
      <c r="AD10" s="64">
        <f>データ!Q6</f>
        <v>4428</v>
      </c>
      <c r="AE10" s="64"/>
      <c r="AF10" s="64"/>
      <c r="AG10" s="64"/>
      <c r="AH10" s="64"/>
      <c r="AI10" s="64"/>
      <c r="AJ10" s="64"/>
      <c r="AK10" s="2"/>
      <c r="AL10" s="64">
        <f>データ!U6</f>
        <v>11171</v>
      </c>
      <c r="AM10" s="64"/>
      <c r="AN10" s="64"/>
      <c r="AO10" s="64"/>
      <c r="AP10" s="64"/>
      <c r="AQ10" s="64"/>
      <c r="AR10" s="64"/>
      <c r="AS10" s="64"/>
      <c r="AT10" s="63">
        <f>データ!V6</f>
        <v>4.6500000000000004</v>
      </c>
      <c r="AU10" s="63"/>
      <c r="AV10" s="63"/>
      <c r="AW10" s="63"/>
      <c r="AX10" s="63"/>
      <c r="AY10" s="63"/>
      <c r="AZ10" s="63"/>
      <c r="BA10" s="63"/>
      <c r="BB10" s="63">
        <f>データ!W6</f>
        <v>2402.37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2015</v>
      </c>
      <c r="C6" s="31">
        <f t="shared" ref="C6:W6" si="3">C7</f>
        <v>202177</v>
      </c>
      <c r="D6" s="31">
        <f t="shared" si="3"/>
        <v>46</v>
      </c>
      <c r="E6" s="31">
        <f t="shared" si="3"/>
        <v>17</v>
      </c>
      <c r="F6" s="31">
        <f t="shared" si="3"/>
        <v>5</v>
      </c>
      <c r="G6" s="31">
        <f t="shared" si="3"/>
        <v>0</v>
      </c>
      <c r="H6" s="31" t="str">
        <f t="shared" si="3"/>
        <v>長野県　佐久市</v>
      </c>
      <c r="I6" s="31" t="str">
        <f t="shared" si="3"/>
        <v>法適用</v>
      </c>
      <c r="J6" s="31" t="str">
        <f t="shared" si="3"/>
        <v>下水道事業</v>
      </c>
      <c r="K6" s="31" t="str">
        <f t="shared" si="3"/>
        <v>農業集落排水</v>
      </c>
      <c r="L6" s="31" t="str">
        <f t="shared" si="3"/>
        <v>F2</v>
      </c>
      <c r="M6" s="32" t="str">
        <f t="shared" si="3"/>
        <v>-</v>
      </c>
      <c r="N6" s="32">
        <f t="shared" si="3"/>
        <v>82.67</v>
      </c>
      <c r="O6" s="32">
        <f t="shared" si="3"/>
        <v>11.21</v>
      </c>
      <c r="P6" s="32">
        <f t="shared" si="3"/>
        <v>97.01</v>
      </c>
      <c r="Q6" s="32">
        <f t="shared" si="3"/>
        <v>4428</v>
      </c>
      <c r="R6" s="32">
        <f t="shared" si="3"/>
        <v>99736</v>
      </c>
      <c r="S6" s="32">
        <f t="shared" si="3"/>
        <v>423.51</v>
      </c>
      <c r="T6" s="32">
        <f t="shared" si="3"/>
        <v>235.5</v>
      </c>
      <c r="U6" s="32">
        <f t="shared" si="3"/>
        <v>11171</v>
      </c>
      <c r="V6" s="32">
        <f t="shared" si="3"/>
        <v>4.6500000000000004</v>
      </c>
      <c r="W6" s="32">
        <f t="shared" si="3"/>
        <v>2402.37</v>
      </c>
      <c r="X6" s="33" t="str">
        <f>IF(X7="",NA(),X7)</f>
        <v>-</v>
      </c>
      <c r="Y6" s="33">
        <f t="shared" ref="Y6:AG6" si="4">IF(Y7="",NA(),Y7)</f>
        <v>100.3</v>
      </c>
      <c r="Z6" s="33">
        <f t="shared" si="4"/>
        <v>95.24</v>
      </c>
      <c r="AA6" s="33">
        <f t="shared" si="4"/>
        <v>99.16</v>
      </c>
      <c r="AB6" s="33">
        <f t="shared" si="4"/>
        <v>109.64</v>
      </c>
      <c r="AC6" s="33" t="str">
        <f t="shared" si="4"/>
        <v>-</v>
      </c>
      <c r="AD6" s="33">
        <f t="shared" si="4"/>
        <v>92.74</v>
      </c>
      <c r="AE6" s="33">
        <f t="shared" si="4"/>
        <v>93.62</v>
      </c>
      <c r="AF6" s="33">
        <f t="shared" si="4"/>
        <v>97.53</v>
      </c>
      <c r="AG6" s="33">
        <f t="shared" si="4"/>
        <v>99.64</v>
      </c>
      <c r="AH6" s="32" t="str">
        <f>IF(AH7="","",IF(AH7="-","【-】","【"&amp;SUBSTITUTE(TEXT(AH7,"#,##0.00"),"-","△")&amp;"】"))</f>
        <v>【99.88】</v>
      </c>
      <c r="AI6" s="33" t="str">
        <f>IF(AI7="",NA(),AI7)</f>
        <v>-</v>
      </c>
      <c r="AJ6" s="32">
        <f t="shared" ref="AJ6:AR6" si="5">IF(AJ7="",NA(),AJ7)</f>
        <v>0</v>
      </c>
      <c r="AK6" s="33">
        <f t="shared" si="5"/>
        <v>9.32</v>
      </c>
      <c r="AL6" s="32">
        <f t="shared" si="5"/>
        <v>0</v>
      </c>
      <c r="AM6" s="32">
        <f t="shared" si="5"/>
        <v>0</v>
      </c>
      <c r="AN6" s="33" t="str">
        <f t="shared" si="5"/>
        <v>-</v>
      </c>
      <c r="AO6" s="33">
        <f t="shared" si="5"/>
        <v>243.13</v>
      </c>
      <c r="AP6" s="33">
        <f t="shared" si="5"/>
        <v>280.08</v>
      </c>
      <c r="AQ6" s="33">
        <f t="shared" si="5"/>
        <v>223.09</v>
      </c>
      <c r="AR6" s="33">
        <f t="shared" si="5"/>
        <v>214.61</v>
      </c>
      <c r="AS6" s="32" t="str">
        <f>IF(AS7="","",IF(AS7="-","【-】","【"&amp;SUBSTITUTE(TEXT(AS7,"#,##0.00"),"-","△")&amp;"】"))</f>
        <v>【203.67】</v>
      </c>
      <c r="AT6" s="33" t="str">
        <f>IF(AT7="",NA(),AT7)</f>
        <v>-</v>
      </c>
      <c r="AU6" s="33">
        <f t="shared" ref="AU6:BC6" si="6">IF(AU7="",NA(),AU7)</f>
        <v>544.63</v>
      </c>
      <c r="AV6" s="33">
        <f t="shared" si="6"/>
        <v>426.14</v>
      </c>
      <c r="AW6" s="33">
        <f t="shared" si="6"/>
        <v>107.61</v>
      </c>
      <c r="AX6" s="33">
        <f t="shared" si="6"/>
        <v>95.8</v>
      </c>
      <c r="AY6" s="33" t="str">
        <f t="shared" si="6"/>
        <v>-</v>
      </c>
      <c r="AZ6" s="33">
        <f t="shared" si="6"/>
        <v>162.52000000000001</v>
      </c>
      <c r="BA6" s="33">
        <f t="shared" si="6"/>
        <v>124.2</v>
      </c>
      <c r="BB6" s="33">
        <f t="shared" si="6"/>
        <v>33.03</v>
      </c>
      <c r="BC6" s="33">
        <f t="shared" si="6"/>
        <v>29.45</v>
      </c>
      <c r="BD6" s="32" t="str">
        <f>IF(BD7="","",IF(BD7="-","【-】","【"&amp;SUBSTITUTE(TEXT(BD7,"#,##0.00"),"-","△")&amp;"】"))</f>
        <v>【34.01】</v>
      </c>
      <c r="BE6" s="33" t="str">
        <f>IF(BE7="",NA(),BE7)</f>
        <v>-</v>
      </c>
      <c r="BF6" s="33">
        <f t="shared" ref="BF6:BN6" si="7">IF(BF7="",NA(),BF7)</f>
        <v>438.78</v>
      </c>
      <c r="BG6" s="33">
        <f t="shared" si="7"/>
        <v>428.67</v>
      </c>
      <c r="BH6" s="33">
        <f t="shared" si="7"/>
        <v>320.5</v>
      </c>
      <c r="BI6" s="33">
        <f t="shared" si="7"/>
        <v>422.01</v>
      </c>
      <c r="BJ6" s="33" t="str">
        <f t="shared" si="7"/>
        <v>-</v>
      </c>
      <c r="BK6" s="33">
        <f t="shared" si="7"/>
        <v>1197.82</v>
      </c>
      <c r="BL6" s="33">
        <f t="shared" si="7"/>
        <v>1126.77</v>
      </c>
      <c r="BM6" s="33">
        <f t="shared" si="7"/>
        <v>1044.8</v>
      </c>
      <c r="BN6" s="33">
        <f t="shared" si="7"/>
        <v>1081.8</v>
      </c>
      <c r="BO6" s="32" t="str">
        <f>IF(BO7="","",IF(BO7="-","【-】","【"&amp;SUBSTITUTE(TEXT(BO7,"#,##0.00"),"-","△")&amp;"】"))</f>
        <v>【1,015.77】</v>
      </c>
      <c r="BP6" s="33" t="str">
        <f>IF(BP7="",NA(),BP7)</f>
        <v>-</v>
      </c>
      <c r="BQ6" s="33">
        <f t="shared" ref="BQ6:BY6" si="8">IF(BQ7="",NA(),BQ7)</f>
        <v>104.61</v>
      </c>
      <c r="BR6" s="33">
        <f t="shared" si="8"/>
        <v>96.29</v>
      </c>
      <c r="BS6" s="33">
        <f t="shared" si="8"/>
        <v>102.48</v>
      </c>
      <c r="BT6" s="33">
        <f t="shared" si="8"/>
        <v>135.57</v>
      </c>
      <c r="BU6" s="33" t="str">
        <f t="shared" si="8"/>
        <v>-</v>
      </c>
      <c r="BV6" s="33">
        <f t="shared" si="8"/>
        <v>51.03</v>
      </c>
      <c r="BW6" s="33">
        <f t="shared" si="8"/>
        <v>50.9</v>
      </c>
      <c r="BX6" s="33">
        <f t="shared" si="8"/>
        <v>50.82</v>
      </c>
      <c r="BY6" s="33">
        <f t="shared" si="8"/>
        <v>52.19</v>
      </c>
      <c r="BZ6" s="32" t="str">
        <f>IF(BZ7="","",IF(BZ7="-","【-】","【"&amp;SUBSTITUTE(TEXT(BZ7,"#,##0.00"),"-","△")&amp;"】"))</f>
        <v>【52.78】</v>
      </c>
      <c r="CA6" s="33" t="str">
        <f>IF(CA7="",NA(),CA7)</f>
        <v>-</v>
      </c>
      <c r="CB6" s="33">
        <f t="shared" ref="CB6:CJ6" si="9">IF(CB7="",NA(),CB7)</f>
        <v>217.81</v>
      </c>
      <c r="CC6" s="33">
        <f t="shared" si="9"/>
        <v>229.86</v>
      </c>
      <c r="CD6" s="33">
        <f t="shared" si="9"/>
        <v>217.3</v>
      </c>
      <c r="CE6" s="33">
        <f t="shared" si="9"/>
        <v>164.37</v>
      </c>
      <c r="CF6" s="33" t="str">
        <f t="shared" si="9"/>
        <v>-</v>
      </c>
      <c r="CG6" s="33">
        <f t="shared" si="9"/>
        <v>289.60000000000002</v>
      </c>
      <c r="CH6" s="33">
        <f t="shared" si="9"/>
        <v>293.27</v>
      </c>
      <c r="CI6" s="33">
        <f t="shared" si="9"/>
        <v>300.52</v>
      </c>
      <c r="CJ6" s="33">
        <f t="shared" si="9"/>
        <v>296.14</v>
      </c>
      <c r="CK6" s="32" t="str">
        <f>IF(CK7="","",IF(CK7="-","【-】","【"&amp;SUBSTITUTE(TEXT(CK7,"#,##0.00"),"-","△")&amp;"】"))</f>
        <v>【289.81】</v>
      </c>
      <c r="CL6" s="33" t="str">
        <f>IF(CL7="",NA(),CL7)</f>
        <v>-</v>
      </c>
      <c r="CM6" s="33">
        <f t="shared" ref="CM6:CU6" si="10">IF(CM7="",NA(),CM7)</f>
        <v>54.17</v>
      </c>
      <c r="CN6" s="33">
        <f t="shared" si="10"/>
        <v>55.62</v>
      </c>
      <c r="CO6" s="33">
        <f t="shared" si="10"/>
        <v>55.03</v>
      </c>
      <c r="CP6" s="33">
        <f t="shared" si="10"/>
        <v>55.03</v>
      </c>
      <c r="CQ6" s="33" t="str">
        <f t="shared" si="10"/>
        <v>-</v>
      </c>
      <c r="CR6" s="33">
        <f t="shared" si="10"/>
        <v>54.74</v>
      </c>
      <c r="CS6" s="33">
        <f t="shared" si="10"/>
        <v>53.78</v>
      </c>
      <c r="CT6" s="33">
        <f t="shared" si="10"/>
        <v>53.24</v>
      </c>
      <c r="CU6" s="33">
        <f t="shared" si="10"/>
        <v>52.31</v>
      </c>
      <c r="CV6" s="32" t="str">
        <f>IF(CV7="","",IF(CV7="-","【-】","【"&amp;SUBSTITUTE(TEXT(CV7,"#,##0.00"),"-","△")&amp;"】"))</f>
        <v>【52.74】</v>
      </c>
      <c r="CW6" s="33" t="str">
        <f>IF(CW7="",NA(),CW7)</f>
        <v>-</v>
      </c>
      <c r="CX6" s="33">
        <f t="shared" ref="CX6:DF6" si="11">IF(CX7="",NA(),CX7)</f>
        <v>90.05</v>
      </c>
      <c r="CY6" s="33">
        <f t="shared" si="11"/>
        <v>91.76</v>
      </c>
      <c r="CZ6" s="33">
        <f t="shared" si="11"/>
        <v>91.77</v>
      </c>
      <c r="DA6" s="33">
        <f t="shared" si="11"/>
        <v>92.6</v>
      </c>
      <c r="DB6" s="33" t="str">
        <f t="shared" si="11"/>
        <v>-</v>
      </c>
      <c r="DC6" s="33">
        <f t="shared" si="11"/>
        <v>83.88</v>
      </c>
      <c r="DD6" s="33">
        <f t="shared" si="11"/>
        <v>84.06</v>
      </c>
      <c r="DE6" s="33">
        <f t="shared" si="11"/>
        <v>84.07</v>
      </c>
      <c r="DF6" s="33">
        <f t="shared" si="11"/>
        <v>84.32</v>
      </c>
      <c r="DG6" s="32" t="str">
        <f>IF(DG7="","",IF(DG7="-","【-】","【"&amp;SUBSTITUTE(TEXT(DG7,"#,##0.00"),"-","△")&amp;"】"))</f>
        <v>【84.50】</v>
      </c>
      <c r="DH6" s="33" t="str">
        <f>IF(DH7="",NA(),DH7)</f>
        <v>-</v>
      </c>
      <c r="DI6" s="33">
        <f t="shared" ref="DI6:DQ6" si="12">IF(DI7="",NA(),DI7)</f>
        <v>21.17</v>
      </c>
      <c r="DJ6" s="33">
        <f t="shared" si="12"/>
        <v>22.34</v>
      </c>
      <c r="DK6" s="33">
        <f t="shared" si="12"/>
        <v>40.14</v>
      </c>
      <c r="DL6" s="33">
        <f t="shared" si="12"/>
        <v>42.01</v>
      </c>
      <c r="DM6" s="33" t="str">
        <f t="shared" si="12"/>
        <v>-</v>
      </c>
      <c r="DN6" s="33">
        <f t="shared" si="12"/>
        <v>9</v>
      </c>
      <c r="DO6" s="33">
        <f t="shared" si="12"/>
        <v>10.11</v>
      </c>
      <c r="DP6" s="33">
        <f t="shared" si="12"/>
        <v>20.68</v>
      </c>
      <c r="DQ6" s="33">
        <f t="shared" si="12"/>
        <v>22.41</v>
      </c>
      <c r="DR6" s="32" t="str">
        <f>IF(DR7="","",IF(DR7="-","【-】","【"&amp;SUBSTITUTE(TEXT(DR7,"#,##0.00"),"-","△")&amp;"】"))</f>
        <v>【21.94】</v>
      </c>
      <c r="DS6" s="33" t="str">
        <f>IF(DS7="",NA(),DS7)</f>
        <v>-</v>
      </c>
      <c r="DT6" s="32">
        <f t="shared" ref="DT6:EB6" si="13">IF(DT7="",NA(),DT7)</f>
        <v>0</v>
      </c>
      <c r="DU6" s="32">
        <f t="shared" si="13"/>
        <v>0</v>
      </c>
      <c r="DV6" s="32">
        <f t="shared" si="13"/>
        <v>0</v>
      </c>
      <c r="DW6" s="32">
        <f t="shared" si="13"/>
        <v>0</v>
      </c>
      <c r="DX6" s="33" t="str">
        <f t="shared" si="13"/>
        <v>-</v>
      </c>
      <c r="DY6" s="33">
        <f t="shared" si="13"/>
        <v>0.09</v>
      </c>
      <c r="DZ6" s="33">
        <f t="shared" si="13"/>
        <v>0.08</v>
      </c>
      <c r="EA6" s="33">
        <f t="shared" si="13"/>
        <v>0.08</v>
      </c>
      <c r="EB6" s="32">
        <f t="shared" si="13"/>
        <v>0</v>
      </c>
      <c r="EC6" s="32" t="str">
        <f>IF(EC7="","",IF(EC7="-","【-】","【"&amp;SUBSTITUTE(TEXT(EC7,"#,##0.00"),"-","△")&amp;"】"))</f>
        <v>【0.00】</v>
      </c>
      <c r="ED6" s="33" t="str">
        <f>IF(ED7="",NA(),ED7)</f>
        <v>-</v>
      </c>
      <c r="EE6" s="32">
        <f t="shared" ref="EE6:EM6" si="14">IF(EE7="",NA(),EE7)</f>
        <v>0</v>
      </c>
      <c r="EF6" s="32">
        <f t="shared" si="14"/>
        <v>0</v>
      </c>
      <c r="EG6" s="32">
        <f t="shared" si="14"/>
        <v>0</v>
      </c>
      <c r="EH6" s="32">
        <f t="shared" si="14"/>
        <v>0</v>
      </c>
      <c r="EI6" s="33" t="str">
        <f t="shared" si="14"/>
        <v>-</v>
      </c>
      <c r="EJ6" s="33">
        <f t="shared" si="14"/>
        <v>0.04</v>
      </c>
      <c r="EK6" s="33">
        <f t="shared" si="14"/>
        <v>0.03</v>
      </c>
      <c r="EL6" s="33">
        <f t="shared" si="14"/>
        <v>0.02</v>
      </c>
      <c r="EM6" s="33">
        <f t="shared" si="14"/>
        <v>0.01</v>
      </c>
      <c r="EN6" s="32" t="str">
        <f>IF(EN7="","",IF(EN7="-","【-】","【"&amp;SUBSTITUTE(TEXT(EN7,"#,##0.00"),"-","△")&amp;"】"))</f>
        <v>【0.03】</v>
      </c>
    </row>
    <row r="7" spans="1:147" s="34" customFormat="1" x14ac:dyDescent="0.15">
      <c r="A7" s="26"/>
      <c r="B7" s="35">
        <v>2015</v>
      </c>
      <c r="C7" s="35">
        <v>202177</v>
      </c>
      <c r="D7" s="35">
        <v>46</v>
      </c>
      <c r="E7" s="35">
        <v>17</v>
      </c>
      <c r="F7" s="35">
        <v>5</v>
      </c>
      <c r="G7" s="35">
        <v>0</v>
      </c>
      <c r="H7" s="35" t="s">
        <v>96</v>
      </c>
      <c r="I7" s="35" t="s">
        <v>97</v>
      </c>
      <c r="J7" s="35" t="s">
        <v>98</v>
      </c>
      <c r="K7" s="35" t="s">
        <v>99</v>
      </c>
      <c r="L7" s="35" t="s">
        <v>100</v>
      </c>
      <c r="M7" s="36" t="s">
        <v>101</v>
      </c>
      <c r="N7" s="36">
        <v>82.67</v>
      </c>
      <c r="O7" s="36">
        <v>11.21</v>
      </c>
      <c r="P7" s="36">
        <v>97.01</v>
      </c>
      <c r="Q7" s="36">
        <v>4428</v>
      </c>
      <c r="R7" s="36">
        <v>99736</v>
      </c>
      <c r="S7" s="36">
        <v>423.51</v>
      </c>
      <c r="T7" s="36">
        <v>235.5</v>
      </c>
      <c r="U7" s="36">
        <v>11171</v>
      </c>
      <c r="V7" s="36">
        <v>4.6500000000000004</v>
      </c>
      <c r="W7" s="36">
        <v>2402.37</v>
      </c>
      <c r="X7" s="36" t="s">
        <v>101</v>
      </c>
      <c r="Y7" s="36">
        <v>100.3</v>
      </c>
      <c r="Z7" s="36">
        <v>95.24</v>
      </c>
      <c r="AA7" s="36">
        <v>99.16</v>
      </c>
      <c r="AB7" s="36">
        <v>109.64</v>
      </c>
      <c r="AC7" s="36" t="s">
        <v>101</v>
      </c>
      <c r="AD7" s="36">
        <v>92.74</v>
      </c>
      <c r="AE7" s="36">
        <v>93.62</v>
      </c>
      <c r="AF7" s="36">
        <v>97.53</v>
      </c>
      <c r="AG7" s="36">
        <v>99.64</v>
      </c>
      <c r="AH7" s="36">
        <v>99.88</v>
      </c>
      <c r="AI7" s="36" t="s">
        <v>101</v>
      </c>
      <c r="AJ7" s="36">
        <v>0</v>
      </c>
      <c r="AK7" s="36">
        <v>9.32</v>
      </c>
      <c r="AL7" s="36">
        <v>0</v>
      </c>
      <c r="AM7" s="36">
        <v>0</v>
      </c>
      <c r="AN7" s="36" t="s">
        <v>101</v>
      </c>
      <c r="AO7" s="36">
        <v>243.13</v>
      </c>
      <c r="AP7" s="36">
        <v>280.08</v>
      </c>
      <c r="AQ7" s="36">
        <v>223.09</v>
      </c>
      <c r="AR7" s="36">
        <v>214.61</v>
      </c>
      <c r="AS7" s="36">
        <v>203.67</v>
      </c>
      <c r="AT7" s="36" t="s">
        <v>101</v>
      </c>
      <c r="AU7" s="36">
        <v>544.63</v>
      </c>
      <c r="AV7" s="36">
        <v>426.14</v>
      </c>
      <c r="AW7" s="36">
        <v>107.61</v>
      </c>
      <c r="AX7" s="36">
        <v>95.8</v>
      </c>
      <c r="AY7" s="36" t="s">
        <v>101</v>
      </c>
      <c r="AZ7" s="36">
        <v>162.52000000000001</v>
      </c>
      <c r="BA7" s="36">
        <v>124.2</v>
      </c>
      <c r="BB7" s="36">
        <v>33.03</v>
      </c>
      <c r="BC7" s="36">
        <v>29.45</v>
      </c>
      <c r="BD7" s="36">
        <v>34.01</v>
      </c>
      <c r="BE7" s="36" t="s">
        <v>101</v>
      </c>
      <c r="BF7" s="36">
        <v>438.78</v>
      </c>
      <c r="BG7" s="36">
        <v>428.67</v>
      </c>
      <c r="BH7" s="36">
        <v>320.5</v>
      </c>
      <c r="BI7" s="36">
        <v>422.01</v>
      </c>
      <c r="BJ7" s="36" t="s">
        <v>101</v>
      </c>
      <c r="BK7" s="36">
        <v>1197.82</v>
      </c>
      <c r="BL7" s="36">
        <v>1126.77</v>
      </c>
      <c r="BM7" s="36">
        <v>1044.8</v>
      </c>
      <c r="BN7" s="36">
        <v>1081.8</v>
      </c>
      <c r="BO7" s="36">
        <v>1015.77</v>
      </c>
      <c r="BP7" s="36" t="s">
        <v>101</v>
      </c>
      <c r="BQ7" s="36">
        <v>104.61</v>
      </c>
      <c r="BR7" s="36">
        <v>96.29</v>
      </c>
      <c r="BS7" s="36">
        <v>102.48</v>
      </c>
      <c r="BT7" s="36">
        <v>135.57</v>
      </c>
      <c r="BU7" s="36" t="s">
        <v>101</v>
      </c>
      <c r="BV7" s="36">
        <v>51.03</v>
      </c>
      <c r="BW7" s="36">
        <v>50.9</v>
      </c>
      <c r="BX7" s="36">
        <v>50.82</v>
      </c>
      <c r="BY7" s="36">
        <v>52.19</v>
      </c>
      <c r="BZ7" s="36">
        <v>52.78</v>
      </c>
      <c r="CA7" s="36" t="s">
        <v>101</v>
      </c>
      <c r="CB7" s="36">
        <v>217.81</v>
      </c>
      <c r="CC7" s="36">
        <v>229.86</v>
      </c>
      <c r="CD7" s="36">
        <v>217.3</v>
      </c>
      <c r="CE7" s="36">
        <v>164.37</v>
      </c>
      <c r="CF7" s="36" t="s">
        <v>101</v>
      </c>
      <c r="CG7" s="36">
        <v>289.60000000000002</v>
      </c>
      <c r="CH7" s="36">
        <v>293.27</v>
      </c>
      <c r="CI7" s="36">
        <v>300.52</v>
      </c>
      <c r="CJ7" s="36">
        <v>296.14</v>
      </c>
      <c r="CK7" s="36">
        <v>289.81</v>
      </c>
      <c r="CL7" s="36" t="s">
        <v>101</v>
      </c>
      <c r="CM7" s="36">
        <v>54.17</v>
      </c>
      <c r="CN7" s="36">
        <v>55.62</v>
      </c>
      <c r="CO7" s="36">
        <v>55.03</v>
      </c>
      <c r="CP7" s="36">
        <v>55.03</v>
      </c>
      <c r="CQ7" s="36" t="s">
        <v>101</v>
      </c>
      <c r="CR7" s="36">
        <v>54.74</v>
      </c>
      <c r="CS7" s="36">
        <v>53.78</v>
      </c>
      <c r="CT7" s="36">
        <v>53.24</v>
      </c>
      <c r="CU7" s="36">
        <v>52.31</v>
      </c>
      <c r="CV7" s="36">
        <v>52.74</v>
      </c>
      <c r="CW7" s="36" t="s">
        <v>101</v>
      </c>
      <c r="CX7" s="36">
        <v>90.05</v>
      </c>
      <c r="CY7" s="36">
        <v>91.76</v>
      </c>
      <c r="CZ7" s="36">
        <v>91.77</v>
      </c>
      <c r="DA7" s="36">
        <v>92.6</v>
      </c>
      <c r="DB7" s="36" t="s">
        <v>101</v>
      </c>
      <c r="DC7" s="36">
        <v>83.88</v>
      </c>
      <c r="DD7" s="36">
        <v>84.06</v>
      </c>
      <c r="DE7" s="36">
        <v>84.07</v>
      </c>
      <c r="DF7" s="36">
        <v>84.32</v>
      </c>
      <c r="DG7" s="36">
        <v>84.5</v>
      </c>
      <c r="DH7" s="36" t="s">
        <v>101</v>
      </c>
      <c r="DI7" s="36">
        <v>21.17</v>
      </c>
      <c r="DJ7" s="36">
        <v>22.34</v>
      </c>
      <c r="DK7" s="36">
        <v>40.14</v>
      </c>
      <c r="DL7" s="36">
        <v>42.01</v>
      </c>
      <c r="DM7" s="36" t="s">
        <v>101</v>
      </c>
      <c r="DN7" s="36">
        <v>9</v>
      </c>
      <c r="DO7" s="36">
        <v>10.11</v>
      </c>
      <c r="DP7" s="36">
        <v>20.68</v>
      </c>
      <c r="DQ7" s="36">
        <v>22.41</v>
      </c>
      <c r="DR7" s="36">
        <v>21.94</v>
      </c>
      <c r="DS7" s="36" t="s">
        <v>101</v>
      </c>
      <c r="DT7" s="36">
        <v>0</v>
      </c>
      <c r="DU7" s="36">
        <v>0</v>
      </c>
      <c r="DV7" s="36">
        <v>0</v>
      </c>
      <c r="DW7" s="36">
        <v>0</v>
      </c>
      <c r="DX7" s="36" t="s">
        <v>101</v>
      </c>
      <c r="DY7" s="36">
        <v>0.09</v>
      </c>
      <c r="DZ7" s="36">
        <v>0.08</v>
      </c>
      <c r="EA7" s="36">
        <v>0.08</v>
      </c>
      <c r="EB7" s="36">
        <v>0</v>
      </c>
      <c r="EC7" s="36">
        <v>0</v>
      </c>
      <c r="ED7" s="36" t="s">
        <v>101</v>
      </c>
      <c r="EE7" s="36">
        <v>0</v>
      </c>
      <c r="EF7" s="36">
        <v>0</v>
      </c>
      <c r="EG7" s="36">
        <v>0</v>
      </c>
      <c r="EH7" s="36">
        <v>0</v>
      </c>
      <c r="EI7" s="36" t="s">
        <v>101</v>
      </c>
      <c r="EJ7" s="36">
        <v>0.04</v>
      </c>
      <c r="EK7" s="36">
        <v>0.03</v>
      </c>
      <c r="EL7" s="36">
        <v>0.02</v>
      </c>
      <c r="EM7" s="36">
        <v>0.01</v>
      </c>
      <c r="EN7" s="36">
        <v>0.03</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2017-02-13T09:09:44Z</cp:lastPrinted>
  <dcterms:created xsi:type="dcterms:W3CDTF">2017-02-08T02:41:07Z</dcterms:created>
  <dcterms:modified xsi:type="dcterms:W3CDTF">2017-02-13T09:09:44Z</dcterms:modified>
  <cp:category/>
</cp:coreProperties>
</file>