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20446x2\麻績村文書管理\振興課\水道\経営比較分析表報告\H29.1経営比較分析表\204463 麻績村\"/>
    </mc:Choice>
  </mc:AlternateContent>
  <workbookProtection workbookPassword="8649" lockStructure="1"/>
  <bookViews>
    <workbookView xWindow="240" yWindow="60" windowWidth="14940" windowHeight="7875"/>
  </bookViews>
  <sheets>
    <sheet name="法非適用_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Y10" i="4" s="1"/>
  <c r="U6" i="5"/>
  <c r="T6" i="5"/>
  <c r="S6" i="5"/>
  <c r="AY8" i="4" s="1"/>
  <c r="R6" i="5"/>
  <c r="AQ8" i="4" s="1"/>
  <c r="Q6" i="5"/>
  <c r="P6" i="5"/>
  <c r="O6" i="5"/>
  <c r="N6" i="5"/>
  <c r="M6" i="5"/>
  <c r="L6" i="5"/>
  <c r="K6" i="5"/>
  <c r="R8" i="4" s="1"/>
  <c r="J6" i="5"/>
  <c r="J8" i="4" s="1"/>
  <c r="I6" i="5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Q10" i="4"/>
  <c r="AI10" i="4"/>
  <c r="Z10" i="4"/>
  <c r="R10" i="4"/>
  <c r="J10" i="4"/>
  <c r="B10" i="4"/>
  <c r="AI8" i="4"/>
  <c r="Z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<sst xmlns="http://schemas.openxmlformats.org/spreadsheetml/2006/main" count="218" uniqueCount="108">
  <si>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</si>
  <si>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</si>
  <si>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</si>
  <si>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</si>
  <si>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</si>
  <si>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</si>
  <si>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</si>
  <si>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</si>
  <si>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</si>
  <si>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</si>
  <si>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</si>
  <si>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</si>
  <si>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</si>
  <si>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</si>
  <si>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</si>
  <si>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</si>
  <si>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</si>
  <si>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</si>
  <si>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</si>
  <si>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</si>
  <si>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</si>
  <si>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</si>
  <si>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</si>
  <si>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</si>
  <si>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</si>
  <si>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</si>
  <si>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</si>
  <si>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</si>
  <si>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</si>
  <si>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</si>
  <si>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</si>
  <si>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</si>
  <si>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</si>
  <si>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</si>
  <si>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</si>
  <si>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</si>
  <si>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</si>
  <si>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</si>
  <si>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</si>
  <si>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平成23年度から平成25年度における各指標の類似団体平均値は、当時の事業数を基に算出していますが、管路更新率については、平成26年度の事業数を基に類似団体平均値を算出しています。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</si>
  <si>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</si>
  <si>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</si>
  <si>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</si>
  <si>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</si>
  <si>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</si>
  <si>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</si>
  <si>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</si>
  <si>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</si>
  <si>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</si>
  <si>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</si>
  <si>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</si>
  <si>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</si>
  <si>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</si>
  <si>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</si>
  <si>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</si>
  <si>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</si>
  <si>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</si>
  <si>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</si>
  <si>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</si>
  <si>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</si>
  <si>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</si>
  <si>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</si>
  <si>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</si>
  <si>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</si>
  <si>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</si>
  <si>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</si>
  <si>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</si>
  <si>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</si>
  <si>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</si>
  <si>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</si>
  <si>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</si>
  <si>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</si>
  <si>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</si>
  <si>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</si>
  <si>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</si>
  <si>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</si>
  <si>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</si>
  <si>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</si>
  <si>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</si>
  <si>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</si>
  <si>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</si>
  <si>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</si>
  <si>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</si>
  <si>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</si>
  <si>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</si>
  <si>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</si>
  <si>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</si>
  <si>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</si>
  <si>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</si>
  <si>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</si>
  <si>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</si>
  <si>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</si>
  <si>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</si>
  <si>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長野県　麻績村</t>
  </si>
  <si>
    <t>法非適用</t>
  </si>
  <si>
    <t>水道事業</t>
  </si>
  <si>
    <t>簡易水道事業</t>
  </si>
  <si>
    <t>D3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</si>
  <si>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</si>
  <si>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</si>
  <si>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</si>
  <si>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</si>
  <si>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</si>
  <si>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</si>
  <si>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</si>
  <si>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27年度で老朽管の布設替事業が完了した。今後は施設全体の維持管理計画を策定し、修繕・更新を行う。</t>
    <rPh sb="3" eb="4">
      <t>ネン</t>
    </rPh>
    <rPh sb="4" eb="5">
      <t>ド</t>
    </rPh>
    <rPh sb="6" eb="8">
      <t>ロウキュウ</t>
    </rPh>
    <rPh sb="8" eb="9">
      <t>カン</t>
    </rPh>
    <rPh sb="10" eb="12">
      <t>フセツ</t>
    </rPh>
    <rPh sb="12" eb="13">
      <t>カ</t>
    </rPh>
    <rPh sb="13" eb="15">
      <t>ジギョウ</t>
    </rPh>
    <rPh sb="16" eb="18">
      <t>カンリョウ</t>
    </rPh>
    <rPh sb="21" eb="23">
      <t>コンゴ</t>
    </rPh>
    <rPh sb="24" eb="26">
      <t>シセツ</t>
    </rPh>
    <rPh sb="26" eb="28">
      <t>ゼンタイ</t>
    </rPh>
    <rPh sb="29" eb="31">
      <t>イジ</t>
    </rPh>
    <rPh sb="31" eb="33">
      <t>カンリ</t>
    </rPh>
    <rPh sb="33" eb="35">
      <t>ケイカク</t>
    </rPh>
    <rPh sb="36" eb="38">
      <t>サクテイ</t>
    </rPh>
    <rPh sb="40" eb="42">
      <t>シュウゼン</t>
    </rPh>
    <rPh sb="43" eb="45">
      <t>コウシン</t>
    </rPh>
    <rPh sb="46" eb="47">
      <t>オコナ</t>
    </rPh>
    <phoneticPr fontId="4"/>
  </si>
  <si>
    <t xml:space="preserve">①収益的収支比率：27年度で継続事業が完了し、企業債残高が高額となっているが、大型事業の過疎債の返済が28年度で終了するため、29年度からは改善される見通しである。
④企業債残高対給水収益比率：企業債残高は高額となっているが、計画的な更新事業を行ってきた結果である。
⑤料金回収率、給水原価：29年度より企業債償還金の減少により給水原価が下がる予定である。従って料金回収率も改善される見通しである。
⑦施設利用率：施設の更新事業の完了に伴い、低い傾向にある。今後は、人口減少等を踏まえ事業計画を策定していく。
⑧有収率：管路の更新事業もほぼ完了したため、漏水も減少している。適切な管路の維持管理に努めていく。
</t>
    <rPh sb="1" eb="4">
      <t>シュウエキテキ</t>
    </rPh>
    <rPh sb="4" eb="6">
      <t>シュウシ</t>
    </rPh>
    <rPh sb="6" eb="8">
      <t>ヒリツ</t>
    </rPh>
    <rPh sb="11" eb="12">
      <t>ネン</t>
    </rPh>
    <rPh sb="12" eb="13">
      <t>ド</t>
    </rPh>
    <rPh sb="14" eb="16">
      <t>ケイゾク</t>
    </rPh>
    <rPh sb="16" eb="18">
      <t>ジギョウ</t>
    </rPh>
    <rPh sb="19" eb="21">
      <t>カンリョウ</t>
    </rPh>
    <rPh sb="23" eb="25">
      <t>キギョウ</t>
    </rPh>
    <rPh sb="25" eb="26">
      <t>サイ</t>
    </rPh>
    <rPh sb="26" eb="28">
      <t>ザンダカ</t>
    </rPh>
    <rPh sb="29" eb="31">
      <t>コウガク</t>
    </rPh>
    <rPh sb="39" eb="41">
      <t>オオガタ</t>
    </rPh>
    <rPh sb="41" eb="43">
      <t>ジギョウ</t>
    </rPh>
    <rPh sb="44" eb="46">
      <t>カソ</t>
    </rPh>
    <rPh sb="46" eb="47">
      <t>サイ</t>
    </rPh>
    <rPh sb="48" eb="50">
      <t>ヘンサイ</t>
    </rPh>
    <rPh sb="53" eb="54">
      <t>ネン</t>
    </rPh>
    <rPh sb="54" eb="55">
      <t>ド</t>
    </rPh>
    <rPh sb="56" eb="58">
      <t>シュウリョウ</t>
    </rPh>
    <rPh sb="65" eb="66">
      <t>ネン</t>
    </rPh>
    <rPh sb="66" eb="67">
      <t>ド</t>
    </rPh>
    <rPh sb="70" eb="72">
      <t>カイゼン</t>
    </rPh>
    <rPh sb="75" eb="77">
      <t>ミトオ</t>
    </rPh>
    <rPh sb="84" eb="86">
      <t>キギョウ</t>
    </rPh>
    <rPh sb="86" eb="87">
      <t>サイ</t>
    </rPh>
    <rPh sb="87" eb="89">
      <t>ザンダカ</t>
    </rPh>
    <rPh sb="89" eb="90">
      <t>タイ</t>
    </rPh>
    <rPh sb="90" eb="92">
      <t>キュウスイ</t>
    </rPh>
    <rPh sb="92" eb="94">
      <t>シュウエキ</t>
    </rPh>
    <rPh sb="94" eb="96">
      <t>ヒリツ</t>
    </rPh>
    <rPh sb="97" eb="99">
      <t>キギョウ</t>
    </rPh>
    <rPh sb="99" eb="100">
      <t>サイ</t>
    </rPh>
    <rPh sb="100" eb="102">
      <t>ザンダカ</t>
    </rPh>
    <rPh sb="103" eb="105">
      <t>コウガク</t>
    </rPh>
    <rPh sb="113" eb="116">
      <t>ケイカクテキ</t>
    </rPh>
    <rPh sb="117" eb="119">
      <t>コウシン</t>
    </rPh>
    <rPh sb="119" eb="121">
      <t>ジギョウ</t>
    </rPh>
    <rPh sb="122" eb="123">
      <t>オコナ</t>
    </rPh>
    <rPh sb="127" eb="129">
      <t>ケッカ</t>
    </rPh>
    <rPh sb="135" eb="137">
      <t>リョウキン</t>
    </rPh>
    <rPh sb="137" eb="139">
      <t>カイシュウ</t>
    </rPh>
    <rPh sb="139" eb="140">
      <t>リツ</t>
    </rPh>
    <rPh sb="141" eb="143">
      <t>キュウスイ</t>
    </rPh>
    <rPh sb="143" eb="145">
      <t>ゲンカ</t>
    </rPh>
    <rPh sb="148" eb="149">
      <t>ネン</t>
    </rPh>
    <rPh sb="149" eb="150">
      <t>ド</t>
    </rPh>
    <rPh sb="152" eb="154">
      <t>キギョウ</t>
    </rPh>
    <rPh sb="154" eb="155">
      <t>サイ</t>
    </rPh>
    <rPh sb="155" eb="158">
      <t>ショウカンキン</t>
    </rPh>
    <rPh sb="159" eb="161">
      <t>ゲンショウ</t>
    </rPh>
    <rPh sb="164" eb="166">
      <t>キュウスイ</t>
    </rPh>
    <rPh sb="166" eb="168">
      <t>ゲンカ</t>
    </rPh>
    <rPh sb="169" eb="170">
      <t>サ</t>
    </rPh>
    <rPh sb="172" eb="174">
      <t>ヨテイ</t>
    </rPh>
    <rPh sb="178" eb="179">
      <t>シタガ</t>
    </rPh>
    <rPh sb="181" eb="183">
      <t>リョウキン</t>
    </rPh>
    <rPh sb="183" eb="185">
      <t>カイシュウ</t>
    </rPh>
    <rPh sb="185" eb="186">
      <t>リツ</t>
    </rPh>
    <rPh sb="187" eb="189">
      <t>カイゼン</t>
    </rPh>
    <rPh sb="192" eb="194">
      <t>ミトオ</t>
    </rPh>
    <rPh sb="201" eb="203">
      <t>シセツ</t>
    </rPh>
    <rPh sb="203" eb="206">
      <t>リヨウリツ</t>
    </rPh>
    <rPh sb="207" eb="209">
      <t>シセツ</t>
    </rPh>
    <rPh sb="210" eb="212">
      <t>コウシン</t>
    </rPh>
    <rPh sb="212" eb="214">
      <t>ジギョウ</t>
    </rPh>
    <rPh sb="215" eb="217">
      <t>カンリョウ</t>
    </rPh>
    <rPh sb="218" eb="219">
      <t>トモナ</t>
    </rPh>
    <rPh sb="221" eb="222">
      <t>ヒク</t>
    </rPh>
    <rPh sb="223" eb="225">
      <t>ケイコウ</t>
    </rPh>
    <rPh sb="229" eb="231">
      <t>コンゴ</t>
    </rPh>
    <rPh sb="233" eb="235">
      <t>ジンコウ</t>
    </rPh>
    <rPh sb="235" eb="237">
      <t>ゲンショウ</t>
    </rPh>
    <rPh sb="237" eb="238">
      <t>トウ</t>
    </rPh>
    <rPh sb="239" eb="240">
      <t>フ</t>
    </rPh>
    <rPh sb="242" eb="244">
      <t>ジギョウ</t>
    </rPh>
    <rPh sb="244" eb="246">
      <t>ケイカク</t>
    </rPh>
    <rPh sb="247" eb="249">
      <t>サクテイ</t>
    </rPh>
    <rPh sb="256" eb="258">
      <t>ユウシュウ</t>
    </rPh>
    <rPh sb="258" eb="259">
      <t>リツ</t>
    </rPh>
    <rPh sb="260" eb="262">
      <t>カンロ</t>
    </rPh>
    <rPh sb="263" eb="265">
      <t>コウシン</t>
    </rPh>
    <rPh sb="265" eb="267">
      <t>ジギョウ</t>
    </rPh>
    <rPh sb="270" eb="272">
      <t>カンリョウ</t>
    </rPh>
    <rPh sb="277" eb="279">
      <t>ロウスイ</t>
    </rPh>
    <rPh sb="280" eb="282">
      <t>ゲンショウ</t>
    </rPh>
    <rPh sb="287" eb="289">
      <t>テキセツ</t>
    </rPh>
    <rPh sb="290" eb="292">
      <t>カンロ</t>
    </rPh>
    <rPh sb="293" eb="295">
      <t>イジ</t>
    </rPh>
    <rPh sb="295" eb="297">
      <t>カンリ</t>
    </rPh>
    <rPh sb="298" eb="299">
      <t>ツト</t>
    </rPh>
    <phoneticPr fontId="4"/>
  </si>
  <si>
    <t>　施設の維持管理計画及び、事業の経営戦略を策定し経営の見直しを図るとともに、32年度の公営企業会計移行に向けて準備を進める。</t>
    <rPh sb="1" eb="3">
      <t>シセツ</t>
    </rPh>
    <rPh sb="4" eb="6">
      <t>イジ</t>
    </rPh>
    <rPh sb="6" eb="8">
      <t>カンリ</t>
    </rPh>
    <rPh sb="8" eb="10">
      <t>ケイカク</t>
    </rPh>
    <rPh sb="10" eb="11">
      <t>オヨ</t>
    </rPh>
    <rPh sb="13" eb="15">
      <t>ジギョウ</t>
    </rPh>
    <rPh sb="16" eb="18">
      <t>ケイエイ</t>
    </rPh>
    <rPh sb="18" eb="20">
      <t>センリャク</t>
    </rPh>
    <rPh sb="21" eb="23">
      <t>サクテイ</t>
    </rPh>
    <rPh sb="24" eb="26">
      <t>ケイエイ</t>
    </rPh>
    <rPh sb="27" eb="29">
      <t>ミナオ</t>
    </rPh>
    <rPh sb="31" eb="32">
      <t>ハカ</t>
    </rPh>
    <rPh sb="40" eb="41">
      <t>ネン</t>
    </rPh>
    <rPh sb="41" eb="42">
      <t>ド</t>
    </rPh>
    <rPh sb="43" eb="45">
      <t>コウエイ</t>
    </rPh>
    <rPh sb="45" eb="47">
      <t>キギョウ</t>
    </rPh>
    <rPh sb="47" eb="49">
      <t>カイケイ</t>
    </rPh>
    <rPh sb="49" eb="51">
      <t>イコウ</t>
    </rPh>
    <rPh sb="52" eb="53">
      <t>ム</t>
    </rPh>
    <rPh sb="55" eb="57">
      <t>ジュンビ</t>
    </rPh>
    <rPh sb="58" eb="59">
      <t>スス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</si>
</sst>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2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データ!$EC$6:$EG$6</c:f>
              <c:numCache>
                <c:formatCode>#,##0.00;"△"#,##0.00;"-"</c:formatCode>
                <c:ptCount val="5"/>
                <c:pt idx="0">
                  <c:v>1.57</c:v>
                </c:pt>
                <c:pt idx="1">
                  <c:v>0.99</c:v>
                </c:pt>
                <c:pt idx="2">
                  <c:v>1.05</c:v>
                </c:pt>
                <c:pt idx="3">
                  <c:v>1.07</c:v>
                </c:pt>
                <c:pt idx="4">
                  <c:v>0.73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425696"/>
        <c:axId val="194425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0.47</c:v>
                </c:pt>
                <c:pt idx="1">
                  <c:v>0.46</c:v>
                </c:pt>
                <c:pt idx="2">
                  <c:v>0.8</c:v>
                </c:pt>
                <c:pt idx="3">
                  <c:v>0.69</c:v>
                </c:pt>
                <c:pt idx="4">
                  <c:v>0.65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425696"/>
        <c:axId val="194425304"/>
      </c:lineChart>
      <c:dateAx>
        <c:axId val="194425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4425304"/>
        <c:crosses val="autoZero"/>
        <c:auto val="1"/>
        <c:lblOffset val="100"/>
        <c:baseTimeUnit val="years"/>
      </c:dateAx>
      <c:valAx>
        <c:axId val="194425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44256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57.06</c:v>
                </c:pt>
                <c:pt idx="1">
                  <c:v>56.89</c:v>
                </c:pt>
                <c:pt idx="2">
                  <c:v>57.2</c:v>
                </c:pt>
                <c:pt idx="3">
                  <c:v>56.65</c:v>
                </c:pt>
                <c:pt idx="4">
                  <c:v>53.83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562568"/>
        <c:axId val="236121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58.25</c:v>
                </c:pt>
                <c:pt idx="1">
                  <c:v>57.17</c:v>
                </c:pt>
                <c:pt idx="2">
                  <c:v>57.55</c:v>
                </c:pt>
                <c:pt idx="3">
                  <c:v>57.43</c:v>
                </c:pt>
                <c:pt idx="4">
                  <c:v>57.29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562568"/>
        <c:axId val="236121464"/>
      </c:lineChart>
      <c:dateAx>
        <c:axId val="194562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6121464"/>
        <c:crosses val="autoZero"/>
        <c:auto val="1"/>
        <c:lblOffset val="100"/>
        <c:baseTimeUnit val="years"/>
      </c:dateAx>
      <c:valAx>
        <c:axId val="236121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45625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84.1</c:v>
                </c:pt>
                <c:pt idx="1">
                  <c:v>84.1</c:v>
                </c:pt>
                <c:pt idx="2">
                  <c:v>84.66</c:v>
                </c:pt>
                <c:pt idx="3">
                  <c:v>83.46</c:v>
                </c:pt>
                <c:pt idx="4">
                  <c:v>84.24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147392"/>
        <c:axId val="236147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74.53</c:v>
                </c:pt>
                <c:pt idx="1">
                  <c:v>74.94</c:v>
                </c:pt>
                <c:pt idx="2">
                  <c:v>74.14</c:v>
                </c:pt>
                <c:pt idx="3">
                  <c:v>73.83</c:v>
                </c:pt>
                <c:pt idx="4">
                  <c:v>73.69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147392"/>
        <c:axId val="236147784"/>
      </c:lineChart>
      <c:dateAx>
        <c:axId val="236147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6147784"/>
        <c:crosses val="autoZero"/>
        <c:auto val="1"/>
        <c:lblOffset val="100"/>
        <c:baseTimeUnit val="years"/>
      </c:dateAx>
      <c:valAx>
        <c:axId val="236147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61473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68.900000000000006</c:v>
                </c:pt>
                <c:pt idx="1">
                  <c:v>78.239999999999995</c:v>
                </c:pt>
                <c:pt idx="2">
                  <c:v>87.89</c:v>
                </c:pt>
                <c:pt idx="3">
                  <c:v>79.849999999999994</c:v>
                </c:pt>
                <c:pt idx="4">
                  <c:v>70.260000000000005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424128"/>
        <c:axId val="194427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75.89</c:v>
                </c:pt>
                <c:pt idx="1">
                  <c:v>74.52</c:v>
                </c:pt>
                <c:pt idx="2">
                  <c:v>76.09</c:v>
                </c:pt>
                <c:pt idx="3">
                  <c:v>75.87</c:v>
                </c:pt>
                <c:pt idx="4">
                  <c:v>76.27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424128"/>
        <c:axId val="194427264"/>
      </c:lineChart>
      <c:dateAx>
        <c:axId val="1944241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4427264"/>
        <c:crosses val="autoZero"/>
        <c:auto val="1"/>
        <c:lblOffset val="100"/>
        <c:baseTimeUnit val="years"/>
      </c:dateAx>
      <c:valAx>
        <c:axId val="194427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44241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データ!$DG$6:$DK$6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540648"/>
        <c:axId val="119541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540648"/>
        <c:axId val="119541432"/>
      </c:lineChart>
      <c:dateAx>
        <c:axId val="119540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9541432"/>
        <c:crosses val="autoZero"/>
        <c:auto val="1"/>
        <c:lblOffset val="100"/>
        <c:baseTimeUnit val="years"/>
      </c:dateAx>
      <c:valAx>
        <c:axId val="119541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9540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データ!$DR$6:$DV$6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541824"/>
        <c:axId val="119542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541824"/>
        <c:axId val="119542608"/>
      </c:lineChart>
      <c:dateAx>
        <c:axId val="119541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9542608"/>
        <c:crosses val="autoZero"/>
        <c:auto val="1"/>
        <c:lblOffset val="100"/>
        <c:baseTimeUnit val="years"/>
      </c:dateAx>
      <c:valAx>
        <c:axId val="119542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9541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561000"/>
        <c:axId val="194561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561000"/>
        <c:axId val="194561392"/>
      </c:lineChart>
      <c:dateAx>
        <c:axId val="194561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4561392"/>
        <c:crosses val="autoZero"/>
        <c:auto val="1"/>
        <c:lblOffset val="100"/>
        <c:baseTimeUnit val="years"/>
      </c:dateAx>
      <c:valAx>
        <c:axId val="194561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4561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データ!$AS$6:$AW$6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562960"/>
        <c:axId val="194750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562960"/>
        <c:axId val="194750544"/>
      </c:lineChart>
      <c:dateAx>
        <c:axId val="194562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4750544"/>
        <c:crosses val="autoZero"/>
        <c:auto val="1"/>
        <c:lblOffset val="100"/>
        <c:baseTimeUnit val="years"/>
      </c:dateAx>
      <c:valAx>
        <c:axId val="194750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4562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1850.23</c:v>
                </c:pt>
                <c:pt idx="1">
                  <c:v>1737.89</c:v>
                </c:pt>
                <c:pt idx="2">
                  <c:v>1642.88</c:v>
                </c:pt>
                <c:pt idx="3">
                  <c:v>1598.58</c:v>
                </c:pt>
                <c:pt idx="4">
                  <c:v>1532.24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751328"/>
        <c:axId val="194750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1124.6400000000001</c:v>
                </c:pt>
                <c:pt idx="1">
                  <c:v>1108.26</c:v>
                </c:pt>
                <c:pt idx="2">
                  <c:v>1113.76</c:v>
                </c:pt>
                <c:pt idx="3">
                  <c:v>1125.69</c:v>
                </c:pt>
                <c:pt idx="4">
                  <c:v>1134.67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751328"/>
        <c:axId val="194750936"/>
      </c:lineChart>
      <c:dateAx>
        <c:axId val="1947513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4750936"/>
        <c:crosses val="autoZero"/>
        <c:auto val="1"/>
        <c:lblOffset val="100"/>
        <c:baseTimeUnit val="years"/>
      </c:dateAx>
      <c:valAx>
        <c:axId val="1947509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47513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38.979999999999997</c:v>
                </c:pt>
                <c:pt idx="1">
                  <c:v>43.59</c:v>
                </c:pt>
                <c:pt idx="2">
                  <c:v>49.13</c:v>
                </c:pt>
                <c:pt idx="3">
                  <c:v>48.53</c:v>
                </c:pt>
                <c:pt idx="4">
                  <c:v>46.87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118328"/>
        <c:axId val="236118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56.46</c:v>
                </c:pt>
                <c:pt idx="1">
                  <c:v>19.77</c:v>
                </c:pt>
                <c:pt idx="2">
                  <c:v>34.25</c:v>
                </c:pt>
                <c:pt idx="3">
                  <c:v>46.48</c:v>
                </c:pt>
                <c:pt idx="4">
                  <c:v>40.6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118328"/>
        <c:axId val="236118720"/>
      </c:lineChart>
      <c:dateAx>
        <c:axId val="2361183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6118720"/>
        <c:crosses val="autoZero"/>
        <c:auto val="1"/>
        <c:lblOffset val="100"/>
        <c:baseTimeUnit val="years"/>
      </c:dateAx>
      <c:valAx>
        <c:axId val="236118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61183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576.89</c:v>
                </c:pt>
                <c:pt idx="1">
                  <c:v>518.66</c:v>
                </c:pt>
                <c:pt idx="2">
                  <c:v>455.95</c:v>
                </c:pt>
                <c:pt idx="3">
                  <c:v>462.26</c:v>
                </c:pt>
                <c:pt idx="4">
                  <c:v>490.5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119896"/>
        <c:axId val="236120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306.49</c:v>
                </c:pt>
                <c:pt idx="1">
                  <c:v>878.73</c:v>
                </c:pt>
                <c:pt idx="2">
                  <c:v>501.18</c:v>
                </c:pt>
                <c:pt idx="3">
                  <c:v>376.61</c:v>
                </c:pt>
                <c:pt idx="4">
                  <c:v>440.03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119896"/>
        <c:axId val="236120288"/>
      </c:lineChart>
      <c:dateAx>
        <c:axId val="2361198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6120288"/>
        <c:crosses val="autoZero"/>
        <c:auto val="1"/>
        <c:lblOffset val="100"/>
        <c:baseTimeUnit val="years"/>
      </c:dateAx>
      <c:valAx>
        <c:axId val="236120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6119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5C5551-6BC5-448F-A607-3D12B8B59C7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A7864B-ACF3-481F-B050-61B73191253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【1,242.90】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EA00AD4-712F-48B4-8AC6-D165EE501A5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36CBBAC-41F3-4693-A3B2-EDF36D7758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【57.58】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416C90C-C1F4-4DC9-ABA9-4A5B4038DE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【524.69】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73F2C93-BBF4-47A9-AB7E-81D1582D3ED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【33.35】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C584A1D-6D2A-4B72-85F2-F54367919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topLeftCell="AS1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6" t="s">
        <v>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</row>
    <row r="3" spans="1:78" ht="9.75" customHeight="1" x14ac:dyDescent="0.15">
      <c r="A3" s="2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</row>
    <row r="4" spans="1:78" ht="9.75" customHeight="1" x14ac:dyDescent="0.15">
      <c r="A4" s="2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7" t="str">
        <f>データ!H6</f>
        <v>長野県　麻績村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78" t="s">
        <v>1</v>
      </c>
      <c r="C7" s="79"/>
      <c r="D7" s="79"/>
      <c r="E7" s="79"/>
      <c r="F7" s="79"/>
      <c r="G7" s="79"/>
      <c r="H7" s="79"/>
      <c r="I7" s="80"/>
      <c r="J7" s="78" t="s">
        <v>2</v>
      </c>
      <c r="K7" s="79"/>
      <c r="L7" s="79"/>
      <c r="M7" s="79"/>
      <c r="N7" s="79"/>
      <c r="O7" s="79"/>
      <c r="P7" s="79"/>
      <c r="Q7" s="80"/>
      <c r="R7" s="78" t="s">
        <v>3</v>
      </c>
      <c r="S7" s="79"/>
      <c r="T7" s="79"/>
      <c r="U7" s="79"/>
      <c r="V7" s="79"/>
      <c r="W7" s="79"/>
      <c r="X7" s="79"/>
      <c r="Y7" s="80"/>
      <c r="Z7" s="78" t="s">
        <v>4</v>
      </c>
      <c r="AA7" s="79"/>
      <c r="AB7" s="79"/>
      <c r="AC7" s="79"/>
      <c r="AD7" s="79"/>
      <c r="AE7" s="79"/>
      <c r="AF7" s="79"/>
      <c r="AG7" s="80"/>
      <c r="AH7" s="3"/>
      <c r="AI7" s="78" t="s">
        <v>5</v>
      </c>
      <c r="AJ7" s="79"/>
      <c r="AK7" s="79"/>
      <c r="AL7" s="79"/>
      <c r="AM7" s="79"/>
      <c r="AN7" s="79"/>
      <c r="AO7" s="79"/>
      <c r="AP7" s="80"/>
      <c r="AQ7" s="67" t="s">
        <v>6</v>
      </c>
      <c r="AR7" s="67"/>
      <c r="AS7" s="67"/>
      <c r="AT7" s="67"/>
      <c r="AU7" s="67"/>
      <c r="AV7" s="67"/>
      <c r="AW7" s="67"/>
      <c r="AX7" s="67"/>
      <c r="AY7" s="67" t="s">
        <v>7</v>
      </c>
      <c r="AZ7" s="67"/>
      <c r="BA7" s="67"/>
      <c r="BB7" s="67"/>
      <c r="BC7" s="67"/>
      <c r="BD7" s="67"/>
      <c r="BE7" s="67"/>
      <c r="BF7" s="67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0" t="str">
        <f>データ!I6</f>
        <v>法非適用</v>
      </c>
      <c r="C8" s="71"/>
      <c r="D8" s="71"/>
      <c r="E8" s="71"/>
      <c r="F8" s="71"/>
      <c r="G8" s="71"/>
      <c r="H8" s="71"/>
      <c r="I8" s="72"/>
      <c r="J8" s="70" t="str">
        <f>データ!J6</f>
        <v>水道事業</v>
      </c>
      <c r="K8" s="71"/>
      <c r="L8" s="71"/>
      <c r="M8" s="71"/>
      <c r="N8" s="71"/>
      <c r="O8" s="71"/>
      <c r="P8" s="71"/>
      <c r="Q8" s="72"/>
      <c r="R8" s="70" t="str">
        <f>データ!K6</f>
        <v>簡易水道事業</v>
      </c>
      <c r="S8" s="71"/>
      <c r="T8" s="71"/>
      <c r="U8" s="71"/>
      <c r="V8" s="71"/>
      <c r="W8" s="71"/>
      <c r="X8" s="71"/>
      <c r="Y8" s="72"/>
      <c r="Z8" s="70" t="str">
        <f>データ!L6</f>
        <v>D3</v>
      </c>
      <c r="AA8" s="71"/>
      <c r="AB8" s="71"/>
      <c r="AC8" s="71"/>
      <c r="AD8" s="71"/>
      <c r="AE8" s="71"/>
      <c r="AF8" s="71"/>
      <c r="AG8" s="72"/>
      <c r="AH8" s="3"/>
      <c r="AI8" s="73">
        <f>データ!Q6</f>
        <v>2894</v>
      </c>
      <c r="AJ8" s="74"/>
      <c r="AK8" s="74"/>
      <c r="AL8" s="74"/>
      <c r="AM8" s="74"/>
      <c r="AN8" s="74"/>
      <c r="AO8" s="74"/>
      <c r="AP8" s="75"/>
      <c r="AQ8" s="56">
        <f>データ!R6</f>
        <v>34.380000000000003</v>
      </c>
      <c r="AR8" s="56"/>
      <c r="AS8" s="56"/>
      <c r="AT8" s="56"/>
      <c r="AU8" s="56"/>
      <c r="AV8" s="56"/>
      <c r="AW8" s="56"/>
      <c r="AX8" s="56"/>
      <c r="AY8" s="56">
        <f>データ!S6</f>
        <v>84.18</v>
      </c>
      <c r="AZ8" s="56"/>
      <c r="BA8" s="56"/>
      <c r="BB8" s="56"/>
      <c r="BC8" s="56"/>
      <c r="BD8" s="56"/>
      <c r="BE8" s="56"/>
      <c r="BF8" s="56"/>
      <c r="BG8" s="3"/>
      <c r="BH8" s="3"/>
      <c r="BI8" s="3"/>
      <c r="BJ8" s="3"/>
      <c r="BK8" s="3"/>
      <c r="BL8" s="65" t="s">
        <v>9</v>
      </c>
      <c r="BM8" s="66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7" t="s">
        <v>11</v>
      </c>
      <c r="C9" s="67"/>
      <c r="D9" s="67"/>
      <c r="E9" s="67"/>
      <c r="F9" s="67"/>
      <c r="G9" s="67"/>
      <c r="H9" s="67"/>
      <c r="I9" s="67"/>
      <c r="J9" s="67" t="s">
        <v>12</v>
      </c>
      <c r="K9" s="67"/>
      <c r="L9" s="67"/>
      <c r="M9" s="67"/>
      <c r="N9" s="67"/>
      <c r="O9" s="67"/>
      <c r="P9" s="67"/>
      <c r="Q9" s="67"/>
      <c r="R9" s="67" t="s">
        <v>13</v>
      </c>
      <c r="S9" s="67"/>
      <c r="T9" s="67"/>
      <c r="U9" s="67"/>
      <c r="V9" s="67"/>
      <c r="W9" s="67"/>
      <c r="X9" s="67"/>
      <c r="Y9" s="67"/>
      <c r="Z9" s="67" t="s">
        <v>14</v>
      </c>
      <c r="AA9" s="67"/>
      <c r="AB9" s="67"/>
      <c r="AC9" s="67"/>
      <c r="AD9" s="67"/>
      <c r="AE9" s="67"/>
      <c r="AF9" s="67"/>
      <c r="AG9" s="67"/>
      <c r="AH9" s="3"/>
      <c r="AI9" s="67" t="s">
        <v>15</v>
      </c>
      <c r="AJ9" s="67"/>
      <c r="AK9" s="67"/>
      <c r="AL9" s="67"/>
      <c r="AM9" s="67"/>
      <c r="AN9" s="67"/>
      <c r="AO9" s="67"/>
      <c r="AP9" s="67"/>
      <c r="AQ9" s="67" t="s">
        <v>16</v>
      </c>
      <c r="AR9" s="67"/>
      <c r="AS9" s="67"/>
      <c r="AT9" s="67"/>
      <c r="AU9" s="67"/>
      <c r="AV9" s="67"/>
      <c r="AW9" s="67"/>
      <c r="AX9" s="67"/>
      <c r="AY9" s="67" t="s">
        <v>17</v>
      </c>
      <c r="AZ9" s="67"/>
      <c r="BA9" s="67"/>
      <c r="BB9" s="67"/>
      <c r="BC9" s="67"/>
      <c r="BD9" s="67"/>
      <c r="BE9" s="67"/>
      <c r="BF9" s="67"/>
      <c r="BG9" s="3"/>
      <c r="BH9" s="3"/>
      <c r="BI9" s="3"/>
      <c r="BJ9" s="3"/>
      <c r="BK9" s="3"/>
      <c r="BL9" s="68" t="s">
        <v>18</v>
      </c>
      <c r="BM9" s="69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56" t="str">
        <f>データ!M6</f>
        <v>-</v>
      </c>
      <c r="C10" s="56"/>
      <c r="D10" s="56"/>
      <c r="E10" s="56"/>
      <c r="F10" s="56"/>
      <c r="G10" s="56"/>
      <c r="H10" s="56"/>
      <c r="I10" s="56"/>
      <c r="J10" s="56" t="str">
        <f>データ!N6</f>
        <v>該当数値なし</v>
      </c>
      <c r="K10" s="56"/>
      <c r="L10" s="56"/>
      <c r="M10" s="56"/>
      <c r="N10" s="56"/>
      <c r="O10" s="56"/>
      <c r="P10" s="56"/>
      <c r="Q10" s="56"/>
      <c r="R10" s="56">
        <f>データ!O6</f>
        <v>100</v>
      </c>
      <c r="S10" s="56"/>
      <c r="T10" s="56"/>
      <c r="U10" s="56"/>
      <c r="V10" s="56"/>
      <c r="W10" s="56"/>
      <c r="X10" s="56"/>
      <c r="Y10" s="56"/>
      <c r="Z10" s="64">
        <f>データ!P6</f>
        <v>4170</v>
      </c>
      <c r="AA10" s="64"/>
      <c r="AB10" s="64"/>
      <c r="AC10" s="64"/>
      <c r="AD10" s="64"/>
      <c r="AE10" s="64"/>
      <c r="AF10" s="64"/>
      <c r="AG10" s="64"/>
      <c r="AH10" s="2"/>
      <c r="AI10" s="64">
        <f>データ!T6</f>
        <v>2886</v>
      </c>
      <c r="AJ10" s="64"/>
      <c r="AK10" s="64"/>
      <c r="AL10" s="64"/>
      <c r="AM10" s="64"/>
      <c r="AN10" s="64"/>
      <c r="AO10" s="64"/>
      <c r="AP10" s="64"/>
      <c r="AQ10" s="56">
        <f>データ!U6</f>
        <v>20.93</v>
      </c>
      <c r="AR10" s="56"/>
      <c r="AS10" s="56"/>
      <c r="AT10" s="56"/>
      <c r="AU10" s="56"/>
      <c r="AV10" s="56"/>
      <c r="AW10" s="56"/>
      <c r="AX10" s="56"/>
      <c r="AY10" s="56">
        <f>データ!V6</f>
        <v>137.88999999999999</v>
      </c>
      <c r="AZ10" s="56"/>
      <c r="BA10" s="56"/>
      <c r="BB10" s="56"/>
      <c r="BC10" s="56"/>
      <c r="BD10" s="56"/>
      <c r="BE10" s="56"/>
      <c r="BF10" s="56"/>
      <c r="BG10" s="3"/>
      <c r="BH10" s="3"/>
      <c r="BI10" s="3"/>
      <c r="BJ10" s="2"/>
      <c r="BK10" s="2"/>
      <c r="BL10" s="57" t="s">
        <v>20</v>
      </c>
      <c r="BM10" s="58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22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 x14ac:dyDescent="0.15">
      <c r="A14" s="2"/>
      <c r="B14" s="61" t="s">
        <v>23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40" t="s">
        <v>24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 x14ac:dyDescent="0.15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106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 x14ac:dyDescent="0.15">
      <c r="A34" s="2"/>
      <c r="B34" s="16"/>
      <c r="C34" s="52" t="s">
        <v>25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26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27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28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 x14ac:dyDescent="0.15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29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105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 x14ac:dyDescent="0.15">
      <c r="A56" s="2"/>
      <c r="B56" s="16"/>
      <c r="C56" s="52" t="s">
        <v>30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31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32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33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 x14ac:dyDescent="0.15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 x14ac:dyDescent="0.15">
      <c r="A60" s="2"/>
      <c r="B60" s="53" t="s">
        <v>34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 x14ac:dyDescent="0.15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35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107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 x14ac:dyDescent="0.15">
      <c r="A79" s="2"/>
      <c r="B79" s="16"/>
      <c r="C79" s="52" t="s">
        <v>36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37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38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 x14ac:dyDescent="0.15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 x14ac:dyDescent="0.15">
      <c r="C83" s="2" t="s">
        <v>39</v>
      </c>
    </row>
  </sheetData>
  <sheetProtection password="8649" sheet="1" objects="1" scenarios="1" formatCells="0" formatColumns="0" formatRows="0"/>
  <mergeCells count="53">
    <mergeCell ref="B2:BZ4"/>
    <mergeCell ref="B6:AG6"/>
    <mergeCell ref="B7:I7"/>
    <mergeCell ref="J7:Q7"/>
    <mergeCell ref="R7:Y7"/>
    <mergeCell ref="Z7:AG7"/>
    <mergeCell ref="AI7:AP7"/>
    <mergeCell ref="AQ7:AX7"/>
    <mergeCell ref="AY7:BF7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L16:BZ44"/>
    <mergeCell ref="C34:P35"/>
    <mergeCell ref="R34:AE35"/>
    <mergeCell ref="AG34:AT35"/>
    <mergeCell ref="AV34:BI35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 x14ac:dyDescent="0.15"/>
  <cols>
    <col min="2" max="143" width="11.875" customWidth="1"/>
  </cols>
  <sheetData>
    <row r="1" spans="1:143" x14ac:dyDescent="0.15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 x14ac:dyDescent="0.15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 x14ac:dyDescent="0.15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2" t="s">
        <v>49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4"/>
      <c r="W3" s="88" t="s">
        <v>50</v>
      </c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 t="s">
        <v>51</v>
      </c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</row>
    <row r="4" spans="1:143" x14ac:dyDescent="0.15">
      <c r="A4" s="26" t="s">
        <v>52</v>
      </c>
      <c r="B4" s="28"/>
      <c r="C4" s="28"/>
      <c r="D4" s="28"/>
      <c r="E4" s="28"/>
      <c r="F4" s="28"/>
      <c r="G4" s="28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7"/>
      <c r="W4" s="81" t="s">
        <v>53</v>
      </c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 t="s">
        <v>54</v>
      </c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 t="s">
        <v>55</v>
      </c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 t="s">
        <v>56</v>
      </c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 t="s">
        <v>57</v>
      </c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 t="s">
        <v>58</v>
      </c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 t="s">
        <v>59</v>
      </c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 t="s">
        <v>60</v>
      </c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 t="s">
        <v>61</v>
      </c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 t="s">
        <v>62</v>
      </c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 t="s">
        <v>63</v>
      </c>
      <c r="ED4" s="81"/>
      <c r="EE4" s="81"/>
      <c r="EF4" s="81"/>
      <c r="EG4" s="81"/>
      <c r="EH4" s="81"/>
      <c r="EI4" s="81"/>
      <c r="EJ4" s="81"/>
      <c r="EK4" s="81"/>
      <c r="EL4" s="81"/>
      <c r="EM4" s="81"/>
    </row>
    <row r="5" spans="1:143" x14ac:dyDescent="0.15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 x14ac:dyDescent="0.15">
      <c r="A6" s="26" t="s">
        <v>92</v>
      </c>
      <c r="B6" s="31">
        <f>B7</f>
        <v>2015</v>
      </c>
      <c r="C6" s="31">
        <f t="shared" ref="C6:V6" si="3">C7</f>
        <v>204463</v>
      </c>
      <c r="D6" s="31">
        <f t="shared" si="3"/>
        <v>47</v>
      </c>
      <c r="E6" s="31">
        <f t="shared" si="3"/>
        <v>1</v>
      </c>
      <c r="F6" s="31">
        <f t="shared" si="3"/>
        <v>0</v>
      </c>
      <c r="G6" s="31">
        <f t="shared" si="3"/>
        <v>0</v>
      </c>
      <c r="H6" s="31" t="str">
        <f t="shared" si="3"/>
        <v>長野県　麻績村</v>
      </c>
      <c r="I6" s="31" t="str">
        <f t="shared" si="3"/>
        <v>法非適用</v>
      </c>
      <c r="J6" s="31" t="str">
        <f t="shared" si="3"/>
        <v>水道事業</v>
      </c>
      <c r="K6" s="31" t="str">
        <f t="shared" si="3"/>
        <v>簡易水道事業</v>
      </c>
      <c r="L6" s="31" t="str">
        <f t="shared" si="3"/>
        <v>D3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100</v>
      </c>
      <c r="P6" s="32">
        <f t="shared" si="3"/>
        <v>4170</v>
      </c>
      <c r="Q6" s="32">
        <f t="shared" si="3"/>
        <v>2894</v>
      </c>
      <c r="R6" s="32">
        <f t="shared" si="3"/>
        <v>34.380000000000003</v>
      </c>
      <c r="S6" s="32">
        <f t="shared" si="3"/>
        <v>84.18</v>
      </c>
      <c r="T6" s="32">
        <f t="shared" si="3"/>
        <v>2886</v>
      </c>
      <c r="U6" s="32">
        <f t="shared" si="3"/>
        <v>20.93</v>
      </c>
      <c r="V6" s="32">
        <f t="shared" si="3"/>
        <v>137.88999999999999</v>
      </c>
      <c r="W6" s="33">
        <f>IF(W7="",NA(),W7)</f>
        <v>68.900000000000006</v>
      </c>
      <c r="X6" s="33">
        <f t="shared" ref="X6:AF6" si="4">IF(X7="",NA(),X7)</f>
        <v>78.239999999999995</v>
      </c>
      <c r="Y6" s="33">
        <f t="shared" si="4"/>
        <v>87.89</v>
      </c>
      <c r="Z6" s="33">
        <f t="shared" si="4"/>
        <v>79.849999999999994</v>
      </c>
      <c r="AA6" s="33">
        <f t="shared" si="4"/>
        <v>70.260000000000005</v>
      </c>
      <c r="AB6" s="33">
        <f t="shared" si="4"/>
        <v>75.89</v>
      </c>
      <c r="AC6" s="33">
        <f t="shared" si="4"/>
        <v>74.52</v>
      </c>
      <c r="AD6" s="33">
        <f t="shared" si="4"/>
        <v>76.09</v>
      </c>
      <c r="AE6" s="33">
        <f t="shared" si="4"/>
        <v>75.87</v>
      </c>
      <c r="AF6" s="33">
        <f t="shared" si="4"/>
        <v>76.27</v>
      </c>
      <c r="AG6" s="32" t="str">
        <f>IF(AG7="","",IF(AG7="-","【-】","【"&amp;SUBSTITUTE(TEXT(AG7,"#,##0.00"),"-","△")&amp;"】"))</f>
        <v>【75.51】</v>
      </c>
      <c r="AH6" s="32" t="e">
        <f>IF(AH7="",NA(),AH7)</f>
        <v>#N/A</v>
      </c>
      <c r="AI6" s="32" t="e">
        <f t="shared" ref="AI6:AQ6" si="5">IF(AI7="",NA(),AI7)</f>
        <v>#N/A</v>
      </c>
      <c r="AJ6" s="32" t="e">
        <f t="shared" si="5"/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str">
        <f>IF(AR7="","",IF(AR7="-","【-】","【"&amp;SUBSTITUTE(TEXT(AR7,"#,##0.00"),"-","△")&amp;"】"))</f>
        <v/>
      </c>
      <c r="AS6" s="32" t="e">
        <f>IF(AS7="",NA(),AS7)</f>
        <v>#N/A</v>
      </c>
      <c r="AT6" s="32" t="e">
        <f t="shared" ref="AT6:BB6" si="6">IF(AT7="",NA(),AT7)</f>
        <v>#N/A</v>
      </c>
      <c r="AU6" s="32" t="e">
        <f t="shared" si="6"/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str">
        <f>IF(BC7="","",IF(BC7="-","【-】","【"&amp;SUBSTITUTE(TEXT(BC7,"#,##0.00"),"-","△")&amp;"】"))</f>
        <v/>
      </c>
      <c r="BD6" s="33">
        <f>IF(BD7="",NA(),BD7)</f>
        <v>1850.23</v>
      </c>
      <c r="BE6" s="33">
        <f t="shared" ref="BE6:BM6" si="7">IF(BE7="",NA(),BE7)</f>
        <v>1737.89</v>
      </c>
      <c r="BF6" s="33">
        <f t="shared" si="7"/>
        <v>1642.88</v>
      </c>
      <c r="BG6" s="33">
        <f t="shared" si="7"/>
        <v>1598.58</v>
      </c>
      <c r="BH6" s="33">
        <f t="shared" si="7"/>
        <v>1532.24</v>
      </c>
      <c r="BI6" s="33">
        <f t="shared" si="7"/>
        <v>1124.6400000000001</v>
      </c>
      <c r="BJ6" s="33">
        <f t="shared" si="7"/>
        <v>1108.26</v>
      </c>
      <c r="BK6" s="33">
        <f t="shared" si="7"/>
        <v>1113.76</v>
      </c>
      <c r="BL6" s="33">
        <f t="shared" si="7"/>
        <v>1125.69</v>
      </c>
      <c r="BM6" s="33">
        <f t="shared" si="7"/>
        <v>1134.67</v>
      </c>
      <c r="BN6" s="32" t="str">
        <f>IF(BN7="","",IF(BN7="-","【-】","【"&amp;SUBSTITUTE(TEXT(BN7,"#,##0.00"),"-","△")&amp;"】"))</f>
        <v>【1,242.90】</v>
      </c>
      <c r="BO6" s="33">
        <f>IF(BO7="",NA(),BO7)</f>
        <v>38.979999999999997</v>
      </c>
      <c r="BP6" s="33">
        <f t="shared" ref="BP6:BX6" si="8">IF(BP7="",NA(),BP7)</f>
        <v>43.59</v>
      </c>
      <c r="BQ6" s="33">
        <f t="shared" si="8"/>
        <v>49.13</v>
      </c>
      <c r="BR6" s="33">
        <f t="shared" si="8"/>
        <v>48.53</v>
      </c>
      <c r="BS6" s="33">
        <f t="shared" si="8"/>
        <v>46.87</v>
      </c>
      <c r="BT6" s="33">
        <f t="shared" si="8"/>
        <v>56.46</v>
      </c>
      <c r="BU6" s="33">
        <f t="shared" si="8"/>
        <v>19.77</v>
      </c>
      <c r="BV6" s="33">
        <f t="shared" si="8"/>
        <v>34.25</v>
      </c>
      <c r="BW6" s="33">
        <f t="shared" si="8"/>
        <v>46.48</v>
      </c>
      <c r="BX6" s="33">
        <f t="shared" si="8"/>
        <v>40.6</v>
      </c>
      <c r="BY6" s="32" t="str">
        <f>IF(BY7="","",IF(BY7="-","【-】","【"&amp;SUBSTITUTE(TEXT(BY7,"#,##0.00"),"-","△")&amp;"】"))</f>
        <v>【33.35】</v>
      </c>
      <c r="BZ6" s="33">
        <f>IF(BZ7="",NA(),BZ7)</f>
        <v>576.89</v>
      </c>
      <c r="CA6" s="33">
        <f t="shared" ref="CA6:CI6" si="9">IF(CA7="",NA(),CA7)</f>
        <v>518.66</v>
      </c>
      <c r="CB6" s="33">
        <f t="shared" si="9"/>
        <v>455.95</v>
      </c>
      <c r="CC6" s="33">
        <f t="shared" si="9"/>
        <v>462.26</v>
      </c>
      <c r="CD6" s="33">
        <f t="shared" si="9"/>
        <v>490.5</v>
      </c>
      <c r="CE6" s="33">
        <f t="shared" si="9"/>
        <v>306.49</v>
      </c>
      <c r="CF6" s="33">
        <f t="shared" si="9"/>
        <v>878.73</v>
      </c>
      <c r="CG6" s="33">
        <f t="shared" si="9"/>
        <v>501.18</v>
      </c>
      <c r="CH6" s="33">
        <f t="shared" si="9"/>
        <v>376.61</v>
      </c>
      <c r="CI6" s="33">
        <f t="shared" si="9"/>
        <v>440.03</v>
      </c>
      <c r="CJ6" s="32" t="str">
        <f>IF(CJ7="","",IF(CJ7="-","【-】","【"&amp;SUBSTITUTE(TEXT(CJ7,"#,##0.00"),"-","△")&amp;"】"))</f>
        <v>【524.69】</v>
      </c>
      <c r="CK6" s="33">
        <f>IF(CK7="",NA(),CK7)</f>
        <v>57.06</v>
      </c>
      <c r="CL6" s="33">
        <f t="shared" ref="CL6:CT6" si="10">IF(CL7="",NA(),CL7)</f>
        <v>56.89</v>
      </c>
      <c r="CM6" s="33">
        <f t="shared" si="10"/>
        <v>57.2</v>
      </c>
      <c r="CN6" s="33">
        <f t="shared" si="10"/>
        <v>56.65</v>
      </c>
      <c r="CO6" s="33">
        <f t="shared" si="10"/>
        <v>53.83</v>
      </c>
      <c r="CP6" s="33">
        <f t="shared" si="10"/>
        <v>58.25</v>
      </c>
      <c r="CQ6" s="33">
        <f t="shared" si="10"/>
        <v>57.17</v>
      </c>
      <c r="CR6" s="33">
        <f t="shared" si="10"/>
        <v>57.55</v>
      </c>
      <c r="CS6" s="33">
        <f t="shared" si="10"/>
        <v>57.43</v>
      </c>
      <c r="CT6" s="33">
        <f t="shared" si="10"/>
        <v>57.29</v>
      </c>
      <c r="CU6" s="32" t="str">
        <f>IF(CU7="","",IF(CU7="-","【-】","【"&amp;SUBSTITUTE(TEXT(CU7,"#,##0.00"),"-","△")&amp;"】"))</f>
        <v>【57.58】</v>
      </c>
      <c r="CV6" s="33">
        <f>IF(CV7="",NA(),CV7)</f>
        <v>84.1</v>
      </c>
      <c r="CW6" s="33">
        <f t="shared" ref="CW6:DE6" si="11">IF(CW7="",NA(),CW7)</f>
        <v>84.1</v>
      </c>
      <c r="CX6" s="33">
        <f t="shared" si="11"/>
        <v>84.66</v>
      </c>
      <c r="CY6" s="33">
        <f t="shared" si="11"/>
        <v>83.46</v>
      </c>
      <c r="CZ6" s="33">
        <f t="shared" si="11"/>
        <v>84.24</v>
      </c>
      <c r="DA6" s="33">
        <f t="shared" si="11"/>
        <v>74.53</v>
      </c>
      <c r="DB6" s="33">
        <f t="shared" si="11"/>
        <v>74.94</v>
      </c>
      <c r="DC6" s="33">
        <f t="shared" si="11"/>
        <v>74.14</v>
      </c>
      <c r="DD6" s="33">
        <f t="shared" si="11"/>
        <v>73.83</v>
      </c>
      <c r="DE6" s="33">
        <f t="shared" si="11"/>
        <v>73.69</v>
      </c>
      <c r="DF6" s="32" t="str">
        <f>IF(DF7="","",IF(DF7="-","【-】","【"&amp;SUBSTITUTE(TEXT(DF7,"#,##0.00"),"-","△")&amp;"】"))</f>
        <v>【75.27】</v>
      </c>
      <c r="DG6" s="32" t="e">
        <f>IF(DG7="",NA(),DG7)</f>
        <v>#N/A</v>
      </c>
      <c r="DH6" s="32" t="e">
        <f t="shared" ref="DH6:DP6" si="12">IF(DH7="",NA(),DH7)</f>
        <v>#N/A</v>
      </c>
      <c r="DI6" s="32" t="e">
        <f t="shared" si="12"/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str">
        <f>IF(DQ7="","",IF(DQ7="-","【-】","【"&amp;SUBSTITUTE(TEXT(DQ7,"#,##0.00"),"-","△")&amp;"】"))</f>
        <v/>
      </c>
      <c r="DR6" s="32" t="e">
        <f>IF(DR7="",NA(),DR7)</f>
        <v>#N/A</v>
      </c>
      <c r="DS6" s="32" t="e">
        <f t="shared" ref="DS6:EA6" si="13">IF(DS7="",NA(),DS7)</f>
        <v>#N/A</v>
      </c>
      <c r="DT6" s="32" t="e">
        <f t="shared" si="13"/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str">
        <f>IF(EB7="","",IF(EB7="-","【-】","【"&amp;SUBSTITUTE(TEXT(EB7,"#,##0.00"),"-","△")&amp;"】"))</f>
        <v/>
      </c>
      <c r="EC6" s="33">
        <f>IF(EC7="",NA(),EC7)</f>
        <v>1.57</v>
      </c>
      <c r="ED6" s="33">
        <f t="shared" ref="ED6:EL6" si="14">IF(ED7="",NA(),ED7)</f>
        <v>0.99</v>
      </c>
      <c r="EE6" s="33">
        <f t="shared" si="14"/>
        <v>1.05</v>
      </c>
      <c r="EF6" s="33">
        <f t="shared" si="14"/>
        <v>1.07</v>
      </c>
      <c r="EG6" s="33">
        <f t="shared" si="14"/>
        <v>0.73</v>
      </c>
      <c r="EH6" s="33">
        <f t="shared" si="14"/>
        <v>0.47</v>
      </c>
      <c r="EI6" s="33">
        <f t="shared" si="14"/>
        <v>0.46</v>
      </c>
      <c r="EJ6" s="33">
        <f t="shared" si="14"/>
        <v>0.8</v>
      </c>
      <c r="EK6" s="33">
        <f t="shared" si="14"/>
        <v>0.69</v>
      </c>
      <c r="EL6" s="33">
        <f t="shared" si="14"/>
        <v>0.65</v>
      </c>
      <c r="EM6" s="32" t="str">
        <f>IF(EM7="","",IF(EM7="-","【-】","【"&amp;SUBSTITUTE(TEXT(EM7,"#,##0.00"),"-","△")&amp;"】"))</f>
        <v>【0.71】</v>
      </c>
    </row>
    <row r="7" spans="1:143" s="34" customFormat="1" x14ac:dyDescent="0.15">
      <c r="A7" s="26"/>
      <c r="B7" s="35">
        <v>2015</v>
      </c>
      <c r="C7" s="35">
        <v>204463</v>
      </c>
      <c r="D7" s="35">
        <v>47</v>
      </c>
      <c r="E7" s="35">
        <v>1</v>
      </c>
      <c r="F7" s="35">
        <v>0</v>
      </c>
      <c r="G7" s="35">
        <v>0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 t="s">
        <v>99</v>
      </c>
      <c r="O7" s="36">
        <v>100</v>
      </c>
      <c r="P7" s="36">
        <v>4170</v>
      </c>
      <c r="Q7" s="36">
        <v>2894</v>
      </c>
      <c r="R7" s="36">
        <v>34.380000000000003</v>
      </c>
      <c r="S7" s="36">
        <v>84.18</v>
      </c>
      <c r="T7" s="36">
        <v>2886</v>
      </c>
      <c r="U7" s="36">
        <v>20.93</v>
      </c>
      <c r="V7" s="36">
        <v>137.88999999999999</v>
      </c>
      <c r="W7" s="36">
        <v>68.900000000000006</v>
      </c>
      <c r="X7" s="36">
        <v>78.239999999999995</v>
      </c>
      <c r="Y7" s="36">
        <v>87.89</v>
      </c>
      <c r="Z7" s="36">
        <v>79.849999999999994</v>
      </c>
      <c r="AA7" s="36">
        <v>70.260000000000005</v>
      </c>
      <c r="AB7" s="36">
        <v>75.89</v>
      </c>
      <c r="AC7" s="36">
        <v>74.52</v>
      </c>
      <c r="AD7" s="36">
        <v>76.09</v>
      </c>
      <c r="AE7" s="36">
        <v>75.87</v>
      </c>
      <c r="AF7" s="36">
        <v>76.27</v>
      </c>
      <c r="AG7" s="36">
        <v>75.510000000000005</v>
      </c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>
        <v>1850.23</v>
      </c>
      <c r="BE7" s="36">
        <v>1737.89</v>
      </c>
      <c r="BF7" s="36">
        <v>1642.88</v>
      </c>
      <c r="BG7" s="36">
        <v>1598.58</v>
      </c>
      <c r="BH7" s="36">
        <v>1532.24</v>
      </c>
      <c r="BI7" s="36">
        <v>1124.6400000000001</v>
      </c>
      <c r="BJ7" s="36">
        <v>1108.26</v>
      </c>
      <c r="BK7" s="36">
        <v>1113.76</v>
      </c>
      <c r="BL7" s="36">
        <v>1125.69</v>
      </c>
      <c r="BM7" s="36">
        <v>1134.67</v>
      </c>
      <c r="BN7" s="36">
        <v>1242.9000000000001</v>
      </c>
      <c r="BO7" s="36">
        <v>38.979999999999997</v>
      </c>
      <c r="BP7" s="36">
        <v>43.59</v>
      </c>
      <c r="BQ7" s="36">
        <v>49.13</v>
      </c>
      <c r="BR7" s="36">
        <v>48.53</v>
      </c>
      <c r="BS7" s="36">
        <v>46.87</v>
      </c>
      <c r="BT7" s="36">
        <v>56.46</v>
      </c>
      <c r="BU7" s="36">
        <v>19.77</v>
      </c>
      <c r="BV7" s="36">
        <v>34.25</v>
      </c>
      <c r="BW7" s="36">
        <v>46.48</v>
      </c>
      <c r="BX7" s="36">
        <v>40.6</v>
      </c>
      <c r="BY7" s="36">
        <v>33.35</v>
      </c>
      <c r="BZ7" s="36">
        <v>576.89</v>
      </c>
      <c r="CA7" s="36">
        <v>518.66</v>
      </c>
      <c r="CB7" s="36">
        <v>455.95</v>
      </c>
      <c r="CC7" s="36">
        <v>462.26</v>
      </c>
      <c r="CD7" s="36">
        <v>490.5</v>
      </c>
      <c r="CE7" s="36">
        <v>306.49</v>
      </c>
      <c r="CF7" s="36">
        <v>878.73</v>
      </c>
      <c r="CG7" s="36">
        <v>501.18</v>
      </c>
      <c r="CH7" s="36">
        <v>376.61</v>
      </c>
      <c r="CI7" s="36">
        <v>440.03</v>
      </c>
      <c r="CJ7" s="36">
        <v>524.69000000000005</v>
      </c>
      <c r="CK7" s="36">
        <v>57.06</v>
      </c>
      <c r="CL7" s="36">
        <v>56.89</v>
      </c>
      <c r="CM7" s="36">
        <v>57.2</v>
      </c>
      <c r="CN7" s="36">
        <v>56.65</v>
      </c>
      <c r="CO7" s="36">
        <v>53.83</v>
      </c>
      <c r="CP7" s="36">
        <v>58.25</v>
      </c>
      <c r="CQ7" s="36">
        <v>57.17</v>
      </c>
      <c r="CR7" s="36">
        <v>57.55</v>
      </c>
      <c r="CS7" s="36">
        <v>57.43</v>
      </c>
      <c r="CT7" s="36">
        <v>57.29</v>
      </c>
      <c r="CU7" s="36">
        <v>57.58</v>
      </c>
      <c r="CV7" s="36">
        <v>84.1</v>
      </c>
      <c r="CW7" s="36">
        <v>84.1</v>
      </c>
      <c r="CX7" s="36">
        <v>84.66</v>
      </c>
      <c r="CY7" s="36">
        <v>83.46</v>
      </c>
      <c r="CZ7" s="36">
        <v>84.24</v>
      </c>
      <c r="DA7" s="36">
        <v>74.53</v>
      </c>
      <c r="DB7" s="36">
        <v>74.94</v>
      </c>
      <c r="DC7" s="36">
        <v>74.14</v>
      </c>
      <c r="DD7" s="36">
        <v>73.83</v>
      </c>
      <c r="DE7" s="36">
        <v>73.69</v>
      </c>
      <c r="DF7" s="36">
        <v>75.27</v>
      </c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>
        <v>1.57</v>
      </c>
      <c r="ED7" s="36">
        <v>0.99</v>
      </c>
      <c r="EE7" s="36">
        <v>1.05</v>
      </c>
      <c r="EF7" s="36">
        <v>1.07</v>
      </c>
      <c r="EG7" s="36">
        <v>0.73</v>
      </c>
      <c r="EH7" s="36">
        <v>0.47</v>
      </c>
      <c r="EI7" s="36">
        <v>0.46</v>
      </c>
      <c r="EJ7" s="36">
        <v>0.8</v>
      </c>
      <c r="EK7" s="36">
        <v>0.69</v>
      </c>
      <c r="EL7" s="36">
        <v>0.65</v>
      </c>
      <c r="EM7" s="36">
        <v>0.71</v>
      </c>
    </row>
    <row r="8" spans="1:143" x14ac:dyDescent="0.15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</row>
    <row r="9" spans="1:143" x14ac:dyDescent="0.15">
      <c r="A9" s="38"/>
      <c r="B9" s="38" t="s">
        <v>100</v>
      </c>
      <c r="C9" s="38" t="s">
        <v>101</v>
      </c>
      <c r="D9" s="38" t="s">
        <v>102</v>
      </c>
      <c r="E9" s="38" t="s">
        <v>103</v>
      </c>
      <c r="F9" s="38" t="s">
        <v>104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 x14ac:dyDescent="0.15">
      <c r="A10" s="38" t="s">
        <v>43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KWS14013</cp:lastModifiedBy>
  <dcterms:created xsi:type="dcterms:W3CDTF">2016-12-02T02:18:33Z</dcterms:created>
  <dcterms:modified xsi:type="dcterms:W3CDTF">2017-02-07T04:40:25Z</dcterms:modified>
  <cp:category/>
</cp:coreProperties>
</file>