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509\Desktop\下水道関係\H27～経営分析・戦略関係\H28作成　H27分の経営比較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<sst xmlns="http://schemas.openxmlformats.org/spreadsheetml/2006/main" count="221" uniqueCount="111">
  <si>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</si>
  <si>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</si>
  <si>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</si>
  <si>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</si>
  <si>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</si>
  <si>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</si>
  <si>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</si>
  <si>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</si>
  <si>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</si>
  <si>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</si>
  <si>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</si>
  <si>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</si>
  <si>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</si>
  <si>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</si>
  <si>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</si>
  <si>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</si>
  <si>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</si>
  <si>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</si>
  <si>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</si>
  <si>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</si>
  <si>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</si>
  <si>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</si>
  <si>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</si>
  <si>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</si>
  <si>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</si>
  <si>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</si>
  <si>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</si>
  <si>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</si>
  <si>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</si>
  <si>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</si>
  <si>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</si>
  <si>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</si>
  <si>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</si>
  <si>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</si>
  <si>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</si>
  <si>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</si>
  <si>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</si>
  <si>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</si>
  <si>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</si>
  <si>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</si>
  <si>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</si>
  <si>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</si>
  <si>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</si>
  <si>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</si>
  <si>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</si>
  <si>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</si>
  <si>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</si>
  <si>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</si>
  <si>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</si>
  <si>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</si>
  <si>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</si>
  <si>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</si>
  <si>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</si>
  <si>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</si>
  <si>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</si>
  <si>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</si>
  <si>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</si>
  <si>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</si>
  <si>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</si>
  <si>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</si>
  <si>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</si>
  <si>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</si>
  <si>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</si>
  <si>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</si>
  <si>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</si>
  <si>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</si>
  <si>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</si>
  <si>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</si>
  <si>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</si>
  <si>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</si>
  <si>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</si>
  <si>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</si>
  <si>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</si>
  <si>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</si>
  <si>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</si>
  <si>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</si>
  <si>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</si>
  <si>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</si>
  <si>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</si>
  <si>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</si>
  <si>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</si>
  <si>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</si>
  <si>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</si>
  <si>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</si>
  <si>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</si>
  <si>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</si>
  <si>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</si>
  <si>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</si>
  <si>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</si>
  <si>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</si>
  <si>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</si>
  <si>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</si>
  <si>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</si>
  <si>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</si>
  <si>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</si>
  <si>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</si>
  <si>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小布施町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</si>
  <si>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</si>
  <si>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</si>
  <si>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</si>
  <si>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</si>
  <si>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</si>
  <si>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</si>
  <si>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</si>
  <si>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</si>
  <si>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</si>
  <si>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</si>
  <si>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</si>
  <si>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平成23年度から26年度まで95～97％台で年々増加傾向であったが、平成27年度は人件費の減額等により総収益、総費用とも約20％減少したため再び95％台となった。依然として100％未満であるため実質赤字経営となっているのが現状である。
④企業債残高対事業規模比率は全国平均、平均値とも大幅に下回っている。管路や施設整備に伴う企業債の償還により残高が減少してきているため適切な数値となっている。
⑤経費回収率は平成23年度から26年度まで汚水処理費の増加により年々減少傾向にあった。平成27年度は人件費の減額により再び平成23年度の69％台となった。依然として平均値、全国平均とも若干上回ってはいるが、現段階では使用料で回収すべき経費を全て使用料で賄えていないのが現状である。
⑥汚水処理原価は平成23～26年度まで年々増加傾向にあった。平成27年度においては年間有収水量は平年並みであるが、人件費の減により維持管理費のうち汚水処理費が約25％減となったことにより汚水処理原価は226円台となった。全国及び平均値を下回っているものの効率的な汚水処理が実施されている。
⑦施設利用率は平均値、全国平均を大きく上回っており適切な施設規模となっている。
⑧平成28年3月末現在の水洗化率は96.51%であり安定した使用料収入が確保されている。</t>
    <rPh sb="10" eb="12">
      <t>ヘイセイ</t>
    </rPh>
    <rPh sb="14" eb="16">
      <t>ネンド</t>
    </rPh>
    <rPh sb="20" eb="22">
      <t>ネンド</t>
    </rPh>
    <rPh sb="30" eb="31">
      <t>ダイ</t>
    </rPh>
    <rPh sb="32" eb="34">
      <t>ネンネン</t>
    </rPh>
    <rPh sb="34" eb="36">
      <t>ゾウカ</t>
    </rPh>
    <rPh sb="36" eb="38">
      <t>ケイコウ</t>
    </rPh>
    <rPh sb="44" eb="46">
      <t>ヘイセイ</t>
    </rPh>
    <rPh sb="48" eb="50">
      <t>ネンド</t>
    </rPh>
    <rPh sb="51" eb="54">
      <t>ジンケンヒ</t>
    </rPh>
    <rPh sb="55" eb="57">
      <t>ゲンガク</t>
    </rPh>
    <rPh sb="57" eb="58">
      <t>トウ</t>
    </rPh>
    <rPh sb="61" eb="64">
      <t>ソウシュウエキ</t>
    </rPh>
    <rPh sb="65" eb="68">
      <t>ソウヒヨウ</t>
    </rPh>
    <rPh sb="70" eb="71">
      <t>ヤク</t>
    </rPh>
    <rPh sb="74" eb="76">
      <t>ゲンショウ</t>
    </rPh>
    <rPh sb="80" eb="81">
      <t>フタタ</t>
    </rPh>
    <rPh sb="85" eb="86">
      <t>ダイ</t>
    </rPh>
    <rPh sb="91" eb="93">
      <t>イゼン</t>
    </rPh>
    <rPh sb="100" eb="102">
      <t>ミマン</t>
    </rPh>
    <rPh sb="152" eb="154">
      <t>オオハバ</t>
    </rPh>
    <rPh sb="162" eb="164">
      <t>カンロ</t>
    </rPh>
    <rPh sb="165" eb="167">
      <t>シセツ</t>
    </rPh>
    <rPh sb="167" eb="169">
      <t>セイビ</t>
    </rPh>
    <rPh sb="170" eb="171">
      <t>トモナ</t>
    </rPh>
    <rPh sb="172" eb="174">
      <t>キギョウ</t>
    </rPh>
    <rPh sb="174" eb="175">
      <t>サイ</t>
    </rPh>
    <rPh sb="176" eb="178">
      <t>ショウカン</t>
    </rPh>
    <rPh sb="181" eb="183">
      <t>ザンダカ</t>
    </rPh>
    <rPh sb="184" eb="186">
      <t>ゲンショウ</t>
    </rPh>
    <rPh sb="228" eb="230">
      <t>オスイ</t>
    </rPh>
    <rPh sb="230" eb="232">
      <t>ショリ</t>
    </rPh>
    <rPh sb="232" eb="233">
      <t>ヒ</t>
    </rPh>
    <rPh sb="234" eb="236">
      <t>ゾウカ</t>
    </rPh>
    <rPh sb="239" eb="241">
      <t>ネンネン</t>
    </rPh>
    <rPh sb="241" eb="243">
      <t>ゲンショウ</t>
    </rPh>
    <rPh sb="243" eb="245">
      <t>ケイコウ</t>
    </rPh>
    <rPh sb="250" eb="252">
      <t>ヘイセイ</t>
    </rPh>
    <rPh sb="254" eb="256">
      <t>ネンド</t>
    </rPh>
    <rPh sb="257" eb="260">
      <t>ジンケンヒ</t>
    </rPh>
    <rPh sb="261" eb="263">
      <t>ゲンガク</t>
    </rPh>
    <rPh sb="266" eb="267">
      <t>フタタ</t>
    </rPh>
    <rPh sb="268" eb="270">
      <t>ヘイセイ</t>
    </rPh>
    <rPh sb="272" eb="274">
      <t>ネンド</t>
    </rPh>
    <rPh sb="278" eb="279">
      <t>ダイ</t>
    </rPh>
    <rPh sb="284" eb="286">
      <t>イゼン</t>
    </rPh>
    <rPh sb="289" eb="292">
      <t>ヘイキンチ</t>
    </rPh>
    <rPh sb="293" eb="295">
      <t>ゼンコク</t>
    </rPh>
    <rPh sb="295" eb="297">
      <t>ヘイキン</t>
    </rPh>
    <rPh sb="299" eb="301">
      <t>ジャッカン</t>
    </rPh>
    <rPh sb="301" eb="303">
      <t>ウワマワ</t>
    </rPh>
    <rPh sb="341" eb="343">
      <t>ゲンジョウ</t>
    </rPh>
    <rPh sb="356" eb="358">
      <t>ヘイセイ</t>
    </rPh>
    <rPh sb="363" eb="365">
      <t>ネンド</t>
    </rPh>
    <rPh sb="367" eb="369">
      <t>ネンネン</t>
    </rPh>
    <rPh sb="369" eb="371">
      <t>ゾウカ</t>
    </rPh>
    <rPh sb="371" eb="373">
      <t>ケイコウ</t>
    </rPh>
    <rPh sb="378" eb="380">
      <t>ヘイセイ</t>
    </rPh>
    <rPh sb="382" eb="384">
      <t>ネンド</t>
    </rPh>
    <rPh sb="389" eb="391">
      <t>ネンカン</t>
    </rPh>
    <rPh sb="391" eb="393">
      <t>ユウシュウ</t>
    </rPh>
    <rPh sb="393" eb="395">
      <t>スイリョウ</t>
    </rPh>
    <rPh sb="396" eb="398">
      <t>ヘイネン</t>
    </rPh>
    <rPh sb="398" eb="399">
      <t>ナ</t>
    </rPh>
    <rPh sb="405" eb="408">
      <t>ジンケンヒ</t>
    </rPh>
    <rPh sb="409" eb="410">
      <t>ゲン</t>
    </rPh>
    <rPh sb="413" eb="415">
      <t>イジ</t>
    </rPh>
    <rPh sb="415" eb="418">
      <t>カンリヒ</t>
    </rPh>
    <rPh sb="421" eb="423">
      <t>オスイ</t>
    </rPh>
    <rPh sb="423" eb="425">
      <t>ショリ</t>
    </rPh>
    <rPh sb="425" eb="426">
      <t>ヒ</t>
    </rPh>
    <rPh sb="427" eb="428">
      <t>ヤク</t>
    </rPh>
    <rPh sb="431" eb="432">
      <t>ゲン</t>
    </rPh>
    <rPh sb="441" eb="443">
      <t>オスイ</t>
    </rPh>
    <rPh sb="443" eb="445">
      <t>ショリ</t>
    </rPh>
    <rPh sb="445" eb="447">
      <t>ゲンカ</t>
    </rPh>
    <rPh sb="451" eb="453">
      <t>エンダイ</t>
    </rPh>
    <rPh sb="466" eb="468">
      <t>シタマワ</t>
    </rPh>
    <rPh sb="494" eb="496">
      <t>シセツ</t>
    </rPh>
    <rPh sb="496" eb="499">
      <t>リヨウリツ</t>
    </rPh>
    <rPh sb="509" eb="510">
      <t>オオ</t>
    </rPh>
    <rPh sb="512" eb="514">
      <t>ウワマワ</t>
    </rPh>
    <rPh sb="518" eb="520">
      <t>テキセツ</t>
    </rPh>
    <rPh sb="521" eb="523">
      <t>シセツ</t>
    </rPh>
    <rPh sb="523" eb="525">
      <t>キボ</t>
    </rPh>
    <rPh sb="545" eb="548">
      <t>スイセンカ</t>
    </rPh>
    <rPh sb="548" eb="549">
      <t>リツ</t>
    </rPh>
    <phoneticPr fontId="4"/>
  </si>
  <si>
    <t xml:space="preserve">①処理施設
　　整備期間　　昭和59年度～昭和62年度
②汚水管　
　　整備期間　　昭和58年度～昭和61年度
　　供用開始　　昭和63年3月
　　整備全延長　17,861m
　　経年管延長　30年以上　11,955m　66.9%　　　
　　　　　　　　25～29年　　5,132m　28.7%
　　　　　　　　15～19年　　　98m    0.5%
　　　　　　　　10～14年　　　547m   3.1%
　　　　　　　　9年以下　　　 129m   0.8%
</t>
    <rPh sb="1" eb="3">
      <t>ショリ</t>
    </rPh>
    <rPh sb="3" eb="5">
      <t>シセツ</t>
    </rPh>
    <rPh sb="21" eb="23">
      <t>ショウワ</t>
    </rPh>
    <rPh sb="99" eb="101">
      <t>イジョウ</t>
    </rPh>
    <rPh sb="161" eb="162">
      <t>ネン</t>
    </rPh>
    <phoneticPr fontId="4"/>
  </si>
  <si>
    <t xml:space="preserve">　今後において、処理施設や耐用経年管等の老朽化による更新により膨大な投資が必要となってくる。
特に、２箇所の処理施設については平成25年度から更新事業を実施してきており全事業費の1/2を企業債を財源とし企業債残高は再び増加に転じるところである。このような中、健全な経営を行っていくため公営企業会計適用に向けた取り組み(H32スタート予定)と合わせ経営戦略をH28で策定中であり、今後は長寿命化計画(下水道ｽﾄｯｸﾏﾈｼﾞﾒﾝﾄ)の策定等の取り組みを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10" eb="12">
      <t>シセツ</t>
    </rPh>
    <rPh sb="47" eb="48">
      <t>トク</t>
    </rPh>
    <rPh sb="51" eb="53">
      <t>カショ</t>
    </rPh>
    <rPh sb="63" eb="65">
      <t>ヘイセイ</t>
    </rPh>
    <rPh sb="67" eb="69">
      <t>ネンド</t>
    </rPh>
    <rPh sb="71" eb="73">
      <t>コウシン</t>
    </rPh>
    <rPh sb="73" eb="75">
      <t>ジギョウ</t>
    </rPh>
    <rPh sb="84" eb="85">
      <t>ゼン</t>
    </rPh>
    <rPh sb="85" eb="87">
      <t>ジギョウ</t>
    </rPh>
    <rPh sb="87" eb="88">
      <t>ヒ</t>
    </rPh>
    <rPh sb="146" eb="148">
      <t>カイケイ</t>
    </rPh>
    <rPh sb="148" eb="150">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</si>
</sst>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560264"/>
        <c:axId val="19956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99560264"/>
        <c:axId val="199564744"/>
      </c:lineChart>
      <c:dateAx>
        <c:axId val="199560264"/>
        <c:scaling>
          <c:orientation val="minMax"/>
        </c:scaling>
        <c:delete val="1"/>
        <c:axPos val="b"/>
        <c:numFmt formatCode="ge" sourceLinked="1"/>
        <c:majorTickMark val="none"/>
        <c:minorTickMark val="none"/>
        <c:tickLblPos val="none"/>
        <c:crossAx val="199564744"/>
        <c:crosses val="autoZero"/>
        <c:auto val="1"/>
        <c:lblOffset val="100"/>
        <c:baseTimeUnit val="years"/>
      </c:dateAx>
      <c:valAx>
        <c:axId val="19956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60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70.92</c:v>
                </c:pt>
                <c:pt idx="1">
                  <c:v>69.47</c:v>
                </c:pt>
                <c:pt idx="2">
                  <c:v>73.16</c:v>
                </c:pt>
                <c:pt idx="3">
                  <c:v>70</c:v>
                </c:pt>
                <c:pt idx="4">
                  <c:v>69.209999999999994</c:v>
                </c:pt>
              </c:numCache>
            </c:numRef>
          </c:val>
        </c:ser>
        <c:dLbls>
          <c:showLegendKey val="0"/>
          <c:showVal val="0"/>
          <c:showCatName val="0"/>
          <c:showSerName val="0"/>
          <c:showPercent val="0"/>
          <c:showBubbleSize val="0"/>
        </c:dLbls>
        <c:gapWidth val="150"/>
        <c:axId val="199960344"/>
        <c:axId val="1999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99960344"/>
        <c:axId val="199960736"/>
      </c:lineChart>
      <c:dateAx>
        <c:axId val="199960344"/>
        <c:scaling>
          <c:orientation val="minMax"/>
        </c:scaling>
        <c:delete val="1"/>
        <c:axPos val="b"/>
        <c:numFmt formatCode="ge" sourceLinked="1"/>
        <c:majorTickMark val="none"/>
        <c:minorTickMark val="none"/>
        <c:tickLblPos val="none"/>
        <c:crossAx val="199960736"/>
        <c:crosses val="autoZero"/>
        <c:auto val="1"/>
        <c:lblOffset val="100"/>
        <c:baseTimeUnit val="years"/>
      </c:dateAx>
      <c:valAx>
        <c:axId val="1999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95.58</c:v>
                </c:pt>
                <c:pt idx="1">
                  <c:v>96.04</c:v>
                </c:pt>
                <c:pt idx="2">
                  <c:v>96.12</c:v>
                </c:pt>
                <c:pt idx="3">
                  <c:v>96.58</c:v>
                </c:pt>
                <c:pt idx="4">
                  <c:v>96.51</c:v>
                </c:pt>
              </c:numCache>
            </c:numRef>
          </c:val>
        </c:ser>
        <c:dLbls>
          <c:showLegendKey val="0"/>
          <c:showVal val="0"/>
          <c:showCatName val="0"/>
          <c:showSerName val="0"/>
          <c:showPercent val="0"/>
          <c:showBubbleSize val="0"/>
        </c:dLbls>
        <c:gapWidth val="150"/>
        <c:axId val="200110080"/>
        <c:axId val="20011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00110080"/>
        <c:axId val="200110472"/>
      </c:lineChart>
      <c:dateAx>
        <c:axId val="200110080"/>
        <c:scaling>
          <c:orientation val="minMax"/>
        </c:scaling>
        <c:delete val="1"/>
        <c:axPos val="b"/>
        <c:numFmt formatCode="ge" sourceLinked="1"/>
        <c:majorTickMark val="none"/>
        <c:minorTickMark val="none"/>
        <c:tickLblPos val="none"/>
        <c:crossAx val="200110472"/>
        <c:crosses val="autoZero"/>
        <c:auto val="1"/>
        <c:lblOffset val="100"/>
        <c:baseTimeUnit val="years"/>
      </c:dateAx>
      <c:valAx>
        <c:axId val="20011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95.09</c:v>
                </c:pt>
                <c:pt idx="1">
                  <c:v>95.61</c:v>
                </c:pt>
                <c:pt idx="2">
                  <c:v>96.58</c:v>
                </c:pt>
                <c:pt idx="3">
                  <c:v>97.23</c:v>
                </c:pt>
                <c:pt idx="4">
                  <c:v>95.35</c:v>
                </c:pt>
              </c:numCache>
            </c:numRef>
          </c:val>
        </c:ser>
        <c:dLbls>
          <c:showLegendKey val="0"/>
          <c:showVal val="0"/>
          <c:showCatName val="0"/>
          <c:showSerName val="0"/>
          <c:showPercent val="0"/>
          <c:showBubbleSize val="0"/>
        </c:dLbls>
        <c:gapWidth val="150"/>
        <c:axId val="199640912"/>
        <c:axId val="19964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640912"/>
        <c:axId val="199641296"/>
      </c:lineChart>
      <c:dateAx>
        <c:axId val="199640912"/>
        <c:scaling>
          <c:orientation val="minMax"/>
        </c:scaling>
        <c:delete val="1"/>
        <c:axPos val="b"/>
        <c:numFmt formatCode="ge" sourceLinked="1"/>
        <c:majorTickMark val="none"/>
        <c:minorTickMark val="none"/>
        <c:tickLblPos val="none"/>
        <c:crossAx val="199641296"/>
        <c:crosses val="autoZero"/>
        <c:auto val="1"/>
        <c:lblOffset val="100"/>
        <c:baseTimeUnit val="years"/>
      </c:dateAx>
      <c:valAx>
        <c:axId val="19964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689536"/>
        <c:axId val="1996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689536"/>
        <c:axId val="199689920"/>
      </c:lineChart>
      <c:dateAx>
        <c:axId val="199689536"/>
        <c:scaling>
          <c:orientation val="minMax"/>
        </c:scaling>
        <c:delete val="1"/>
        <c:axPos val="b"/>
        <c:numFmt formatCode="ge" sourceLinked="1"/>
        <c:majorTickMark val="none"/>
        <c:minorTickMark val="none"/>
        <c:tickLblPos val="none"/>
        <c:crossAx val="199689920"/>
        <c:crosses val="autoZero"/>
        <c:auto val="1"/>
        <c:lblOffset val="100"/>
        <c:baseTimeUnit val="years"/>
      </c:dateAx>
      <c:valAx>
        <c:axId val="1996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658584"/>
        <c:axId val="1981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658584"/>
        <c:axId val="198182752"/>
      </c:lineChart>
      <c:dateAx>
        <c:axId val="199658584"/>
        <c:scaling>
          <c:orientation val="minMax"/>
        </c:scaling>
        <c:delete val="1"/>
        <c:axPos val="b"/>
        <c:numFmt formatCode="ge" sourceLinked="1"/>
        <c:majorTickMark val="none"/>
        <c:minorTickMark val="none"/>
        <c:tickLblPos val="none"/>
        <c:crossAx val="198182752"/>
        <c:crosses val="autoZero"/>
        <c:auto val="1"/>
        <c:lblOffset val="100"/>
        <c:baseTimeUnit val="years"/>
      </c:dateAx>
      <c:valAx>
        <c:axId val="1981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5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795720"/>
        <c:axId val="19979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795720"/>
        <c:axId val="199796112"/>
      </c:lineChart>
      <c:dateAx>
        <c:axId val="199795720"/>
        <c:scaling>
          <c:orientation val="minMax"/>
        </c:scaling>
        <c:delete val="1"/>
        <c:axPos val="b"/>
        <c:numFmt formatCode="ge" sourceLinked="1"/>
        <c:majorTickMark val="none"/>
        <c:minorTickMark val="none"/>
        <c:tickLblPos val="none"/>
        <c:crossAx val="199796112"/>
        <c:crosses val="autoZero"/>
        <c:auto val="1"/>
        <c:lblOffset val="100"/>
        <c:baseTimeUnit val="years"/>
      </c:dateAx>
      <c:valAx>
        <c:axId val="19979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9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797288"/>
        <c:axId val="19979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797288"/>
        <c:axId val="199797680"/>
      </c:lineChart>
      <c:dateAx>
        <c:axId val="199797288"/>
        <c:scaling>
          <c:orientation val="minMax"/>
        </c:scaling>
        <c:delete val="1"/>
        <c:axPos val="b"/>
        <c:numFmt formatCode="ge" sourceLinked="1"/>
        <c:majorTickMark val="none"/>
        <c:minorTickMark val="none"/>
        <c:tickLblPos val="none"/>
        <c:crossAx val="199797680"/>
        <c:crosses val="autoZero"/>
        <c:auto val="1"/>
        <c:lblOffset val="100"/>
        <c:baseTimeUnit val="years"/>
      </c:dateAx>
      <c:valAx>
        <c:axId val="19979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9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798856"/>
        <c:axId val="19979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99798856"/>
        <c:axId val="199799248"/>
      </c:lineChart>
      <c:dateAx>
        <c:axId val="199798856"/>
        <c:scaling>
          <c:orientation val="minMax"/>
        </c:scaling>
        <c:delete val="1"/>
        <c:axPos val="b"/>
        <c:numFmt formatCode="ge" sourceLinked="1"/>
        <c:majorTickMark val="none"/>
        <c:minorTickMark val="none"/>
        <c:tickLblPos val="none"/>
        <c:crossAx val="199799248"/>
        <c:crosses val="autoZero"/>
        <c:auto val="1"/>
        <c:lblOffset val="100"/>
        <c:baseTimeUnit val="years"/>
      </c:dateAx>
      <c:valAx>
        <c:axId val="19979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9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69.489999999999995</c:v>
                </c:pt>
                <c:pt idx="1">
                  <c:v>68.41</c:v>
                </c:pt>
                <c:pt idx="2">
                  <c:v>66.680000000000007</c:v>
                </c:pt>
                <c:pt idx="3">
                  <c:v>52.98</c:v>
                </c:pt>
                <c:pt idx="4">
                  <c:v>69.69</c:v>
                </c:pt>
              </c:numCache>
            </c:numRef>
          </c:val>
        </c:ser>
        <c:dLbls>
          <c:showLegendKey val="0"/>
          <c:showVal val="0"/>
          <c:showCatName val="0"/>
          <c:showSerName val="0"/>
          <c:showPercent val="0"/>
          <c:showBubbleSize val="0"/>
        </c:dLbls>
        <c:gapWidth val="150"/>
        <c:axId val="198185104"/>
        <c:axId val="19818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98185104"/>
        <c:axId val="198184712"/>
      </c:lineChart>
      <c:dateAx>
        <c:axId val="198185104"/>
        <c:scaling>
          <c:orientation val="minMax"/>
        </c:scaling>
        <c:delete val="1"/>
        <c:axPos val="b"/>
        <c:numFmt formatCode="ge" sourceLinked="1"/>
        <c:majorTickMark val="none"/>
        <c:minorTickMark val="none"/>
        <c:tickLblPos val="none"/>
        <c:crossAx val="198184712"/>
        <c:crosses val="autoZero"/>
        <c:auto val="1"/>
        <c:lblOffset val="100"/>
        <c:baseTimeUnit val="years"/>
      </c:dateAx>
      <c:valAx>
        <c:axId val="19818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216.99</c:v>
                </c:pt>
                <c:pt idx="1">
                  <c:v>223.26</c:v>
                </c:pt>
                <c:pt idx="2">
                  <c:v>230.13</c:v>
                </c:pt>
                <c:pt idx="3">
                  <c:v>296.12</c:v>
                </c:pt>
                <c:pt idx="4">
                  <c:v>226.24</c:v>
                </c:pt>
              </c:numCache>
            </c:numRef>
          </c:val>
        </c:ser>
        <c:dLbls>
          <c:showLegendKey val="0"/>
          <c:showVal val="0"/>
          <c:showCatName val="0"/>
          <c:showSerName val="0"/>
          <c:showPercent val="0"/>
          <c:showBubbleSize val="0"/>
        </c:dLbls>
        <c:gapWidth val="150"/>
        <c:axId val="199958776"/>
        <c:axId val="1999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99958776"/>
        <c:axId val="199959168"/>
      </c:lineChart>
      <c:dateAx>
        <c:axId val="199958776"/>
        <c:scaling>
          <c:orientation val="minMax"/>
        </c:scaling>
        <c:delete val="1"/>
        <c:axPos val="b"/>
        <c:numFmt formatCode="ge" sourceLinked="1"/>
        <c:majorTickMark val="none"/>
        <c:minorTickMark val="none"/>
        <c:tickLblPos val="none"/>
        <c:crossAx val="199959168"/>
        <c:crosses val="autoZero"/>
        <c:auto val="1"/>
        <c:lblOffset val="100"/>
        <c:baseTimeUnit val="years"/>
      </c:dateAx>
      <c:valAx>
        <c:axId val="1999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5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小布施町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11218</v>
      </c>
      <c r="AM8" s="47"/>
      <c r="AN8" s="47"/>
      <c r="AO8" s="47"/>
      <c r="AP8" s="47"/>
      <c r="AQ8" s="47"/>
      <c r="AR8" s="47"/>
      <c r="AS8" s="47"/>
      <c r="AT8" s="43">
        <f>データ!S6</f>
        <v>19.12</v>
      </c>
      <c r="AU8" s="43"/>
      <c r="AV8" s="43"/>
      <c r="AW8" s="43"/>
      <c r="AX8" s="43"/>
      <c r="AY8" s="43"/>
      <c r="AZ8" s="43"/>
      <c r="BA8" s="43"/>
      <c r="BB8" s="43">
        <f>データ!T6</f>
        <v>586.72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20.27</v>
      </c>
      <c r="Q10" s="43"/>
      <c r="R10" s="43"/>
      <c r="S10" s="43"/>
      <c r="T10" s="43"/>
      <c r="U10" s="43"/>
      <c r="V10" s="43"/>
      <c r="W10" s="43">
        <f>データ!P6</f>
        <v>91.75</v>
      </c>
      <c r="X10" s="43"/>
      <c r="Y10" s="43"/>
      <c r="Z10" s="43"/>
      <c r="AA10" s="43"/>
      <c r="AB10" s="43"/>
      <c r="AC10" s="43"/>
      <c r="AD10" s="47">
        <f>データ!Q6</f>
        <v>2868</v>
      </c>
      <c r="AE10" s="47"/>
      <c r="AF10" s="47"/>
      <c r="AG10" s="47"/>
      <c r="AH10" s="47"/>
      <c r="AI10" s="47"/>
      <c r="AJ10" s="47"/>
      <c r="AK10" s="2"/>
      <c r="AL10" s="47">
        <f>データ!U6</f>
        <v>2263</v>
      </c>
      <c r="AM10" s="47"/>
      <c r="AN10" s="47"/>
      <c r="AO10" s="47"/>
      <c r="AP10" s="47"/>
      <c r="AQ10" s="47"/>
      <c r="AR10" s="47"/>
      <c r="AS10" s="47"/>
      <c r="AT10" s="43">
        <f>データ!V6</f>
        <v>5.95</v>
      </c>
      <c r="AU10" s="43"/>
      <c r="AV10" s="43"/>
      <c r="AW10" s="43"/>
      <c r="AX10" s="43"/>
      <c r="AY10" s="43"/>
      <c r="AZ10" s="43"/>
      <c r="BA10" s="43"/>
      <c r="BB10" s="43">
        <f>データ!W6</f>
        <v>380.34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205419</v>
      </c>
      <c r="D6" s="31">
        <f t="shared" si="3"/>
        <v>47</v>
      </c>
      <c r="E6" s="31">
        <f t="shared" si="3"/>
        <v>17</v>
      </c>
      <c r="F6" s="31">
        <f t="shared" si="3"/>
        <v>5</v>
      </c>
      <c r="G6" s="31">
        <f t="shared" si="3"/>
        <v>0</v>
      </c>
      <c r="H6" s="31" t="str">
        <f t="shared" si="3"/>
        <v>長野県　小布施町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20.27</v>
      </c>
      <c r="P6" s="32">
        <f t="shared" si="3"/>
        <v>91.75</v>
      </c>
      <c r="Q6" s="32">
        <f t="shared" si="3"/>
        <v>2868</v>
      </c>
      <c r="R6" s="32">
        <f t="shared" si="3"/>
        <v>11218</v>
      </c>
      <c r="S6" s="32">
        <f t="shared" si="3"/>
        <v>19.12</v>
      </c>
      <c r="T6" s="32">
        <f t="shared" si="3"/>
        <v>586.72</v>
      </c>
      <c r="U6" s="32">
        <f t="shared" si="3"/>
        <v>2263</v>
      </c>
      <c r="V6" s="32">
        <f t="shared" si="3"/>
        <v>5.95</v>
      </c>
      <c r="W6" s="32">
        <f t="shared" si="3"/>
        <v>380.34</v>
      </c>
      <c r="X6" s="33">
        <f>IF(X7="",NA(),X7)</f>
        <v>95.09</v>
      </c>
      <c r="Y6" s="33">
        <f t="shared" ref="Y6:AG6" si="4">IF(Y7="",NA(),Y7)</f>
        <v>95.61</v>
      </c>
      <c r="Z6" s="33">
        <f t="shared" si="4"/>
        <v>96.58</v>
      </c>
      <c r="AA6" s="33">
        <f t="shared" si="4"/>
        <v>97.23</v>
      </c>
      <c r="AB6" s="33">
        <f t="shared" si="4"/>
        <v>95.35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69.489999999999995</v>
      </c>
      <c r="BQ6" s="33">
        <f t="shared" ref="BQ6:BY6" si="8">IF(BQ7="",NA(),BQ7)</f>
        <v>68.41</v>
      </c>
      <c r="BR6" s="33">
        <f t="shared" si="8"/>
        <v>66.680000000000007</v>
      </c>
      <c r="BS6" s="33">
        <f t="shared" si="8"/>
        <v>52.98</v>
      </c>
      <c r="BT6" s="33">
        <f t="shared" si="8"/>
        <v>69.69</v>
      </c>
      <c r="BU6" s="33">
        <f t="shared" si="8"/>
        <v>51.56</v>
      </c>
      <c r="BV6" s="33">
        <f t="shared" si="8"/>
        <v>51.03</v>
      </c>
      <c r="BW6" s="33">
        <f t="shared" si="8"/>
        <v>50.9</v>
      </c>
      <c r="BX6" s="33">
        <f t="shared" si="8"/>
        <v>50.82</v>
      </c>
      <c r="BY6" s="33">
        <f t="shared" si="8"/>
        <v>52.19</v>
      </c>
      <c r="BZ6" s="32" t="str">
        <f>IF(BZ7="","",IF(BZ7="-","【-】","【"&amp;SUBSTITUTE(TEXT(BZ7,"#,##0.00"),"-","△")&amp;"】"))</f>
        <v>【52.78】</v>
      </c>
      <c r="CA6" s="33">
        <f>IF(CA7="",NA(),CA7)</f>
        <v>216.99</v>
      </c>
      <c r="CB6" s="33">
        <f t="shared" ref="CB6:CJ6" si="9">IF(CB7="",NA(),CB7)</f>
        <v>223.26</v>
      </c>
      <c r="CC6" s="33">
        <f t="shared" si="9"/>
        <v>230.13</v>
      </c>
      <c r="CD6" s="33">
        <f t="shared" si="9"/>
        <v>296.12</v>
      </c>
      <c r="CE6" s="33">
        <f t="shared" si="9"/>
        <v>226.24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70.92</v>
      </c>
      <c r="CM6" s="33">
        <f t="shared" ref="CM6:CU6" si="10">IF(CM7="",NA(),CM7)</f>
        <v>69.47</v>
      </c>
      <c r="CN6" s="33">
        <f t="shared" si="10"/>
        <v>73.16</v>
      </c>
      <c r="CO6" s="33">
        <f t="shared" si="10"/>
        <v>70</v>
      </c>
      <c r="CP6" s="33">
        <f t="shared" si="10"/>
        <v>69.209999999999994</v>
      </c>
      <c r="CQ6" s="33">
        <f t="shared" si="10"/>
        <v>55.2</v>
      </c>
      <c r="CR6" s="33">
        <f t="shared" si="10"/>
        <v>54.74</v>
      </c>
      <c r="CS6" s="33">
        <f t="shared" si="10"/>
        <v>53.78</v>
      </c>
      <c r="CT6" s="33">
        <f t="shared" si="10"/>
        <v>53.24</v>
      </c>
      <c r="CU6" s="33">
        <f t="shared" si="10"/>
        <v>52.31</v>
      </c>
      <c r="CV6" s="32" t="str">
        <f>IF(CV7="","",IF(CV7="-","【-】","【"&amp;SUBSTITUTE(TEXT(CV7,"#,##0.00"),"-","△")&amp;"】"))</f>
        <v>【52.74】</v>
      </c>
      <c r="CW6" s="33">
        <f>IF(CW7="",NA(),CW7)</f>
        <v>95.58</v>
      </c>
      <c r="CX6" s="33">
        <f t="shared" ref="CX6:DF6" si="11">IF(CX7="",NA(),CX7)</f>
        <v>96.04</v>
      </c>
      <c r="CY6" s="33">
        <f t="shared" si="11"/>
        <v>96.12</v>
      </c>
      <c r="CZ6" s="33">
        <f t="shared" si="11"/>
        <v>96.58</v>
      </c>
      <c r="DA6" s="33">
        <f t="shared" si="11"/>
        <v>96.51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205419</v>
      </c>
      <c r="D7" s="35">
        <v>47</v>
      </c>
      <c r="E7" s="35">
        <v>17</v>
      </c>
      <c r="F7" s="35">
        <v>5</v>
      </c>
      <c r="G7" s="35">
        <v>0</v>
      </c>
      <c r="H7" s="35" t="s">
        <v>96</v>
      </c>
      <c r="I7" s="35" t="s">
        <v>97</v>
      </c>
      <c r="J7" s="35" t="s">
        <v>98</v>
      </c>
      <c r="K7" s="35" t="s">
        <v>99</v>
      </c>
      <c r="L7" s="35" t="s">
        <v>100</v>
      </c>
      <c r="M7" s="36" t="s">
        <v>101</v>
      </c>
      <c r="N7" s="36" t="s">
        <v>102</v>
      </c>
      <c r="O7" s="36">
        <v>20.27</v>
      </c>
      <c r="P7" s="36">
        <v>91.75</v>
      </c>
      <c r="Q7" s="36">
        <v>2868</v>
      </c>
      <c r="R7" s="36">
        <v>11218</v>
      </c>
      <c r="S7" s="36">
        <v>19.12</v>
      </c>
      <c r="T7" s="36">
        <v>586.72</v>
      </c>
      <c r="U7" s="36">
        <v>2263</v>
      </c>
      <c r="V7" s="36">
        <v>5.95</v>
      </c>
      <c r="W7" s="36">
        <v>380.34</v>
      </c>
      <c r="X7" s="36">
        <v>95.09</v>
      </c>
      <c r="Y7" s="36">
        <v>95.61</v>
      </c>
      <c r="Z7" s="36">
        <v>96.58</v>
      </c>
      <c r="AA7" s="36">
        <v>97.23</v>
      </c>
      <c r="AB7" s="36">
        <v>95.35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69.489999999999995</v>
      </c>
      <c r="BQ7" s="36">
        <v>68.41</v>
      </c>
      <c r="BR7" s="36">
        <v>66.680000000000007</v>
      </c>
      <c r="BS7" s="36">
        <v>52.98</v>
      </c>
      <c r="BT7" s="36">
        <v>69.69</v>
      </c>
      <c r="BU7" s="36">
        <v>51.56</v>
      </c>
      <c r="BV7" s="36">
        <v>51.03</v>
      </c>
      <c r="BW7" s="36">
        <v>50.9</v>
      </c>
      <c r="BX7" s="36">
        <v>50.82</v>
      </c>
      <c r="BY7" s="36">
        <v>52.19</v>
      </c>
      <c r="BZ7" s="36">
        <v>52.78</v>
      </c>
      <c r="CA7" s="36">
        <v>216.99</v>
      </c>
      <c r="CB7" s="36">
        <v>223.26</v>
      </c>
      <c r="CC7" s="36">
        <v>230.13</v>
      </c>
      <c r="CD7" s="36">
        <v>296.12</v>
      </c>
      <c r="CE7" s="36">
        <v>226.24</v>
      </c>
      <c r="CF7" s="36">
        <v>283.26</v>
      </c>
      <c r="CG7" s="36">
        <v>289.60000000000002</v>
      </c>
      <c r="CH7" s="36">
        <v>293.27</v>
      </c>
      <c r="CI7" s="36">
        <v>300.52</v>
      </c>
      <c r="CJ7" s="36">
        <v>296.14</v>
      </c>
      <c r="CK7" s="36">
        <v>289.81</v>
      </c>
      <c r="CL7" s="36">
        <v>70.92</v>
      </c>
      <c r="CM7" s="36">
        <v>69.47</v>
      </c>
      <c r="CN7" s="36">
        <v>73.16</v>
      </c>
      <c r="CO7" s="36">
        <v>70</v>
      </c>
      <c r="CP7" s="36">
        <v>69.209999999999994</v>
      </c>
      <c r="CQ7" s="36">
        <v>55.2</v>
      </c>
      <c r="CR7" s="36">
        <v>54.74</v>
      </c>
      <c r="CS7" s="36">
        <v>53.78</v>
      </c>
      <c r="CT7" s="36">
        <v>53.24</v>
      </c>
      <c r="CU7" s="36">
        <v>52.31</v>
      </c>
      <c r="CV7" s="36">
        <v>52.74</v>
      </c>
      <c r="CW7" s="36">
        <v>95.58</v>
      </c>
      <c r="CX7" s="36">
        <v>96.04</v>
      </c>
      <c r="CY7" s="36">
        <v>96.12</v>
      </c>
      <c r="CZ7" s="36">
        <v>96.58</v>
      </c>
      <c r="DA7" s="36">
        <v>96.51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WS509</cp:lastModifiedBy>
  <dcterms:created xsi:type="dcterms:W3CDTF">2017-02-08T03:11:17Z</dcterms:created>
  <dcterms:modified xsi:type="dcterms:W3CDTF">2017-02-21T10:22:33Z</dcterms:modified>
  <cp:category/>
</cp:coreProperties>
</file>