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<sst xmlns="http://schemas.openxmlformats.org/spreadsheetml/2006/main" count="218" uniqueCount="108">
  <si>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</si>
  <si>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</si>
  <si>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</si>
  <si>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</si>
  <si>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</si>
  <si>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</si>
  <si>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</si>
  <si>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</si>
  <si>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</si>
  <si>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</si>
  <si>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</si>
  <si>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</si>
  <si>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</si>
  <si>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</si>
  <si>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</si>
  <si>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</si>
  <si>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</si>
  <si>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</si>
  <si>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</si>
  <si>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</si>
  <si>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</si>
  <si>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</si>
  <si>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</si>
  <si>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</si>
  <si>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</si>
  <si>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</si>
  <si>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</si>
  <si>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</si>
  <si>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</si>
  <si>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</si>
  <si>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</si>
  <si>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</si>
  <si>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</si>
  <si>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</si>
  <si>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</si>
  <si>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</si>
  <si>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</si>
  <si>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</si>
  <si>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</si>
  <si>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</si>
  <si>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</si>
  <si>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</si>
  <si>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</si>
  <si>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</si>
  <si>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</si>
  <si>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</si>
  <si>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</si>
  <si>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</si>
  <si>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</si>
  <si>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</si>
  <si>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</si>
  <si>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</si>
  <si>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</si>
  <si>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</si>
  <si>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</si>
  <si>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</si>
  <si>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</si>
  <si>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</si>
  <si>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</si>
  <si>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</si>
  <si>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</si>
  <si>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</si>
  <si>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</si>
  <si>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</si>
  <si>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</si>
  <si>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</si>
  <si>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</si>
  <si>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</si>
  <si>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</si>
  <si>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</si>
  <si>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</si>
  <si>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</si>
  <si>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</si>
  <si>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</si>
  <si>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</si>
  <si>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</si>
  <si>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</si>
  <si>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</si>
  <si>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</si>
  <si>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</si>
  <si>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</si>
  <si>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</si>
  <si>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</si>
  <si>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</si>
  <si>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</si>
  <si>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</si>
  <si>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</si>
  <si>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</si>
  <si>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</si>
  <si>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</si>
  <si>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</si>
  <si>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</si>
  <si>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</si>
  <si>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根羽村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</si>
  <si>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</si>
  <si>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</si>
  <si>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</si>
  <si>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</si>
  <si>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</si>
  <si>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</si>
  <si>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</si>
  <si>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</si>
  <si>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</si>
  <si>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</si>
  <si>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</si>
  <si>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未満となっているが、実情としては一般会計からの繰入金により黒字経営となっている。また経営指標でみても、経年で比較した場合にはここ数年右肩上がり及び横ばいと捉えることができ、経営改善に向けた取組が少しずつ成果を上げている可能性があるといえる。今後も改善傾向を続けていく観点から分析をする必要がある。⑤料金回収率は近年、類似団体平均値を上回っており、経営改善の成果をあげている一つである。必要に応じて料金見直しを検討する必要がある。⑦施設利用率は類似団体平均と比べ、高い水準で推移しており適正に稼働しているといえる。⑧有収率では漏水、メータ不感等により平均値より下回った。原因を追及し改善、改修に努めたい。</t>
    <rPh sb="1" eb="3">
      <t>シュウエキ</t>
    </rPh>
    <rPh sb="3" eb="4">
      <t>テキ</t>
    </rPh>
    <rPh sb="4" eb="6">
      <t>シュウシ</t>
    </rPh>
    <rPh sb="6" eb="8">
      <t>ヒリツ</t>
    </rPh>
    <rPh sb="13" eb="15">
      <t>ミマン</t>
    </rPh>
    <rPh sb="23" eb="25">
      <t>ジツジョウ</t>
    </rPh>
    <rPh sb="29" eb="31">
      <t>イッパン</t>
    </rPh>
    <rPh sb="31" eb="33">
      <t>カイケイ</t>
    </rPh>
    <rPh sb="36" eb="39">
      <t>クリイレキン</t>
    </rPh>
    <rPh sb="42" eb="44">
      <t>クロジ</t>
    </rPh>
    <rPh sb="44" eb="46">
      <t>ケイエイ</t>
    </rPh>
    <rPh sb="55" eb="57">
      <t>ケイエイ</t>
    </rPh>
    <rPh sb="57" eb="59">
      <t>シヒョウ</t>
    </rPh>
    <rPh sb="64" eb="66">
      <t>ケイネン</t>
    </rPh>
    <rPh sb="67" eb="69">
      <t>ヒカク</t>
    </rPh>
    <rPh sb="71" eb="73">
      <t>バアイ</t>
    </rPh>
    <rPh sb="77" eb="79">
      <t>スウネン</t>
    </rPh>
    <rPh sb="79" eb="81">
      <t>ミギカタ</t>
    </rPh>
    <rPh sb="81" eb="82">
      <t>ア</t>
    </rPh>
    <rPh sb="84" eb="85">
      <t>オヨ</t>
    </rPh>
    <rPh sb="86" eb="87">
      <t>ヨコ</t>
    </rPh>
    <rPh sb="90" eb="91">
      <t>トラ</t>
    </rPh>
    <rPh sb="99" eb="101">
      <t>ケイエイ</t>
    </rPh>
    <rPh sb="101" eb="103">
      <t>カイゼン</t>
    </rPh>
    <rPh sb="104" eb="105">
      <t>ム</t>
    </rPh>
    <rPh sb="107" eb="109">
      <t>トリクミ</t>
    </rPh>
    <rPh sb="110" eb="111">
      <t>スコ</t>
    </rPh>
    <rPh sb="114" eb="116">
      <t>セイカ</t>
    </rPh>
    <rPh sb="117" eb="118">
      <t>ア</t>
    </rPh>
    <rPh sb="122" eb="125">
      <t>カノウセイ</t>
    </rPh>
    <rPh sb="133" eb="135">
      <t>コンゴ</t>
    </rPh>
    <rPh sb="136" eb="138">
      <t>カイゼン</t>
    </rPh>
    <rPh sb="138" eb="140">
      <t>ケイコウ</t>
    </rPh>
    <rPh sb="141" eb="142">
      <t>ツヅ</t>
    </rPh>
    <rPh sb="146" eb="148">
      <t>カンテン</t>
    </rPh>
    <rPh sb="150" eb="152">
      <t>ブンセキ</t>
    </rPh>
    <rPh sb="155" eb="157">
      <t>ヒツヨウ</t>
    </rPh>
    <rPh sb="162" eb="164">
      <t>リョウキン</t>
    </rPh>
    <rPh sb="164" eb="167">
      <t>カイシュウリツ</t>
    </rPh>
    <rPh sb="168" eb="170">
      <t>キンネン</t>
    </rPh>
    <rPh sb="171" eb="173">
      <t>ルイジ</t>
    </rPh>
    <rPh sb="173" eb="175">
      <t>ダンタイ</t>
    </rPh>
    <rPh sb="175" eb="178">
      <t>ヘイキンチ</t>
    </rPh>
    <rPh sb="179" eb="181">
      <t>ウワマワ</t>
    </rPh>
    <rPh sb="186" eb="188">
      <t>ケイエイ</t>
    </rPh>
    <rPh sb="188" eb="190">
      <t>カイゼン</t>
    </rPh>
    <rPh sb="191" eb="193">
      <t>セイカ</t>
    </rPh>
    <rPh sb="199" eb="200">
      <t>ヒト</t>
    </rPh>
    <rPh sb="205" eb="207">
      <t>ヒツヨウ</t>
    </rPh>
    <rPh sb="208" eb="209">
      <t>オウ</t>
    </rPh>
    <rPh sb="211" eb="213">
      <t>リョウキン</t>
    </rPh>
    <rPh sb="213" eb="215">
      <t>ミナオ</t>
    </rPh>
    <rPh sb="217" eb="219">
      <t>ケントウ</t>
    </rPh>
    <rPh sb="221" eb="223">
      <t>ヒツヨウ</t>
    </rPh>
    <rPh sb="228" eb="230">
      <t>シセツ</t>
    </rPh>
    <rPh sb="230" eb="233">
      <t>リヨウリツ</t>
    </rPh>
    <rPh sb="234" eb="236">
      <t>ルイジ</t>
    </rPh>
    <rPh sb="236" eb="238">
      <t>ダンタイ</t>
    </rPh>
    <rPh sb="238" eb="240">
      <t>ヘイキン</t>
    </rPh>
    <rPh sb="241" eb="242">
      <t>クラ</t>
    </rPh>
    <rPh sb="244" eb="245">
      <t>タカ</t>
    </rPh>
    <rPh sb="246" eb="248">
      <t>スイジュン</t>
    </rPh>
    <rPh sb="249" eb="251">
      <t>スイイ</t>
    </rPh>
    <phoneticPr fontId="4"/>
  </si>
  <si>
    <t>施設の稼働状況については、有効活用しており、今後は長寿命化の検討が必要なため、経営に与える影響を踏まえた分析を行い、必要に応じて経営改善のさらなる実施や投資計画等の見直しなどを行う必要がある。</t>
    <rPh sb="0" eb="2">
      <t>シセツ</t>
    </rPh>
    <rPh sb="3" eb="5">
      <t>カドウ</t>
    </rPh>
    <rPh sb="5" eb="7">
      <t>ジョウキョウ</t>
    </rPh>
    <rPh sb="13" eb="15">
      <t>ユウコウ</t>
    </rPh>
    <rPh sb="15" eb="17">
      <t>カツヨウ</t>
    </rPh>
    <rPh sb="22" eb="24">
      <t>コンゴ</t>
    </rPh>
    <rPh sb="25" eb="29">
      <t>チョウジュミョウカ</t>
    </rPh>
    <rPh sb="30" eb="32">
      <t>ケントウ</t>
    </rPh>
    <rPh sb="33" eb="35">
      <t>ヒツヨウ</t>
    </rPh>
    <rPh sb="39" eb="41">
      <t>ケイエイ</t>
    </rPh>
    <rPh sb="42" eb="43">
      <t>アタ</t>
    </rPh>
    <rPh sb="45" eb="47">
      <t>エイキョウ</t>
    </rPh>
    <rPh sb="48" eb="49">
      <t>フ</t>
    </rPh>
    <rPh sb="52" eb="54">
      <t>ブンセキ</t>
    </rPh>
    <rPh sb="55" eb="56">
      <t>オコナ</t>
    </rPh>
    <rPh sb="58" eb="60">
      <t>ヒツヨウ</t>
    </rPh>
    <rPh sb="61" eb="62">
      <t>オウ</t>
    </rPh>
    <rPh sb="64" eb="66">
      <t>ケイエイ</t>
    </rPh>
    <rPh sb="66" eb="68">
      <t>カイゼン</t>
    </rPh>
    <rPh sb="73" eb="75">
      <t>ジッシ</t>
    </rPh>
    <rPh sb="76" eb="78">
      <t>トウシ</t>
    </rPh>
    <rPh sb="78" eb="80">
      <t>ケイカク</t>
    </rPh>
    <rPh sb="80" eb="81">
      <t>トウ</t>
    </rPh>
    <rPh sb="82" eb="84">
      <t>ミナオ</t>
    </rPh>
    <rPh sb="88" eb="89">
      <t>オコナ</t>
    </rPh>
    <rPh sb="90" eb="92">
      <t>ヒツヨウ</t>
    </rPh>
    <phoneticPr fontId="4"/>
  </si>
  <si>
    <t>③耐震適合性があるため管路更新率が０で推移しているが、今後長寿命化の検討が必要である。</t>
    <rPh sb="1" eb="3">
      <t>タイシン</t>
    </rPh>
    <rPh sb="3" eb="6">
      <t>テキゴウセイ</t>
    </rPh>
    <rPh sb="11" eb="13">
      <t>カンロ</t>
    </rPh>
    <rPh sb="13" eb="15">
      <t>コウシン</t>
    </rPh>
    <rPh sb="15" eb="16">
      <t>リツ</t>
    </rPh>
    <rPh sb="19" eb="21">
      <t>スイイ</t>
    </rPh>
    <rPh sb="27" eb="29">
      <t>コンゴ</t>
    </rPh>
    <rPh sb="29" eb="33">
      <t>チョウジュミョウカ</t>
    </rPh>
    <rPh sb="34" eb="36">
      <t>ケントウ</t>
    </rPh>
    <rPh sb="37" eb="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</si>
</sst>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377856"/>
        <c:axId val="94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4377856"/>
        <c:axId val="94392320"/>
      </c:lineChart>
      <c:dateAx>
        <c:axId val="94377856"/>
        <c:scaling>
          <c:orientation val="minMax"/>
        </c:scaling>
        <c:delete val="1"/>
        <c:axPos val="b"/>
        <c:numFmt formatCode="ge" sourceLinked="1"/>
        <c:majorTickMark val="none"/>
        <c:minorTickMark val="none"/>
        <c:tickLblPos val="none"/>
        <c:crossAx val="94392320"/>
        <c:crosses val="autoZero"/>
        <c:auto val="1"/>
        <c:lblOffset val="100"/>
        <c:baseTimeUnit val="years"/>
      </c:dateAx>
      <c:valAx>
        <c:axId val="94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61.13</c:v>
                </c:pt>
                <c:pt idx="1">
                  <c:v>60.55</c:v>
                </c:pt>
                <c:pt idx="2">
                  <c:v>61.75</c:v>
                </c:pt>
                <c:pt idx="3">
                  <c:v>60.3</c:v>
                </c:pt>
                <c:pt idx="4">
                  <c:v>61.67</c:v>
                </c:pt>
              </c:numCache>
            </c:numRef>
          </c:val>
        </c:ser>
        <c:dLbls>
          <c:showLegendKey val="0"/>
          <c:showVal val="0"/>
          <c:showCatName val="0"/>
          <c:showSerName val="0"/>
          <c:showPercent val="0"/>
          <c:showBubbleSize val="0"/>
        </c:dLbls>
        <c:gapWidth val="150"/>
        <c:axId val="97659904"/>
        <c:axId val="976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7659904"/>
        <c:axId val="97682560"/>
      </c:lineChart>
      <c:dateAx>
        <c:axId val="97659904"/>
        <c:scaling>
          <c:orientation val="minMax"/>
        </c:scaling>
        <c:delete val="1"/>
        <c:axPos val="b"/>
        <c:numFmt formatCode="ge" sourceLinked="1"/>
        <c:majorTickMark val="none"/>
        <c:minorTickMark val="none"/>
        <c:tickLblPos val="none"/>
        <c:crossAx val="97682560"/>
        <c:crosses val="autoZero"/>
        <c:auto val="1"/>
        <c:lblOffset val="100"/>
        <c:baseTimeUnit val="years"/>
      </c:dateAx>
      <c:valAx>
        <c:axId val="97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94.08</c:v>
                </c:pt>
                <c:pt idx="1">
                  <c:v>94.27</c:v>
                </c:pt>
                <c:pt idx="2">
                  <c:v>92.27</c:v>
                </c:pt>
                <c:pt idx="3">
                  <c:v>92.27</c:v>
                </c:pt>
                <c:pt idx="4">
                  <c:v>65.099999999999994</c:v>
                </c:pt>
              </c:numCache>
            </c:numRef>
          </c:val>
        </c:ser>
        <c:dLbls>
          <c:showLegendKey val="0"/>
          <c:showVal val="0"/>
          <c:showCatName val="0"/>
          <c:showSerName val="0"/>
          <c:showPercent val="0"/>
          <c:showBubbleSize val="0"/>
        </c:dLbls>
        <c:gapWidth val="150"/>
        <c:axId val="97983104"/>
        <c:axId val="979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7983104"/>
        <c:axId val="97985280"/>
      </c:lineChart>
      <c:dateAx>
        <c:axId val="97983104"/>
        <c:scaling>
          <c:orientation val="minMax"/>
        </c:scaling>
        <c:delete val="1"/>
        <c:axPos val="b"/>
        <c:numFmt formatCode="ge" sourceLinked="1"/>
        <c:majorTickMark val="none"/>
        <c:minorTickMark val="none"/>
        <c:tickLblPos val="none"/>
        <c:crossAx val="97985280"/>
        <c:crosses val="autoZero"/>
        <c:auto val="1"/>
        <c:lblOffset val="100"/>
        <c:baseTimeUnit val="years"/>
      </c:dateAx>
      <c:valAx>
        <c:axId val="979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44.12</c:v>
                </c:pt>
                <c:pt idx="1">
                  <c:v>54.31</c:v>
                </c:pt>
                <c:pt idx="2">
                  <c:v>67.069999999999993</c:v>
                </c:pt>
                <c:pt idx="3">
                  <c:v>63.37</c:v>
                </c:pt>
                <c:pt idx="4">
                  <c:v>65.72</c:v>
                </c:pt>
              </c:numCache>
            </c:numRef>
          </c:val>
        </c:ser>
        <c:dLbls>
          <c:showLegendKey val="0"/>
          <c:showVal val="0"/>
          <c:showCatName val="0"/>
          <c:showSerName val="0"/>
          <c:showPercent val="0"/>
          <c:showBubbleSize val="0"/>
        </c:dLbls>
        <c:gapWidth val="150"/>
        <c:axId val="94422528"/>
        <c:axId val="944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4422528"/>
        <c:axId val="94424448"/>
      </c:lineChart>
      <c:dateAx>
        <c:axId val="94422528"/>
        <c:scaling>
          <c:orientation val="minMax"/>
        </c:scaling>
        <c:delete val="1"/>
        <c:axPos val="b"/>
        <c:numFmt formatCode="ge" sourceLinked="1"/>
        <c:majorTickMark val="none"/>
        <c:minorTickMark val="none"/>
        <c:tickLblPos val="none"/>
        <c:crossAx val="94424448"/>
        <c:crosses val="autoZero"/>
        <c:auto val="1"/>
        <c:lblOffset val="100"/>
        <c:baseTimeUnit val="years"/>
      </c:dateAx>
      <c:valAx>
        <c:axId val="94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36672"/>
        <c:axId val="962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36672"/>
        <c:axId val="96238592"/>
      </c:lineChart>
      <c:dateAx>
        <c:axId val="96236672"/>
        <c:scaling>
          <c:orientation val="minMax"/>
        </c:scaling>
        <c:delete val="1"/>
        <c:axPos val="b"/>
        <c:numFmt formatCode="ge" sourceLinked="1"/>
        <c:majorTickMark val="none"/>
        <c:minorTickMark val="none"/>
        <c:tickLblPos val="none"/>
        <c:crossAx val="96238592"/>
        <c:crosses val="autoZero"/>
        <c:auto val="1"/>
        <c:lblOffset val="100"/>
        <c:baseTimeUnit val="years"/>
      </c:dateAx>
      <c:valAx>
        <c:axId val="962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42784"/>
        <c:axId val="963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42784"/>
        <c:axId val="96344704"/>
      </c:lineChart>
      <c:dateAx>
        <c:axId val="96342784"/>
        <c:scaling>
          <c:orientation val="minMax"/>
        </c:scaling>
        <c:delete val="1"/>
        <c:axPos val="b"/>
        <c:numFmt formatCode="ge" sourceLinked="1"/>
        <c:majorTickMark val="none"/>
        <c:minorTickMark val="none"/>
        <c:tickLblPos val="none"/>
        <c:crossAx val="96344704"/>
        <c:crosses val="autoZero"/>
        <c:auto val="1"/>
        <c:lblOffset val="100"/>
        <c:baseTimeUnit val="years"/>
      </c:dateAx>
      <c:valAx>
        <c:axId val="963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83744"/>
        <c:axId val="963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83744"/>
        <c:axId val="96385664"/>
      </c:lineChart>
      <c:dateAx>
        <c:axId val="96383744"/>
        <c:scaling>
          <c:orientation val="minMax"/>
        </c:scaling>
        <c:delete val="1"/>
        <c:axPos val="b"/>
        <c:numFmt formatCode="ge" sourceLinked="1"/>
        <c:majorTickMark val="none"/>
        <c:minorTickMark val="none"/>
        <c:tickLblPos val="none"/>
        <c:crossAx val="96385664"/>
        <c:crosses val="autoZero"/>
        <c:auto val="1"/>
        <c:lblOffset val="100"/>
        <c:baseTimeUnit val="years"/>
      </c:dateAx>
      <c:valAx>
        <c:axId val="963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18816"/>
        <c:axId val="964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18816"/>
        <c:axId val="96429184"/>
      </c:lineChart>
      <c:dateAx>
        <c:axId val="96418816"/>
        <c:scaling>
          <c:orientation val="minMax"/>
        </c:scaling>
        <c:delete val="1"/>
        <c:axPos val="b"/>
        <c:numFmt formatCode="ge" sourceLinked="1"/>
        <c:majorTickMark val="none"/>
        <c:minorTickMark val="none"/>
        <c:tickLblPos val="none"/>
        <c:crossAx val="96429184"/>
        <c:crosses val="autoZero"/>
        <c:auto val="1"/>
        <c:lblOffset val="100"/>
        <c:baseTimeUnit val="years"/>
      </c:dateAx>
      <c:valAx>
        <c:axId val="964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1221.46</c:v>
                </c:pt>
                <c:pt idx="1">
                  <c:v>1105.1400000000001</c:v>
                </c:pt>
                <c:pt idx="2">
                  <c:v>1039.07</c:v>
                </c:pt>
                <c:pt idx="3">
                  <c:v>1000.94</c:v>
                </c:pt>
                <c:pt idx="4">
                  <c:v>1046.28</c:v>
                </c:pt>
              </c:numCache>
            </c:numRef>
          </c:val>
        </c:ser>
        <c:dLbls>
          <c:showLegendKey val="0"/>
          <c:showVal val="0"/>
          <c:showCatName val="0"/>
          <c:showSerName val="0"/>
          <c:showPercent val="0"/>
          <c:showBubbleSize val="0"/>
        </c:dLbls>
        <c:gapWidth val="150"/>
        <c:axId val="96449280"/>
        <c:axId val="964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6449280"/>
        <c:axId val="96451200"/>
      </c:lineChart>
      <c:dateAx>
        <c:axId val="96449280"/>
        <c:scaling>
          <c:orientation val="minMax"/>
        </c:scaling>
        <c:delete val="1"/>
        <c:axPos val="b"/>
        <c:numFmt formatCode="ge" sourceLinked="1"/>
        <c:majorTickMark val="none"/>
        <c:minorTickMark val="none"/>
        <c:tickLblPos val="none"/>
        <c:crossAx val="96451200"/>
        <c:crosses val="autoZero"/>
        <c:auto val="1"/>
        <c:lblOffset val="100"/>
        <c:baseTimeUnit val="years"/>
      </c:dateAx>
      <c:valAx>
        <c:axId val="964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33.5</c:v>
                </c:pt>
                <c:pt idx="1">
                  <c:v>32.5</c:v>
                </c:pt>
                <c:pt idx="2">
                  <c:v>55.9</c:v>
                </c:pt>
                <c:pt idx="3">
                  <c:v>57.98</c:v>
                </c:pt>
                <c:pt idx="4">
                  <c:v>57.84</c:v>
                </c:pt>
              </c:numCache>
            </c:numRef>
          </c:val>
        </c:ser>
        <c:dLbls>
          <c:showLegendKey val="0"/>
          <c:showVal val="0"/>
          <c:showCatName val="0"/>
          <c:showSerName val="0"/>
          <c:showPercent val="0"/>
          <c:showBubbleSize val="0"/>
        </c:dLbls>
        <c:gapWidth val="150"/>
        <c:axId val="96506240"/>
        <c:axId val="965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6506240"/>
        <c:axId val="96508160"/>
      </c:lineChart>
      <c:dateAx>
        <c:axId val="96506240"/>
        <c:scaling>
          <c:orientation val="minMax"/>
        </c:scaling>
        <c:delete val="1"/>
        <c:axPos val="b"/>
        <c:numFmt formatCode="ge" sourceLinked="1"/>
        <c:majorTickMark val="none"/>
        <c:minorTickMark val="none"/>
        <c:tickLblPos val="none"/>
        <c:crossAx val="96508160"/>
        <c:crosses val="autoZero"/>
        <c:auto val="1"/>
        <c:lblOffset val="100"/>
        <c:baseTimeUnit val="years"/>
      </c:dateAx>
      <c:valAx>
        <c:axId val="965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270.81</c:v>
                </c:pt>
                <c:pt idx="1">
                  <c:v>276.8</c:v>
                </c:pt>
                <c:pt idx="2">
                  <c:v>162.28</c:v>
                </c:pt>
                <c:pt idx="3">
                  <c:v>156.46</c:v>
                </c:pt>
                <c:pt idx="4">
                  <c:v>234.84</c:v>
                </c:pt>
              </c:numCache>
            </c:numRef>
          </c:val>
        </c:ser>
        <c:dLbls>
          <c:showLegendKey val="0"/>
          <c:showVal val="0"/>
          <c:showCatName val="0"/>
          <c:showSerName val="0"/>
          <c:showPercent val="0"/>
          <c:showBubbleSize val="0"/>
        </c:dLbls>
        <c:gapWidth val="150"/>
        <c:axId val="96529792"/>
        <c:axId val="965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6529792"/>
        <c:axId val="96531968"/>
      </c:lineChart>
      <c:dateAx>
        <c:axId val="96529792"/>
        <c:scaling>
          <c:orientation val="minMax"/>
        </c:scaling>
        <c:delete val="1"/>
        <c:axPos val="b"/>
        <c:numFmt formatCode="ge" sourceLinked="1"/>
        <c:majorTickMark val="none"/>
        <c:minorTickMark val="none"/>
        <c:tickLblPos val="none"/>
        <c:crossAx val="96531968"/>
        <c:crosses val="autoZero"/>
        <c:auto val="1"/>
        <c:lblOffset val="100"/>
        <c:baseTimeUnit val="years"/>
      </c:dateAx>
      <c:valAx>
        <c:axId val="965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0"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根羽村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1004</v>
      </c>
      <c r="AJ8" s="55"/>
      <c r="AK8" s="55"/>
      <c r="AL8" s="55"/>
      <c r="AM8" s="55"/>
      <c r="AN8" s="55"/>
      <c r="AO8" s="55"/>
      <c r="AP8" s="56"/>
      <c r="AQ8" s="46">
        <f>データ!R6</f>
        <v>89.97</v>
      </c>
      <c r="AR8" s="46"/>
      <c r="AS8" s="46"/>
      <c r="AT8" s="46"/>
      <c r="AU8" s="46"/>
      <c r="AV8" s="46"/>
      <c r="AW8" s="46"/>
      <c r="AX8" s="46"/>
      <c r="AY8" s="46">
        <f>データ!S6</f>
        <v>11.16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86.54</v>
      </c>
      <c r="S10" s="46"/>
      <c r="T10" s="46"/>
      <c r="U10" s="46"/>
      <c r="V10" s="46"/>
      <c r="W10" s="46"/>
      <c r="X10" s="46"/>
      <c r="Y10" s="46"/>
      <c r="Z10" s="80">
        <f>データ!P6</f>
        <v>2600</v>
      </c>
      <c r="AA10" s="80"/>
      <c r="AB10" s="80"/>
      <c r="AC10" s="80"/>
      <c r="AD10" s="80"/>
      <c r="AE10" s="80"/>
      <c r="AF10" s="80"/>
      <c r="AG10" s="80"/>
      <c r="AH10" s="2"/>
      <c r="AI10" s="80">
        <f>データ!T6</f>
        <v>855</v>
      </c>
      <c r="AJ10" s="80"/>
      <c r="AK10" s="80"/>
      <c r="AL10" s="80"/>
      <c r="AM10" s="80"/>
      <c r="AN10" s="80"/>
      <c r="AO10" s="80"/>
      <c r="AP10" s="80"/>
      <c r="AQ10" s="46">
        <f>データ!U6</f>
        <v>0.63</v>
      </c>
      <c r="AR10" s="46"/>
      <c r="AS10" s="46"/>
      <c r="AT10" s="46"/>
      <c r="AU10" s="46"/>
      <c r="AV10" s="46"/>
      <c r="AW10" s="46"/>
      <c r="AX10" s="46"/>
      <c r="AY10" s="46">
        <f>データ!V6</f>
        <v>1357.14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204102</v>
      </c>
      <c r="D6" s="31">
        <f t="shared" si="3"/>
        <v>47</v>
      </c>
      <c r="E6" s="31">
        <f t="shared" si="3"/>
        <v>1</v>
      </c>
      <c r="F6" s="31">
        <f t="shared" si="3"/>
        <v>0</v>
      </c>
      <c r="G6" s="31">
        <f t="shared" si="3"/>
        <v>0</v>
      </c>
      <c r="H6" s="31" t="str">
        <f t="shared" si="3"/>
        <v>長野県　根羽村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86.54</v>
      </c>
      <c r="P6" s="32">
        <f t="shared" si="3"/>
        <v>2600</v>
      </c>
      <c r="Q6" s="32">
        <f t="shared" si="3"/>
        <v>1004</v>
      </c>
      <c r="R6" s="32">
        <f t="shared" si="3"/>
        <v>89.97</v>
      </c>
      <c r="S6" s="32">
        <f t="shared" si="3"/>
        <v>11.16</v>
      </c>
      <c r="T6" s="32">
        <f t="shared" si="3"/>
        <v>855</v>
      </c>
      <c r="U6" s="32">
        <f t="shared" si="3"/>
        <v>0.63</v>
      </c>
      <c r="V6" s="32">
        <f t="shared" si="3"/>
        <v>1357.14</v>
      </c>
      <c r="W6" s="33">
        <f>IF(W7="",NA(),W7)</f>
        <v>44.12</v>
      </c>
      <c r="X6" s="33">
        <f t="shared" ref="X6:AF6" si="4">IF(X7="",NA(),X7)</f>
        <v>54.31</v>
      </c>
      <c r="Y6" s="33">
        <f t="shared" si="4"/>
        <v>67.069999999999993</v>
      </c>
      <c r="Z6" s="33">
        <f t="shared" si="4"/>
        <v>63.37</v>
      </c>
      <c r="AA6" s="33">
        <f t="shared" si="4"/>
        <v>65.72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1221.46</v>
      </c>
      <c r="BE6" s="33">
        <f t="shared" ref="BE6:BM6" si="7">IF(BE7="",NA(),BE7)</f>
        <v>1105.1400000000001</v>
      </c>
      <c r="BF6" s="33">
        <f t="shared" si="7"/>
        <v>1039.07</v>
      </c>
      <c r="BG6" s="33">
        <f t="shared" si="7"/>
        <v>1000.94</v>
      </c>
      <c r="BH6" s="33">
        <f t="shared" si="7"/>
        <v>1046.28</v>
      </c>
      <c r="BI6" s="33">
        <f t="shared" si="7"/>
        <v>1442.51</v>
      </c>
      <c r="BJ6" s="33">
        <f t="shared" si="7"/>
        <v>1496.15</v>
      </c>
      <c r="BK6" s="33">
        <f t="shared" si="7"/>
        <v>1462.56</v>
      </c>
      <c r="BL6" s="33">
        <f t="shared" si="7"/>
        <v>1486.62</v>
      </c>
      <c r="BM6" s="33">
        <f t="shared" si="7"/>
        <v>1510.14</v>
      </c>
      <c r="BN6" s="32" t="str">
        <f>IF(BN7="","",IF(BN7="-","【-】","【"&amp;SUBSTITUTE(TEXT(BN7,"#,##0.00"),"-","△")&amp;"】"))</f>
        <v>【1,242.90】</v>
      </c>
      <c r="BO6" s="33">
        <f>IF(BO7="",NA(),BO7)</f>
        <v>33.5</v>
      </c>
      <c r="BP6" s="33">
        <f t="shared" ref="BP6:BX6" si="8">IF(BP7="",NA(),BP7)</f>
        <v>32.5</v>
      </c>
      <c r="BQ6" s="33">
        <f t="shared" si="8"/>
        <v>55.9</v>
      </c>
      <c r="BR6" s="33">
        <f t="shared" si="8"/>
        <v>57.98</v>
      </c>
      <c r="BS6" s="33">
        <f t="shared" si="8"/>
        <v>57.84</v>
      </c>
      <c r="BT6" s="33">
        <f t="shared" si="8"/>
        <v>33.299999999999997</v>
      </c>
      <c r="BU6" s="33">
        <f t="shared" si="8"/>
        <v>33.01</v>
      </c>
      <c r="BV6" s="33">
        <f t="shared" si="8"/>
        <v>32.39</v>
      </c>
      <c r="BW6" s="33">
        <f t="shared" si="8"/>
        <v>24.39</v>
      </c>
      <c r="BX6" s="33">
        <f t="shared" si="8"/>
        <v>22.67</v>
      </c>
      <c r="BY6" s="32" t="str">
        <f>IF(BY7="","",IF(BY7="-","【-】","【"&amp;SUBSTITUTE(TEXT(BY7,"#,##0.00"),"-","△")&amp;"】"))</f>
        <v>【33.35】</v>
      </c>
      <c r="BZ6" s="33">
        <f>IF(BZ7="",NA(),BZ7)</f>
        <v>270.81</v>
      </c>
      <c r="CA6" s="33">
        <f t="shared" ref="CA6:CI6" si="9">IF(CA7="",NA(),CA7)</f>
        <v>276.8</v>
      </c>
      <c r="CB6" s="33">
        <f t="shared" si="9"/>
        <v>162.28</v>
      </c>
      <c r="CC6" s="33">
        <f t="shared" si="9"/>
        <v>156.46</v>
      </c>
      <c r="CD6" s="33">
        <f t="shared" si="9"/>
        <v>234.84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61.13</v>
      </c>
      <c r="CL6" s="33">
        <f t="shared" ref="CL6:CT6" si="10">IF(CL7="",NA(),CL7)</f>
        <v>60.55</v>
      </c>
      <c r="CM6" s="33">
        <f t="shared" si="10"/>
        <v>61.75</v>
      </c>
      <c r="CN6" s="33">
        <f t="shared" si="10"/>
        <v>60.3</v>
      </c>
      <c r="CO6" s="33">
        <f t="shared" si="10"/>
        <v>61.67</v>
      </c>
      <c r="CP6" s="33">
        <f t="shared" si="10"/>
        <v>50.66</v>
      </c>
      <c r="CQ6" s="33">
        <f t="shared" si="10"/>
        <v>51.11</v>
      </c>
      <c r="CR6" s="33">
        <f t="shared" si="10"/>
        <v>50.49</v>
      </c>
      <c r="CS6" s="33">
        <f t="shared" si="10"/>
        <v>48.36</v>
      </c>
      <c r="CT6" s="33">
        <f t="shared" si="10"/>
        <v>48.7</v>
      </c>
      <c r="CU6" s="32" t="str">
        <f>IF(CU7="","",IF(CU7="-","【-】","【"&amp;SUBSTITUTE(TEXT(CU7,"#,##0.00"),"-","△")&amp;"】"))</f>
        <v>【57.58】</v>
      </c>
      <c r="CV6" s="33">
        <f>IF(CV7="",NA(),CV7)</f>
        <v>94.08</v>
      </c>
      <c r="CW6" s="33">
        <f t="shared" ref="CW6:DE6" si="11">IF(CW7="",NA(),CW7)</f>
        <v>94.27</v>
      </c>
      <c r="CX6" s="33">
        <f t="shared" si="11"/>
        <v>92.27</v>
      </c>
      <c r="CY6" s="33">
        <f t="shared" si="11"/>
        <v>92.27</v>
      </c>
      <c r="CZ6" s="33">
        <f t="shared" si="11"/>
        <v>65.099999999999994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204102</v>
      </c>
      <c r="D7" s="35">
        <v>47</v>
      </c>
      <c r="E7" s="35">
        <v>1</v>
      </c>
      <c r="F7" s="35">
        <v>0</v>
      </c>
      <c r="G7" s="35">
        <v>0</v>
      </c>
      <c r="H7" s="35" t="s">
        <v>93</v>
      </c>
      <c r="I7" s="35" t="s">
        <v>94</v>
      </c>
      <c r="J7" s="35" t="s">
        <v>95</v>
      </c>
      <c r="K7" s="35" t="s">
        <v>96</v>
      </c>
      <c r="L7" s="35" t="s">
        <v>97</v>
      </c>
      <c r="M7" s="36" t="s">
        <v>98</v>
      </c>
      <c r="N7" s="36" t="s">
        <v>99</v>
      </c>
      <c r="O7" s="36">
        <v>86.54</v>
      </c>
      <c r="P7" s="36">
        <v>2600</v>
      </c>
      <c r="Q7" s="36">
        <v>1004</v>
      </c>
      <c r="R7" s="36">
        <v>89.97</v>
      </c>
      <c r="S7" s="36">
        <v>11.16</v>
      </c>
      <c r="T7" s="36">
        <v>855</v>
      </c>
      <c r="U7" s="36">
        <v>0.63</v>
      </c>
      <c r="V7" s="36">
        <v>1357.14</v>
      </c>
      <c r="W7" s="36">
        <v>44.12</v>
      </c>
      <c r="X7" s="36">
        <v>54.31</v>
      </c>
      <c r="Y7" s="36">
        <v>67.069999999999993</v>
      </c>
      <c r="Z7" s="36">
        <v>63.37</v>
      </c>
      <c r="AA7" s="36">
        <v>65.72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1221.46</v>
      </c>
      <c r="BE7" s="36">
        <v>1105.1400000000001</v>
      </c>
      <c r="BF7" s="36">
        <v>1039.07</v>
      </c>
      <c r="BG7" s="36">
        <v>1000.94</v>
      </c>
      <c r="BH7" s="36">
        <v>1046.28</v>
      </c>
      <c r="BI7" s="36">
        <v>1442.51</v>
      </c>
      <c r="BJ7" s="36">
        <v>1496.15</v>
      </c>
      <c r="BK7" s="36">
        <v>1462.56</v>
      </c>
      <c r="BL7" s="36">
        <v>1486.62</v>
      </c>
      <c r="BM7" s="36">
        <v>1510.14</v>
      </c>
      <c r="BN7" s="36">
        <v>1242.9000000000001</v>
      </c>
      <c r="BO7" s="36">
        <v>33.5</v>
      </c>
      <c r="BP7" s="36">
        <v>32.5</v>
      </c>
      <c r="BQ7" s="36">
        <v>55.9</v>
      </c>
      <c r="BR7" s="36">
        <v>57.98</v>
      </c>
      <c r="BS7" s="36">
        <v>57.84</v>
      </c>
      <c r="BT7" s="36">
        <v>33.299999999999997</v>
      </c>
      <c r="BU7" s="36">
        <v>33.01</v>
      </c>
      <c r="BV7" s="36">
        <v>32.39</v>
      </c>
      <c r="BW7" s="36">
        <v>24.39</v>
      </c>
      <c r="BX7" s="36">
        <v>22.67</v>
      </c>
      <c r="BY7" s="36">
        <v>33.35</v>
      </c>
      <c r="BZ7" s="36">
        <v>270.81</v>
      </c>
      <c r="CA7" s="36">
        <v>276.8</v>
      </c>
      <c r="CB7" s="36">
        <v>162.28</v>
      </c>
      <c r="CC7" s="36">
        <v>156.46</v>
      </c>
      <c r="CD7" s="36">
        <v>234.84</v>
      </c>
      <c r="CE7" s="36">
        <v>526.57000000000005</v>
      </c>
      <c r="CF7" s="36">
        <v>523.08000000000004</v>
      </c>
      <c r="CG7" s="36">
        <v>530.83000000000004</v>
      </c>
      <c r="CH7" s="36">
        <v>734.18</v>
      </c>
      <c r="CI7" s="36">
        <v>789.62</v>
      </c>
      <c r="CJ7" s="36">
        <v>524.69000000000005</v>
      </c>
      <c r="CK7" s="36">
        <v>61.13</v>
      </c>
      <c r="CL7" s="36">
        <v>60.55</v>
      </c>
      <c r="CM7" s="36">
        <v>61.75</v>
      </c>
      <c r="CN7" s="36">
        <v>60.3</v>
      </c>
      <c r="CO7" s="36">
        <v>61.67</v>
      </c>
      <c r="CP7" s="36">
        <v>50.66</v>
      </c>
      <c r="CQ7" s="36">
        <v>51.11</v>
      </c>
      <c r="CR7" s="36">
        <v>50.49</v>
      </c>
      <c r="CS7" s="36">
        <v>48.36</v>
      </c>
      <c r="CT7" s="36">
        <v>48.7</v>
      </c>
      <c r="CU7" s="36">
        <v>57.58</v>
      </c>
      <c r="CV7" s="36">
        <v>94.08</v>
      </c>
      <c r="CW7" s="36">
        <v>94.27</v>
      </c>
      <c r="CX7" s="36">
        <v>92.27</v>
      </c>
      <c r="CY7" s="36">
        <v>92.27</v>
      </c>
      <c r="CZ7" s="36">
        <v>65.099999999999994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N0206127</cp:lastModifiedBy>
  <dcterms:created xsi:type="dcterms:W3CDTF">2016-12-02T02:18:22Z</dcterms:created>
  <dcterms:modified xsi:type="dcterms:W3CDTF">2017-02-08T06:12:29Z</dcterms:modified>
  <cp:category/>
</cp:coreProperties>
</file>