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上下水道工務係\公共・特環下水道\⑨調査関係\H28\29.1.24～　経営比較分析表　関係\29.2.13 経営比較分析表の数値修正有　再提出\2.14提出　→\"/>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<sst xmlns="http://schemas.openxmlformats.org/spreadsheetml/2006/main" count="221" uniqueCount="111">
  <si>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</si>
  <si>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</si>
  <si>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</si>
  <si>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</si>
  <si>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</si>
  <si>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</si>
  <si>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</si>
  <si>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</si>
  <si>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</si>
  <si>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</si>
  <si>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</si>
  <si>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</si>
  <si>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</si>
  <si>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</si>
  <si>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</si>
  <si>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</si>
  <si>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</si>
  <si>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</si>
  <si>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</si>
  <si>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</si>
  <si>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</si>
  <si>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</si>
  <si>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</si>
  <si>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</si>
  <si>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</si>
  <si>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</si>
  <si>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</si>
  <si>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</si>
  <si>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</si>
  <si>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</si>
  <si>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</si>
  <si>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</si>
  <si>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</si>
  <si>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</si>
  <si>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</si>
  <si>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</si>
  <si>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</si>
  <si>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</si>
  <si>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</si>
  <si>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</si>
  <si>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</si>
  <si>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</si>
  <si>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</si>
  <si>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</si>
  <si>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</si>
  <si>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</si>
  <si>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</si>
  <si>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</si>
  <si>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</si>
  <si>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</si>
  <si>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</si>
  <si>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</si>
  <si>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</si>
  <si>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</si>
  <si>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</si>
  <si>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</si>
  <si>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</si>
  <si>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</si>
  <si>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</si>
  <si>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</si>
  <si>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</si>
  <si>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</si>
  <si>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</si>
  <si>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</si>
  <si>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</si>
  <si>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</si>
  <si>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</si>
  <si>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</si>
  <si>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</si>
  <si>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</si>
  <si>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</si>
  <si>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</si>
  <si>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</si>
  <si>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</si>
  <si>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</si>
  <si>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</si>
  <si>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</si>
  <si>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</si>
  <si>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</si>
  <si>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</si>
  <si>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</si>
  <si>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</si>
  <si>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</si>
  <si>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</si>
  <si>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</si>
  <si>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</si>
  <si>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</si>
  <si>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</si>
  <si>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</si>
  <si>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</si>
  <si>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</si>
  <si>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</si>
  <si>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</si>
  <si>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</si>
  <si>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</si>
  <si>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</si>
  <si>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御代田町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</si>
  <si>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</si>
  <si>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</si>
  <si>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</si>
  <si>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</si>
  <si>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</si>
  <si>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</si>
  <si>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</si>
  <si>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</si>
  <si>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</si>
  <si>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</si>
  <si>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</si>
  <si>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70％台で推移しており、厳しい状況が続いています。過去の建設投資に係る元利償還額が増加傾向にあり、今後数年は減少傾向で推移すると考えられます。支出が大きい中、使用料収入等の安定確保のための方策が必要となります。
④　企業債残高対事業規模比率
　類似団体の平均値を大きく下回る数値となっています。企業債残高が少ないことが要因であると考えられ、この先、企業債償還が進むことでさらに改善していくことが見込まれますが、今後、施設の改築更新に多額の費用が必要になることが予想され、その財源として企業債を活用する見込みであることから、将来的な経営の健全化のためこの数値の推移には留意が必要です。
⑤　経費回収率
　類似団体の平均値と同様に60％台で推移しており、汚水処理に係る費用が使用料以外の収入で賄われているため、適正な使用料設定による収入の確保及び汚水処理費の削減が必要です。
⑥　汚水処理原価
　類似団体の平均値よりも高い水準であり、有収水量1㎥当たりの汚水処理コストが高い数値であることから、投資の効率化や維持管理費の削減等の経営改善が必要です。
⑦　施設利用率
　流入汚水量の増加に伴い、施設利用率は年々向上していますが、低水準で推移していくことが予想されます。終末処理場の処理能力と流入汚水量との差が縮むことで、数値は改善していきます。
⑧　水洗化率
　水洗化率は年々向上しており、類似団体の平均値を大きく上回る数値となっています。
　</t>
    <rPh sb="36" eb="38">
      <t>カコ</t>
    </rPh>
    <rPh sb="39" eb="41">
      <t>ケンセツ</t>
    </rPh>
    <rPh sb="41" eb="43">
      <t>トウシ</t>
    </rPh>
    <rPh sb="44" eb="45">
      <t>カカ</t>
    </rPh>
    <rPh sb="46" eb="48">
      <t>ガンリ</t>
    </rPh>
    <rPh sb="50" eb="51">
      <t>ガク</t>
    </rPh>
    <rPh sb="52" eb="54">
      <t>ゾウカ</t>
    </rPh>
    <rPh sb="54" eb="56">
      <t>ケイコウ</t>
    </rPh>
    <rPh sb="60" eb="62">
      <t>コンゴ</t>
    </rPh>
    <rPh sb="62" eb="64">
      <t>スウネン</t>
    </rPh>
    <rPh sb="65" eb="67">
      <t>ゲンショウ</t>
    </rPh>
    <rPh sb="67" eb="69">
      <t>ケイコウ</t>
    </rPh>
    <rPh sb="70" eb="72">
      <t>スイイ</t>
    </rPh>
    <rPh sb="75" eb="76">
      <t>カンガ</t>
    </rPh>
    <rPh sb="82" eb="84">
      <t>シシュツ</t>
    </rPh>
    <rPh sb="85" eb="86">
      <t>オオ</t>
    </rPh>
    <rPh sb="88" eb="89">
      <t>ナカ</t>
    </rPh>
    <rPh sb="90" eb="93">
      <t>シヨウリョウ</t>
    </rPh>
    <rPh sb="93" eb="95">
      <t>シュウニュウ</t>
    </rPh>
    <rPh sb="95" eb="96">
      <t>トウ</t>
    </rPh>
    <rPh sb="97" eb="99">
      <t>アンテイ</t>
    </rPh>
    <rPh sb="99" eb="101">
      <t>カクホ</t>
    </rPh>
    <rPh sb="105" eb="107">
      <t>ホウサク</t>
    </rPh>
    <rPh sb="108" eb="110">
      <t>ヒツヨウ</t>
    </rPh>
    <rPh sb="312" eb="314">
      <t>ルイジ</t>
    </rPh>
    <rPh sb="314" eb="316">
      <t>ダンタイ</t>
    </rPh>
    <rPh sb="317" eb="320">
      <t>ヘイキンチ</t>
    </rPh>
    <rPh sb="321" eb="323">
      <t>ドウヨウ</t>
    </rPh>
    <rPh sb="511" eb="513">
      <t>ネンネン</t>
    </rPh>
    <rPh sb="553" eb="555">
      <t>リュウニュウ</t>
    </rPh>
    <rPh sb="555" eb="557">
      <t>オスイ</t>
    </rPh>
    <rPh sb="557" eb="558">
      <t>リョウ</t>
    </rPh>
    <rPh sb="560" eb="561">
      <t>サ</t>
    </rPh>
    <phoneticPr fontId="4"/>
  </si>
  <si>
    <t>　公共下水道事業を今後も継続的に実施するためには、維持管理費の削減、改築更新の計画的な実施による支出の平準化、水洗化率の向上、適正な料金設定など総合的に取り組み、経営の健全化、効率化を目指す必要があります。</t>
    <phoneticPr fontId="4"/>
  </si>
  <si>
    <t>　終末処理場については、供用開始から20年以上が経過し、改築更新の時期を迎えているため、長寿命化計画を策定し、改築更新に着手しています。管渠については、事業計画に点検の方法や頻度、維持管理に関する中長期的な方針等を盛り込み、計画的な維持管理と改築更新を行う予定です。今後は、下水道施設全体に係る長寿命化の計画、ストックマネジメント計画を策定のうえ、投資の平準化を図りながら、計画的な改築更新に取り組みます。</t>
    <rPh sb="133" eb="135">
      <t>コンゴ</t>
    </rPh>
    <rPh sb="137" eb="140">
      <t>ゲスイドウ</t>
    </rPh>
    <rPh sb="140" eb="142">
      <t>シセツ</t>
    </rPh>
    <rPh sb="142" eb="144">
      <t>ゼンタイ</t>
    </rPh>
    <rPh sb="145" eb="146">
      <t>カカ</t>
    </rPh>
    <rPh sb="147" eb="148">
      <t>チョウ</t>
    </rPh>
    <rPh sb="148" eb="151">
      <t>ジュミョウカ</t>
    </rPh>
    <rPh sb="152" eb="154">
      <t>ケイカク</t>
    </rPh>
    <rPh sb="165" eb="167">
      <t>ケイカク</t>
    </rPh>
    <rPh sb="168" eb="170">
      <t>サクテイ</t>
    </rPh>
    <rPh sb="174" eb="176">
      <t>トウシ</t>
    </rPh>
    <rPh sb="177" eb="180">
      <t>ヘイジュンカ</t>
    </rPh>
    <rPh sb="181" eb="182">
      <t>ハカ</t>
    </rPh>
    <rPh sb="187" eb="189">
      <t>ケイカク</t>
    </rPh>
    <rPh sb="189" eb="190">
      <t>テキ</t>
    </rPh>
    <rPh sb="191" eb="193">
      <t>カイチク</t>
    </rPh>
    <rPh sb="193" eb="195">
      <t>コウシン</t>
    </rPh>
    <rPh sb="196" eb="197">
      <t>ト</t>
    </rPh>
    <rPh sb="198" eb="19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</si>
</sst>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17504"/>
        <c:axId val="15215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51317504"/>
        <c:axId val="152158320"/>
      </c:lineChart>
      <c:dateAx>
        <c:axId val="151317504"/>
        <c:scaling>
          <c:orientation val="minMax"/>
        </c:scaling>
        <c:delete val="1"/>
        <c:axPos val="b"/>
        <c:numFmt formatCode="ge" sourceLinked="1"/>
        <c:majorTickMark val="none"/>
        <c:minorTickMark val="none"/>
        <c:tickLblPos val="none"/>
        <c:crossAx val="152158320"/>
        <c:crosses val="autoZero"/>
        <c:auto val="1"/>
        <c:lblOffset val="100"/>
        <c:baseTimeUnit val="years"/>
      </c:dateAx>
      <c:valAx>
        <c:axId val="15215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46.92</c:v>
                </c:pt>
                <c:pt idx="1">
                  <c:v>47.55</c:v>
                </c:pt>
                <c:pt idx="2">
                  <c:v>47.92</c:v>
                </c:pt>
                <c:pt idx="3">
                  <c:v>48.44</c:v>
                </c:pt>
                <c:pt idx="4">
                  <c:v>49.9</c:v>
                </c:pt>
              </c:numCache>
            </c:numRef>
          </c:val>
        </c:ser>
        <c:dLbls>
          <c:showLegendKey val="0"/>
          <c:showVal val="0"/>
          <c:showCatName val="0"/>
          <c:showSerName val="0"/>
          <c:showPercent val="0"/>
          <c:showBubbleSize val="0"/>
        </c:dLbls>
        <c:gapWidth val="150"/>
        <c:axId val="153225624"/>
        <c:axId val="15322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53225624"/>
        <c:axId val="153225232"/>
      </c:lineChart>
      <c:dateAx>
        <c:axId val="153225624"/>
        <c:scaling>
          <c:orientation val="minMax"/>
        </c:scaling>
        <c:delete val="1"/>
        <c:axPos val="b"/>
        <c:numFmt formatCode="ge" sourceLinked="1"/>
        <c:majorTickMark val="none"/>
        <c:minorTickMark val="none"/>
        <c:tickLblPos val="none"/>
        <c:crossAx val="153225232"/>
        <c:crosses val="autoZero"/>
        <c:auto val="1"/>
        <c:lblOffset val="100"/>
        <c:baseTimeUnit val="years"/>
      </c:dateAx>
      <c:valAx>
        <c:axId val="15322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89.31</c:v>
                </c:pt>
                <c:pt idx="1">
                  <c:v>90.55</c:v>
                </c:pt>
                <c:pt idx="2">
                  <c:v>91.61</c:v>
                </c:pt>
                <c:pt idx="3">
                  <c:v>93.03</c:v>
                </c:pt>
                <c:pt idx="4">
                  <c:v>93.87</c:v>
                </c:pt>
              </c:numCache>
            </c:numRef>
          </c:val>
        </c:ser>
        <c:dLbls>
          <c:showLegendKey val="0"/>
          <c:showVal val="0"/>
          <c:showCatName val="0"/>
          <c:showSerName val="0"/>
          <c:showPercent val="0"/>
          <c:showBubbleSize val="0"/>
        </c:dLbls>
        <c:gapWidth val="150"/>
        <c:axId val="153396688"/>
        <c:axId val="15339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53396688"/>
        <c:axId val="153397080"/>
      </c:lineChart>
      <c:dateAx>
        <c:axId val="153396688"/>
        <c:scaling>
          <c:orientation val="minMax"/>
        </c:scaling>
        <c:delete val="1"/>
        <c:axPos val="b"/>
        <c:numFmt formatCode="ge" sourceLinked="1"/>
        <c:majorTickMark val="none"/>
        <c:minorTickMark val="none"/>
        <c:tickLblPos val="none"/>
        <c:crossAx val="153397080"/>
        <c:crosses val="autoZero"/>
        <c:auto val="1"/>
        <c:lblOffset val="100"/>
        <c:baseTimeUnit val="years"/>
      </c:dateAx>
      <c:valAx>
        <c:axId val="1533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76.53</c:v>
                </c:pt>
                <c:pt idx="1">
                  <c:v>76.75</c:v>
                </c:pt>
                <c:pt idx="2">
                  <c:v>75.2</c:v>
                </c:pt>
                <c:pt idx="3">
                  <c:v>74.33</c:v>
                </c:pt>
                <c:pt idx="4">
                  <c:v>74.42</c:v>
                </c:pt>
              </c:numCache>
            </c:numRef>
          </c:val>
        </c:ser>
        <c:dLbls>
          <c:showLegendKey val="0"/>
          <c:showVal val="0"/>
          <c:showCatName val="0"/>
          <c:showSerName val="0"/>
          <c:showPercent val="0"/>
          <c:showBubbleSize val="0"/>
        </c:dLbls>
        <c:gapWidth val="150"/>
        <c:axId val="152150488"/>
        <c:axId val="15213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50488"/>
        <c:axId val="152137656"/>
      </c:lineChart>
      <c:dateAx>
        <c:axId val="152150488"/>
        <c:scaling>
          <c:orientation val="minMax"/>
        </c:scaling>
        <c:delete val="1"/>
        <c:axPos val="b"/>
        <c:numFmt formatCode="ge" sourceLinked="1"/>
        <c:majorTickMark val="none"/>
        <c:minorTickMark val="none"/>
        <c:tickLblPos val="none"/>
        <c:crossAx val="152137656"/>
        <c:crosses val="autoZero"/>
        <c:auto val="1"/>
        <c:lblOffset val="100"/>
        <c:baseTimeUnit val="years"/>
      </c:dateAx>
      <c:valAx>
        <c:axId val="15213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5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09848"/>
        <c:axId val="15311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09848"/>
        <c:axId val="153110232"/>
      </c:lineChart>
      <c:dateAx>
        <c:axId val="153109848"/>
        <c:scaling>
          <c:orientation val="minMax"/>
        </c:scaling>
        <c:delete val="1"/>
        <c:axPos val="b"/>
        <c:numFmt formatCode="ge" sourceLinked="1"/>
        <c:majorTickMark val="none"/>
        <c:minorTickMark val="none"/>
        <c:tickLblPos val="none"/>
        <c:crossAx val="153110232"/>
        <c:crosses val="autoZero"/>
        <c:auto val="1"/>
        <c:lblOffset val="100"/>
        <c:baseTimeUnit val="years"/>
      </c:dateAx>
      <c:valAx>
        <c:axId val="1531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58712"/>
        <c:axId val="15305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58712"/>
        <c:axId val="153059096"/>
      </c:lineChart>
      <c:dateAx>
        <c:axId val="153058712"/>
        <c:scaling>
          <c:orientation val="minMax"/>
        </c:scaling>
        <c:delete val="1"/>
        <c:axPos val="b"/>
        <c:numFmt formatCode="ge" sourceLinked="1"/>
        <c:majorTickMark val="none"/>
        <c:minorTickMark val="none"/>
        <c:tickLblPos val="none"/>
        <c:crossAx val="153059096"/>
        <c:crosses val="autoZero"/>
        <c:auto val="1"/>
        <c:lblOffset val="100"/>
        <c:baseTimeUnit val="years"/>
      </c:dateAx>
      <c:valAx>
        <c:axId val="15305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08144"/>
        <c:axId val="15110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08144"/>
        <c:axId val="151108536"/>
      </c:lineChart>
      <c:dateAx>
        <c:axId val="151108144"/>
        <c:scaling>
          <c:orientation val="minMax"/>
        </c:scaling>
        <c:delete val="1"/>
        <c:axPos val="b"/>
        <c:numFmt formatCode="ge" sourceLinked="1"/>
        <c:majorTickMark val="none"/>
        <c:minorTickMark val="none"/>
        <c:tickLblPos val="none"/>
        <c:crossAx val="151108536"/>
        <c:crosses val="autoZero"/>
        <c:auto val="1"/>
        <c:lblOffset val="100"/>
        <c:baseTimeUnit val="years"/>
      </c:dateAx>
      <c:valAx>
        <c:axId val="1511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226408"/>
        <c:axId val="15328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26408"/>
        <c:axId val="153289840"/>
      </c:lineChart>
      <c:dateAx>
        <c:axId val="153226408"/>
        <c:scaling>
          <c:orientation val="minMax"/>
        </c:scaling>
        <c:delete val="1"/>
        <c:axPos val="b"/>
        <c:numFmt formatCode="ge" sourceLinked="1"/>
        <c:majorTickMark val="none"/>
        <c:minorTickMark val="none"/>
        <c:tickLblPos val="none"/>
        <c:crossAx val="153289840"/>
        <c:crosses val="autoZero"/>
        <c:auto val="1"/>
        <c:lblOffset val="100"/>
        <c:baseTimeUnit val="years"/>
      </c:dateAx>
      <c:valAx>
        <c:axId val="15328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2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106.69</c:v>
                </c:pt>
                <c:pt idx="1">
                  <c:v>98.11</c:v>
                </c:pt>
                <c:pt idx="2">
                  <c:v>90.88</c:v>
                </c:pt>
                <c:pt idx="3">
                  <c:v>84.05</c:v>
                </c:pt>
                <c:pt idx="4">
                  <c:v>76.62</c:v>
                </c:pt>
              </c:numCache>
            </c:numRef>
          </c:val>
        </c:ser>
        <c:dLbls>
          <c:showLegendKey val="0"/>
          <c:showVal val="0"/>
          <c:showCatName val="0"/>
          <c:showSerName val="0"/>
          <c:showPercent val="0"/>
          <c:showBubbleSize val="0"/>
        </c:dLbls>
        <c:gapWidth val="150"/>
        <c:axId val="153291016"/>
        <c:axId val="15329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3291016"/>
        <c:axId val="153291408"/>
      </c:lineChart>
      <c:dateAx>
        <c:axId val="153291016"/>
        <c:scaling>
          <c:orientation val="minMax"/>
        </c:scaling>
        <c:delete val="1"/>
        <c:axPos val="b"/>
        <c:numFmt formatCode="ge" sourceLinked="1"/>
        <c:majorTickMark val="none"/>
        <c:minorTickMark val="none"/>
        <c:tickLblPos val="none"/>
        <c:crossAx val="153291408"/>
        <c:crosses val="autoZero"/>
        <c:auto val="1"/>
        <c:lblOffset val="100"/>
        <c:baseTimeUnit val="years"/>
      </c:dateAx>
      <c:valAx>
        <c:axId val="15329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69.510000000000005</c:v>
                </c:pt>
                <c:pt idx="1">
                  <c:v>68.930000000000007</c:v>
                </c:pt>
                <c:pt idx="2">
                  <c:v>68.239999999999995</c:v>
                </c:pt>
                <c:pt idx="3">
                  <c:v>67.52</c:v>
                </c:pt>
                <c:pt idx="4">
                  <c:v>65.97</c:v>
                </c:pt>
              </c:numCache>
            </c:numRef>
          </c:val>
        </c:ser>
        <c:dLbls>
          <c:showLegendKey val="0"/>
          <c:showVal val="0"/>
          <c:showCatName val="0"/>
          <c:showSerName val="0"/>
          <c:showPercent val="0"/>
          <c:showBubbleSize val="0"/>
        </c:dLbls>
        <c:gapWidth val="150"/>
        <c:axId val="153292584"/>
        <c:axId val="15329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3292584"/>
        <c:axId val="153292976"/>
      </c:lineChart>
      <c:dateAx>
        <c:axId val="153292584"/>
        <c:scaling>
          <c:orientation val="minMax"/>
        </c:scaling>
        <c:delete val="1"/>
        <c:axPos val="b"/>
        <c:numFmt formatCode="ge" sourceLinked="1"/>
        <c:majorTickMark val="none"/>
        <c:minorTickMark val="none"/>
        <c:tickLblPos val="none"/>
        <c:crossAx val="153292976"/>
        <c:crosses val="autoZero"/>
        <c:auto val="1"/>
        <c:lblOffset val="100"/>
        <c:baseTimeUnit val="years"/>
      </c:dateAx>
      <c:valAx>
        <c:axId val="15329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345.19</c:v>
                </c:pt>
                <c:pt idx="1">
                  <c:v>349.79</c:v>
                </c:pt>
                <c:pt idx="2">
                  <c:v>354.52</c:v>
                </c:pt>
                <c:pt idx="3">
                  <c:v>367.98</c:v>
                </c:pt>
                <c:pt idx="4">
                  <c:v>382.24</c:v>
                </c:pt>
              </c:numCache>
            </c:numRef>
          </c:val>
        </c:ser>
        <c:dLbls>
          <c:showLegendKey val="0"/>
          <c:showVal val="0"/>
          <c:showCatName val="0"/>
          <c:showSerName val="0"/>
          <c:showPercent val="0"/>
          <c:showBubbleSize val="0"/>
        </c:dLbls>
        <c:gapWidth val="150"/>
        <c:axId val="153394728"/>
        <c:axId val="15339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53394728"/>
        <c:axId val="153395120"/>
      </c:lineChart>
      <c:dateAx>
        <c:axId val="153394728"/>
        <c:scaling>
          <c:orientation val="minMax"/>
        </c:scaling>
        <c:delete val="1"/>
        <c:axPos val="b"/>
        <c:numFmt formatCode="ge" sourceLinked="1"/>
        <c:majorTickMark val="none"/>
        <c:minorTickMark val="none"/>
        <c:tickLblPos val="none"/>
        <c:crossAx val="153395120"/>
        <c:crosses val="autoZero"/>
        <c:auto val="1"/>
        <c:lblOffset val="100"/>
        <c:baseTimeUnit val="years"/>
      </c:dateAx>
      <c:valAx>
        <c:axId val="15339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C1" zoomScale="63" zoomScaleNormal="66" zoomScaleSheetLayoutView="63" workbookViewId="0">
      <selection activeCell="BL47" sqref="BL47:BZ6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御代田町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15494</v>
      </c>
      <c r="AM8" s="47"/>
      <c r="AN8" s="47"/>
      <c r="AO8" s="47"/>
      <c r="AP8" s="47"/>
      <c r="AQ8" s="47"/>
      <c r="AR8" s="47"/>
      <c r="AS8" s="47"/>
      <c r="AT8" s="43">
        <f>データ!S6</f>
        <v>58.79</v>
      </c>
      <c r="AU8" s="43"/>
      <c r="AV8" s="43"/>
      <c r="AW8" s="43"/>
      <c r="AX8" s="43"/>
      <c r="AY8" s="43"/>
      <c r="AZ8" s="43"/>
      <c r="BA8" s="43"/>
      <c r="BB8" s="43">
        <f>データ!T6</f>
        <v>263.55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77.41</v>
      </c>
      <c r="Q10" s="43"/>
      <c r="R10" s="43"/>
      <c r="S10" s="43"/>
      <c r="T10" s="43"/>
      <c r="U10" s="43"/>
      <c r="V10" s="43"/>
      <c r="W10" s="43">
        <f>データ!P6</f>
        <v>97.98</v>
      </c>
      <c r="X10" s="43"/>
      <c r="Y10" s="43"/>
      <c r="Z10" s="43"/>
      <c r="AA10" s="43"/>
      <c r="AB10" s="43"/>
      <c r="AC10" s="43"/>
      <c r="AD10" s="47">
        <f>データ!Q6</f>
        <v>4536</v>
      </c>
      <c r="AE10" s="47"/>
      <c r="AF10" s="47"/>
      <c r="AG10" s="47"/>
      <c r="AH10" s="47"/>
      <c r="AI10" s="47"/>
      <c r="AJ10" s="47"/>
      <c r="AK10" s="2"/>
      <c r="AL10" s="47">
        <f>データ!U6</f>
        <v>12019</v>
      </c>
      <c r="AM10" s="47"/>
      <c r="AN10" s="47"/>
      <c r="AO10" s="47"/>
      <c r="AP10" s="47"/>
      <c r="AQ10" s="47"/>
      <c r="AR10" s="47"/>
      <c r="AS10" s="47"/>
      <c r="AT10" s="43">
        <f>データ!V6</f>
        <v>7.2</v>
      </c>
      <c r="AU10" s="43"/>
      <c r="AV10" s="43"/>
      <c r="AW10" s="43"/>
      <c r="AX10" s="43"/>
      <c r="AY10" s="43"/>
      <c r="AZ10" s="43"/>
      <c r="BA10" s="43"/>
      <c r="BB10" s="43">
        <f>データ!W6</f>
        <v>1669.31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203238</v>
      </c>
      <c r="D6" s="31">
        <f t="shared" si="3"/>
        <v>47</v>
      </c>
      <c r="E6" s="31">
        <f t="shared" si="3"/>
        <v>17</v>
      </c>
      <c r="F6" s="31">
        <f t="shared" si="3"/>
        <v>1</v>
      </c>
      <c r="G6" s="31">
        <f t="shared" si="3"/>
        <v>0</v>
      </c>
      <c r="H6" s="31" t="str">
        <f t="shared" si="3"/>
        <v>長野県　御代田町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77.41</v>
      </c>
      <c r="P6" s="32">
        <f t="shared" si="3"/>
        <v>97.98</v>
      </c>
      <c r="Q6" s="32">
        <f t="shared" si="3"/>
        <v>4536</v>
      </c>
      <c r="R6" s="32">
        <f t="shared" si="3"/>
        <v>15494</v>
      </c>
      <c r="S6" s="32">
        <f t="shared" si="3"/>
        <v>58.79</v>
      </c>
      <c r="T6" s="32">
        <f t="shared" si="3"/>
        <v>263.55</v>
      </c>
      <c r="U6" s="32">
        <f t="shared" si="3"/>
        <v>12019</v>
      </c>
      <c r="V6" s="32">
        <f t="shared" si="3"/>
        <v>7.2</v>
      </c>
      <c r="W6" s="32">
        <f t="shared" si="3"/>
        <v>1669.31</v>
      </c>
      <c r="X6" s="33">
        <f>IF(X7="",NA(),X7)</f>
        <v>76.53</v>
      </c>
      <c r="Y6" s="33">
        <f t="shared" ref="Y6:AG6" si="4">IF(Y7="",NA(),Y7)</f>
        <v>76.75</v>
      </c>
      <c r="Z6" s="33">
        <f t="shared" si="4"/>
        <v>75.2</v>
      </c>
      <c r="AA6" s="33">
        <f t="shared" si="4"/>
        <v>74.33</v>
      </c>
      <c r="AB6" s="33">
        <f t="shared" si="4"/>
        <v>74.42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106.69</v>
      </c>
      <c r="BF6" s="33">
        <f t="shared" ref="BF6:BN6" si="7">IF(BF7="",NA(),BF7)</f>
        <v>98.11</v>
      </c>
      <c r="BG6" s="33">
        <f t="shared" si="7"/>
        <v>90.88</v>
      </c>
      <c r="BH6" s="33">
        <f t="shared" si="7"/>
        <v>84.05</v>
      </c>
      <c r="BI6" s="33">
        <f t="shared" si="7"/>
        <v>76.62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69.510000000000005</v>
      </c>
      <c r="BQ6" s="33">
        <f t="shared" ref="BQ6:BY6" si="8">IF(BQ7="",NA(),BQ7)</f>
        <v>68.930000000000007</v>
      </c>
      <c r="BR6" s="33">
        <f t="shared" si="8"/>
        <v>68.239999999999995</v>
      </c>
      <c r="BS6" s="33">
        <f t="shared" si="8"/>
        <v>67.52</v>
      </c>
      <c r="BT6" s="33">
        <f t="shared" si="8"/>
        <v>65.97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345.19</v>
      </c>
      <c r="CB6" s="33">
        <f t="shared" ref="CB6:CJ6" si="9">IF(CB7="",NA(),CB7)</f>
        <v>349.79</v>
      </c>
      <c r="CC6" s="33">
        <f t="shared" si="9"/>
        <v>354.52</v>
      </c>
      <c r="CD6" s="33">
        <f t="shared" si="9"/>
        <v>367.98</v>
      </c>
      <c r="CE6" s="33">
        <f t="shared" si="9"/>
        <v>382.24</v>
      </c>
      <c r="CF6" s="33">
        <f t="shared" si="9"/>
        <v>258.83</v>
      </c>
      <c r="CG6" s="33">
        <f t="shared" si="9"/>
        <v>251.88</v>
      </c>
      <c r="CH6" s="33">
        <f t="shared" si="9"/>
        <v>247.43</v>
      </c>
      <c r="CI6" s="33">
        <f t="shared" si="9"/>
        <v>248.89</v>
      </c>
      <c r="CJ6" s="33">
        <f t="shared" si="9"/>
        <v>250.84</v>
      </c>
      <c r="CK6" s="32" t="str">
        <f>IF(CK7="","",IF(CK7="-","【-】","【"&amp;SUBSTITUTE(TEXT(CK7,"#,##0.00"),"-","△")&amp;"】"))</f>
        <v>【139.70】</v>
      </c>
      <c r="CL6" s="33">
        <f>IF(CL7="",NA(),CL7)</f>
        <v>46.92</v>
      </c>
      <c r="CM6" s="33">
        <f t="shared" ref="CM6:CU6" si="10">IF(CM7="",NA(),CM7)</f>
        <v>47.55</v>
      </c>
      <c r="CN6" s="33">
        <f t="shared" si="10"/>
        <v>47.92</v>
      </c>
      <c r="CO6" s="33">
        <f t="shared" si="10"/>
        <v>48.44</v>
      </c>
      <c r="CP6" s="33">
        <f t="shared" si="10"/>
        <v>49.9</v>
      </c>
      <c r="CQ6" s="33">
        <f t="shared" si="10"/>
        <v>50.74</v>
      </c>
      <c r="CR6" s="33">
        <f t="shared" si="10"/>
        <v>49.29</v>
      </c>
      <c r="CS6" s="33">
        <f t="shared" si="10"/>
        <v>50.32</v>
      </c>
      <c r="CT6" s="33">
        <f t="shared" si="10"/>
        <v>49.89</v>
      </c>
      <c r="CU6" s="33">
        <f t="shared" si="10"/>
        <v>49.39</v>
      </c>
      <c r="CV6" s="32" t="str">
        <f>IF(CV7="","",IF(CV7="-","【-】","【"&amp;SUBSTITUTE(TEXT(CV7,"#,##0.00"),"-","△")&amp;"】"))</f>
        <v>【60.01】</v>
      </c>
      <c r="CW6" s="33">
        <f>IF(CW7="",NA(),CW7)</f>
        <v>89.31</v>
      </c>
      <c r="CX6" s="33">
        <f t="shared" ref="CX6:DF6" si="11">IF(CX7="",NA(),CX7)</f>
        <v>90.55</v>
      </c>
      <c r="CY6" s="33">
        <f t="shared" si="11"/>
        <v>91.61</v>
      </c>
      <c r="CZ6" s="33">
        <f t="shared" si="11"/>
        <v>93.03</v>
      </c>
      <c r="DA6" s="33">
        <f t="shared" si="11"/>
        <v>93.87</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203238</v>
      </c>
      <c r="D7" s="35">
        <v>47</v>
      </c>
      <c r="E7" s="35">
        <v>17</v>
      </c>
      <c r="F7" s="35">
        <v>1</v>
      </c>
      <c r="G7" s="35">
        <v>0</v>
      </c>
      <c r="H7" s="35" t="s">
        <v>96</v>
      </c>
      <c r="I7" s="35" t="s">
        <v>97</v>
      </c>
      <c r="J7" s="35" t="s">
        <v>98</v>
      </c>
      <c r="K7" s="35" t="s">
        <v>99</v>
      </c>
      <c r="L7" s="35" t="s">
        <v>100</v>
      </c>
      <c r="M7" s="36" t="s">
        <v>101</v>
      </c>
      <c r="N7" s="36" t="s">
        <v>102</v>
      </c>
      <c r="O7" s="36">
        <v>77.41</v>
      </c>
      <c r="P7" s="36">
        <v>97.98</v>
      </c>
      <c r="Q7" s="36">
        <v>4536</v>
      </c>
      <c r="R7" s="36">
        <v>15494</v>
      </c>
      <c r="S7" s="36">
        <v>58.79</v>
      </c>
      <c r="T7" s="36">
        <v>263.55</v>
      </c>
      <c r="U7" s="36">
        <v>12019</v>
      </c>
      <c r="V7" s="36">
        <v>7.2</v>
      </c>
      <c r="W7" s="36">
        <v>1669.31</v>
      </c>
      <c r="X7" s="36">
        <v>76.53</v>
      </c>
      <c r="Y7" s="36">
        <v>76.75</v>
      </c>
      <c r="Z7" s="36">
        <v>75.2</v>
      </c>
      <c r="AA7" s="36">
        <v>74.33</v>
      </c>
      <c r="AB7" s="36">
        <v>74.42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106.69</v>
      </c>
      <c r="BF7" s="36">
        <v>98.11</v>
      </c>
      <c r="BG7" s="36">
        <v>90.88</v>
      </c>
      <c r="BH7" s="36">
        <v>84.05</v>
      </c>
      <c r="BI7" s="36">
        <v>76.62</v>
      </c>
      <c r="BJ7" s="36">
        <v>1365.62</v>
      </c>
      <c r="BK7" s="36">
        <v>1309.43</v>
      </c>
      <c r="BL7" s="36">
        <v>1306.92</v>
      </c>
      <c r="BM7" s="36">
        <v>1203.71</v>
      </c>
      <c r="BN7" s="36">
        <v>1162.3599999999999</v>
      </c>
      <c r="BO7" s="36">
        <v>763.62</v>
      </c>
      <c r="BP7" s="36">
        <v>69.510000000000005</v>
      </c>
      <c r="BQ7" s="36">
        <v>68.930000000000007</v>
      </c>
      <c r="BR7" s="36">
        <v>68.239999999999995</v>
      </c>
      <c r="BS7" s="36">
        <v>67.52</v>
      </c>
      <c r="BT7" s="36">
        <v>65.97</v>
      </c>
      <c r="BU7" s="36">
        <v>65.98</v>
      </c>
      <c r="BV7" s="36">
        <v>67.59</v>
      </c>
      <c r="BW7" s="36">
        <v>68.510000000000005</v>
      </c>
      <c r="BX7" s="36">
        <v>69.739999999999995</v>
      </c>
      <c r="BY7" s="36">
        <v>68.209999999999994</v>
      </c>
      <c r="BZ7" s="36">
        <v>98.53</v>
      </c>
      <c r="CA7" s="36">
        <v>345.19</v>
      </c>
      <c r="CB7" s="36">
        <v>349.79</v>
      </c>
      <c r="CC7" s="36">
        <v>354.52</v>
      </c>
      <c r="CD7" s="36">
        <v>367.98</v>
      </c>
      <c r="CE7" s="36">
        <v>382.24</v>
      </c>
      <c r="CF7" s="36">
        <v>258.83</v>
      </c>
      <c r="CG7" s="36">
        <v>251.88</v>
      </c>
      <c r="CH7" s="36">
        <v>247.43</v>
      </c>
      <c r="CI7" s="36">
        <v>248.89</v>
      </c>
      <c r="CJ7" s="36">
        <v>250.84</v>
      </c>
      <c r="CK7" s="36">
        <v>139.69999999999999</v>
      </c>
      <c r="CL7" s="36">
        <v>46.92</v>
      </c>
      <c r="CM7" s="36">
        <v>47.55</v>
      </c>
      <c r="CN7" s="36">
        <v>47.92</v>
      </c>
      <c r="CO7" s="36">
        <v>48.44</v>
      </c>
      <c r="CP7" s="36">
        <v>49.9</v>
      </c>
      <c r="CQ7" s="36">
        <v>50.74</v>
      </c>
      <c r="CR7" s="36">
        <v>49.29</v>
      </c>
      <c r="CS7" s="36">
        <v>50.32</v>
      </c>
      <c r="CT7" s="36">
        <v>49.89</v>
      </c>
      <c r="CU7" s="36">
        <v>49.39</v>
      </c>
      <c r="CV7" s="36">
        <v>60.01</v>
      </c>
      <c r="CW7" s="36">
        <v>89.31</v>
      </c>
      <c r="CX7" s="36">
        <v>90.55</v>
      </c>
      <c r="CY7" s="36">
        <v>91.61</v>
      </c>
      <c r="CZ7" s="36">
        <v>93.03</v>
      </c>
      <c r="DA7" s="36">
        <v>93.87</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ＷＳ839</cp:lastModifiedBy>
  <cp:lastPrinted>2017-02-14T10:47:38Z</cp:lastPrinted>
  <dcterms:created xsi:type="dcterms:W3CDTF">2017-02-08T02:49:48Z</dcterms:created>
  <dcterms:modified xsi:type="dcterms:W3CDTF">2017-02-14T11:23:14Z</dcterms:modified>
  <cp:category/>
</cp:coreProperties>
</file>