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Users\shinyatti\Desktop\203882宮田村\"/>
    </mc:Choice>
  </mc:AlternateContent>
  <workbookProtection workbookPassword="8649" lockStructure="1"/>
  <bookViews>
    <workbookView xWindow="0" yWindow="0" windowWidth="19200" windowHeight="10140"/>
  </bookViews>
  <sheets>
    <sheet name="法適用_下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AD10" i="4" s="1"/>
  <c r="P6" i="5"/>
  <c r="W10" i="4" s="1"/>
  <c r="O6" i="5"/>
  <c r="N6" i="5"/>
  <c r="I10" i="4" s="1"/>
  <c r="M6" i="5"/>
  <c r="B10" i="4" s="1"/>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P10" i="4"/>
  <c r="BB8" i="4"/>
  <c r="AT8" i="4"/>
  <c r="AL8" i="4"/>
  <c r="P8" i="4"/>
  <c r="I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<sst xmlns="http://schemas.openxmlformats.org/spreadsheetml/2006/main" count="220" uniqueCount="110">
  <si>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</si>
  <si>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</si>
  <si>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</si>
  <si>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</si>
  <si>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</si>
  <si>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</si>
  <si>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</si>
  <si>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</si>
  <si>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</si>
  <si>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</si>
  <si>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</si>
  <si>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</si>
  <si>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</si>
  <si>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</si>
  <si>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</si>
  <si>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</si>
  <si>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</si>
  <si>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</si>
  <si>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</si>
  <si>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</si>
  <si>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</si>
  <si>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</si>
  <si>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</si>
  <si>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</si>
  <si>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</si>
  <si>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</si>
  <si>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</si>
  <si>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</si>
  <si>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</si>
  <si>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</si>
  <si>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</si>
  <si>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</si>
  <si>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</si>
  <si>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</si>
  <si>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</si>
  <si>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</si>
  <si>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</si>
  <si>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</si>
  <si>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</si>
  <si>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</si>
  <si>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</si>
  <si>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</si>
  <si>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</si>
  <si>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</si>
  <si>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</si>
  <si>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</si>
  <si>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</si>
  <si>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</si>
  <si>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</si>
  <si>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</si>
  <si>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</si>
  <si>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</si>
  <si>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</si>
  <si>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</si>
  <si>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</si>
  <si>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</si>
  <si>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</si>
  <si>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</si>
  <si>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</si>
  <si>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</si>
  <si>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</si>
  <si>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</si>
  <si>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</si>
  <si>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</si>
  <si>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</si>
  <si>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</si>
  <si>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</si>
  <si>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</si>
  <si>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</si>
  <si>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</si>
  <si>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</si>
  <si>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</si>
  <si>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</si>
  <si>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</si>
  <si>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</si>
  <si>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</si>
  <si>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</si>
  <si>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</si>
  <si>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</si>
  <si>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</si>
  <si>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</si>
  <si>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</si>
  <si>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</si>
  <si>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</si>
  <si>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</si>
  <si>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</si>
  <si>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</si>
  <si>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</si>
  <si>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</si>
  <si>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</si>
  <si>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</si>
  <si>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</si>
  <si>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</si>
  <si>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</si>
  <si>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</si>
  <si>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</si>
  <si>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宮田村</t>
  </si>
  <si>
    <t>法適用</t>
  </si>
  <si>
    <t>下水道事業</t>
  </si>
  <si>
    <t>農業集落排水</t>
  </si>
  <si>
    <t>F1</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</si>
  <si>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</si>
  <si>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</si>
  <si>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</si>
  <si>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</si>
  <si>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</si>
  <si>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</si>
  <si>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経常収支比率は平成27年度は81％と毎年赤字計上となっており、累積欠損金についても年々増額傾向にあります。
　また、水洗化率については、97％を超えており、料金収入の増額は見込めないため一般会計からの繰入をしている状況です。
　今後、維持管理費の削減等、経営改善を行う必要があります。</t>
    <rPh sb="79" eb="81">
      <t>リョウキン</t>
    </rPh>
    <rPh sb="94" eb="98">
      <t>イッパンカイケイ</t>
    </rPh>
    <rPh sb="101" eb="103">
      <t>クリイレ</t>
    </rPh>
    <rPh sb="108" eb="110">
      <t>ジョウキョウ</t>
    </rPh>
    <phoneticPr fontId="4"/>
  </si>
  <si>
    <t>　施設については、昭和60年に供用開始後、経年劣化による施設・設備等の故障等が年々増加しています。また、有形固定資産減価償却率は高いことから、今後処理場の改築更新を実施するための投資計画を見直しする必要があると考えられます。</t>
    <rPh sb="71" eb="73">
      <t>コンゴ</t>
    </rPh>
    <rPh sb="73" eb="76">
      <t>ショリジョウ</t>
    </rPh>
    <rPh sb="77" eb="79">
      <t>カイチク</t>
    </rPh>
    <rPh sb="79" eb="81">
      <t>コウシン</t>
    </rPh>
    <rPh sb="82" eb="84">
      <t>ジッシ</t>
    </rPh>
    <rPh sb="89" eb="91">
      <t>トウシ</t>
    </rPh>
    <rPh sb="91" eb="93">
      <t>ケイカク</t>
    </rPh>
    <rPh sb="94" eb="96">
      <t>ミナオ</t>
    </rPh>
    <rPh sb="99" eb="101">
      <t>ヒツヨウ</t>
    </rPh>
    <rPh sb="105" eb="106">
      <t>カンガ</t>
    </rPh>
    <phoneticPr fontId="4"/>
  </si>
  <si>
    <t>　現在は一般会計からの繰出金を見込んで経営を行っている状況ですが、平成32年度に公共下水道へ一部を統合することにより施設廃止による維持管理費・修繕費・減価償却費等の削減になりますが、料金収入も大幅に減少するため今後一般会計からの繰出金の依存度は高くなると考えられます。今後は、赤字経営の改善・累積欠損金の減等、抜本的な対策が必要となるため、経営戦略の収支計画をもとに経営改善を図る必要があります。</t>
    <rPh sb="11" eb="13">
      <t>クリダ</t>
    </rPh>
    <rPh sb="13" eb="14">
      <t>キン</t>
    </rPh>
    <rPh sb="175" eb="177">
      <t>シュウシ</t>
    </rPh>
    <rPh sb="177" eb="179">
      <t>ケイカク</t>
    </rPh>
    <rPh sb="183" eb="185">
      <t>ケイエイ</t>
    </rPh>
    <rPh sb="185" eb="187">
      <t>カイゼン</t>
    </rPh>
    <rPh sb="188" eb="189">
      <t>ハカ</t>
    </rPh>
    <rPh sb="190" eb="19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</si>
</sst>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DC6-43E8-9126-3FED76613CFB}"/>
            </c:ext>
          </c:extLst>
        </c:ser>
        <c:dLbls>
          <c:showLegendKey val="0"/>
          <c:showVal val="0"/>
          <c:showCatName val="0"/>
          <c:showSerName val="0"/>
          <c:showPercent val="0"/>
          <c:showBubbleSize val="0"/>
        </c:dLbls>
        <c:gapWidth val="150"/>
        <c:axId val="150201088"/>
        <c:axId val="150203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0.11</c:v>
                </c:pt>
              </c:numCache>
            </c:numRef>
          </c:val>
          <c:smooth val="0"/>
          <c:extLst>
            <c:ext xmlns:c16="http://schemas.microsoft.com/office/drawing/2014/chart" uri="{C3380CC4-5D6E-409C-BE32-E72D297353CC}">
              <c16:uniqueId val="{00000001-3DC6-43E8-9126-3FED76613CFB}"/>
            </c:ext>
          </c:extLst>
        </c:ser>
        <c:dLbls>
          <c:showLegendKey val="0"/>
          <c:showVal val="0"/>
          <c:showCatName val="0"/>
          <c:showSerName val="0"/>
          <c:showPercent val="0"/>
          <c:showBubbleSize val="0"/>
        </c:dLbls>
        <c:marker val="1"/>
        <c:smooth val="0"/>
        <c:axId val="150201088"/>
        <c:axId val="150203008"/>
      </c:lineChart>
      <c:dateAx>
        <c:axId val="150201088"/>
        <c:scaling>
          <c:orientation val="minMax"/>
        </c:scaling>
        <c:delete val="1"/>
        <c:axPos val="b"/>
        <c:numFmt formatCode="ge" sourceLinked="1"/>
        <c:majorTickMark val="none"/>
        <c:minorTickMark val="none"/>
        <c:tickLblPos val="none"/>
        <c:crossAx val="150203008"/>
        <c:crosses val="autoZero"/>
        <c:auto val="1"/>
        <c:lblOffset val="100"/>
        <c:baseTimeUnit val="years"/>
      </c:dateAx>
      <c:valAx>
        <c:axId val="15020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20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65.11</c:v>
                </c:pt>
                <c:pt idx="1">
                  <c:v>63.79</c:v>
                </c:pt>
                <c:pt idx="2">
                  <c:v>69.94</c:v>
                </c:pt>
                <c:pt idx="3">
                  <c:v>60.68</c:v>
                </c:pt>
                <c:pt idx="4">
                  <c:v>62.27</c:v>
                </c:pt>
              </c:numCache>
            </c:numRef>
          </c:val>
          <c:extLst>
            <c:ext xmlns:c16="http://schemas.microsoft.com/office/drawing/2014/chart" uri="{C3380CC4-5D6E-409C-BE32-E72D297353CC}">
              <c16:uniqueId val="{00000000-E0EC-4E6A-8AFB-FC1585EB1D49}"/>
            </c:ext>
          </c:extLst>
        </c:ser>
        <c:dLbls>
          <c:showLegendKey val="0"/>
          <c:showVal val="0"/>
          <c:showCatName val="0"/>
          <c:showSerName val="0"/>
          <c:showPercent val="0"/>
          <c:showBubbleSize val="0"/>
        </c:dLbls>
        <c:gapWidth val="150"/>
        <c:axId val="150722432"/>
        <c:axId val="150724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57.3</c:v>
                </c:pt>
              </c:numCache>
            </c:numRef>
          </c:val>
          <c:smooth val="0"/>
          <c:extLst>
            <c:ext xmlns:c16="http://schemas.microsoft.com/office/drawing/2014/chart" uri="{C3380CC4-5D6E-409C-BE32-E72D297353CC}">
              <c16:uniqueId val="{00000001-E0EC-4E6A-8AFB-FC1585EB1D49}"/>
            </c:ext>
          </c:extLst>
        </c:ser>
        <c:dLbls>
          <c:showLegendKey val="0"/>
          <c:showVal val="0"/>
          <c:showCatName val="0"/>
          <c:showSerName val="0"/>
          <c:showPercent val="0"/>
          <c:showBubbleSize val="0"/>
        </c:dLbls>
        <c:marker val="1"/>
        <c:smooth val="0"/>
        <c:axId val="150722432"/>
        <c:axId val="150724608"/>
      </c:lineChart>
      <c:dateAx>
        <c:axId val="150722432"/>
        <c:scaling>
          <c:orientation val="minMax"/>
        </c:scaling>
        <c:delete val="1"/>
        <c:axPos val="b"/>
        <c:numFmt formatCode="ge" sourceLinked="1"/>
        <c:majorTickMark val="none"/>
        <c:minorTickMark val="none"/>
        <c:tickLblPos val="none"/>
        <c:crossAx val="150724608"/>
        <c:crosses val="autoZero"/>
        <c:auto val="1"/>
        <c:lblOffset val="100"/>
        <c:baseTimeUnit val="years"/>
      </c:dateAx>
      <c:valAx>
        <c:axId val="15072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72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98.47</c:v>
                </c:pt>
                <c:pt idx="1">
                  <c:v>99.42</c:v>
                </c:pt>
                <c:pt idx="2">
                  <c:v>98.32</c:v>
                </c:pt>
                <c:pt idx="3">
                  <c:v>99.34</c:v>
                </c:pt>
                <c:pt idx="4">
                  <c:v>97.68</c:v>
                </c:pt>
              </c:numCache>
            </c:numRef>
          </c:val>
          <c:extLst>
            <c:ext xmlns:c16="http://schemas.microsoft.com/office/drawing/2014/chart" uri="{C3380CC4-5D6E-409C-BE32-E72D297353CC}">
              <c16:uniqueId val="{00000000-DB58-4EDE-BC03-D0CF8148F57A}"/>
            </c:ext>
          </c:extLst>
        </c:ser>
        <c:dLbls>
          <c:showLegendKey val="0"/>
          <c:showVal val="0"/>
          <c:showCatName val="0"/>
          <c:showSerName val="0"/>
          <c:showPercent val="0"/>
          <c:showBubbleSize val="0"/>
        </c:dLbls>
        <c:gapWidth val="150"/>
        <c:axId val="150767104"/>
        <c:axId val="15076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89.43</c:v>
                </c:pt>
              </c:numCache>
            </c:numRef>
          </c:val>
          <c:smooth val="0"/>
          <c:extLst>
            <c:ext xmlns:c16="http://schemas.microsoft.com/office/drawing/2014/chart" uri="{C3380CC4-5D6E-409C-BE32-E72D297353CC}">
              <c16:uniqueId val="{00000001-DB58-4EDE-BC03-D0CF8148F57A}"/>
            </c:ext>
          </c:extLst>
        </c:ser>
        <c:dLbls>
          <c:showLegendKey val="0"/>
          <c:showVal val="0"/>
          <c:showCatName val="0"/>
          <c:showSerName val="0"/>
          <c:showPercent val="0"/>
          <c:showBubbleSize val="0"/>
        </c:dLbls>
        <c:marker val="1"/>
        <c:smooth val="0"/>
        <c:axId val="150767104"/>
        <c:axId val="150769024"/>
      </c:lineChart>
      <c:dateAx>
        <c:axId val="150767104"/>
        <c:scaling>
          <c:orientation val="minMax"/>
        </c:scaling>
        <c:delete val="1"/>
        <c:axPos val="b"/>
        <c:numFmt formatCode="ge" sourceLinked="1"/>
        <c:majorTickMark val="none"/>
        <c:minorTickMark val="none"/>
        <c:tickLblPos val="none"/>
        <c:crossAx val="150769024"/>
        <c:crosses val="autoZero"/>
        <c:auto val="1"/>
        <c:lblOffset val="100"/>
        <c:baseTimeUnit val="years"/>
      </c:dateAx>
      <c:valAx>
        <c:axId val="15076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76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74.11</c:v>
                </c:pt>
                <c:pt idx="1">
                  <c:v>74.66</c:v>
                </c:pt>
                <c:pt idx="2">
                  <c:v>56.84</c:v>
                </c:pt>
                <c:pt idx="3">
                  <c:v>77.930000000000007</c:v>
                </c:pt>
                <c:pt idx="4">
                  <c:v>81.28</c:v>
                </c:pt>
              </c:numCache>
            </c:numRef>
          </c:val>
          <c:extLst>
            <c:ext xmlns:c16="http://schemas.microsoft.com/office/drawing/2014/chart" uri="{C3380CC4-5D6E-409C-BE32-E72D297353CC}">
              <c16:uniqueId val="{00000000-7EBE-4A99-9293-242A80FFDE1D}"/>
            </c:ext>
          </c:extLst>
        </c:ser>
        <c:dLbls>
          <c:showLegendKey val="0"/>
          <c:showVal val="0"/>
          <c:showCatName val="0"/>
          <c:showSerName val="0"/>
          <c:showPercent val="0"/>
          <c:showBubbleSize val="0"/>
        </c:dLbls>
        <c:gapWidth val="150"/>
        <c:axId val="150176128"/>
        <c:axId val="15017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94.12</c:v>
                </c:pt>
                <c:pt idx="1">
                  <c:v>92.74</c:v>
                </c:pt>
                <c:pt idx="2">
                  <c:v>93.62</c:v>
                </c:pt>
                <c:pt idx="3">
                  <c:v>97.53</c:v>
                </c:pt>
                <c:pt idx="4">
                  <c:v>99.93</c:v>
                </c:pt>
              </c:numCache>
            </c:numRef>
          </c:val>
          <c:smooth val="0"/>
          <c:extLst>
            <c:ext xmlns:c16="http://schemas.microsoft.com/office/drawing/2014/chart" uri="{C3380CC4-5D6E-409C-BE32-E72D297353CC}">
              <c16:uniqueId val="{00000001-7EBE-4A99-9293-242A80FFDE1D}"/>
            </c:ext>
          </c:extLst>
        </c:ser>
        <c:dLbls>
          <c:showLegendKey val="0"/>
          <c:showVal val="0"/>
          <c:showCatName val="0"/>
          <c:showSerName val="0"/>
          <c:showPercent val="0"/>
          <c:showBubbleSize val="0"/>
        </c:dLbls>
        <c:marker val="1"/>
        <c:smooth val="0"/>
        <c:axId val="150176128"/>
        <c:axId val="150178048"/>
      </c:lineChart>
      <c:dateAx>
        <c:axId val="150176128"/>
        <c:scaling>
          <c:orientation val="minMax"/>
        </c:scaling>
        <c:delete val="1"/>
        <c:axPos val="b"/>
        <c:numFmt formatCode="ge" sourceLinked="1"/>
        <c:majorTickMark val="none"/>
        <c:minorTickMark val="none"/>
        <c:tickLblPos val="none"/>
        <c:crossAx val="150178048"/>
        <c:crosses val="autoZero"/>
        <c:auto val="1"/>
        <c:lblOffset val="100"/>
        <c:baseTimeUnit val="years"/>
      </c:dateAx>
      <c:valAx>
        <c:axId val="15017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7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7.0000000000000007E-2</c:v>
                </c:pt>
                <c:pt idx="1">
                  <c:v>7.0000000000000007E-2</c:v>
                </c:pt>
                <c:pt idx="2">
                  <c:v>0.08</c:v>
                </c:pt>
                <c:pt idx="3">
                  <c:v>37.29</c:v>
                </c:pt>
                <c:pt idx="4">
                  <c:v>40.18</c:v>
                </c:pt>
              </c:numCache>
            </c:numRef>
          </c:val>
          <c:extLst>
            <c:ext xmlns:c16="http://schemas.microsoft.com/office/drawing/2014/chart" uri="{C3380CC4-5D6E-409C-BE32-E72D297353CC}">
              <c16:uniqueId val="{00000000-99B8-4667-8E53-5BDEBAEF3F02}"/>
            </c:ext>
          </c:extLst>
        </c:ser>
        <c:dLbls>
          <c:showLegendKey val="0"/>
          <c:showVal val="0"/>
          <c:showCatName val="0"/>
          <c:showSerName val="0"/>
          <c:showPercent val="0"/>
          <c:showBubbleSize val="0"/>
        </c:dLbls>
        <c:gapWidth val="150"/>
        <c:axId val="150401024"/>
        <c:axId val="150402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8.35</c:v>
                </c:pt>
                <c:pt idx="1">
                  <c:v>9</c:v>
                </c:pt>
                <c:pt idx="2">
                  <c:v>10.11</c:v>
                </c:pt>
                <c:pt idx="3">
                  <c:v>20.68</c:v>
                </c:pt>
                <c:pt idx="4">
                  <c:v>20.350000000000001</c:v>
                </c:pt>
              </c:numCache>
            </c:numRef>
          </c:val>
          <c:smooth val="0"/>
          <c:extLst>
            <c:ext xmlns:c16="http://schemas.microsoft.com/office/drawing/2014/chart" uri="{C3380CC4-5D6E-409C-BE32-E72D297353CC}">
              <c16:uniqueId val="{00000001-99B8-4667-8E53-5BDEBAEF3F02}"/>
            </c:ext>
          </c:extLst>
        </c:ser>
        <c:dLbls>
          <c:showLegendKey val="0"/>
          <c:showVal val="0"/>
          <c:showCatName val="0"/>
          <c:showSerName val="0"/>
          <c:showPercent val="0"/>
          <c:showBubbleSize val="0"/>
        </c:dLbls>
        <c:marker val="1"/>
        <c:smooth val="0"/>
        <c:axId val="150401024"/>
        <c:axId val="150402944"/>
      </c:lineChart>
      <c:dateAx>
        <c:axId val="150401024"/>
        <c:scaling>
          <c:orientation val="minMax"/>
        </c:scaling>
        <c:delete val="1"/>
        <c:axPos val="b"/>
        <c:numFmt formatCode="ge" sourceLinked="1"/>
        <c:majorTickMark val="none"/>
        <c:minorTickMark val="none"/>
        <c:tickLblPos val="none"/>
        <c:crossAx val="150402944"/>
        <c:crosses val="autoZero"/>
        <c:auto val="1"/>
        <c:lblOffset val="100"/>
        <c:baseTimeUnit val="years"/>
      </c:dateAx>
      <c:valAx>
        <c:axId val="15040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0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30A-456A-92BD-5A13B6387993}"/>
            </c:ext>
          </c:extLst>
        </c:ser>
        <c:dLbls>
          <c:showLegendKey val="0"/>
          <c:showVal val="0"/>
          <c:showCatName val="0"/>
          <c:showSerName val="0"/>
          <c:showPercent val="0"/>
          <c:showBubbleSize val="0"/>
        </c:dLbls>
        <c:gapWidth val="150"/>
        <c:axId val="150355328"/>
        <c:axId val="150357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formatCode="#,##0.00;&quot;△&quot;#,##0.00">
                  <c:v>0</c:v>
                </c:pt>
                <c:pt idx="1">
                  <c:v>0.09</c:v>
                </c:pt>
                <c:pt idx="2">
                  <c:v>0.08</c:v>
                </c:pt>
                <c:pt idx="3">
                  <c:v>0.08</c:v>
                </c:pt>
                <c:pt idx="4" formatCode="#,##0.00;&quot;△&quot;#,##0.00">
                  <c:v>0</c:v>
                </c:pt>
              </c:numCache>
            </c:numRef>
          </c:val>
          <c:smooth val="0"/>
          <c:extLst>
            <c:ext xmlns:c16="http://schemas.microsoft.com/office/drawing/2014/chart" uri="{C3380CC4-5D6E-409C-BE32-E72D297353CC}">
              <c16:uniqueId val="{00000001-630A-456A-92BD-5A13B6387993}"/>
            </c:ext>
          </c:extLst>
        </c:ser>
        <c:dLbls>
          <c:showLegendKey val="0"/>
          <c:showVal val="0"/>
          <c:showCatName val="0"/>
          <c:showSerName val="0"/>
          <c:showPercent val="0"/>
          <c:showBubbleSize val="0"/>
        </c:dLbls>
        <c:marker val="1"/>
        <c:smooth val="0"/>
        <c:axId val="150355328"/>
        <c:axId val="150357504"/>
      </c:lineChart>
      <c:dateAx>
        <c:axId val="150355328"/>
        <c:scaling>
          <c:orientation val="minMax"/>
        </c:scaling>
        <c:delete val="1"/>
        <c:axPos val="b"/>
        <c:numFmt formatCode="ge" sourceLinked="1"/>
        <c:majorTickMark val="none"/>
        <c:minorTickMark val="none"/>
        <c:tickLblPos val="none"/>
        <c:crossAx val="150357504"/>
        <c:crosses val="autoZero"/>
        <c:auto val="1"/>
        <c:lblOffset val="100"/>
        <c:baseTimeUnit val="years"/>
      </c:dateAx>
      <c:valAx>
        <c:axId val="15035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5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316.60000000000002</c:v>
                </c:pt>
                <c:pt idx="1">
                  <c:v>344.5</c:v>
                </c:pt>
                <c:pt idx="2">
                  <c:v>436.76</c:v>
                </c:pt>
                <c:pt idx="3">
                  <c:v>723.27</c:v>
                </c:pt>
                <c:pt idx="4">
                  <c:v>771.92</c:v>
                </c:pt>
              </c:numCache>
            </c:numRef>
          </c:val>
          <c:extLst>
            <c:ext xmlns:c16="http://schemas.microsoft.com/office/drawing/2014/chart" uri="{C3380CC4-5D6E-409C-BE32-E72D297353CC}">
              <c16:uniqueId val="{00000000-0CFE-4343-BDBC-CF5FA70CAAF1}"/>
            </c:ext>
          </c:extLst>
        </c:ser>
        <c:dLbls>
          <c:showLegendKey val="0"/>
          <c:showVal val="0"/>
          <c:showCatName val="0"/>
          <c:showSerName val="0"/>
          <c:showPercent val="0"/>
          <c:showBubbleSize val="0"/>
        </c:dLbls>
        <c:gapWidth val="150"/>
        <c:axId val="150437248"/>
        <c:axId val="15046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262.73</c:v>
                </c:pt>
                <c:pt idx="1">
                  <c:v>243.13</c:v>
                </c:pt>
                <c:pt idx="2">
                  <c:v>280.08</c:v>
                </c:pt>
                <c:pt idx="3">
                  <c:v>223.09</c:v>
                </c:pt>
                <c:pt idx="4">
                  <c:v>147.11000000000001</c:v>
                </c:pt>
              </c:numCache>
            </c:numRef>
          </c:val>
          <c:smooth val="0"/>
          <c:extLst>
            <c:ext xmlns:c16="http://schemas.microsoft.com/office/drawing/2014/chart" uri="{C3380CC4-5D6E-409C-BE32-E72D297353CC}">
              <c16:uniqueId val="{00000001-0CFE-4343-BDBC-CF5FA70CAAF1}"/>
            </c:ext>
          </c:extLst>
        </c:ser>
        <c:dLbls>
          <c:showLegendKey val="0"/>
          <c:showVal val="0"/>
          <c:showCatName val="0"/>
          <c:showSerName val="0"/>
          <c:showPercent val="0"/>
          <c:showBubbleSize val="0"/>
        </c:dLbls>
        <c:marker val="1"/>
        <c:smooth val="0"/>
        <c:axId val="150437248"/>
        <c:axId val="150468096"/>
      </c:lineChart>
      <c:dateAx>
        <c:axId val="150437248"/>
        <c:scaling>
          <c:orientation val="minMax"/>
        </c:scaling>
        <c:delete val="1"/>
        <c:axPos val="b"/>
        <c:numFmt formatCode="ge" sourceLinked="1"/>
        <c:majorTickMark val="none"/>
        <c:minorTickMark val="none"/>
        <c:tickLblPos val="none"/>
        <c:crossAx val="150468096"/>
        <c:crosses val="autoZero"/>
        <c:auto val="1"/>
        <c:lblOffset val="100"/>
        <c:baseTimeUnit val="years"/>
      </c:dateAx>
      <c:valAx>
        <c:axId val="15046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3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2592.2399999999998</c:v>
                </c:pt>
                <c:pt idx="1">
                  <c:v>2621.96</c:v>
                </c:pt>
                <c:pt idx="2">
                  <c:v>924.56</c:v>
                </c:pt>
                <c:pt idx="3">
                  <c:v>413.55</c:v>
                </c:pt>
                <c:pt idx="4">
                  <c:v>434.64</c:v>
                </c:pt>
              </c:numCache>
            </c:numRef>
          </c:val>
          <c:extLst>
            <c:ext xmlns:c16="http://schemas.microsoft.com/office/drawing/2014/chart" uri="{C3380CC4-5D6E-409C-BE32-E72D297353CC}">
              <c16:uniqueId val="{00000000-93A8-427C-869A-68D4B88DB9F3}"/>
            </c:ext>
          </c:extLst>
        </c:ser>
        <c:dLbls>
          <c:showLegendKey val="0"/>
          <c:showVal val="0"/>
          <c:showCatName val="0"/>
          <c:showSerName val="0"/>
          <c:showPercent val="0"/>
          <c:showBubbleSize val="0"/>
        </c:dLbls>
        <c:gapWidth val="150"/>
        <c:axId val="150424576"/>
        <c:axId val="150443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194.53</c:v>
                </c:pt>
                <c:pt idx="1">
                  <c:v>162.52000000000001</c:v>
                </c:pt>
                <c:pt idx="2">
                  <c:v>124.2</c:v>
                </c:pt>
                <c:pt idx="3">
                  <c:v>33.03</c:v>
                </c:pt>
                <c:pt idx="4">
                  <c:v>47.67</c:v>
                </c:pt>
              </c:numCache>
            </c:numRef>
          </c:val>
          <c:smooth val="0"/>
          <c:extLst>
            <c:ext xmlns:c16="http://schemas.microsoft.com/office/drawing/2014/chart" uri="{C3380CC4-5D6E-409C-BE32-E72D297353CC}">
              <c16:uniqueId val="{00000001-93A8-427C-869A-68D4B88DB9F3}"/>
            </c:ext>
          </c:extLst>
        </c:ser>
        <c:dLbls>
          <c:showLegendKey val="0"/>
          <c:showVal val="0"/>
          <c:showCatName val="0"/>
          <c:showSerName val="0"/>
          <c:showPercent val="0"/>
          <c:showBubbleSize val="0"/>
        </c:dLbls>
        <c:marker val="1"/>
        <c:smooth val="0"/>
        <c:axId val="150424576"/>
        <c:axId val="150443136"/>
      </c:lineChart>
      <c:dateAx>
        <c:axId val="150424576"/>
        <c:scaling>
          <c:orientation val="minMax"/>
        </c:scaling>
        <c:delete val="1"/>
        <c:axPos val="b"/>
        <c:numFmt formatCode="ge" sourceLinked="1"/>
        <c:majorTickMark val="none"/>
        <c:minorTickMark val="none"/>
        <c:tickLblPos val="none"/>
        <c:crossAx val="150443136"/>
        <c:crosses val="autoZero"/>
        <c:auto val="1"/>
        <c:lblOffset val="100"/>
        <c:baseTimeUnit val="years"/>
      </c:dateAx>
      <c:valAx>
        <c:axId val="15044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2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51.94</c:v>
                </c:pt>
                <c:pt idx="1">
                  <c:v>103.9</c:v>
                </c:pt>
                <c:pt idx="2">
                  <c:v>98.59</c:v>
                </c:pt>
                <c:pt idx="3">
                  <c:v>1.03</c:v>
                </c:pt>
                <c:pt idx="4" formatCode="#,##0.00;&quot;△&quot;#,##0.00">
                  <c:v>0</c:v>
                </c:pt>
              </c:numCache>
            </c:numRef>
          </c:val>
          <c:extLst>
            <c:ext xmlns:c16="http://schemas.microsoft.com/office/drawing/2014/chart" uri="{C3380CC4-5D6E-409C-BE32-E72D297353CC}">
              <c16:uniqueId val="{00000000-BDB4-4275-90BA-9A29D7F64FF1}"/>
            </c:ext>
          </c:extLst>
        </c:ser>
        <c:dLbls>
          <c:showLegendKey val="0"/>
          <c:showVal val="0"/>
          <c:showCatName val="0"/>
          <c:showSerName val="0"/>
          <c:showPercent val="0"/>
          <c:showBubbleSize val="0"/>
        </c:dLbls>
        <c:gapWidth val="150"/>
        <c:axId val="150518400"/>
        <c:axId val="150532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721.43</c:v>
                </c:pt>
              </c:numCache>
            </c:numRef>
          </c:val>
          <c:smooth val="0"/>
          <c:extLst>
            <c:ext xmlns:c16="http://schemas.microsoft.com/office/drawing/2014/chart" uri="{C3380CC4-5D6E-409C-BE32-E72D297353CC}">
              <c16:uniqueId val="{00000001-BDB4-4275-90BA-9A29D7F64FF1}"/>
            </c:ext>
          </c:extLst>
        </c:ser>
        <c:dLbls>
          <c:showLegendKey val="0"/>
          <c:showVal val="0"/>
          <c:showCatName val="0"/>
          <c:showSerName val="0"/>
          <c:showPercent val="0"/>
          <c:showBubbleSize val="0"/>
        </c:dLbls>
        <c:marker val="1"/>
        <c:smooth val="0"/>
        <c:axId val="150518400"/>
        <c:axId val="150532864"/>
      </c:lineChart>
      <c:dateAx>
        <c:axId val="150518400"/>
        <c:scaling>
          <c:orientation val="minMax"/>
        </c:scaling>
        <c:delete val="1"/>
        <c:axPos val="b"/>
        <c:numFmt formatCode="ge" sourceLinked="1"/>
        <c:majorTickMark val="none"/>
        <c:minorTickMark val="none"/>
        <c:tickLblPos val="none"/>
        <c:crossAx val="150532864"/>
        <c:crosses val="autoZero"/>
        <c:auto val="1"/>
        <c:lblOffset val="100"/>
        <c:baseTimeUnit val="years"/>
      </c:dateAx>
      <c:valAx>
        <c:axId val="15053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51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169.54</c:v>
                </c:pt>
                <c:pt idx="1">
                  <c:v>162.04</c:v>
                </c:pt>
                <c:pt idx="2">
                  <c:v>134.72</c:v>
                </c:pt>
                <c:pt idx="3">
                  <c:v>111.18</c:v>
                </c:pt>
                <c:pt idx="4">
                  <c:v>123.98</c:v>
                </c:pt>
              </c:numCache>
            </c:numRef>
          </c:val>
          <c:extLst>
            <c:ext xmlns:c16="http://schemas.microsoft.com/office/drawing/2014/chart" uri="{C3380CC4-5D6E-409C-BE32-E72D297353CC}">
              <c16:uniqueId val="{00000000-1B56-4FDB-8E4A-17278BB6DC60}"/>
            </c:ext>
          </c:extLst>
        </c:ser>
        <c:dLbls>
          <c:showLegendKey val="0"/>
          <c:showVal val="0"/>
          <c:showCatName val="0"/>
          <c:showSerName val="0"/>
          <c:showPercent val="0"/>
          <c:showBubbleSize val="0"/>
        </c:dLbls>
        <c:gapWidth val="150"/>
        <c:axId val="150513920"/>
        <c:axId val="150552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59.3</c:v>
                </c:pt>
              </c:numCache>
            </c:numRef>
          </c:val>
          <c:smooth val="0"/>
          <c:extLst>
            <c:ext xmlns:c16="http://schemas.microsoft.com/office/drawing/2014/chart" uri="{C3380CC4-5D6E-409C-BE32-E72D297353CC}">
              <c16:uniqueId val="{00000001-1B56-4FDB-8E4A-17278BB6DC60}"/>
            </c:ext>
          </c:extLst>
        </c:ser>
        <c:dLbls>
          <c:showLegendKey val="0"/>
          <c:showVal val="0"/>
          <c:showCatName val="0"/>
          <c:showSerName val="0"/>
          <c:showPercent val="0"/>
          <c:showBubbleSize val="0"/>
        </c:dLbls>
        <c:marker val="1"/>
        <c:smooth val="0"/>
        <c:axId val="150513920"/>
        <c:axId val="150552960"/>
      </c:lineChart>
      <c:dateAx>
        <c:axId val="150513920"/>
        <c:scaling>
          <c:orientation val="minMax"/>
        </c:scaling>
        <c:delete val="1"/>
        <c:axPos val="b"/>
        <c:numFmt formatCode="ge" sourceLinked="1"/>
        <c:majorTickMark val="none"/>
        <c:minorTickMark val="none"/>
        <c:tickLblPos val="none"/>
        <c:crossAx val="150552960"/>
        <c:crosses val="autoZero"/>
        <c:auto val="1"/>
        <c:lblOffset val="100"/>
        <c:baseTimeUnit val="years"/>
      </c:dateAx>
      <c:valAx>
        <c:axId val="15055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51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110.96</c:v>
                </c:pt>
                <c:pt idx="1">
                  <c:v>116.19</c:v>
                </c:pt>
                <c:pt idx="2">
                  <c:v>140.81</c:v>
                </c:pt>
                <c:pt idx="3">
                  <c:v>173.23</c:v>
                </c:pt>
                <c:pt idx="4">
                  <c:v>155.78</c:v>
                </c:pt>
              </c:numCache>
            </c:numRef>
          </c:val>
          <c:extLst>
            <c:ext xmlns:c16="http://schemas.microsoft.com/office/drawing/2014/chart" uri="{C3380CC4-5D6E-409C-BE32-E72D297353CC}">
              <c16:uniqueId val="{00000000-78B6-4B81-B66F-09BCDD10C305}"/>
            </c:ext>
          </c:extLst>
        </c:ser>
        <c:dLbls>
          <c:showLegendKey val="0"/>
          <c:showVal val="0"/>
          <c:showCatName val="0"/>
          <c:showSerName val="0"/>
          <c:showPercent val="0"/>
          <c:showBubbleSize val="0"/>
        </c:dLbls>
        <c:gapWidth val="150"/>
        <c:axId val="150550784"/>
        <c:axId val="15070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248.14</c:v>
                </c:pt>
              </c:numCache>
            </c:numRef>
          </c:val>
          <c:smooth val="0"/>
          <c:extLst>
            <c:ext xmlns:c16="http://schemas.microsoft.com/office/drawing/2014/chart" uri="{C3380CC4-5D6E-409C-BE32-E72D297353CC}">
              <c16:uniqueId val="{00000001-78B6-4B81-B66F-09BCDD10C305}"/>
            </c:ext>
          </c:extLst>
        </c:ser>
        <c:dLbls>
          <c:showLegendKey val="0"/>
          <c:showVal val="0"/>
          <c:showCatName val="0"/>
          <c:showSerName val="0"/>
          <c:showPercent val="0"/>
          <c:showBubbleSize val="0"/>
        </c:dLbls>
        <c:marker val="1"/>
        <c:smooth val="0"/>
        <c:axId val="150550784"/>
        <c:axId val="150704512"/>
      </c:lineChart>
      <c:dateAx>
        <c:axId val="150550784"/>
        <c:scaling>
          <c:orientation val="minMax"/>
        </c:scaling>
        <c:delete val="1"/>
        <c:axPos val="b"/>
        <c:numFmt formatCode="ge" sourceLinked="1"/>
        <c:majorTickMark val="none"/>
        <c:minorTickMark val="none"/>
        <c:tickLblPos val="none"/>
        <c:crossAx val="150704512"/>
        <c:crosses val="autoZero"/>
        <c:auto val="1"/>
        <c:lblOffset val="100"/>
        <c:baseTimeUnit val="years"/>
      </c:dateAx>
      <c:valAx>
        <c:axId val="15070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55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【99.88】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【203.67】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【34.01】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【21.94】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2" t="str">
        <f>データ!H6</f>
        <v>長野県　宮田村</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15">
      <c r="A8" s="2"/>
      <c r="B8" s="70" t="str">
        <f>データ!I6</f>
        <v>法適用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F1</v>
      </c>
      <c r="X8" s="70"/>
      <c r="Y8" s="70"/>
      <c r="Z8" s="70"/>
      <c r="AA8" s="70"/>
      <c r="AB8" s="70"/>
      <c r="AC8" s="70"/>
      <c r="AD8" s="3"/>
      <c r="AE8" s="3"/>
      <c r="AF8" s="3"/>
      <c r="AG8" s="3"/>
      <c r="AH8" s="3"/>
      <c r="AI8" s="3"/>
      <c r="AJ8" s="3"/>
      <c r="AK8" s="3"/>
      <c r="AL8" s="64">
        <f>データ!R6</f>
        <v>9175</v>
      </c>
      <c r="AM8" s="64"/>
      <c r="AN8" s="64"/>
      <c r="AO8" s="64"/>
      <c r="AP8" s="64"/>
      <c r="AQ8" s="64"/>
      <c r="AR8" s="64"/>
      <c r="AS8" s="64"/>
      <c r="AT8" s="63">
        <f>データ!S6</f>
        <v>54.5</v>
      </c>
      <c r="AU8" s="63"/>
      <c r="AV8" s="63"/>
      <c r="AW8" s="63"/>
      <c r="AX8" s="63"/>
      <c r="AY8" s="63"/>
      <c r="AZ8" s="63"/>
      <c r="BA8" s="63"/>
      <c r="BB8" s="63">
        <f>データ!T6</f>
        <v>168.35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15">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15">
      <c r="A10" s="2"/>
      <c r="B10" s="63" t="str">
        <f>データ!M6</f>
        <v>-</v>
      </c>
      <c r="C10" s="63"/>
      <c r="D10" s="63"/>
      <c r="E10" s="63"/>
      <c r="F10" s="63"/>
      <c r="G10" s="63"/>
      <c r="H10" s="63"/>
      <c r="I10" s="63">
        <f>データ!N6</f>
        <v>77.77</v>
      </c>
      <c r="J10" s="63"/>
      <c r="K10" s="63"/>
      <c r="L10" s="63"/>
      <c r="M10" s="63"/>
      <c r="N10" s="63"/>
      <c r="O10" s="63"/>
      <c r="P10" s="63">
        <f>データ!O6</f>
        <v>25.36</v>
      </c>
      <c r="Q10" s="63"/>
      <c r="R10" s="63"/>
      <c r="S10" s="63"/>
      <c r="T10" s="63"/>
      <c r="U10" s="63"/>
      <c r="V10" s="63"/>
      <c r="W10" s="63">
        <f>データ!P6</f>
        <v>100</v>
      </c>
      <c r="X10" s="63"/>
      <c r="Y10" s="63"/>
      <c r="Z10" s="63"/>
      <c r="AA10" s="63"/>
      <c r="AB10" s="63"/>
      <c r="AC10" s="63"/>
      <c r="AD10" s="64">
        <f>データ!Q6</f>
        <v>3996</v>
      </c>
      <c r="AE10" s="64"/>
      <c r="AF10" s="64"/>
      <c r="AG10" s="64"/>
      <c r="AH10" s="64"/>
      <c r="AI10" s="64"/>
      <c r="AJ10" s="64"/>
      <c r="AK10" s="2"/>
      <c r="AL10" s="64">
        <f>データ!U6</f>
        <v>2330</v>
      </c>
      <c r="AM10" s="64"/>
      <c r="AN10" s="64"/>
      <c r="AO10" s="64"/>
      <c r="AP10" s="64"/>
      <c r="AQ10" s="64"/>
      <c r="AR10" s="64"/>
      <c r="AS10" s="64"/>
      <c r="AT10" s="63">
        <f>データ!V6</f>
        <v>4.71</v>
      </c>
      <c r="AU10" s="63"/>
      <c r="AV10" s="63"/>
      <c r="AW10" s="63"/>
      <c r="AX10" s="63"/>
      <c r="AY10" s="63"/>
      <c r="AZ10" s="63"/>
      <c r="BA10" s="63"/>
      <c r="BB10" s="63">
        <f>データ!W6</f>
        <v>494.69</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40</v>
      </c>
    </row>
    <row r="84" spans="1:78" x14ac:dyDescent="0.15">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x14ac:dyDescent="0.15"/>
  <cols>
    <col min="2" max="143" width="11.875" customWidth="1"/>
  </cols>
  <sheetData>
    <row r="1" spans="1:147"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x14ac:dyDescent="0.15">
      <c r="A6" s="26" t="s">
        <v>95</v>
      </c>
      <c r="B6" s="31">
        <f>B7</f>
        <v>2015</v>
      </c>
      <c r="C6" s="31">
        <f t="shared" ref="C6:W6" si="3">C7</f>
        <v>203882</v>
      </c>
      <c r="D6" s="31">
        <f t="shared" si="3"/>
        <v>46</v>
      </c>
      <c r="E6" s="31">
        <f t="shared" si="3"/>
        <v>17</v>
      </c>
      <c r="F6" s="31">
        <f t="shared" si="3"/>
        <v>5</v>
      </c>
      <c r="G6" s="31">
        <f t="shared" si="3"/>
        <v>0</v>
      </c>
      <c r="H6" s="31" t="str">
        <f t="shared" si="3"/>
        <v>長野県　宮田村</v>
      </c>
      <c r="I6" s="31" t="str">
        <f t="shared" si="3"/>
        <v>法適用</v>
      </c>
      <c r="J6" s="31" t="str">
        <f t="shared" si="3"/>
        <v>下水道事業</v>
      </c>
      <c r="K6" s="31" t="str">
        <f t="shared" si="3"/>
        <v>農業集落排水</v>
      </c>
      <c r="L6" s="31" t="str">
        <f t="shared" si="3"/>
        <v>F1</v>
      </c>
      <c r="M6" s="32" t="str">
        <f t="shared" si="3"/>
        <v>-</v>
      </c>
      <c r="N6" s="32">
        <f t="shared" si="3"/>
        <v>77.77</v>
      </c>
      <c r="O6" s="32">
        <f t="shared" si="3"/>
        <v>25.36</v>
      </c>
      <c r="P6" s="32">
        <f t="shared" si="3"/>
        <v>100</v>
      </c>
      <c r="Q6" s="32">
        <f t="shared" si="3"/>
        <v>3996</v>
      </c>
      <c r="R6" s="32">
        <f t="shared" si="3"/>
        <v>9175</v>
      </c>
      <c r="S6" s="32">
        <f t="shared" si="3"/>
        <v>54.5</v>
      </c>
      <c r="T6" s="32">
        <f t="shared" si="3"/>
        <v>168.35</v>
      </c>
      <c r="U6" s="32">
        <f t="shared" si="3"/>
        <v>2330</v>
      </c>
      <c r="V6" s="32">
        <f t="shared" si="3"/>
        <v>4.71</v>
      </c>
      <c r="W6" s="32">
        <f t="shared" si="3"/>
        <v>494.69</v>
      </c>
      <c r="X6" s="33">
        <f>IF(X7="",NA(),X7)</f>
        <v>74.11</v>
      </c>
      <c r="Y6" s="33">
        <f t="shared" ref="Y6:AG6" si="4">IF(Y7="",NA(),Y7)</f>
        <v>74.66</v>
      </c>
      <c r="Z6" s="33">
        <f t="shared" si="4"/>
        <v>56.84</v>
      </c>
      <c r="AA6" s="33">
        <f t="shared" si="4"/>
        <v>77.930000000000007</v>
      </c>
      <c r="AB6" s="33">
        <f t="shared" si="4"/>
        <v>81.28</v>
      </c>
      <c r="AC6" s="33">
        <f t="shared" si="4"/>
        <v>94.12</v>
      </c>
      <c r="AD6" s="33">
        <f t="shared" si="4"/>
        <v>92.74</v>
      </c>
      <c r="AE6" s="33">
        <f t="shared" si="4"/>
        <v>93.62</v>
      </c>
      <c r="AF6" s="33">
        <f t="shared" si="4"/>
        <v>97.53</v>
      </c>
      <c r="AG6" s="33">
        <f t="shared" si="4"/>
        <v>99.93</v>
      </c>
      <c r="AH6" s="32" t="str">
        <f>IF(AH7="","",IF(AH7="-","【-】","【"&amp;SUBSTITUTE(TEXT(AH7,"#,##0.00"),"-","△")&amp;"】"))</f>
        <v>【99.88】</v>
      </c>
      <c r="AI6" s="33">
        <f>IF(AI7="",NA(),AI7)</f>
        <v>316.60000000000002</v>
      </c>
      <c r="AJ6" s="33">
        <f t="shared" ref="AJ6:AR6" si="5">IF(AJ7="",NA(),AJ7)</f>
        <v>344.5</v>
      </c>
      <c r="AK6" s="33">
        <f t="shared" si="5"/>
        <v>436.76</v>
      </c>
      <c r="AL6" s="33">
        <f t="shared" si="5"/>
        <v>723.27</v>
      </c>
      <c r="AM6" s="33">
        <f t="shared" si="5"/>
        <v>771.92</v>
      </c>
      <c r="AN6" s="33">
        <f t="shared" si="5"/>
        <v>262.73</v>
      </c>
      <c r="AO6" s="33">
        <f t="shared" si="5"/>
        <v>243.13</v>
      </c>
      <c r="AP6" s="33">
        <f t="shared" si="5"/>
        <v>280.08</v>
      </c>
      <c r="AQ6" s="33">
        <f t="shared" si="5"/>
        <v>223.09</v>
      </c>
      <c r="AR6" s="33">
        <f t="shared" si="5"/>
        <v>147.11000000000001</v>
      </c>
      <c r="AS6" s="32" t="str">
        <f>IF(AS7="","",IF(AS7="-","【-】","【"&amp;SUBSTITUTE(TEXT(AS7,"#,##0.00"),"-","△")&amp;"】"))</f>
        <v>【203.67】</v>
      </c>
      <c r="AT6" s="33">
        <f>IF(AT7="",NA(),AT7)</f>
        <v>2592.2399999999998</v>
      </c>
      <c r="AU6" s="33">
        <f t="shared" ref="AU6:BC6" si="6">IF(AU7="",NA(),AU7)</f>
        <v>2621.96</v>
      </c>
      <c r="AV6" s="33">
        <f t="shared" si="6"/>
        <v>924.56</v>
      </c>
      <c r="AW6" s="33">
        <f t="shared" si="6"/>
        <v>413.55</v>
      </c>
      <c r="AX6" s="33">
        <f t="shared" si="6"/>
        <v>434.64</v>
      </c>
      <c r="AY6" s="33">
        <f t="shared" si="6"/>
        <v>194.53</v>
      </c>
      <c r="AZ6" s="33">
        <f t="shared" si="6"/>
        <v>162.52000000000001</v>
      </c>
      <c r="BA6" s="33">
        <f t="shared" si="6"/>
        <v>124.2</v>
      </c>
      <c r="BB6" s="33">
        <f t="shared" si="6"/>
        <v>33.03</v>
      </c>
      <c r="BC6" s="33">
        <f t="shared" si="6"/>
        <v>47.67</v>
      </c>
      <c r="BD6" s="32" t="str">
        <f>IF(BD7="","",IF(BD7="-","【-】","【"&amp;SUBSTITUTE(TEXT(BD7,"#,##0.00"),"-","△")&amp;"】"))</f>
        <v>【34.01】</v>
      </c>
      <c r="BE6" s="33">
        <f>IF(BE7="",NA(),BE7)</f>
        <v>51.94</v>
      </c>
      <c r="BF6" s="33">
        <f t="shared" ref="BF6:BN6" si="7">IF(BF7="",NA(),BF7)</f>
        <v>103.9</v>
      </c>
      <c r="BG6" s="33">
        <f t="shared" si="7"/>
        <v>98.59</v>
      </c>
      <c r="BH6" s="33">
        <f t="shared" si="7"/>
        <v>1.03</v>
      </c>
      <c r="BI6" s="32">
        <f t="shared" si="7"/>
        <v>0</v>
      </c>
      <c r="BJ6" s="33">
        <f t="shared" si="7"/>
        <v>1239.2</v>
      </c>
      <c r="BK6" s="33">
        <f t="shared" si="7"/>
        <v>1197.82</v>
      </c>
      <c r="BL6" s="33">
        <f t="shared" si="7"/>
        <v>1126.77</v>
      </c>
      <c r="BM6" s="33">
        <f t="shared" si="7"/>
        <v>1044.8</v>
      </c>
      <c r="BN6" s="33">
        <f t="shared" si="7"/>
        <v>721.43</v>
      </c>
      <c r="BO6" s="32" t="str">
        <f>IF(BO7="","",IF(BO7="-","【-】","【"&amp;SUBSTITUTE(TEXT(BO7,"#,##0.00"),"-","△")&amp;"】"))</f>
        <v>【1,015.77】</v>
      </c>
      <c r="BP6" s="33">
        <f>IF(BP7="",NA(),BP7)</f>
        <v>169.54</v>
      </c>
      <c r="BQ6" s="33">
        <f t="shared" ref="BQ6:BY6" si="8">IF(BQ7="",NA(),BQ7)</f>
        <v>162.04</v>
      </c>
      <c r="BR6" s="33">
        <f t="shared" si="8"/>
        <v>134.72</v>
      </c>
      <c r="BS6" s="33">
        <f t="shared" si="8"/>
        <v>111.18</v>
      </c>
      <c r="BT6" s="33">
        <f t="shared" si="8"/>
        <v>123.98</v>
      </c>
      <c r="BU6" s="33">
        <f t="shared" si="8"/>
        <v>51.56</v>
      </c>
      <c r="BV6" s="33">
        <f t="shared" si="8"/>
        <v>51.03</v>
      </c>
      <c r="BW6" s="33">
        <f t="shared" si="8"/>
        <v>50.9</v>
      </c>
      <c r="BX6" s="33">
        <f t="shared" si="8"/>
        <v>50.82</v>
      </c>
      <c r="BY6" s="33">
        <f t="shared" si="8"/>
        <v>59.3</v>
      </c>
      <c r="BZ6" s="32" t="str">
        <f>IF(BZ7="","",IF(BZ7="-","【-】","【"&amp;SUBSTITUTE(TEXT(BZ7,"#,##0.00"),"-","△")&amp;"】"))</f>
        <v>【52.78】</v>
      </c>
      <c r="CA6" s="33">
        <f>IF(CA7="",NA(),CA7)</f>
        <v>110.96</v>
      </c>
      <c r="CB6" s="33">
        <f t="shared" ref="CB6:CJ6" si="9">IF(CB7="",NA(),CB7)</f>
        <v>116.19</v>
      </c>
      <c r="CC6" s="33">
        <f t="shared" si="9"/>
        <v>140.81</v>
      </c>
      <c r="CD6" s="33">
        <f t="shared" si="9"/>
        <v>173.23</v>
      </c>
      <c r="CE6" s="33">
        <f t="shared" si="9"/>
        <v>155.78</v>
      </c>
      <c r="CF6" s="33">
        <f t="shared" si="9"/>
        <v>283.26</v>
      </c>
      <c r="CG6" s="33">
        <f t="shared" si="9"/>
        <v>289.60000000000002</v>
      </c>
      <c r="CH6" s="33">
        <f t="shared" si="9"/>
        <v>293.27</v>
      </c>
      <c r="CI6" s="33">
        <f t="shared" si="9"/>
        <v>300.52</v>
      </c>
      <c r="CJ6" s="33">
        <f t="shared" si="9"/>
        <v>248.14</v>
      </c>
      <c r="CK6" s="32" t="str">
        <f>IF(CK7="","",IF(CK7="-","【-】","【"&amp;SUBSTITUTE(TEXT(CK7,"#,##0.00"),"-","△")&amp;"】"))</f>
        <v>【289.81】</v>
      </c>
      <c r="CL6" s="33">
        <f>IF(CL7="",NA(),CL7)</f>
        <v>65.11</v>
      </c>
      <c r="CM6" s="33">
        <f t="shared" ref="CM6:CU6" si="10">IF(CM7="",NA(),CM7)</f>
        <v>63.79</v>
      </c>
      <c r="CN6" s="33">
        <f t="shared" si="10"/>
        <v>69.94</v>
      </c>
      <c r="CO6" s="33">
        <f t="shared" si="10"/>
        <v>60.68</v>
      </c>
      <c r="CP6" s="33">
        <f t="shared" si="10"/>
        <v>62.27</v>
      </c>
      <c r="CQ6" s="33">
        <f t="shared" si="10"/>
        <v>55.2</v>
      </c>
      <c r="CR6" s="33">
        <f t="shared" si="10"/>
        <v>54.74</v>
      </c>
      <c r="CS6" s="33">
        <f t="shared" si="10"/>
        <v>53.78</v>
      </c>
      <c r="CT6" s="33">
        <f t="shared" si="10"/>
        <v>53.24</v>
      </c>
      <c r="CU6" s="33">
        <f t="shared" si="10"/>
        <v>57.3</v>
      </c>
      <c r="CV6" s="32" t="str">
        <f>IF(CV7="","",IF(CV7="-","【-】","【"&amp;SUBSTITUTE(TEXT(CV7,"#,##0.00"),"-","△")&amp;"】"))</f>
        <v>【52.74】</v>
      </c>
      <c r="CW6" s="33">
        <f>IF(CW7="",NA(),CW7)</f>
        <v>98.47</v>
      </c>
      <c r="CX6" s="33">
        <f t="shared" ref="CX6:DF6" si="11">IF(CX7="",NA(),CX7)</f>
        <v>99.42</v>
      </c>
      <c r="CY6" s="33">
        <f t="shared" si="11"/>
        <v>98.32</v>
      </c>
      <c r="CZ6" s="33">
        <f t="shared" si="11"/>
        <v>99.34</v>
      </c>
      <c r="DA6" s="33">
        <f t="shared" si="11"/>
        <v>97.68</v>
      </c>
      <c r="DB6" s="33">
        <f t="shared" si="11"/>
        <v>83.73</v>
      </c>
      <c r="DC6" s="33">
        <f t="shared" si="11"/>
        <v>83.88</v>
      </c>
      <c r="DD6" s="33">
        <f t="shared" si="11"/>
        <v>84.06</v>
      </c>
      <c r="DE6" s="33">
        <f t="shared" si="11"/>
        <v>84.07</v>
      </c>
      <c r="DF6" s="33">
        <f t="shared" si="11"/>
        <v>89.43</v>
      </c>
      <c r="DG6" s="32" t="str">
        <f>IF(DG7="","",IF(DG7="-","【-】","【"&amp;SUBSTITUTE(TEXT(DG7,"#,##0.00"),"-","△")&amp;"】"))</f>
        <v>【84.50】</v>
      </c>
      <c r="DH6" s="33">
        <f>IF(DH7="",NA(),DH7)</f>
        <v>7.0000000000000007E-2</v>
      </c>
      <c r="DI6" s="33">
        <f t="shared" ref="DI6:DQ6" si="12">IF(DI7="",NA(),DI7)</f>
        <v>7.0000000000000007E-2</v>
      </c>
      <c r="DJ6" s="33">
        <f t="shared" si="12"/>
        <v>0.08</v>
      </c>
      <c r="DK6" s="33">
        <f t="shared" si="12"/>
        <v>37.29</v>
      </c>
      <c r="DL6" s="33">
        <f t="shared" si="12"/>
        <v>40.18</v>
      </c>
      <c r="DM6" s="33">
        <f t="shared" si="12"/>
        <v>8.35</v>
      </c>
      <c r="DN6" s="33">
        <f t="shared" si="12"/>
        <v>9</v>
      </c>
      <c r="DO6" s="33">
        <f t="shared" si="12"/>
        <v>10.11</v>
      </c>
      <c r="DP6" s="33">
        <f t="shared" si="12"/>
        <v>20.68</v>
      </c>
      <c r="DQ6" s="33">
        <f t="shared" si="12"/>
        <v>20.350000000000001</v>
      </c>
      <c r="DR6" s="32" t="str">
        <f>IF(DR7="","",IF(DR7="-","【-】","【"&amp;SUBSTITUTE(TEXT(DR7,"#,##0.00"),"-","△")&amp;"】"))</f>
        <v>【21.94】</v>
      </c>
      <c r="DS6" s="32">
        <f>IF(DS7="",NA(),DS7)</f>
        <v>0</v>
      </c>
      <c r="DT6" s="32">
        <f t="shared" ref="DT6:EB6" si="13">IF(DT7="",NA(),DT7)</f>
        <v>0</v>
      </c>
      <c r="DU6" s="32">
        <f t="shared" si="13"/>
        <v>0</v>
      </c>
      <c r="DV6" s="32">
        <f t="shared" si="13"/>
        <v>0</v>
      </c>
      <c r="DW6" s="32">
        <f t="shared" si="13"/>
        <v>0</v>
      </c>
      <c r="DX6" s="32">
        <f t="shared" si="13"/>
        <v>0</v>
      </c>
      <c r="DY6" s="33">
        <f t="shared" si="13"/>
        <v>0.09</v>
      </c>
      <c r="DZ6" s="33">
        <f t="shared" si="13"/>
        <v>0.08</v>
      </c>
      <c r="EA6" s="33">
        <f t="shared" si="13"/>
        <v>0.08</v>
      </c>
      <c r="EB6" s="32">
        <f t="shared" si="13"/>
        <v>0</v>
      </c>
      <c r="EC6" s="32" t="str">
        <f>IF(EC7="","",IF(EC7="-","【-】","【"&amp;SUBSTITUTE(TEXT(EC7,"#,##0.00"),"-","△")&amp;"】"))</f>
        <v>【0.00】</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0.11</v>
      </c>
      <c r="EN6" s="32" t="str">
        <f>IF(EN7="","",IF(EN7="-","【-】","【"&amp;SUBSTITUTE(TEXT(EN7,"#,##0.00"),"-","△")&amp;"】"))</f>
        <v>【0.03】</v>
      </c>
    </row>
    <row r="7" spans="1:147" s="34" customFormat="1" x14ac:dyDescent="0.15">
      <c r="A7" s="26"/>
      <c r="B7" s="35">
        <v>2015</v>
      </c>
      <c r="C7" s="35">
        <v>203882</v>
      </c>
      <c r="D7" s="35">
        <v>46</v>
      </c>
      <c r="E7" s="35">
        <v>17</v>
      </c>
      <c r="F7" s="35">
        <v>5</v>
      </c>
      <c r="G7" s="35">
        <v>0</v>
      </c>
      <c r="H7" s="35" t="s">
        <v>96</v>
      </c>
      <c r="I7" s="35" t="s">
        <v>97</v>
      </c>
      <c r="J7" s="35" t="s">
        <v>98</v>
      </c>
      <c r="K7" s="35" t="s">
        <v>99</v>
      </c>
      <c r="L7" s="35" t="s">
        <v>100</v>
      </c>
      <c r="M7" s="36" t="s">
        <v>101</v>
      </c>
      <c r="N7" s="36">
        <v>77.77</v>
      </c>
      <c r="O7" s="36">
        <v>25.36</v>
      </c>
      <c r="P7" s="36">
        <v>100</v>
      </c>
      <c r="Q7" s="36">
        <v>3996</v>
      </c>
      <c r="R7" s="36">
        <v>9175</v>
      </c>
      <c r="S7" s="36">
        <v>54.5</v>
      </c>
      <c r="T7" s="36">
        <v>168.35</v>
      </c>
      <c r="U7" s="36">
        <v>2330</v>
      </c>
      <c r="V7" s="36">
        <v>4.71</v>
      </c>
      <c r="W7" s="36">
        <v>494.69</v>
      </c>
      <c r="X7" s="36">
        <v>74.11</v>
      </c>
      <c r="Y7" s="36">
        <v>74.66</v>
      </c>
      <c r="Z7" s="36">
        <v>56.84</v>
      </c>
      <c r="AA7" s="36">
        <v>77.930000000000007</v>
      </c>
      <c r="AB7" s="36">
        <v>81.28</v>
      </c>
      <c r="AC7" s="36">
        <v>94.12</v>
      </c>
      <c r="AD7" s="36">
        <v>92.74</v>
      </c>
      <c r="AE7" s="36">
        <v>93.62</v>
      </c>
      <c r="AF7" s="36">
        <v>97.53</v>
      </c>
      <c r="AG7" s="36">
        <v>99.93</v>
      </c>
      <c r="AH7" s="36">
        <v>99.88</v>
      </c>
      <c r="AI7" s="36">
        <v>316.60000000000002</v>
      </c>
      <c r="AJ7" s="36">
        <v>344.5</v>
      </c>
      <c r="AK7" s="36">
        <v>436.76</v>
      </c>
      <c r="AL7" s="36">
        <v>723.27</v>
      </c>
      <c r="AM7" s="36">
        <v>771.92</v>
      </c>
      <c r="AN7" s="36">
        <v>262.73</v>
      </c>
      <c r="AO7" s="36">
        <v>243.13</v>
      </c>
      <c r="AP7" s="36">
        <v>280.08</v>
      </c>
      <c r="AQ7" s="36">
        <v>223.09</v>
      </c>
      <c r="AR7" s="36">
        <v>147.11000000000001</v>
      </c>
      <c r="AS7" s="36">
        <v>203.67</v>
      </c>
      <c r="AT7" s="36">
        <v>2592.2399999999998</v>
      </c>
      <c r="AU7" s="36">
        <v>2621.96</v>
      </c>
      <c r="AV7" s="36">
        <v>924.56</v>
      </c>
      <c r="AW7" s="36">
        <v>413.55</v>
      </c>
      <c r="AX7" s="36">
        <v>434.64</v>
      </c>
      <c r="AY7" s="36">
        <v>194.53</v>
      </c>
      <c r="AZ7" s="36">
        <v>162.52000000000001</v>
      </c>
      <c r="BA7" s="36">
        <v>124.2</v>
      </c>
      <c r="BB7" s="36">
        <v>33.03</v>
      </c>
      <c r="BC7" s="36">
        <v>47.67</v>
      </c>
      <c r="BD7" s="36">
        <v>34.01</v>
      </c>
      <c r="BE7" s="36">
        <v>51.94</v>
      </c>
      <c r="BF7" s="36">
        <v>103.9</v>
      </c>
      <c r="BG7" s="36">
        <v>98.59</v>
      </c>
      <c r="BH7" s="36">
        <v>1.03</v>
      </c>
      <c r="BI7" s="36">
        <v>0</v>
      </c>
      <c r="BJ7" s="36">
        <v>1239.2</v>
      </c>
      <c r="BK7" s="36">
        <v>1197.82</v>
      </c>
      <c r="BL7" s="36">
        <v>1126.77</v>
      </c>
      <c r="BM7" s="36">
        <v>1044.8</v>
      </c>
      <c r="BN7" s="36">
        <v>721.43</v>
      </c>
      <c r="BO7" s="36">
        <v>1015.77</v>
      </c>
      <c r="BP7" s="36">
        <v>169.54</v>
      </c>
      <c r="BQ7" s="36">
        <v>162.04</v>
      </c>
      <c r="BR7" s="36">
        <v>134.72</v>
      </c>
      <c r="BS7" s="36">
        <v>111.18</v>
      </c>
      <c r="BT7" s="36">
        <v>123.98</v>
      </c>
      <c r="BU7" s="36">
        <v>51.56</v>
      </c>
      <c r="BV7" s="36">
        <v>51.03</v>
      </c>
      <c r="BW7" s="36">
        <v>50.9</v>
      </c>
      <c r="BX7" s="36">
        <v>50.82</v>
      </c>
      <c r="BY7" s="36">
        <v>59.3</v>
      </c>
      <c r="BZ7" s="36">
        <v>52.78</v>
      </c>
      <c r="CA7" s="36">
        <v>110.96</v>
      </c>
      <c r="CB7" s="36">
        <v>116.19</v>
      </c>
      <c r="CC7" s="36">
        <v>140.81</v>
      </c>
      <c r="CD7" s="36">
        <v>173.23</v>
      </c>
      <c r="CE7" s="36">
        <v>155.78</v>
      </c>
      <c r="CF7" s="36">
        <v>283.26</v>
      </c>
      <c r="CG7" s="36">
        <v>289.60000000000002</v>
      </c>
      <c r="CH7" s="36">
        <v>293.27</v>
      </c>
      <c r="CI7" s="36">
        <v>300.52</v>
      </c>
      <c r="CJ7" s="36">
        <v>248.14</v>
      </c>
      <c r="CK7" s="36">
        <v>289.81</v>
      </c>
      <c r="CL7" s="36">
        <v>65.11</v>
      </c>
      <c r="CM7" s="36">
        <v>63.79</v>
      </c>
      <c r="CN7" s="36">
        <v>69.94</v>
      </c>
      <c r="CO7" s="36">
        <v>60.68</v>
      </c>
      <c r="CP7" s="36">
        <v>62.27</v>
      </c>
      <c r="CQ7" s="36">
        <v>55.2</v>
      </c>
      <c r="CR7" s="36">
        <v>54.74</v>
      </c>
      <c r="CS7" s="36">
        <v>53.78</v>
      </c>
      <c r="CT7" s="36">
        <v>53.24</v>
      </c>
      <c r="CU7" s="36">
        <v>57.3</v>
      </c>
      <c r="CV7" s="36">
        <v>52.74</v>
      </c>
      <c r="CW7" s="36">
        <v>98.47</v>
      </c>
      <c r="CX7" s="36">
        <v>99.42</v>
      </c>
      <c r="CY7" s="36">
        <v>98.32</v>
      </c>
      <c r="CZ7" s="36">
        <v>99.34</v>
      </c>
      <c r="DA7" s="36">
        <v>97.68</v>
      </c>
      <c r="DB7" s="36">
        <v>83.73</v>
      </c>
      <c r="DC7" s="36">
        <v>83.88</v>
      </c>
      <c r="DD7" s="36">
        <v>84.06</v>
      </c>
      <c r="DE7" s="36">
        <v>84.07</v>
      </c>
      <c r="DF7" s="36">
        <v>89.43</v>
      </c>
      <c r="DG7" s="36">
        <v>84.5</v>
      </c>
      <c r="DH7" s="36">
        <v>7.0000000000000007E-2</v>
      </c>
      <c r="DI7" s="36">
        <v>7.0000000000000007E-2</v>
      </c>
      <c r="DJ7" s="36">
        <v>0.08</v>
      </c>
      <c r="DK7" s="36">
        <v>37.29</v>
      </c>
      <c r="DL7" s="36">
        <v>40.18</v>
      </c>
      <c r="DM7" s="36">
        <v>8.35</v>
      </c>
      <c r="DN7" s="36">
        <v>9</v>
      </c>
      <c r="DO7" s="36">
        <v>10.11</v>
      </c>
      <c r="DP7" s="36">
        <v>20.68</v>
      </c>
      <c r="DQ7" s="36">
        <v>20.350000000000001</v>
      </c>
      <c r="DR7" s="36">
        <v>21.94</v>
      </c>
      <c r="DS7" s="36">
        <v>0</v>
      </c>
      <c r="DT7" s="36">
        <v>0</v>
      </c>
      <c r="DU7" s="36">
        <v>0</v>
      </c>
      <c r="DV7" s="36">
        <v>0</v>
      </c>
      <c r="DW7" s="36">
        <v>0</v>
      </c>
      <c r="DX7" s="36">
        <v>0</v>
      </c>
      <c r="DY7" s="36">
        <v>0.09</v>
      </c>
      <c r="DZ7" s="36">
        <v>0.08</v>
      </c>
      <c r="EA7" s="36">
        <v>0.08</v>
      </c>
      <c r="EB7" s="36">
        <v>0</v>
      </c>
      <c r="EC7" s="36">
        <v>0</v>
      </c>
      <c r="ED7" s="36">
        <v>0</v>
      </c>
      <c r="EE7" s="36">
        <v>0</v>
      </c>
      <c r="EF7" s="36">
        <v>0</v>
      </c>
      <c r="EG7" s="36">
        <v>0</v>
      </c>
      <c r="EH7" s="36">
        <v>0</v>
      </c>
      <c r="EI7" s="36">
        <v>0.03</v>
      </c>
      <c r="EJ7" s="36">
        <v>0.04</v>
      </c>
      <c r="EK7" s="36">
        <v>0.03</v>
      </c>
      <c r="EL7" s="36">
        <v>0.02</v>
      </c>
      <c r="EM7" s="36">
        <v>0.11</v>
      </c>
      <c r="EN7" s="36">
        <v>0.03</v>
      </c>
    </row>
    <row r="8" spans="1:147"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x14ac:dyDescent="0.15">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shinyatti</cp:lastModifiedBy>
  <dcterms:created xsi:type="dcterms:W3CDTF">2017-02-08T02:41:11Z</dcterms:created>
  <dcterms:modified xsi:type="dcterms:W3CDTF">2017-02-12T23:59:27Z</dcterms:modified>
  <cp:category/>
</cp:coreProperties>
</file>