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kansrv\メール\02-市町村課・職員課他県関係\H28\★【長野県市町村課】公営企業に係る「経営比較分析表」の分析等について（照会）\209066南佐久環境衛生組合\"/>
    </mc:Choice>
  </mc:AlternateContent>
  <workbookProtection workbookPassword="8649" lockStructure="1"/>
  <bookViews>
    <workbookView xWindow="0" yWindow="0" windowWidth="20490" windowHeight="771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<sst xmlns="http://schemas.openxmlformats.org/spreadsheetml/2006/main" count="224" uniqueCount="111">
  <si>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</si>
  <si>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</si>
  <si>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</si>
  <si>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</si>
  <si>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</si>
  <si>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</si>
  <si>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</si>
  <si>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</si>
  <si>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</si>
  <si>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</si>
  <si>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</si>
  <si>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</si>
  <si>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</si>
  <si>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</si>
  <si>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</si>
  <si>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</si>
  <si>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</si>
  <si>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</si>
  <si>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</si>
  <si>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</si>
  <si>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</si>
  <si>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</si>
  <si>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</si>
  <si>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</si>
  <si>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</si>
  <si>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</si>
  <si>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</si>
  <si>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</si>
  <si>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</si>
  <si>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</si>
  <si>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</si>
  <si>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</si>
  <si>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</si>
  <si>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</si>
  <si>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</si>
  <si>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</si>
  <si>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</si>
  <si>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</si>
  <si>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</si>
  <si>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</si>
  <si>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</si>
  <si>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</si>
  <si>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</si>
  <si>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</si>
  <si>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</si>
  <si>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</si>
  <si>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</si>
  <si>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</si>
  <si>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</si>
  <si>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</si>
  <si>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</si>
  <si>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</si>
  <si>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</si>
  <si>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</si>
  <si>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</si>
  <si>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</si>
  <si>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</si>
  <si>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</si>
  <si>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</si>
  <si>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</si>
  <si>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</si>
  <si>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</si>
  <si>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</si>
  <si>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</si>
  <si>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</si>
  <si>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</si>
  <si>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</si>
  <si>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</si>
  <si>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</si>
  <si>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</si>
  <si>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</si>
  <si>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</si>
  <si>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</si>
  <si>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</si>
  <si>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</si>
  <si>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</si>
  <si>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</si>
  <si>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</si>
  <si>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</si>
  <si>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</si>
  <si>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</si>
  <si>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</si>
  <si>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</si>
  <si>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</si>
  <si>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</si>
  <si>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</si>
  <si>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</si>
  <si>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</si>
  <si>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</si>
  <si>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</si>
  <si>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</si>
  <si>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</si>
  <si>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</si>
  <si>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</si>
  <si>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</si>
  <si>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</si>
  <si>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南佐久環境衛生組合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</si>
  <si>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</si>
  <si>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</si>
  <si>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</si>
  <si>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</si>
  <si>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</si>
  <si>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</si>
  <si>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</si>
  <si>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</si>
  <si>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</si>
  <si>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</si>
  <si>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</si>
  <si>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平成１２年４月に供用開始し１６年が経過しているが、短期間での施設整備、事業投資により、類似団体と比較して企業債規模が大きく、汚水処理原価も高額となり、収益の圧迫要因となっている。
　平成２３年度と平成２６年度では、隣接する佐久穂町の汚水処理施設（コミプラ、農集）が接続統合され一定の効率性が図られ、水洗化率や施設利用率も類似団体と同程度だが、人口減少に伴う有収水量の低下が進み、施設運営の適切な水準の料金収入に至らないため、経費回収率も圧迫している状況である。</t>
    <rPh sb="1" eb="3">
      <t>ヘイセイ</t>
    </rPh>
    <rPh sb="5" eb="6">
      <t>ネン</t>
    </rPh>
    <rPh sb="7" eb="8">
      <t>ツキ</t>
    </rPh>
    <rPh sb="9" eb="11">
      <t>キョウヨウ</t>
    </rPh>
    <rPh sb="11" eb="13">
      <t>カイシ</t>
    </rPh>
    <rPh sb="16" eb="17">
      <t>ネン</t>
    </rPh>
    <rPh sb="18" eb="20">
      <t>ケイカ</t>
    </rPh>
    <rPh sb="26" eb="29">
      <t>タンキカン</t>
    </rPh>
    <rPh sb="31" eb="33">
      <t>シセツ</t>
    </rPh>
    <rPh sb="33" eb="35">
      <t>セイビ</t>
    </rPh>
    <rPh sb="36" eb="38">
      <t>ジギョウ</t>
    </rPh>
    <rPh sb="38" eb="40">
      <t>トウシ</t>
    </rPh>
    <rPh sb="44" eb="46">
      <t>ルイジ</t>
    </rPh>
    <rPh sb="46" eb="48">
      <t>ダンタイ</t>
    </rPh>
    <rPh sb="49" eb="51">
      <t>ヒカク</t>
    </rPh>
    <rPh sb="53" eb="55">
      <t>キギョウ</t>
    </rPh>
    <rPh sb="55" eb="56">
      <t>サイ</t>
    </rPh>
    <rPh sb="56" eb="58">
      <t>キボ</t>
    </rPh>
    <rPh sb="59" eb="60">
      <t>オオ</t>
    </rPh>
    <rPh sb="63" eb="65">
      <t>オスイ</t>
    </rPh>
    <rPh sb="65" eb="67">
      <t>ショリ</t>
    </rPh>
    <rPh sb="67" eb="69">
      <t>ゲンカ</t>
    </rPh>
    <rPh sb="70" eb="72">
      <t>コウガク</t>
    </rPh>
    <rPh sb="76" eb="78">
      <t>シュウエキ</t>
    </rPh>
    <rPh sb="79" eb="81">
      <t>アッパク</t>
    </rPh>
    <rPh sb="81" eb="83">
      <t>ヨウイン</t>
    </rPh>
    <rPh sb="92" eb="94">
      <t>ヘイセイ</t>
    </rPh>
    <rPh sb="96" eb="98">
      <t>ネンド</t>
    </rPh>
    <rPh sb="99" eb="101">
      <t>ヘイセイ</t>
    </rPh>
    <rPh sb="103" eb="105">
      <t>ネンド</t>
    </rPh>
    <rPh sb="108" eb="110">
      <t>リンセツ</t>
    </rPh>
    <rPh sb="112" eb="116">
      <t>サクホマチ</t>
    </rPh>
    <rPh sb="117" eb="119">
      <t>オスイ</t>
    </rPh>
    <rPh sb="119" eb="121">
      <t>ショリ</t>
    </rPh>
    <rPh sb="121" eb="123">
      <t>シセツ</t>
    </rPh>
    <rPh sb="129" eb="131">
      <t>ノウシュウ</t>
    </rPh>
    <rPh sb="133" eb="135">
      <t>セツゾク</t>
    </rPh>
    <rPh sb="135" eb="137">
      <t>トウゴウ</t>
    </rPh>
    <rPh sb="139" eb="141">
      <t>イッテイ</t>
    </rPh>
    <rPh sb="142" eb="145">
      <t>コウリツセイ</t>
    </rPh>
    <rPh sb="146" eb="147">
      <t>ハカ</t>
    </rPh>
    <rPh sb="150" eb="153">
      <t>スイセンカ</t>
    </rPh>
    <rPh sb="153" eb="154">
      <t>リツ</t>
    </rPh>
    <rPh sb="155" eb="157">
      <t>シセツ</t>
    </rPh>
    <rPh sb="157" eb="160">
      <t>リヨウリツ</t>
    </rPh>
    <rPh sb="161" eb="163">
      <t>ルイジ</t>
    </rPh>
    <rPh sb="163" eb="165">
      <t>ダンタイ</t>
    </rPh>
    <rPh sb="166" eb="169">
      <t>ドウテイド</t>
    </rPh>
    <rPh sb="172" eb="174">
      <t>ジンコウ</t>
    </rPh>
    <rPh sb="174" eb="176">
      <t>ゲンショウ</t>
    </rPh>
    <rPh sb="177" eb="178">
      <t>トモナ</t>
    </rPh>
    <rPh sb="179" eb="181">
      <t>ユウシュウ</t>
    </rPh>
    <rPh sb="181" eb="183">
      <t>スイリョウ</t>
    </rPh>
    <rPh sb="184" eb="186">
      <t>テイカ</t>
    </rPh>
    <rPh sb="187" eb="188">
      <t>スス</t>
    </rPh>
    <rPh sb="190" eb="192">
      <t>シセツ</t>
    </rPh>
    <rPh sb="192" eb="194">
      <t>ウンエイ</t>
    </rPh>
    <rPh sb="195" eb="197">
      <t>テキセツ</t>
    </rPh>
    <rPh sb="198" eb="200">
      <t>スイジュン</t>
    </rPh>
    <rPh sb="201" eb="203">
      <t>リョウキン</t>
    </rPh>
    <rPh sb="203" eb="205">
      <t>シュウニュウ</t>
    </rPh>
    <rPh sb="206" eb="207">
      <t>イタ</t>
    </rPh>
    <rPh sb="213" eb="215">
      <t>ケイヒ</t>
    </rPh>
    <rPh sb="215" eb="217">
      <t>カイシュウ</t>
    </rPh>
    <rPh sb="217" eb="218">
      <t>リツ</t>
    </rPh>
    <rPh sb="219" eb="221">
      <t>アッパク</t>
    </rPh>
    <rPh sb="225" eb="227">
      <t>ジョウキョウ</t>
    </rPh>
    <phoneticPr fontId="4"/>
  </si>
  <si>
    <t>　平成３２年度からの企業会計（法適用）への移行に向けて準備を進めているが、施設効率の改善や今後の投資のあり方はもちろんのこと、運営体制そのもののあり方も見直していく必要性がある。</t>
    <rPh sb="1" eb="3">
      <t>ヘイセイ</t>
    </rPh>
    <rPh sb="5" eb="7">
      <t>ネンド</t>
    </rPh>
    <rPh sb="10" eb="12">
      <t>キギョウ</t>
    </rPh>
    <rPh sb="12" eb="14">
      <t>カイケイ</t>
    </rPh>
    <rPh sb="15" eb="16">
      <t>ホウ</t>
    </rPh>
    <rPh sb="16" eb="18">
      <t>テキヨウ</t>
    </rPh>
    <rPh sb="21" eb="23">
      <t>イコウ</t>
    </rPh>
    <rPh sb="24" eb="25">
      <t>ム</t>
    </rPh>
    <rPh sb="27" eb="29">
      <t>ジュンビ</t>
    </rPh>
    <rPh sb="30" eb="31">
      <t>スス</t>
    </rPh>
    <rPh sb="37" eb="39">
      <t>シセツ</t>
    </rPh>
    <rPh sb="39" eb="41">
      <t>コウリツ</t>
    </rPh>
    <rPh sb="42" eb="44">
      <t>カイゼン</t>
    </rPh>
    <rPh sb="45" eb="47">
      <t>コンゴ</t>
    </rPh>
    <rPh sb="48" eb="50">
      <t>トウシ</t>
    </rPh>
    <rPh sb="53" eb="54">
      <t>カタ</t>
    </rPh>
    <rPh sb="63" eb="65">
      <t>ウンエイ</t>
    </rPh>
    <rPh sb="65" eb="67">
      <t>タイセイ</t>
    </rPh>
    <rPh sb="74" eb="75">
      <t>カタ</t>
    </rPh>
    <rPh sb="76" eb="78">
      <t>ミナオ</t>
    </rPh>
    <rPh sb="82" eb="85">
      <t>ヒツヨウセイ</t>
    </rPh>
    <phoneticPr fontId="4"/>
  </si>
  <si>
    <t>　施設の老朽化による更新投資・対策の実施状況は該当していないが、引続き定期的（概ね５年～７年サイクル）な清掃点検を行い、適正な維持管理に努めるとともに、一層計画的な点検・調査を進め、今後の施設更新事業費の平準化・削減を見据えた改築方針等を策定する必要性がある。</t>
    <rPh sb="1" eb="3">
      <t>シセツ</t>
    </rPh>
    <rPh sb="4" eb="7">
      <t>ロウキュウカ</t>
    </rPh>
    <rPh sb="10" eb="12">
      <t>コウシン</t>
    </rPh>
    <rPh sb="12" eb="14">
      <t>トウシ</t>
    </rPh>
    <rPh sb="15" eb="17">
      <t>タイサク</t>
    </rPh>
    <rPh sb="18" eb="20">
      <t>ジッシ</t>
    </rPh>
    <rPh sb="20" eb="22">
      <t>ジョウキョウ</t>
    </rPh>
    <rPh sb="23" eb="25">
      <t>ガイトウ</t>
    </rPh>
    <rPh sb="32" eb="34">
      <t>ヒキツヅ</t>
    </rPh>
    <rPh sb="35" eb="38">
      <t>テイキテキ</t>
    </rPh>
    <rPh sb="39" eb="40">
      <t>オオム</t>
    </rPh>
    <rPh sb="42" eb="43">
      <t>ネン</t>
    </rPh>
    <rPh sb="45" eb="46">
      <t>ネン</t>
    </rPh>
    <rPh sb="52" eb="54">
      <t>セイソウ</t>
    </rPh>
    <rPh sb="54" eb="56">
      <t>テンケン</t>
    </rPh>
    <rPh sb="57" eb="58">
      <t>オコナ</t>
    </rPh>
    <rPh sb="60" eb="62">
      <t>テキセイ</t>
    </rPh>
    <rPh sb="63" eb="65">
      <t>イジ</t>
    </rPh>
    <rPh sb="65" eb="67">
      <t>カンリ</t>
    </rPh>
    <rPh sb="68" eb="69">
      <t>ツト</t>
    </rPh>
    <rPh sb="76" eb="78">
      <t>イッソウ</t>
    </rPh>
    <rPh sb="78" eb="81">
      <t>ケイカクテキ</t>
    </rPh>
    <rPh sb="82" eb="84">
      <t>テンケン</t>
    </rPh>
    <rPh sb="85" eb="87">
      <t>チョウサ</t>
    </rPh>
    <rPh sb="88" eb="89">
      <t>スス</t>
    </rPh>
    <rPh sb="91" eb="93">
      <t>コンゴ</t>
    </rPh>
    <rPh sb="94" eb="96">
      <t>シセツ</t>
    </rPh>
    <rPh sb="96" eb="98">
      <t>コウシン</t>
    </rPh>
    <rPh sb="98" eb="101">
      <t>ジギョウヒ</t>
    </rPh>
    <rPh sb="102" eb="105">
      <t>ヘイジュンカ</t>
    </rPh>
    <rPh sb="106" eb="108">
      <t>サクゲン</t>
    </rPh>
    <rPh sb="109" eb="111">
      <t>ミス</t>
    </rPh>
    <rPh sb="113" eb="115">
      <t>カイチク</t>
    </rPh>
    <rPh sb="115" eb="117">
      <t>ホウシン</t>
    </rPh>
    <rPh sb="117" eb="118">
      <t>ナド</t>
    </rPh>
    <rPh sb="119" eb="121">
      <t>サクテイ</t>
    </rPh>
    <rPh sb="123" eb="126">
      <t>ヒツヨウセイ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</si>
</sst>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36632"/>
        <c:axId val="22963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0.14000000000000001</c:v>
                </c:pt>
                <c:pt idx="2" formatCode="#,##0.00;&quot;△&quot;#,##0.00">
                  <c:v>0</c:v>
                </c:pt>
                <c:pt idx="3">
                  <c:v>0.17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36632"/>
        <c:axId val="229637024"/>
      </c:lineChart>
      <c:dateAx>
        <c:axId val="229636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637024"/>
        <c:crosses val="autoZero"/>
        <c:auto val="1"/>
        <c:lblOffset val="100"/>
        <c:baseTimeUnit val="years"/>
      </c:dateAx>
      <c:valAx>
        <c:axId val="22963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636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52.71</c:v>
                </c:pt>
                <c:pt idx="1">
                  <c:v>53.12</c:v>
                </c:pt>
                <c:pt idx="2">
                  <c:v>53.45</c:v>
                </c:pt>
                <c:pt idx="3">
                  <c:v>52.53</c:v>
                </c:pt>
                <c:pt idx="4">
                  <c:v>52.29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39640"/>
        <c:axId val="2319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41.95</c:v>
                </c:pt>
                <c:pt idx="2">
                  <c:v>40.71</c:v>
                </c:pt>
                <c:pt idx="3">
                  <c:v>43.53</c:v>
                </c:pt>
                <c:pt idx="4">
                  <c:v>49.39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39640"/>
        <c:axId val="231940032"/>
      </c:lineChart>
      <c:dateAx>
        <c:axId val="231939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940032"/>
        <c:crosses val="autoZero"/>
        <c:auto val="1"/>
        <c:lblOffset val="100"/>
        <c:baseTimeUnit val="years"/>
      </c:dateAx>
      <c:valAx>
        <c:axId val="2319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939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71.3</c:v>
                </c:pt>
                <c:pt idx="1">
                  <c:v>73.09</c:v>
                </c:pt>
                <c:pt idx="2">
                  <c:v>75.59</c:v>
                </c:pt>
                <c:pt idx="3">
                  <c:v>75.16</c:v>
                </c:pt>
                <c:pt idx="4">
                  <c:v>76.61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41208"/>
        <c:axId val="23194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64.459999999999994</c:v>
                </c:pt>
                <c:pt idx="2">
                  <c:v>63.45</c:v>
                </c:pt>
                <c:pt idx="3">
                  <c:v>64.14</c:v>
                </c:pt>
                <c:pt idx="4">
                  <c:v>83.96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41208"/>
        <c:axId val="231941600"/>
      </c:lineChart>
      <c:dateAx>
        <c:axId val="23194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941600"/>
        <c:crosses val="autoZero"/>
        <c:auto val="1"/>
        <c:lblOffset val="100"/>
        <c:baseTimeUnit val="years"/>
      </c:dateAx>
      <c:valAx>
        <c:axId val="23194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94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44.51</c:v>
                </c:pt>
                <c:pt idx="1">
                  <c:v>45.11</c:v>
                </c:pt>
                <c:pt idx="2">
                  <c:v>43.03</c:v>
                </c:pt>
                <c:pt idx="3">
                  <c:v>43.02</c:v>
                </c:pt>
                <c:pt idx="4">
                  <c:v>42.68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38200"/>
        <c:axId val="22963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38200"/>
        <c:axId val="229638592"/>
      </c:lineChart>
      <c:dateAx>
        <c:axId val="229638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638592"/>
        <c:crosses val="autoZero"/>
        <c:auto val="1"/>
        <c:lblOffset val="100"/>
        <c:baseTimeUnit val="years"/>
      </c:dateAx>
      <c:valAx>
        <c:axId val="22963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638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39768"/>
        <c:axId val="22964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39768"/>
        <c:axId val="229640160"/>
      </c:lineChart>
      <c:dateAx>
        <c:axId val="22963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640160"/>
        <c:crosses val="autoZero"/>
        <c:auto val="1"/>
        <c:lblOffset val="100"/>
        <c:baseTimeUnit val="years"/>
      </c:dateAx>
      <c:valAx>
        <c:axId val="22964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639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83856"/>
        <c:axId val="229884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83856"/>
        <c:axId val="229884248"/>
      </c:lineChart>
      <c:dateAx>
        <c:axId val="22988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884248"/>
        <c:crosses val="autoZero"/>
        <c:auto val="1"/>
        <c:lblOffset val="100"/>
        <c:baseTimeUnit val="years"/>
      </c:dateAx>
      <c:valAx>
        <c:axId val="229884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88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88720"/>
        <c:axId val="22988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88720"/>
        <c:axId val="229885424"/>
      </c:lineChart>
      <c:dateAx>
        <c:axId val="17978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885424"/>
        <c:crosses val="autoZero"/>
        <c:auto val="1"/>
        <c:lblOffset val="100"/>
        <c:baseTimeUnit val="years"/>
      </c:dateAx>
      <c:valAx>
        <c:axId val="22988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78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86600"/>
        <c:axId val="18184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86600"/>
        <c:axId val="181841408"/>
      </c:lineChart>
      <c:dateAx>
        <c:axId val="229886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841408"/>
        <c:crosses val="autoZero"/>
        <c:auto val="1"/>
        <c:lblOffset val="100"/>
        <c:baseTimeUnit val="years"/>
      </c:dateAx>
      <c:valAx>
        <c:axId val="18184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886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2648.43</c:v>
                </c:pt>
                <c:pt idx="1">
                  <c:v>2509.15</c:v>
                </c:pt>
                <c:pt idx="2">
                  <c:v>2387.2399999999998</c:v>
                </c:pt>
                <c:pt idx="3">
                  <c:v>2195.92</c:v>
                </c:pt>
                <c:pt idx="4">
                  <c:v>2083.48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10368"/>
        <c:axId val="23181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1791.46</c:v>
                </c:pt>
                <c:pt idx="2">
                  <c:v>1826.49</c:v>
                </c:pt>
                <c:pt idx="3">
                  <c:v>1696.96</c:v>
                </c:pt>
                <c:pt idx="4">
                  <c:v>1162.3599999999999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10368"/>
        <c:axId val="231810760"/>
      </c:lineChart>
      <c:dateAx>
        <c:axId val="23181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810760"/>
        <c:crosses val="autoZero"/>
        <c:auto val="1"/>
        <c:lblOffset val="100"/>
        <c:baseTimeUnit val="years"/>
      </c:dateAx>
      <c:valAx>
        <c:axId val="23181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81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30.8</c:v>
                </c:pt>
                <c:pt idx="1">
                  <c:v>30.38</c:v>
                </c:pt>
                <c:pt idx="2">
                  <c:v>30.17</c:v>
                </c:pt>
                <c:pt idx="3">
                  <c:v>29.57</c:v>
                </c:pt>
                <c:pt idx="4">
                  <c:v>33.29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11936"/>
        <c:axId val="231812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51.28</c:v>
                </c:pt>
                <c:pt idx="2">
                  <c:v>48</c:v>
                </c:pt>
                <c:pt idx="3">
                  <c:v>47.23</c:v>
                </c:pt>
                <c:pt idx="4">
                  <c:v>68.209999999999994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11936"/>
        <c:axId val="231812328"/>
      </c:lineChart>
      <c:dateAx>
        <c:axId val="23181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812328"/>
        <c:crosses val="autoZero"/>
        <c:auto val="1"/>
        <c:lblOffset val="100"/>
        <c:baseTimeUnit val="years"/>
      </c:dateAx>
      <c:valAx>
        <c:axId val="231812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81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734.72</c:v>
                </c:pt>
                <c:pt idx="1">
                  <c:v>745</c:v>
                </c:pt>
                <c:pt idx="2">
                  <c:v>755</c:v>
                </c:pt>
                <c:pt idx="3">
                  <c:v>788</c:v>
                </c:pt>
                <c:pt idx="4">
                  <c:v>706.14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13504"/>
        <c:axId val="23193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311.81</c:v>
                </c:pt>
                <c:pt idx="2">
                  <c:v>334.37</c:v>
                </c:pt>
                <c:pt idx="3">
                  <c:v>351.41</c:v>
                </c:pt>
                <c:pt idx="4">
                  <c:v>250.84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13504"/>
        <c:axId val="231938464"/>
      </c:lineChart>
      <c:dateAx>
        <c:axId val="23181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938464"/>
        <c:crosses val="autoZero"/>
        <c:auto val="1"/>
        <c:lblOffset val="100"/>
        <c:baseTimeUnit val="years"/>
      </c:dateAx>
      <c:valAx>
        <c:axId val="23193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81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N20" zoomScale="85" zoomScaleNormal="85" workbookViewId="0">
      <selection activeCell="CL55" sqref="CL5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南佐久環境衛生組合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 t="str">
        <f>データ!R6</f>
        <v>-</v>
      </c>
      <c r="AM8" s="47"/>
      <c r="AN8" s="47"/>
      <c r="AO8" s="47"/>
      <c r="AP8" s="47"/>
      <c r="AQ8" s="47"/>
      <c r="AR8" s="47"/>
      <c r="AS8" s="47"/>
      <c r="AT8" s="43" t="str">
        <f>データ!S6</f>
        <v>-</v>
      </c>
      <c r="AU8" s="43"/>
      <c r="AV8" s="43"/>
      <c r="AW8" s="43"/>
      <c r="AX8" s="43"/>
      <c r="AY8" s="43"/>
      <c r="AZ8" s="43"/>
      <c r="BA8" s="43"/>
      <c r="BB8" s="43" t="str">
        <f>データ!T6</f>
        <v>-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11.85</v>
      </c>
      <c r="Q10" s="43"/>
      <c r="R10" s="43"/>
      <c r="S10" s="43"/>
      <c r="T10" s="43"/>
      <c r="U10" s="43"/>
      <c r="V10" s="43"/>
      <c r="W10" s="43">
        <f>データ!P6</f>
        <v>100.22</v>
      </c>
      <c r="X10" s="43"/>
      <c r="Y10" s="43"/>
      <c r="Z10" s="43"/>
      <c r="AA10" s="43"/>
      <c r="AB10" s="43"/>
      <c r="AC10" s="43"/>
      <c r="AD10" s="47">
        <f>データ!Q6</f>
        <v>4341</v>
      </c>
      <c r="AE10" s="47"/>
      <c r="AF10" s="47"/>
      <c r="AG10" s="47"/>
      <c r="AH10" s="47"/>
      <c r="AI10" s="47"/>
      <c r="AJ10" s="47"/>
      <c r="AK10" s="2"/>
      <c r="AL10" s="47">
        <f>データ!U6</f>
        <v>13765</v>
      </c>
      <c r="AM10" s="47"/>
      <c r="AN10" s="47"/>
      <c r="AO10" s="47"/>
      <c r="AP10" s="47"/>
      <c r="AQ10" s="47"/>
      <c r="AR10" s="47"/>
      <c r="AS10" s="47"/>
      <c r="AT10" s="43">
        <f>データ!V6</f>
        <v>5.84</v>
      </c>
      <c r="AU10" s="43"/>
      <c r="AV10" s="43"/>
      <c r="AW10" s="43"/>
      <c r="AX10" s="43"/>
      <c r="AY10" s="43"/>
      <c r="AZ10" s="43"/>
      <c r="BA10" s="43"/>
      <c r="BB10" s="43">
        <f>データ!W6</f>
        <v>2357.02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209066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長野県　南佐久環境衛生組合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11.85</v>
      </c>
      <c r="P6" s="32">
        <f t="shared" si="3"/>
        <v>100.22</v>
      </c>
      <c r="Q6" s="32">
        <f t="shared" si="3"/>
        <v>4341</v>
      </c>
      <c r="R6" s="32" t="str">
        <f t="shared" si="3"/>
        <v>-</v>
      </c>
      <c r="S6" s="32" t="str">
        <f t="shared" si="3"/>
        <v>-</v>
      </c>
      <c r="T6" s="32" t="str">
        <f t="shared" si="3"/>
        <v>-</v>
      </c>
      <c r="U6" s="32">
        <f t="shared" si="3"/>
        <v>13765</v>
      </c>
      <c r="V6" s="32">
        <f t="shared" si="3"/>
        <v>5.84</v>
      </c>
      <c r="W6" s="32">
        <f t="shared" si="3"/>
        <v>2357.02</v>
      </c>
      <c r="X6" s="33">
        <f>IF(X7="",NA(),X7)</f>
        <v>44.51</v>
      </c>
      <c r="Y6" s="33">
        <f t="shared" ref="Y6:AG6" si="4">IF(Y7="",NA(),Y7)</f>
        <v>45.11</v>
      </c>
      <c r="Z6" s="33">
        <f t="shared" si="4"/>
        <v>43.03</v>
      </c>
      <c r="AA6" s="33">
        <f t="shared" si="4"/>
        <v>43.02</v>
      </c>
      <c r="AB6" s="33">
        <f t="shared" si="4"/>
        <v>42.68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2648.43</v>
      </c>
      <c r="BF6" s="33">
        <f t="shared" ref="BF6:BN6" si="7">IF(BF7="",NA(),BF7)</f>
        <v>2509.15</v>
      </c>
      <c r="BG6" s="33">
        <f t="shared" si="7"/>
        <v>2387.2399999999998</v>
      </c>
      <c r="BH6" s="33">
        <f t="shared" si="7"/>
        <v>2195.92</v>
      </c>
      <c r="BI6" s="33">
        <f t="shared" si="7"/>
        <v>2083.48</v>
      </c>
      <c r="BJ6" s="33">
        <f t="shared" si="7"/>
        <v>1749.66</v>
      </c>
      <c r="BK6" s="33">
        <f t="shared" si="7"/>
        <v>1791.46</v>
      </c>
      <c r="BL6" s="33">
        <f t="shared" si="7"/>
        <v>1826.49</v>
      </c>
      <c r="BM6" s="33">
        <f t="shared" si="7"/>
        <v>1696.96</v>
      </c>
      <c r="BN6" s="33">
        <f t="shared" si="7"/>
        <v>1162.3599999999999</v>
      </c>
      <c r="BO6" s="32" t="str">
        <f>IF(BO7="","",IF(BO7="-","【-】","【"&amp;SUBSTITUTE(TEXT(BO7,"#,##0.00"),"-","△")&amp;"】"))</f>
        <v>【763.62】</v>
      </c>
      <c r="BP6" s="33">
        <f>IF(BP7="",NA(),BP7)</f>
        <v>30.8</v>
      </c>
      <c r="BQ6" s="33">
        <f t="shared" ref="BQ6:BY6" si="8">IF(BQ7="",NA(),BQ7)</f>
        <v>30.38</v>
      </c>
      <c r="BR6" s="33">
        <f t="shared" si="8"/>
        <v>30.17</v>
      </c>
      <c r="BS6" s="33">
        <f t="shared" si="8"/>
        <v>29.57</v>
      </c>
      <c r="BT6" s="33">
        <f t="shared" si="8"/>
        <v>33.29</v>
      </c>
      <c r="BU6" s="33">
        <f t="shared" si="8"/>
        <v>54.46</v>
      </c>
      <c r="BV6" s="33">
        <f t="shared" si="8"/>
        <v>51.28</v>
      </c>
      <c r="BW6" s="33">
        <f t="shared" si="8"/>
        <v>48</v>
      </c>
      <c r="BX6" s="33">
        <f t="shared" si="8"/>
        <v>47.23</v>
      </c>
      <c r="BY6" s="33">
        <f t="shared" si="8"/>
        <v>68.209999999999994</v>
      </c>
      <c r="BZ6" s="32" t="str">
        <f>IF(BZ7="","",IF(BZ7="-","【-】","【"&amp;SUBSTITUTE(TEXT(BZ7,"#,##0.00"),"-","△")&amp;"】"))</f>
        <v>【98.53】</v>
      </c>
      <c r="CA6" s="33">
        <f>IF(CA7="",NA(),CA7)</f>
        <v>734.72</v>
      </c>
      <c r="CB6" s="33">
        <f t="shared" ref="CB6:CJ6" si="9">IF(CB7="",NA(),CB7)</f>
        <v>745</v>
      </c>
      <c r="CC6" s="33">
        <f t="shared" si="9"/>
        <v>755</v>
      </c>
      <c r="CD6" s="33">
        <f t="shared" si="9"/>
        <v>788</v>
      </c>
      <c r="CE6" s="33">
        <f t="shared" si="9"/>
        <v>706.14</v>
      </c>
      <c r="CF6" s="33">
        <f t="shared" si="9"/>
        <v>293.08999999999997</v>
      </c>
      <c r="CG6" s="33">
        <f t="shared" si="9"/>
        <v>311.81</v>
      </c>
      <c r="CH6" s="33">
        <f t="shared" si="9"/>
        <v>334.37</v>
      </c>
      <c r="CI6" s="33">
        <f t="shared" si="9"/>
        <v>351.41</v>
      </c>
      <c r="CJ6" s="33">
        <f t="shared" si="9"/>
        <v>250.84</v>
      </c>
      <c r="CK6" s="32" t="str">
        <f>IF(CK7="","",IF(CK7="-","【-】","【"&amp;SUBSTITUTE(TEXT(CK7,"#,##0.00"),"-","△")&amp;"】"))</f>
        <v>【139.70】</v>
      </c>
      <c r="CL6" s="33">
        <f>IF(CL7="",NA(),CL7)</f>
        <v>52.71</v>
      </c>
      <c r="CM6" s="33">
        <f t="shared" ref="CM6:CU6" si="10">IF(CM7="",NA(),CM7)</f>
        <v>53.12</v>
      </c>
      <c r="CN6" s="33">
        <f t="shared" si="10"/>
        <v>53.45</v>
      </c>
      <c r="CO6" s="33">
        <f t="shared" si="10"/>
        <v>52.53</v>
      </c>
      <c r="CP6" s="33">
        <f t="shared" si="10"/>
        <v>52.29</v>
      </c>
      <c r="CQ6" s="33">
        <f t="shared" si="10"/>
        <v>38.950000000000003</v>
      </c>
      <c r="CR6" s="33">
        <f t="shared" si="10"/>
        <v>41.95</v>
      </c>
      <c r="CS6" s="33">
        <f t="shared" si="10"/>
        <v>40.71</v>
      </c>
      <c r="CT6" s="33">
        <f t="shared" si="10"/>
        <v>43.53</v>
      </c>
      <c r="CU6" s="33">
        <f t="shared" si="10"/>
        <v>49.39</v>
      </c>
      <c r="CV6" s="32" t="str">
        <f>IF(CV7="","",IF(CV7="-","【-】","【"&amp;SUBSTITUTE(TEXT(CV7,"#,##0.00"),"-","△")&amp;"】"))</f>
        <v>【60.01】</v>
      </c>
      <c r="CW6" s="33">
        <f>IF(CW7="",NA(),CW7)</f>
        <v>71.3</v>
      </c>
      <c r="CX6" s="33">
        <f t="shared" ref="CX6:DF6" si="11">IF(CX7="",NA(),CX7)</f>
        <v>73.09</v>
      </c>
      <c r="CY6" s="33">
        <f t="shared" si="11"/>
        <v>75.59</v>
      </c>
      <c r="CZ6" s="33">
        <f t="shared" si="11"/>
        <v>75.16</v>
      </c>
      <c r="DA6" s="33">
        <f t="shared" si="11"/>
        <v>76.61</v>
      </c>
      <c r="DB6" s="33">
        <f t="shared" si="11"/>
        <v>65.599999999999994</v>
      </c>
      <c r="DC6" s="33">
        <f t="shared" si="11"/>
        <v>64.459999999999994</v>
      </c>
      <c r="DD6" s="33">
        <f t="shared" si="11"/>
        <v>63.45</v>
      </c>
      <c r="DE6" s="33">
        <f t="shared" si="11"/>
        <v>64.14</v>
      </c>
      <c r="DF6" s="33">
        <f t="shared" si="11"/>
        <v>83.96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0.14000000000000001</v>
      </c>
      <c r="EK6" s="32">
        <f t="shared" si="14"/>
        <v>0</v>
      </c>
      <c r="EL6" s="33">
        <f t="shared" si="14"/>
        <v>0.17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209066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11.85</v>
      </c>
      <c r="P7" s="36">
        <v>100.22</v>
      </c>
      <c r="Q7" s="36">
        <v>4341</v>
      </c>
      <c r="R7" s="36" t="s">
        <v>101</v>
      </c>
      <c r="S7" s="36" t="s">
        <v>101</v>
      </c>
      <c r="T7" s="36" t="s">
        <v>101</v>
      </c>
      <c r="U7" s="36">
        <v>13765</v>
      </c>
      <c r="V7" s="36">
        <v>5.84</v>
      </c>
      <c r="W7" s="36">
        <v>2357.02</v>
      </c>
      <c r="X7" s="36">
        <v>44.51</v>
      </c>
      <c r="Y7" s="36">
        <v>45.11</v>
      </c>
      <c r="Z7" s="36">
        <v>43.03</v>
      </c>
      <c r="AA7" s="36">
        <v>43.02</v>
      </c>
      <c r="AB7" s="36">
        <v>42.68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2648.43</v>
      </c>
      <c r="BF7" s="36">
        <v>2509.15</v>
      </c>
      <c r="BG7" s="36">
        <v>2387.2399999999998</v>
      </c>
      <c r="BH7" s="36">
        <v>2195.92</v>
      </c>
      <c r="BI7" s="36">
        <v>2083.48</v>
      </c>
      <c r="BJ7" s="36">
        <v>1749.66</v>
      </c>
      <c r="BK7" s="36">
        <v>1791.46</v>
      </c>
      <c r="BL7" s="36">
        <v>1826.49</v>
      </c>
      <c r="BM7" s="36">
        <v>1696.96</v>
      </c>
      <c r="BN7" s="36">
        <v>1162.3599999999999</v>
      </c>
      <c r="BO7" s="36">
        <v>763.62</v>
      </c>
      <c r="BP7" s="36">
        <v>30.8</v>
      </c>
      <c r="BQ7" s="36">
        <v>30.38</v>
      </c>
      <c r="BR7" s="36">
        <v>30.17</v>
      </c>
      <c r="BS7" s="36">
        <v>29.57</v>
      </c>
      <c r="BT7" s="36">
        <v>33.29</v>
      </c>
      <c r="BU7" s="36">
        <v>54.46</v>
      </c>
      <c r="BV7" s="36">
        <v>51.28</v>
      </c>
      <c r="BW7" s="36">
        <v>48</v>
      </c>
      <c r="BX7" s="36">
        <v>47.23</v>
      </c>
      <c r="BY7" s="36">
        <v>68.209999999999994</v>
      </c>
      <c r="BZ7" s="36">
        <v>98.53</v>
      </c>
      <c r="CA7" s="36">
        <v>734.72</v>
      </c>
      <c r="CB7" s="36">
        <v>745</v>
      </c>
      <c r="CC7" s="36">
        <v>755</v>
      </c>
      <c r="CD7" s="36">
        <v>788</v>
      </c>
      <c r="CE7" s="36">
        <v>706.14</v>
      </c>
      <c r="CF7" s="36">
        <v>293.08999999999997</v>
      </c>
      <c r="CG7" s="36">
        <v>311.81</v>
      </c>
      <c r="CH7" s="36">
        <v>334.37</v>
      </c>
      <c r="CI7" s="36">
        <v>351.41</v>
      </c>
      <c r="CJ7" s="36">
        <v>250.84</v>
      </c>
      <c r="CK7" s="36">
        <v>139.69999999999999</v>
      </c>
      <c r="CL7" s="36">
        <v>52.71</v>
      </c>
      <c r="CM7" s="36">
        <v>53.12</v>
      </c>
      <c r="CN7" s="36">
        <v>53.45</v>
      </c>
      <c r="CO7" s="36">
        <v>52.53</v>
      </c>
      <c r="CP7" s="36">
        <v>52.29</v>
      </c>
      <c r="CQ7" s="36">
        <v>38.950000000000003</v>
      </c>
      <c r="CR7" s="36">
        <v>41.95</v>
      </c>
      <c r="CS7" s="36">
        <v>40.71</v>
      </c>
      <c r="CT7" s="36">
        <v>43.53</v>
      </c>
      <c r="CU7" s="36">
        <v>49.39</v>
      </c>
      <c r="CV7" s="36">
        <v>60.01</v>
      </c>
      <c r="CW7" s="36">
        <v>71.3</v>
      </c>
      <c r="CX7" s="36">
        <v>73.09</v>
      </c>
      <c r="CY7" s="36">
        <v>75.59</v>
      </c>
      <c r="CZ7" s="36">
        <v>75.16</v>
      </c>
      <c r="DA7" s="36">
        <v>76.61</v>
      </c>
      <c r="DB7" s="36">
        <v>65.599999999999994</v>
      </c>
      <c r="DC7" s="36">
        <v>64.459999999999994</v>
      </c>
      <c r="DD7" s="36">
        <v>63.45</v>
      </c>
      <c r="DE7" s="36">
        <v>64.14</v>
      </c>
      <c r="DF7" s="36">
        <v>83.96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0.14000000000000001</v>
      </c>
      <c r="EK7" s="36">
        <v>0</v>
      </c>
      <c r="EL7" s="36">
        <v>0.17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nankan5</cp:lastModifiedBy>
  <dcterms:created xsi:type="dcterms:W3CDTF">2017-02-08T02:50:01Z</dcterms:created>
  <dcterms:modified xsi:type="dcterms:W3CDTF">2017-02-12T23:11:24Z</dcterms:modified>
  <cp:category/>
</cp:coreProperties>
</file>