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R10" i="4" s="1"/>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B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<sst xmlns="http://schemas.openxmlformats.org/spreadsheetml/2006/main" count="217" uniqueCount="107">
  <si>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</si>
  <si>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</si>
  <si>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</si>
  <si>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</si>
  <si>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</si>
  <si>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</si>
  <si>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</si>
  <si>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</si>
  <si>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</si>
  <si>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</si>
  <si>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</si>
  <si>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</si>
  <si>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</si>
  <si>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</si>
  <si>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</si>
  <si>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</si>
  <si>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</si>
  <si>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</si>
  <si>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</si>
  <si>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</si>
  <si>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</si>
  <si>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</si>
  <si>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</si>
  <si>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</si>
  <si>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</si>
  <si>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</si>
  <si>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</si>
  <si>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</si>
  <si>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</si>
  <si>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</si>
  <si>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</si>
  <si>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</si>
  <si>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</si>
  <si>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</si>
  <si>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</si>
  <si>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</si>
  <si>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</si>
  <si>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</si>
  <si>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</si>
  <si>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</si>
  <si>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</si>
  <si>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</si>
  <si>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</si>
  <si>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</si>
  <si>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</si>
  <si>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</si>
  <si>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</si>
  <si>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</si>
  <si>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</si>
  <si>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</si>
  <si>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</si>
  <si>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</si>
  <si>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</si>
  <si>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</si>
  <si>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</si>
  <si>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</si>
  <si>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</si>
  <si>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</si>
  <si>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</si>
  <si>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</si>
  <si>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</si>
  <si>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</si>
  <si>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</si>
  <si>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</si>
  <si>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</si>
  <si>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</si>
  <si>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</si>
  <si>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</si>
  <si>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</si>
  <si>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</si>
  <si>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</si>
  <si>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</si>
  <si>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</si>
  <si>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</si>
  <si>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</si>
  <si>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</si>
  <si>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</si>
  <si>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</si>
  <si>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</si>
  <si>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</si>
  <si>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</si>
  <si>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</si>
  <si>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</si>
  <si>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</si>
  <si>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</si>
  <si>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</si>
  <si>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</si>
  <si>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</si>
  <si>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</si>
  <si>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</si>
  <si>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</si>
  <si>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</si>
  <si>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</si>
  <si>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南箕輪村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</si>
  <si>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</si>
  <si>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</si>
  <si>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</si>
  <si>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</si>
  <si>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</si>
  <si>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</si>
  <si>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</si>
  <si>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</si>
  <si>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</si>
  <si>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</si>
  <si>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ともに当村では100％以上になっていることから、昨年同様、黒字経営を維持しております。また、一般会計からの繰入金も無いため、現時点では給水収益により給水費用を賄えています。今後も更なる費用削減などを図り安心安全な水を供給するよう努めてまいります。
　懸念事項として、有収率が類似団体平均値より約５％ほど低い値であります。配水管等の漏水が原因と思われますので、今後、地域を区切りながら漏水調査を実施し、有収率向上に努めてまいります。</t>
    <phoneticPr fontId="4"/>
  </si>
  <si>
    <t>　法定耐用年数を超えた配水管の割合を示す管路経年化率が類似団体平均値より約６％ほど高い値になっています。今後は、村の配水管布設状況を適切に把握しながら、耐震化も含め、計画的かつ効率的に更新に取り組んでまいります。</t>
    <phoneticPr fontId="4"/>
  </si>
  <si>
    <t>　当村では、人口増に伴い給水収益も増加傾向にあり、給水収益により給水費用を賄えていますので、今後も健全経営に努めてまいります。
　また、法定耐用年数を経過する配水管の更新については、有形固定資産減価償却率が高く、経常収支比率が良好であることから、結果的に必要な更新投資を先送りしてきたことが推察されます。
　平成27・28年度でアセットマネジメント（資産管理運用計画）を実施しておりますので、今後、適正な更新投資計画を基に、当村水道事業の運営体制を再検証しながら有収率向上と、経営健全化を図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</si>
</sst>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0.15</c:v>
                </c:pt>
                <c:pt idx="4">
                  <c:v>0</c:v>
                </c:pt>
              </c:numCache>
            </c:numRef>
          </c:val>
        </c:ser>
        <c:dLbls>
          <c:showLegendKey val="0"/>
          <c:showVal val="0"/>
          <c:showCatName val="0"/>
          <c:showSerName val="0"/>
          <c:showPercent val="0"/>
          <c:showBubbleSize val="0"/>
        </c:dLbls>
        <c:gapWidth val="150"/>
        <c:axId val="76674176"/>
        <c:axId val="766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76674176"/>
        <c:axId val="76676096"/>
      </c:lineChart>
      <c:dateAx>
        <c:axId val="76674176"/>
        <c:scaling>
          <c:orientation val="minMax"/>
        </c:scaling>
        <c:delete val="1"/>
        <c:axPos val="b"/>
        <c:numFmt formatCode="ge" sourceLinked="1"/>
        <c:majorTickMark val="none"/>
        <c:minorTickMark val="none"/>
        <c:tickLblPos val="none"/>
        <c:crossAx val="76676096"/>
        <c:crosses val="autoZero"/>
        <c:auto val="1"/>
        <c:lblOffset val="100"/>
        <c:baseTimeUnit val="years"/>
      </c:dateAx>
      <c:valAx>
        <c:axId val="766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64.5</c:v>
                </c:pt>
                <c:pt idx="1">
                  <c:v>64.08</c:v>
                </c:pt>
                <c:pt idx="2">
                  <c:v>65.23</c:v>
                </c:pt>
                <c:pt idx="3">
                  <c:v>72.19</c:v>
                </c:pt>
                <c:pt idx="4">
                  <c:v>74.38</c:v>
                </c:pt>
              </c:numCache>
            </c:numRef>
          </c:val>
        </c:ser>
        <c:dLbls>
          <c:showLegendKey val="0"/>
          <c:showVal val="0"/>
          <c:showCatName val="0"/>
          <c:showSerName val="0"/>
          <c:showPercent val="0"/>
          <c:showBubbleSize val="0"/>
        </c:dLbls>
        <c:gapWidth val="150"/>
        <c:axId val="78525952"/>
        <c:axId val="785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78525952"/>
        <c:axId val="78527872"/>
      </c:lineChart>
      <c:dateAx>
        <c:axId val="78525952"/>
        <c:scaling>
          <c:orientation val="minMax"/>
        </c:scaling>
        <c:delete val="1"/>
        <c:axPos val="b"/>
        <c:numFmt formatCode="ge" sourceLinked="1"/>
        <c:majorTickMark val="none"/>
        <c:minorTickMark val="none"/>
        <c:tickLblPos val="none"/>
        <c:crossAx val="78527872"/>
        <c:crosses val="autoZero"/>
        <c:auto val="1"/>
        <c:lblOffset val="100"/>
        <c:baseTimeUnit val="years"/>
      </c:dateAx>
      <c:valAx>
        <c:axId val="78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76.540000000000006</c:v>
                </c:pt>
                <c:pt idx="1">
                  <c:v>75.83</c:v>
                </c:pt>
                <c:pt idx="2">
                  <c:v>74.010000000000005</c:v>
                </c:pt>
                <c:pt idx="3">
                  <c:v>78.56</c:v>
                </c:pt>
                <c:pt idx="4">
                  <c:v>76.47</c:v>
                </c:pt>
              </c:numCache>
            </c:numRef>
          </c:val>
        </c:ser>
        <c:dLbls>
          <c:showLegendKey val="0"/>
          <c:showVal val="0"/>
          <c:showCatName val="0"/>
          <c:showSerName val="0"/>
          <c:showPercent val="0"/>
          <c:showBubbleSize val="0"/>
        </c:dLbls>
        <c:gapWidth val="150"/>
        <c:axId val="78574720"/>
        <c:axId val="785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78574720"/>
        <c:axId val="78576640"/>
      </c:lineChart>
      <c:dateAx>
        <c:axId val="78574720"/>
        <c:scaling>
          <c:orientation val="minMax"/>
        </c:scaling>
        <c:delete val="1"/>
        <c:axPos val="b"/>
        <c:numFmt formatCode="ge" sourceLinked="1"/>
        <c:majorTickMark val="none"/>
        <c:minorTickMark val="none"/>
        <c:tickLblPos val="none"/>
        <c:crossAx val="78576640"/>
        <c:crosses val="autoZero"/>
        <c:auto val="1"/>
        <c:lblOffset val="100"/>
        <c:baseTimeUnit val="years"/>
      </c:dateAx>
      <c:valAx>
        <c:axId val="785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92.86</c:v>
                </c:pt>
                <c:pt idx="1">
                  <c:v>106.33</c:v>
                </c:pt>
                <c:pt idx="2">
                  <c:v>104.55</c:v>
                </c:pt>
                <c:pt idx="3">
                  <c:v>110.34</c:v>
                </c:pt>
                <c:pt idx="4">
                  <c:v>110.8</c:v>
                </c:pt>
              </c:numCache>
            </c:numRef>
          </c:val>
        </c:ser>
        <c:dLbls>
          <c:showLegendKey val="0"/>
          <c:showVal val="0"/>
          <c:showCatName val="0"/>
          <c:showSerName val="0"/>
          <c:showPercent val="0"/>
          <c:showBubbleSize val="0"/>
        </c:dLbls>
        <c:gapWidth val="150"/>
        <c:axId val="76980992"/>
        <c:axId val="76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76980992"/>
        <c:axId val="76982912"/>
      </c:lineChart>
      <c:dateAx>
        <c:axId val="76980992"/>
        <c:scaling>
          <c:orientation val="minMax"/>
        </c:scaling>
        <c:delete val="1"/>
        <c:axPos val="b"/>
        <c:numFmt formatCode="ge" sourceLinked="1"/>
        <c:majorTickMark val="none"/>
        <c:minorTickMark val="none"/>
        <c:tickLblPos val="none"/>
        <c:crossAx val="76982912"/>
        <c:crosses val="autoZero"/>
        <c:auto val="1"/>
        <c:lblOffset val="100"/>
        <c:baseTimeUnit val="years"/>
      </c:dateAx>
      <c:valAx>
        <c:axId val="7698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31.56</c:v>
                </c:pt>
                <c:pt idx="1">
                  <c:v>33.29</c:v>
                </c:pt>
                <c:pt idx="2">
                  <c:v>34.97</c:v>
                </c:pt>
                <c:pt idx="3">
                  <c:v>53.01</c:v>
                </c:pt>
                <c:pt idx="4">
                  <c:v>52.69</c:v>
                </c:pt>
              </c:numCache>
            </c:numRef>
          </c:val>
        </c:ser>
        <c:dLbls>
          <c:showLegendKey val="0"/>
          <c:showVal val="0"/>
          <c:showCatName val="0"/>
          <c:showSerName val="0"/>
          <c:showPercent val="0"/>
          <c:showBubbleSize val="0"/>
        </c:dLbls>
        <c:gapWidth val="150"/>
        <c:axId val="77943168"/>
        <c:axId val="779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77943168"/>
        <c:axId val="77945088"/>
      </c:lineChart>
      <c:dateAx>
        <c:axId val="77943168"/>
        <c:scaling>
          <c:orientation val="minMax"/>
        </c:scaling>
        <c:delete val="1"/>
        <c:axPos val="b"/>
        <c:numFmt formatCode="ge" sourceLinked="1"/>
        <c:majorTickMark val="none"/>
        <c:minorTickMark val="none"/>
        <c:tickLblPos val="none"/>
        <c:crossAx val="77945088"/>
        <c:crosses val="autoZero"/>
        <c:auto val="1"/>
        <c:lblOffset val="100"/>
        <c:baseTimeUnit val="years"/>
      </c:dateAx>
      <c:valAx>
        <c:axId val="77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13.63</c:v>
                </c:pt>
                <c:pt idx="1">
                  <c:v>13.63</c:v>
                </c:pt>
                <c:pt idx="2">
                  <c:v>13.63</c:v>
                </c:pt>
                <c:pt idx="3">
                  <c:v>13.59</c:v>
                </c:pt>
                <c:pt idx="4">
                  <c:v>13.59</c:v>
                </c:pt>
              </c:numCache>
            </c:numRef>
          </c:val>
        </c:ser>
        <c:dLbls>
          <c:showLegendKey val="0"/>
          <c:showVal val="0"/>
          <c:showCatName val="0"/>
          <c:showSerName val="0"/>
          <c:showPercent val="0"/>
          <c:showBubbleSize val="0"/>
        </c:dLbls>
        <c:gapWidth val="150"/>
        <c:axId val="77983744"/>
        <c:axId val="779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77983744"/>
        <c:axId val="77985664"/>
      </c:lineChart>
      <c:dateAx>
        <c:axId val="77983744"/>
        <c:scaling>
          <c:orientation val="minMax"/>
        </c:scaling>
        <c:delete val="1"/>
        <c:axPos val="b"/>
        <c:numFmt formatCode="ge" sourceLinked="1"/>
        <c:majorTickMark val="none"/>
        <c:minorTickMark val="none"/>
        <c:tickLblPos val="none"/>
        <c:crossAx val="77985664"/>
        <c:crosses val="autoZero"/>
        <c:auto val="1"/>
        <c:lblOffset val="100"/>
        <c:baseTimeUnit val="years"/>
      </c:dateAx>
      <c:valAx>
        <c:axId val="77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45728"/>
        <c:axId val="783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78345728"/>
        <c:axId val="78347648"/>
      </c:lineChart>
      <c:dateAx>
        <c:axId val="78345728"/>
        <c:scaling>
          <c:orientation val="minMax"/>
        </c:scaling>
        <c:delete val="1"/>
        <c:axPos val="b"/>
        <c:numFmt formatCode="ge" sourceLinked="1"/>
        <c:majorTickMark val="none"/>
        <c:minorTickMark val="none"/>
        <c:tickLblPos val="none"/>
        <c:crossAx val="78347648"/>
        <c:crosses val="autoZero"/>
        <c:auto val="1"/>
        <c:lblOffset val="100"/>
        <c:baseTimeUnit val="years"/>
      </c:dateAx>
      <c:valAx>
        <c:axId val="7834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3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3302.92</c:v>
                </c:pt>
                <c:pt idx="1">
                  <c:v>4309.8999999999996</c:v>
                </c:pt>
                <c:pt idx="2">
                  <c:v>2436.58</c:v>
                </c:pt>
                <c:pt idx="3">
                  <c:v>1147.9000000000001</c:v>
                </c:pt>
                <c:pt idx="4">
                  <c:v>709.64</c:v>
                </c:pt>
              </c:numCache>
            </c:numRef>
          </c:val>
        </c:ser>
        <c:dLbls>
          <c:showLegendKey val="0"/>
          <c:showVal val="0"/>
          <c:showCatName val="0"/>
          <c:showSerName val="0"/>
          <c:showPercent val="0"/>
          <c:showBubbleSize val="0"/>
        </c:dLbls>
        <c:gapWidth val="150"/>
        <c:axId val="78652928"/>
        <c:axId val="786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78652928"/>
        <c:axId val="78654848"/>
      </c:lineChart>
      <c:dateAx>
        <c:axId val="78652928"/>
        <c:scaling>
          <c:orientation val="minMax"/>
        </c:scaling>
        <c:delete val="1"/>
        <c:axPos val="b"/>
        <c:numFmt formatCode="ge" sourceLinked="1"/>
        <c:majorTickMark val="none"/>
        <c:minorTickMark val="none"/>
        <c:tickLblPos val="none"/>
        <c:crossAx val="78654848"/>
        <c:crosses val="autoZero"/>
        <c:auto val="1"/>
        <c:lblOffset val="100"/>
        <c:baseTimeUnit val="years"/>
      </c:dateAx>
      <c:valAx>
        <c:axId val="7865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114.81</c:v>
                </c:pt>
                <c:pt idx="1">
                  <c:v>109.62</c:v>
                </c:pt>
                <c:pt idx="2">
                  <c:v>102.77</c:v>
                </c:pt>
                <c:pt idx="3">
                  <c:v>93.73</c:v>
                </c:pt>
                <c:pt idx="4">
                  <c:v>85.19</c:v>
                </c:pt>
              </c:numCache>
            </c:numRef>
          </c:val>
        </c:ser>
        <c:dLbls>
          <c:showLegendKey val="0"/>
          <c:showVal val="0"/>
          <c:showCatName val="0"/>
          <c:showSerName val="0"/>
          <c:showPercent val="0"/>
          <c:showBubbleSize val="0"/>
        </c:dLbls>
        <c:gapWidth val="150"/>
        <c:axId val="78667136"/>
        <c:axId val="78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78667136"/>
        <c:axId val="78693888"/>
      </c:lineChart>
      <c:dateAx>
        <c:axId val="78667136"/>
        <c:scaling>
          <c:orientation val="minMax"/>
        </c:scaling>
        <c:delete val="1"/>
        <c:axPos val="b"/>
        <c:numFmt formatCode="ge" sourceLinked="1"/>
        <c:majorTickMark val="none"/>
        <c:minorTickMark val="none"/>
        <c:tickLblPos val="none"/>
        <c:crossAx val="78693888"/>
        <c:crosses val="autoZero"/>
        <c:auto val="1"/>
        <c:lblOffset val="100"/>
        <c:baseTimeUnit val="years"/>
      </c:dateAx>
      <c:valAx>
        <c:axId val="7869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91.43</c:v>
                </c:pt>
                <c:pt idx="1">
                  <c:v>104.91</c:v>
                </c:pt>
                <c:pt idx="2">
                  <c:v>103.08</c:v>
                </c:pt>
                <c:pt idx="3">
                  <c:v>110.47</c:v>
                </c:pt>
                <c:pt idx="4">
                  <c:v>111.06</c:v>
                </c:pt>
              </c:numCache>
            </c:numRef>
          </c:val>
        </c:ser>
        <c:dLbls>
          <c:showLegendKey val="0"/>
          <c:showVal val="0"/>
          <c:showCatName val="0"/>
          <c:showSerName val="0"/>
          <c:showPercent val="0"/>
          <c:showBubbleSize val="0"/>
        </c:dLbls>
        <c:gapWidth val="150"/>
        <c:axId val="78396416"/>
        <c:axId val="784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78396416"/>
        <c:axId val="78410880"/>
      </c:lineChart>
      <c:dateAx>
        <c:axId val="78396416"/>
        <c:scaling>
          <c:orientation val="minMax"/>
        </c:scaling>
        <c:delete val="1"/>
        <c:axPos val="b"/>
        <c:numFmt formatCode="ge" sourceLinked="1"/>
        <c:majorTickMark val="none"/>
        <c:minorTickMark val="none"/>
        <c:tickLblPos val="none"/>
        <c:crossAx val="78410880"/>
        <c:crosses val="autoZero"/>
        <c:auto val="1"/>
        <c:lblOffset val="100"/>
        <c:baseTimeUnit val="years"/>
      </c:dateAx>
      <c:valAx>
        <c:axId val="784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188.37</c:v>
                </c:pt>
                <c:pt idx="1">
                  <c:v>164.33</c:v>
                </c:pt>
                <c:pt idx="2">
                  <c:v>167.34</c:v>
                </c:pt>
                <c:pt idx="3">
                  <c:v>156.13</c:v>
                </c:pt>
                <c:pt idx="4">
                  <c:v>155.62</c:v>
                </c:pt>
              </c:numCache>
            </c:numRef>
          </c:val>
        </c:ser>
        <c:dLbls>
          <c:showLegendKey val="0"/>
          <c:showVal val="0"/>
          <c:showCatName val="0"/>
          <c:showSerName val="0"/>
          <c:showPercent val="0"/>
          <c:showBubbleSize val="0"/>
        </c:dLbls>
        <c:gapWidth val="150"/>
        <c:axId val="78436224"/>
        <c:axId val="785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78436224"/>
        <c:axId val="78512128"/>
      </c:lineChart>
      <c:dateAx>
        <c:axId val="78436224"/>
        <c:scaling>
          <c:orientation val="minMax"/>
        </c:scaling>
        <c:delete val="1"/>
        <c:axPos val="b"/>
        <c:numFmt formatCode="ge" sourceLinked="1"/>
        <c:majorTickMark val="none"/>
        <c:minorTickMark val="none"/>
        <c:tickLblPos val="none"/>
        <c:crossAx val="78512128"/>
        <c:crosses val="autoZero"/>
        <c:auto val="1"/>
        <c:lblOffset val="100"/>
        <c:baseTimeUnit val="years"/>
      </c:dateAx>
      <c:valAx>
        <c:axId val="785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J63" sqref="BJ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南箕輪村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15155</v>
      </c>
      <c r="AJ8" s="56"/>
      <c r="AK8" s="56"/>
      <c r="AL8" s="56"/>
      <c r="AM8" s="56"/>
      <c r="AN8" s="56"/>
      <c r="AO8" s="56"/>
      <c r="AP8" s="57"/>
      <c r="AQ8" s="47">
        <f>データ!R6</f>
        <v>40.99</v>
      </c>
      <c r="AR8" s="47"/>
      <c r="AS8" s="47"/>
      <c r="AT8" s="47"/>
      <c r="AU8" s="47"/>
      <c r="AV8" s="47"/>
      <c r="AW8" s="47"/>
      <c r="AX8" s="47"/>
      <c r="AY8" s="47">
        <f>データ!S6</f>
        <v>369.72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87.36</v>
      </c>
      <c r="K10" s="47"/>
      <c r="L10" s="47"/>
      <c r="M10" s="47"/>
      <c r="N10" s="47"/>
      <c r="O10" s="47"/>
      <c r="P10" s="47"/>
      <c r="Q10" s="47"/>
      <c r="R10" s="47">
        <f>データ!O6</f>
        <v>89.06</v>
      </c>
      <c r="S10" s="47"/>
      <c r="T10" s="47"/>
      <c r="U10" s="47"/>
      <c r="V10" s="47"/>
      <c r="W10" s="47"/>
      <c r="X10" s="47"/>
      <c r="Y10" s="47"/>
      <c r="Z10" s="78">
        <f>データ!P6</f>
        <v>3245</v>
      </c>
      <c r="AA10" s="78"/>
      <c r="AB10" s="78"/>
      <c r="AC10" s="78"/>
      <c r="AD10" s="78"/>
      <c r="AE10" s="78"/>
      <c r="AF10" s="78"/>
      <c r="AG10" s="78"/>
      <c r="AH10" s="2"/>
      <c r="AI10" s="78">
        <f>データ!T6</f>
        <v>13509</v>
      </c>
      <c r="AJ10" s="78"/>
      <c r="AK10" s="78"/>
      <c r="AL10" s="78"/>
      <c r="AM10" s="78"/>
      <c r="AN10" s="78"/>
      <c r="AO10" s="78"/>
      <c r="AP10" s="78"/>
      <c r="AQ10" s="47">
        <f>データ!U6</f>
        <v>20.25</v>
      </c>
      <c r="AR10" s="47"/>
      <c r="AS10" s="47"/>
      <c r="AT10" s="47"/>
      <c r="AU10" s="47"/>
      <c r="AV10" s="47"/>
      <c r="AW10" s="47"/>
      <c r="AX10" s="47"/>
      <c r="AY10" s="47">
        <f>データ!V6</f>
        <v>667.11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N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203858</v>
      </c>
      <c r="D6" s="31">
        <f t="shared" si="3"/>
        <v>46</v>
      </c>
      <c r="E6" s="31">
        <f t="shared" si="3"/>
        <v>1</v>
      </c>
      <c r="F6" s="31">
        <f t="shared" si="3"/>
        <v>0</v>
      </c>
      <c r="G6" s="31">
        <f t="shared" si="3"/>
        <v>1</v>
      </c>
      <c r="H6" s="31" t="str">
        <f t="shared" si="3"/>
        <v>長野県　南箕輪村</v>
      </c>
      <c r="I6" s="31" t="str">
        <f t="shared" si="3"/>
        <v>法適用</v>
      </c>
      <c r="J6" s="31" t="str">
        <f t="shared" si="3"/>
        <v>水道事業</v>
      </c>
      <c r="K6" s="31" t="str">
        <f t="shared" si="3"/>
        <v>末端給水事業</v>
      </c>
      <c r="L6" s="31" t="str">
        <f t="shared" si="3"/>
        <v>A7</v>
      </c>
      <c r="M6" s="32" t="str">
        <f t="shared" si="3"/>
        <v>-</v>
      </c>
      <c r="N6" s="32">
        <f t="shared" si="3"/>
        <v>87.36</v>
      </c>
      <c r="O6" s="32">
        <f t="shared" si="3"/>
        <v>89.06</v>
      </c>
      <c r="P6" s="32">
        <f t="shared" si="3"/>
        <v>3245</v>
      </c>
      <c r="Q6" s="32">
        <f t="shared" si="3"/>
        <v>15155</v>
      </c>
      <c r="R6" s="32">
        <f t="shared" si="3"/>
        <v>40.99</v>
      </c>
      <c r="S6" s="32">
        <f t="shared" si="3"/>
        <v>369.72</v>
      </c>
      <c r="T6" s="32">
        <f t="shared" si="3"/>
        <v>13509</v>
      </c>
      <c r="U6" s="32">
        <f t="shared" si="3"/>
        <v>20.25</v>
      </c>
      <c r="V6" s="32">
        <f t="shared" si="3"/>
        <v>667.11</v>
      </c>
      <c r="W6" s="33">
        <f>IF(W7="",NA(),W7)</f>
        <v>92.86</v>
      </c>
      <c r="X6" s="33">
        <f t="shared" ref="X6:AF6" si="4">IF(X7="",NA(),X7)</f>
        <v>106.33</v>
      </c>
      <c r="Y6" s="33">
        <f t="shared" si="4"/>
        <v>104.55</v>
      </c>
      <c r="Z6" s="33">
        <f t="shared" si="4"/>
        <v>110.34</v>
      </c>
      <c r="AA6" s="33">
        <f t="shared" si="4"/>
        <v>110.8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3302.92</v>
      </c>
      <c r="AT6" s="33">
        <f t="shared" ref="AT6:BB6" si="6">IF(AT7="",NA(),AT7)</f>
        <v>4309.8999999999996</v>
      </c>
      <c r="AU6" s="33">
        <f t="shared" si="6"/>
        <v>2436.58</v>
      </c>
      <c r="AV6" s="33">
        <f t="shared" si="6"/>
        <v>1147.9000000000001</v>
      </c>
      <c r="AW6" s="33">
        <f t="shared" si="6"/>
        <v>709.64</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114.81</v>
      </c>
      <c r="BE6" s="33">
        <f t="shared" ref="BE6:BM6" si="7">IF(BE7="",NA(),BE7)</f>
        <v>109.62</v>
      </c>
      <c r="BF6" s="33">
        <f t="shared" si="7"/>
        <v>102.77</v>
      </c>
      <c r="BG6" s="33">
        <f t="shared" si="7"/>
        <v>93.73</v>
      </c>
      <c r="BH6" s="33">
        <f t="shared" si="7"/>
        <v>85.19</v>
      </c>
      <c r="BI6" s="33">
        <f t="shared" si="7"/>
        <v>474.06</v>
      </c>
      <c r="BJ6" s="33">
        <f t="shared" si="7"/>
        <v>458</v>
      </c>
      <c r="BK6" s="33">
        <f t="shared" si="7"/>
        <v>443.13</v>
      </c>
      <c r="BL6" s="33">
        <f t="shared" si="7"/>
        <v>442.54</v>
      </c>
      <c r="BM6" s="33">
        <f t="shared" si="7"/>
        <v>431</v>
      </c>
      <c r="BN6" s="32" t="str">
        <f>IF(BN7="","",IF(BN7="-","【-】","【"&amp;SUBSTITUTE(TEXT(BN7,"#,##0.00"),"-","△")&amp;"】"))</f>
        <v>【276.38】</v>
      </c>
      <c r="BO6" s="33">
        <f>IF(BO7="",NA(),BO7)</f>
        <v>91.43</v>
      </c>
      <c r="BP6" s="33">
        <f t="shared" ref="BP6:BX6" si="8">IF(BP7="",NA(),BP7)</f>
        <v>104.91</v>
      </c>
      <c r="BQ6" s="33">
        <f t="shared" si="8"/>
        <v>103.08</v>
      </c>
      <c r="BR6" s="33">
        <f t="shared" si="8"/>
        <v>110.47</v>
      </c>
      <c r="BS6" s="33">
        <f t="shared" si="8"/>
        <v>111.06</v>
      </c>
      <c r="BT6" s="33">
        <f t="shared" si="8"/>
        <v>96.62</v>
      </c>
      <c r="BU6" s="33">
        <f t="shared" si="8"/>
        <v>96.27</v>
      </c>
      <c r="BV6" s="33">
        <f t="shared" si="8"/>
        <v>95.4</v>
      </c>
      <c r="BW6" s="33">
        <f t="shared" si="8"/>
        <v>98.6</v>
      </c>
      <c r="BX6" s="33">
        <f t="shared" si="8"/>
        <v>100.82</v>
      </c>
      <c r="BY6" s="32" t="str">
        <f>IF(BY7="","",IF(BY7="-","【-】","【"&amp;SUBSTITUTE(TEXT(BY7,"#,##0.00"),"-","△")&amp;"】"))</f>
        <v>【104.99】</v>
      </c>
      <c r="BZ6" s="33">
        <f>IF(BZ7="",NA(),BZ7)</f>
        <v>188.37</v>
      </c>
      <c r="CA6" s="33">
        <f t="shared" ref="CA6:CI6" si="9">IF(CA7="",NA(),CA7)</f>
        <v>164.33</v>
      </c>
      <c r="CB6" s="33">
        <f t="shared" si="9"/>
        <v>167.34</v>
      </c>
      <c r="CC6" s="33">
        <f t="shared" si="9"/>
        <v>156.13</v>
      </c>
      <c r="CD6" s="33">
        <f t="shared" si="9"/>
        <v>155.62</v>
      </c>
      <c r="CE6" s="33">
        <f t="shared" si="9"/>
        <v>184.53</v>
      </c>
      <c r="CF6" s="33">
        <f t="shared" si="9"/>
        <v>186.94</v>
      </c>
      <c r="CG6" s="33">
        <f t="shared" si="9"/>
        <v>186.15</v>
      </c>
      <c r="CH6" s="33">
        <f t="shared" si="9"/>
        <v>181.67</v>
      </c>
      <c r="CI6" s="33">
        <f t="shared" si="9"/>
        <v>179.55</v>
      </c>
      <c r="CJ6" s="32" t="str">
        <f>IF(CJ7="","",IF(CJ7="-","【-】","【"&amp;SUBSTITUTE(TEXT(CJ7,"#,##0.00"),"-","△")&amp;"】"))</f>
        <v>【163.72】</v>
      </c>
      <c r="CK6" s="33">
        <f>IF(CK7="",NA(),CK7)</f>
        <v>64.5</v>
      </c>
      <c r="CL6" s="33">
        <f t="shared" ref="CL6:CT6" si="10">IF(CL7="",NA(),CL7)</f>
        <v>64.08</v>
      </c>
      <c r="CM6" s="33">
        <f t="shared" si="10"/>
        <v>65.23</v>
      </c>
      <c r="CN6" s="33">
        <f t="shared" si="10"/>
        <v>72.19</v>
      </c>
      <c r="CO6" s="33">
        <f t="shared" si="10"/>
        <v>74.38</v>
      </c>
      <c r="CP6" s="33">
        <f t="shared" si="10"/>
        <v>52.9</v>
      </c>
      <c r="CQ6" s="33">
        <f t="shared" si="10"/>
        <v>54.51</v>
      </c>
      <c r="CR6" s="33">
        <f t="shared" si="10"/>
        <v>54.47</v>
      </c>
      <c r="CS6" s="33">
        <f t="shared" si="10"/>
        <v>53.61</v>
      </c>
      <c r="CT6" s="33">
        <f t="shared" si="10"/>
        <v>53.52</v>
      </c>
      <c r="CU6" s="32" t="str">
        <f>IF(CU7="","",IF(CU7="-","【-】","【"&amp;SUBSTITUTE(TEXT(CU7,"#,##0.00"),"-","△")&amp;"】"))</f>
        <v>【59.76】</v>
      </c>
      <c r="CV6" s="33">
        <f>IF(CV7="",NA(),CV7)</f>
        <v>76.540000000000006</v>
      </c>
      <c r="CW6" s="33">
        <f t="shared" ref="CW6:DE6" si="11">IF(CW7="",NA(),CW7)</f>
        <v>75.83</v>
      </c>
      <c r="CX6" s="33">
        <f t="shared" si="11"/>
        <v>74.010000000000005</v>
      </c>
      <c r="CY6" s="33">
        <f t="shared" si="11"/>
        <v>78.56</v>
      </c>
      <c r="CZ6" s="33">
        <f t="shared" si="11"/>
        <v>76.47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31.56</v>
      </c>
      <c r="DH6" s="33">
        <f t="shared" ref="DH6:DP6" si="12">IF(DH7="",NA(),DH7)</f>
        <v>33.29</v>
      </c>
      <c r="DI6" s="33">
        <f t="shared" si="12"/>
        <v>34.97</v>
      </c>
      <c r="DJ6" s="33">
        <f t="shared" si="12"/>
        <v>53.01</v>
      </c>
      <c r="DK6" s="33">
        <f t="shared" si="12"/>
        <v>52.69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13.63</v>
      </c>
      <c r="DS6" s="33">
        <f t="shared" ref="DS6:EA6" si="13">IF(DS7="",NA(),DS7)</f>
        <v>13.63</v>
      </c>
      <c r="DT6" s="33">
        <f t="shared" si="13"/>
        <v>13.63</v>
      </c>
      <c r="DU6" s="33">
        <f t="shared" si="13"/>
        <v>13.59</v>
      </c>
      <c r="DV6" s="33">
        <f t="shared" si="13"/>
        <v>13.59</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3">
        <f t="shared" si="14"/>
        <v>0.15</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203858</v>
      </c>
      <c r="D7" s="35">
        <v>46</v>
      </c>
      <c r="E7" s="35">
        <v>1</v>
      </c>
      <c r="F7" s="35">
        <v>0</v>
      </c>
      <c r="G7" s="35">
        <v>1</v>
      </c>
      <c r="H7" s="35" t="s">
        <v>93</v>
      </c>
      <c r="I7" s="35" t="s">
        <v>94</v>
      </c>
      <c r="J7" s="35" t="s">
        <v>95</v>
      </c>
      <c r="K7" s="35" t="s">
        <v>96</v>
      </c>
      <c r="L7" s="35" t="s">
        <v>97</v>
      </c>
      <c r="M7" s="36" t="s">
        <v>98</v>
      </c>
      <c r="N7" s="36">
        <v>87.36</v>
      </c>
      <c r="O7" s="36">
        <v>89.06</v>
      </c>
      <c r="P7" s="36">
        <v>3245</v>
      </c>
      <c r="Q7" s="36">
        <v>15155</v>
      </c>
      <c r="R7" s="36">
        <v>40.99</v>
      </c>
      <c r="S7" s="36">
        <v>369.72</v>
      </c>
      <c r="T7" s="36">
        <v>13509</v>
      </c>
      <c r="U7" s="36">
        <v>20.25</v>
      </c>
      <c r="V7" s="36">
        <v>667.11</v>
      </c>
      <c r="W7" s="36">
        <v>92.86</v>
      </c>
      <c r="X7" s="36">
        <v>106.33</v>
      </c>
      <c r="Y7" s="36">
        <v>104.55</v>
      </c>
      <c r="Z7" s="36">
        <v>110.34</v>
      </c>
      <c r="AA7" s="36">
        <v>110.8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3302.92</v>
      </c>
      <c r="AT7" s="36">
        <v>4309.8999999999996</v>
      </c>
      <c r="AU7" s="36">
        <v>2436.58</v>
      </c>
      <c r="AV7" s="36">
        <v>1147.9000000000001</v>
      </c>
      <c r="AW7" s="36">
        <v>709.64</v>
      </c>
      <c r="AX7" s="36">
        <v>1128.25</v>
      </c>
      <c r="AY7" s="36">
        <v>1159.4100000000001</v>
      </c>
      <c r="AZ7" s="36">
        <v>1081.23</v>
      </c>
      <c r="BA7" s="36">
        <v>406.37</v>
      </c>
      <c r="BB7" s="36">
        <v>398.29</v>
      </c>
      <c r="BC7" s="36">
        <v>262.74</v>
      </c>
      <c r="BD7" s="36">
        <v>114.81</v>
      </c>
      <c r="BE7" s="36">
        <v>109.62</v>
      </c>
      <c r="BF7" s="36">
        <v>102.77</v>
      </c>
      <c r="BG7" s="36">
        <v>93.73</v>
      </c>
      <c r="BH7" s="36">
        <v>85.19</v>
      </c>
      <c r="BI7" s="36">
        <v>474.06</v>
      </c>
      <c r="BJ7" s="36">
        <v>458</v>
      </c>
      <c r="BK7" s="36">
        <v>443.13</v>
      </c>
      <c r="BL7" s="36">
        <v>442.54</v>
      </c>
      <c r="BM7" s="36">
        <v>431</v>
      </c>
      <c r="BN7" s="36">
        <v>276.38</v>
      </c>
      <c r="BO7" s="36">
        <v>91.43</v>
      </c>
      <c r="BP7" s="36">
        <v>104.91</v>
      </c>
      <c r="BQ7" s="36">
        <v>103.08</v>
      </c>
      <c r="BR7" s="36">
        <v>110.47</v>
      </c>
      <c r="BS7" s="36">
        <v>111.06</v>
      </c>
      <c r="BT7" s="36">
        <v>96.62</v>
      </c>
      <c r="BU7" s="36">
        <v>96.27</v>
      </c>
      <c r="BV7" s="36">
        <v>95.4</v>
      </c>
      <c r="BW7" s="36">
        <v>98.6</v>
      </c>
      <c r="BX7" s="36">
        <v>100.82</v>
      </c>
      <c r="BY7" s="36">
        <v>104.99</v>
      </c>
      <c r="BZ7" s="36">
        <v>188.37</v>
      </c>
      <c r="CA7" s="36">
        <v>164.33</v>
      </c>
      <c r="CB7" s="36">
        <v>167.34</v>
      </c>
      <c r="CC7" s="36">
        <v>156.13</v>
      </c>
      <c r="CD7" s="36">
        <v>155.62</v>
      </c>
      <c r="CE7" s="36">
        <v>184.53</v>
      </c>
      <c r="CF7" s="36">
        <v>186.94</v>
      </c>
      <c r="CG7" s="36">
        <v>186.15</v>
      </c>
      <c r="CH7" s="36">
        <v>181.67</v>
      </c>
      <c r="CI7" s="36">
        <v>179.55</v>
      </c>
      <c r="CJ7" s="36">
        <v>163.72</v>
      </c>
      <c r="CK7" s="36">
        <v>64.5</v>
      </c>
      <c r="CL7" s="36">
        <v>64.08</v>
      </c>
      <c r="CM7" s="36">
        <v>65.23</v>
      </c>
      <c r="CN7" s="36">
        <v>72.19</v>
      </c>
      <c r="CO7" s="36">
        <v>74.38</v>
      </c>
      <c r="CP7" s="36">
        <v>52.9</v>
      </c>
      <c r="CQ7" s="36">
        <v>54.51</v>
      </c>
      <c r="CR7" s="36">
        <v>54.47</v>
      </c>
      <c r="CS7" s="36">
        <v>53.61</v>
      </c>
      <c r="CT7" s="36">
        <v>53.52</v>
      </c>
      <c r="CU7" s="36">
        <v>59.76</v>
      </c>
      <c r="CV7" s="36">
        <v>76.540000000000006</v>
      </c>
      <c r="CW7" s="36">
        <v>75.83</v>
      </c>
      <c r="CX7" s="36">
        <v>74.010000000000005</v>
      </c>
      <c r="CY7" s="36">
        <v>78.56</v>
      </c>
      <c r="CZ7" s="36">
        <v>76.47</v>
      </c>
      <c r="DA7" s="36">
        <v>81.63</v>
      </c>
      <c r="DB7" s="36">
        <v>81.790000000000006</v>
      </c>
      <c r="DC7" s="36">
        <v>81.459999999999994</v>
      </c>
      <c r="DD7" s="36">
        <v>81.31</v>
      </c>
      <c r="DE7" s="36">
        <v>81.459999999999994</v>
      </c>
      <c r="DF7" s="36">
        <v>89.95</v>
      </c>
      <c r="DG7" s="36">
        <v>31.56</v>
      </c>
      <c r="DH7" s="36">
        <v>33.29</v>
      </c>
      <c r="DI7" s="36">
        <v>34.97</v>
      </c>
      <c r="DJ7" s="36">
        <v>53.01</v>
      </c>
      <c r="DK7" s="36">
        <v>52.69</v>
      </c>
      <c r="DL7" s="36">
        <v>37.25</v>
      </c>
      <c r="DM7" s="36">
        <v>37.799999999999997</v>
      </c>
      <c r="DN7" s="36">
        <v>38.520000000000003</v>
      </c>
      <c r="DO7" s="36">
        <v>46.67</v>
      </c>
      <c r="DP7" s="36">
        <v>47.7</v>
      </c>
      <c r="DQ7" s="36">
        <v>47.18</v>
      </c>
      <c r="DR7" s="36">
        <v>13.63</v>
      </c>
      <c r="DS7" s="36">
        <v>13.63</v>
      </c>
      <c r="DT7" s="36">
        <v>13.63</v>
      </c>
      <c r="DU7" s="36">
        <v>13.59</v>
      </c>
      <c r="DV7" s="36">
        <v>13.59</v>
      </c>
      <c r="DW7" s="36">
        <v>7.9</v>
      </c>
      <c r="DX7" s="36">
        <v>8.2200000000000006</v>
      </c>
      <c r="DY7" s="36">
        <v>9.43</v>
      </c>
      <c r="DZ7" s="36">
        <v>10.029999999999999</v>
      </c>
      <c r="EA7" s="36">
        <v>7.26</v>
      </c>
      <c r="EB7" s="36">
        <v>13.18</v>
      </c>
      <c r="EC7" s="36">
        <v>0</v>
      </c>
      <c r="ED7" s="36">
        <v>0</v>
      </c>
      <c r="EE7" s="36">
        <v>0</v>
      </c>
      <c r="EF7" s="36">
        <v>0.15</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2017-02-01T08:41:22Z</dcterms:created>
  <dcterms:modified xsi:type="dcterms:W3CDTF">2017-02-23T07:24:18Z</dcterms:modified>
  <cp:category/>
</cp:coreProperties>
</file>