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S13069\Desktop\"/>
    </mc:Choice>
  </mc:AlternateContent>
  <workbookProtection workbookPassword="8649" lockStructure="1"/>
  <bookViews>
    <workbookView xWindow="0" yWindow="0" windowWidth="20490" windowHeight="771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R6" i="5"/>
  <c r="AQ8" i="4" s="1"/>
  <c r="Q6" i="5"/>
  <c r="P6" i="5"/>
  <c r="O6" i="5"/>
  <c r="N6" i="5"/>
  <c r="M6" i="5"/>
  <c r="L6" i="5"/>
  <c r="Z8" i="4" s="1"/>
  <c r="K6" i="5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Y8" i="4"/>
  <c r="AI8" i="4"/>
  <c r="R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<sst xmlns="http://schemas.openxmlformats.org/spreadsheetml/2006/main" count="217" uniqueCount="107">
  <si>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</si>
  <si>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</si>
  <si>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</si>
  <si>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</si>
  <si>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</si>
  <si>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</si>
  <si>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</si>
  <si>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</si>
  <si>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</si>
  <si>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</si>
  <si>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</si>
  <si>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</si>
  <si>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</si>
  <si>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</si>
  <si>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</si>
  <si>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</si>
  <si>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</si>
  <si>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</si>
  <si>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</si>
  <si>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</si>
  <si>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</si>
  <si>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</si>
  <si>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</si>
  <si>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</si>
  <si>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</si>
  <si>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</si>
  <si>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</si>
  <si>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</si>
  <si>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</si>
  <si>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</si>
  <si>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</si>
  <si>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</si>
  <si>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</si>
  <si>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</si>
  <si>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</si>
  <si>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</si>
  <si>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</si>
  <si>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</si>
  <si>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</si>
  <si>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</si>
  <si>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</si>
  <si>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</si>
  <si>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</si>
  <si>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</si>
  <si>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</si>
  <si>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</si>
  <si>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</si>
  <si>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</si>
  <si>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</si>
  <si>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</si>
  <si>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</si>
  <si>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</si>
  <si>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</si>
  <si>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</si>
  <si>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</si>
  <si>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</si>
  <si>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</si>
  <si>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</si>
  <si>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</si>
  <si>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</si>
  <si>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</si>
  <si>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</si>
  <si>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</si>
  <si>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</si>
  <si>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</si>
  <si>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</si>
  <si>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</si>
  <si>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</si>
  <si>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</si>
  <si>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</si>
  <si>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</si>
  <si>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</si>
  <si>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</si>
  <si>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</si>
  <si>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</si>
  <si>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</si>
  <si>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</si>
  <si>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</si>
  <si>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</si>
  <si>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</si>
  <si>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</si>
  <si>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</si>
  <si>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</si>
  <si>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</si>
  <si>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</si>
  <si>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</si>
  <si>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</si>
  <si>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</si>
  <si>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</si>
  <si>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</si>
  <si>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</si>
  <si>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</si>
  <si>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</si>
  <si>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松川村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</si>
  <si>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</si>
  <si>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</si>
  <si>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</si>
  <si>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</si>
  <si>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</si>
  <si>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</si>
  <si>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</si>
  <si>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</si>
  <si>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</si>
  <si>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</si>
  <si>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維持管理費や支払利息等の費用は、水道料など給水収益で賄うことができている。
企業債残高対給水収益比率が平均より多くなっているが、水道料金収益の剰余金を計画的に積み立てることで、償還していく。
その他の経営実態は、全国平均や類似団体平均を概ね上回っており、このまま健全経営に努めていく。</t>
    <phoneticPr fontId="4"/>
  </si>
  <si>
    <t>水道事業が始まってから４0年が経過し、施設や管路の更新が必要となってきている。
施設の老朽化具合を精査し、計画的に更新を進めていく。
計画的な積立等による財源対策を図る。</t>
    <phoneticPr fontId="4"/>
  </si>
  <si>
    <t>施設や管渠更新の計画的な更新と、財源対策を連動して事業を進める。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</si>
</sst>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87472"/>
        <c:axId val="23078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</c:v>
                </c:pt>
                <c:pt idx="2">
                  <c:v>0.71</c:v>
                </c:pt>
                <c:pt idx="3">
                  <c:v>0.68</c:v>
                </c:pt>
                <c:pt idx="4">
                  <c:v>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7472"/>
        <c:axId val="230788560"/>
      </c:lineChart>
      <c:dateAx>
        <c:axId val="12028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788560"/>
        <c:crosses val="autoZero"/>
        <c:auto val="1"/>
        <c:lblOffset val="100"/>
        <c:baseTimeUnit val="years"/>
      </c:dateAx>
      <c:valAx>
        <c:axId val="23078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28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62.06</c:v>
                </c:pt>
                <c:pt idx="1">
                  <c:v>60.95</c:v>
                </c:pt>
                <c:pt idx="2">
                  <c:v>60.75</c:v>
                </c:pt>
                <c:pt idx="3">
                  <c:v>59.31</c:v>
                </c:pt>
                <c:pt idx="4">
                  <c:v>59.17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25312"/>
        <c:axId val="231025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54.51</c:v>
                </c:pt>
                <c:pt idx="2">
                  <c:v>54.47</c:v>
                </c:pt>
                <c:pt idx="3">
                  <c:v>53.61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25312"/>
        <c:axId val="231025704"/>
      </c:lineChart>
      <c:dateAx>
        <c:axId val="231025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025704"/>
        <c:crosses val="autoZero"/>
        <c:auto val="1"/>
        <c:lblOffset val="100"/>
        <c:baseTimeUnit val="years"/>
      </c:dateAx>
      <c:valAx>
        <c:axId val="231025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025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88.48</c:v>
                </c:pt>
                <c:pt idx="1">
                  <c:v>91.61</c:v>
                </c:pt>
                <c:pt idx="2">
                  <c:v>91</c:v>
                </c:pt>
                <c:pt idx="3">
                  <c:v>91.57</c:v>
                </c:pt>
                <c:pt idx="4">
                  <c:v>91.06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26880"/>
        <c:axId val="23102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81.63</c:v>
                </c:pt>
                <c:pt idx="1">
                  <c:v>81.790000000000006</c:v>
                </c:pt>
                <c:pt idx="2">
                  <c:v>81.459999999999994</c:v>
                </c:pt>
                <c:pt idx="3">
                  <c:v>81.31</c:v>
                </c:pt>
                <c:pt idx="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26880"/>
        <c:axId val="231027272"/>
      </c:lineChart>
      <c:dateAx>
        <c:axId val="23102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027272"/>
        <c:crosses val="autoZero"/>
        <c:auto val="1"/>
        <c:lblOffset val="100"/>
        <c:baseTimeUnit val="years"/>
      </c:dateAx>
      <c:valAx>
        <c:axId val="23102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02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106.92</c:v>
                </c:pt>
                <c:pt idx="1">
                  <c:v>110.7</c:v>
                </c:pt>
                <c:pt idx="2">
                  <c:v>109.32</c:v>
                </c:pt>
                <c:pt idx="3">
                  <c:v>121.06</c:v>
                </c:pt>
                <c:pt idx="4">
                  <c:v>118.69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88280"/>
        <c:axId val="23083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109.08</c:v>
                </c:pt>
                <c:pt idx="1">
                  <c:v>108.33</c:v>
                </c:pt>
                <c:pt idx="2">
                  <c:v>107.95</c:v>
                </c:pt>
                <c:pt idx="3">
                  <c:v>109.49</c:v>
                </c:pt>
                <c:pt idx="4">
                  <c:v>111.06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88280"/>
        <c:axId val="230833088"/>
      </c:lineChart>
      <c:dateAx>
        <c:axId val="230088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833088"/>
        <c:crosses val="autoZero"/>
        <c:auto val="1"/>
        <c:lblOffset val="100"/>
        <c:baseTimeUnit val="years"/>
      </c:dateAx>
      <c:valAx>
        <c:axId val="23083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088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29.69</c:v>
                </c:pt>
                <c:pt idx="1">
                  <c:v>31.94</c:v>
                </c:pt>
                <c:pt idx="2">
                  <c:v>34.299999999999997</c:v>
                </c:pt>
                <c:pt idx="3">
                  <c:v>36.32</c:v>
                </c:pt>
                <c:pt idx="4">
                  <c:v>37.85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086656"/>
        <c:axId val="23088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37.25</c:v>
                </c:pt>
                <c:pt idx="1">
                  <c:v>37.799999999999997</c:v>
                </c:pt>
                <c:pt idx="2">
                  <c:v>38.520000000000003</c:v>
                </c:pt>
                <c:pt idx="3">
                  <c:v>46.67</c:v>
                </c:pt>
                <c:pt idx="4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086656"/>
        <c:axId val="230886184"/>
      </c:lineChart>
      <c:dateAx>
        <c:axId val="23008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886184"/>
        <c:crosses val="autoZero"/>
        <c:auto val="1"/>
        <c:lblOffset val="100"/>
        <c:baseTimeUnit val="years"/>
      </c:dateAx>
      <c:valAx>
        <c:axId val="23088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08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4.01</c:v>
                </c:pt>
                <c:pt idx="1">
                  <c:v>4</c:v>
                </c:pt>
                <c:pt idx="2">
                  <c:v>4</c:v>
                </c:pt>
                <c:pt idx="3">
                  <c:v>3.99</c:v>
                </c:pt>
                <c:pt idx="4" formatCode="#,##0.00;&quot;△&quot;#,##0.00">
                  <c:v>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48384"/>
        <c:axId val="12133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7.9</c:v>
                </c:pt>
                <c:pt idx="1">
                  <c:v>8.2200000000000006</c:v>
                </c:pt>
                <c:pt idx="2">
                  <c:v>9.43</c:v>
                </c:pt>
                <c:pt idx="3">
                  <c:v>10.029999999999999</c:v>
                </c:pt>
                <c:pt idx="4">
                  <c:v>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48384"/>
        <c:axId val="121330368"/>
      </c:lineChart>
      <c:dateAx>
        <c:axId val="23084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330368"/>
        <c:crosses val="autoZero"/>
        <c:auto val="1"/>
        <c:lblOffset val="100"/>
        <c:baseTimeUnit val="years"/>
      </c:dateAx>
      <c:valAx>
        <c:axId val="12133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84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33112"/>
        <c:axId val="23057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16.09</c:v>
                </c:pt>
                <c:pt idx="1">
                  <c:v>15.69</c:v>
                </c:pt>
                <c:pt idx="2">
                  <c:v>13.47</c:v>
                </c:pt>
                <c:pt idx="3">
                  <c:v>9.49</c:v>
                </c:pt>
                <c:pt idx="4">
                  <c:v>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33112"/>
        <c:axId val="230576416"/>
      </c:lineChart>
      <c:dateAx>
        <c:axId val="12133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576416"/>
        <c:crosses val="autoZero"/>
        <c:auto val="1"/>
        <c:lblOffset val="100"/>
        <c:baseTimeUnit val="years"/>
      </c:dateAx>
      <c:valAx>
        <c:axId val="23057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33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4455.8</c:v>
                </c:pt>
                <c:pt idx="1">
                  <c:v>9874.94</c:v>
                </c:pt>
                <c:pt idx="2">
                  <c:v>7609.53</c:v>
                </c:pt>
                <c:pt idx="3">
                  <c:v>365.48</c:v>
                </c:pt>
                <c:pt idx="4">
                  <c:v>306.60000000000002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77984"/>
        <c:axId val="23057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1128.25</c:v>
                </c:pt>
                <c:pt idx="1">
                  <c:v>1159.4100000000001</c:v>
                </c:pt>
                <c:pt idx="2">
                  <c:v>1081.23</c:v>
                </c:pt>
                <c:pt idx="3">
                  <c:v>406.37</c:v>
                </c:pt>
                <c:pt idx="4">
                  <c:v>398.29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77984"/>
        <c:axId val="230578376"/>
      </c:lineChart>
      <c:dateAx>
        <c:axId val="23057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578376"/>
        <c:crosses val="autoZero"/>
        <c:auto val="1"/>
        <c:lblOffset val="100"/>
        <c:baseTimeUnit val="years"/>
      </c:dateAx>
      <c:valAx>
        <c:axId val="230578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57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886.53</c:v>
                </c:pt>
                <c:pt idx="1">
                  <c:v>830.62</c:v>
                </c:pt>
                <c:pt idx="2">
                  <c:v>791.66</c:v>
                </c:pt>
                <c:pt idx="3">
                  <c:v>755.38</c:v>
                </c:pt>
                <c:pt idx="4">
                  <c:v>713.63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77592"/>
        <c:axId val="23057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474.06</c:v>
                </c:pt>
                <c:pt idx="1">
                  <c:v>458</c:v>
                </c:pt>
                <c:pt idx="2">
                  <c:v>443.13</c:v>
                </c:pt>
                <c:pt idx="3">
                  <c:v>442.54</c:v>
                </c:pt>
                <c:pt idx="4">
                  <c:v>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77592"/>
        <c:axId val="230579552"/>
      </c:lineChart>
      <c:dateAx>
        <c:axId val="230577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579552"/>
        <c:crosses val="autoZero"/>
        <c:auto val="1"/>
        <c:lblOffset val="100"/>
        <c:baseTimeUnit val="years"/>
      </c:dateAx>
      <c:valAx>
        <c:axId val="230579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577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102.21</c:v>
                </c:pt>
                <c:pt idx="1">
                  <c:v>107.28</c:v>
                </c:pt>
                <c:pt idx="2">
                  <c:v>105.43</c:v>
                </c:pt>
                <c:pt idx="3">
                  <c:v>120</c:v>
                </c:pt>
                <c:pt idx="4">
                  <c:v>116.63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32328"/>
        <c:axId val="12133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96.62</c:v>
                </c:pt>
                <c:pt idx="1">
                  <c:v>96.27</c:v>
                </c:pt>
                <c:pt idx="2">
                  <c:v>95.4</c:v>
                </c:pt>
                <c:pt idx="3">
                  <c:v>98.6</c:v>
                </c:pt>
                <c:pt idx="4">
                  <c:v>100.82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32328"/>
        <c:axId val="121331936"/>
      </c:lineChart>
      <c:dateAx>
        <c:axId val="121332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331936"/>
        <c:crosses val="autoZero"/>
        <c:auto val="1"/>
        <c:lblOffset val="100"/>
        <c:baseTimeUnit val="years"/>
      </c:dateAx>
      <c:valAx>
        <c:axId val="12133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332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173.6</c:v>
                </c:pt>
                <c:pt idx="1">
                  <c:v>165.37</c:v>
                </c:pt>
                <c:pt idx="2">
                  <c:v>168.76</c:v>
                </c:pt>
                <c:pt idx="3">
                  <c:v>149.03</c:v>
                </c:pt>
                <c:pt idx="4">
                  <c:v>152.93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75128"/>
        <c:axId val="23067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184.53</c:v>
                </c:pt>
                <c:pt idx="1">
                  <c:v>186.94</c:v>
                </c:pt>
                <c:pt idx="2">
                  <c:v>186.15</c:v>
                </c:pt>
                <c:pt idx="3">
                  <c:v>181.67</c:v>
                </c:pt>
                <c:pt idx="4">
                  <c:v>179.55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75128"/>
        <c:axId val="230675520"/>
      </c:lineChart>
      <c:dateAx>
        <c:axId val="230675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675520"/>
        <c:crosses val="autoZero"/>
        <c:auto val="1"/>
        <c:lblOffset val="100"/>
        <c:baseTimeUnit val="years"/>
      </c:dateAx>
      <c:valAx>
        <c:axId val="23067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675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長野県　松川村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A7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10034</v>
      </c>
      <c r="AJ8" s="75"/>
      <c r="AK8" s="75"/>
      <c r="AL8" s="75"/>
      <c r="AM8" s="75"/>
      <c r="AN8" s="75"/>
      <c r="AO8" s="75"/>
      <c r="AP8" s="76"/>
      <c r="AQ8" s="57">
        <f>データ!R6</f>
        <v>47.07</v>
      </c>
      <c r="AR8" s="57"/>
      <c r="AS8" s="57"/>
      <c r="AT8" s="57"/>
      <c r="AU8" s="57"/>
      <c r="AV8" s="57"/>
      <c r="AW8" s="57"/>
      <c r="AX8" s="57"/>
      <c r="AY8" s="57">
        <f>データ!S6</f>
        <v>213.17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53.73</v>
      </c>
      <c r="K10" s="57"/>
      <c r="L10" s="57"/>
      <c r="M10" s="57"/>
      <c r="N10" s="57"/>
      <c r="O10" s="57"/>
      <c r="P10" s="57"/>
      <c r="Q10" s="57"/>
      <c r="R10" s="57">
        <f>データ!O6</f>
        <v>100</v>
      </c>
      <c r="S10" s="57"/>
      <c r="T10" s="57"/>
      <c r="U10" s="57"/>
      <c r="V10" s="57"/>
      <c r="W10" s="57"/>
      <c r="X10" s="57"/>
      <c r="Y10" s="57"/>
      <c r="Z10" s="65">
        <f>データ!P6</f>
        <v>3560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10003</v>
      </c>
      <c r="AJ10" s="65"/>
      <c r="AK10" s="65"/>
      <c r="AL10" s="65"/>
      <c r="AM10" s="65"/>
      <c r="AN10" s="65"/>
      <c r="AO10" s="65"/>
      <c r="AP10" s="65"/>
      <c r="AQ10" s="57">
        <f>データ!U6</f>
        <v>29.6</v>
      </c>
      <c r="AR10" s="57"/>
      <c r="AS10" s="57"/>
      <c r="AT10" s="57"/>
      <c r="AU10" s="57"/>
      <c r="AV10" s="57"/>
      <c r="AW10" s="57"/>
      <c r="AX10" s="57"/>
      <c r="AY10" s="57">
        <f>データ!V6</f>
        <v>337.94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O1" workbookViewId="0">
      <selection activeCell="DV8" sqref="DV8"/>
    </sheetView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204820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長野県　松川村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53.73</v>
      </c>
      <c r="O6" s="32">
        <f t="shared" si="3"/>
        <v>100</v>
      </c>
      <c r="P6" s="32">
        <f t="shared" si="3"/>
        <v>3560</v>
      </c>
      <c r="Q6" s="32">
        <f t="shared" si="3"/>
        <v>10034</v>
      </c>
      <c r="R6" s="32">
        <f t="shared" si="3"/>
        <v>47.07</v>
      </c>
      <c r="S6" s="32">
        <f t="shared" si="3"/>
        <v>213.17</v>
      </c>
      <c r="T6" s="32">
        <f t="shared" si="3"/>
        <v>10003</v>
      </c>
      <c r="U6" s="32">
        <f t="shared" si="3"/>
        <v>29.6</v>
      </c>
      <c r="V6" s="32">
        <f t="shared" si="3"/>
        <v>337.94</v>
      </c>
      <c r="W6" s="33">
        <f>IF(W7="",NA(),W7)</f>
        <v>106.92</v>
      </c>
      <c r="X6" s="33">
        <f t="shared" ref="X6:AF6" si="4">IF(X7="",NA(),X7)</f>
        <v>110.7</v>
      </c>
      <c r="Y6" s="33">
        <f t="shared" si="4"/>
        <v>109.32</v>
      </c>
      <c r="Z6" s="33">
        <f t="shared" si="4"/>
        <v>121.06</v>
      </c>
      <c r="AA6" s="33">
        <f t="shared" si="4"/>
        <v>118.69</v>
      </c>
      <c r="AB6" s="33">
        <f t="shared" si="4"/>
        <v>109.08</v>
      </c>
      <c r="AC6" s="33">
        <f t="shared" si="4"/>
        <v>108.33</v>
      </c>
      <c r="AD6" s="33">
        <f t="shared" si="4"/>
        <v>107.95</v>
      </c>
      <c r="AE6" s="33">
        <f t="shared" si="4"/>
        <v>109.49</v>
      </c>
      <c r="AF6" s="33">
        <f t="shared" si="4"/>
        <v>111.06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16.09</v>
      </c>
      <c r="AN6" s="33">
        <f t="shared" si="5"/>
        <v>15.69</v>
      </c>
      <c r="AO6" s="33">
        <f t="shared" si="5"/>
        <v>13.47</v>
      </c>
      <c r="AP6" s="33">
        <f t="shared" si="5"/>
        <v>9.49</v>
      </c>
      <c r="AQ6" s="33">
        <f t="shared" si="5"/>
        <v>9.35</v>
      </c>
      <c r="AR6" s="32" t="str">
        <f>IF(AR7="","",IF(AR7="-","【-】","【"&amp;SUBSTITUTE(TEXT(AR7,"#,##0.00"),"-","△")&amp;"】"))</f>
        <v>【0.87】</v>
      </c>
      <c r="AS6" s="33">
        <f>IF(AS7="",NA(),AS7)</f>
        <v>4455.8</v>
      </c>
      <c r="AT6" s="33">
        <f t="shared" ref="AT6:BB6" si="6">IF(AT7="",NA(),AT7)</f>
        <v>9874.94</v>
      </c>
      <c r="AU6" s="33">
        <f t="shared" si="6"/>
        <v>7609.53</v>
      </c>
      <c r="AV6" s="33">
        <f t="shared" si="6"/>
        <v>365.48</v>
      </c>
      <c r="AW6" s="33">
        <f t="shared" si="6"/>
        <v>306.60000000000002</v>
      </c>
      <c r="AX6" s="33">
        <f t="shared" si="6"/>
        <v>1128.25</v>
      </c>
      <c r="AY6" s="33">
        <f t="shared" si="6"/>
        <v>1159.4100000000001</v>
      </c>
      <c r="AZ6" s="33">
        <f t="shared" si="6"/>
        <v>1081.23</v>
      </c>
      <c r="BA6" s="33">
        <f t="shared" si="6"/>
        <v>406.37</v>
      </c>
      <c r="BB6" s="33">
        <f t="shared" si="6"/>
        <v>398.29</v>
      </c>
      <c r="BC6" s="32" t="str">
        <f>IF(BC7="","",IF(BC7="-","【-】","【"&amp;SUBSTITUTE(TEXT(BC7,"#,##0.00"),"-","△")&amp;"】"))</f>
        <v>【262.74】</v>
      </c>
      <c r="BD6" s="33">
        <f>IF(BD7="",NA(),BD7)</f>
        <v>886.53</v>
      </c>
      <c r="BE6" s="33">
        <f t="shared" ref="BE6:BM6" si="7">IF(BE7="",NA(),BE7)</f>
        <v>830.62</v>
      </c>
      <c r="BF6" s="33">
        <f t="shared" si="7"/>
        <v>791.66</v>
      </c>
      <c r="BG6" s="33">
        <f t="shared" si="7"/>
        <v>755.38</v>
      </c>
      <c r="BH6" s="33">
        <f t="shared" si="7"/>
        <v>713.63</v>
      </c>
      <c r="BI6" s="33">
        <f t="shared" si="7"/>
        <v>474.06</v>
      </c>
      <c r="BJ6" s="33">
        <f t="shared" si="7"/>
        <v>458</v>
      </c>
      <c r="BK6" s="33">
        <f t="shared" si="7"/>
        <v>443.13</v>
      </c>
      <c r="BL6" s="33">
        <f t="shared" si="7"/>
        <v>442.54</v>
      </c>
      <c r="BM6" s="33">
        <f t="shared" si="7"/>
        <v>431</v>
      </c>
      <c r="BN6" s="32" t="str">
        <f>IF(BN7="","",IF(BN7="-","【-】","【"&amp;SUBSTITUTE(TEXT(BN7,"#,##0.00"),"-","△")&amp;"】"))</f>
        <v>【276.38】</v>
      </c>
      <c r="BO6" s="33">
        <f>IF(BO7="",NA(),BO7)</f>
        <v>102.21</v>
      </c>
      <c r="BP6" s="33">
        <f t="shared" ref="BP6:BX6" si="8">IF(BP7="",NA(),BP7)</f>
        <v>107.28</v>
      </c>
      <c r="BQ6" s="33">
        <f t="shared" si="8"/>
        <v>105.43</v>
      </c>
      <c r="BR6" s="33">
        <f t="shared" si="8"/>
        <v>120</v>
      </c>
      <c r="BS6" s="33">
        <f t="shared" si="8"/>
        <v>116.63</v>
      </c>
      <c r="BT6" s="33">
        <f t="shared" si="8"/>
        <v>96.62</v>
      </c>
      <c r="BU6" s="33">
        <f t="shared" si="8"/>
        <v>96.27</v>
      </c>
      <c r="BV6" s="33">
        <f t="shared" si="8"/>
        <v>95.4</v>
      </c>
      <c r="BW6" s="33">
        <f t="shared" si="8"/>
        <v>98.6</v>
      </c>
      <c r="BX6" s="33">
        <f t="shared" si="8"/>
        <v>100.82</v>
      </c>
      <c r="BY6" s="32" t="str">
        <f>IF(BY7="","",IF(BY7="-","【-】","【"&amp;SUBSTITUTE(TEXT(BY7,"#,##0.00"),"-","△")&amp;"】"))</f>
        <v>【104.99】</v>
      </c>
      <c r="BZ6" s="33">
        <f>IF(BZ7="",NA(),BZ7)</f>
        <v>173.6</v>
      </c>
      <c r="CA6" s="33">
        <f t="shared" ref="CA6:CI6" si="9">IF(CA7="",NA(),CA7)</f>
        <v>165.37</v>
      </c>
      <c r="CB6" s="33">
        <f t="shared" si="9"/>
        <v>168.76</v>
      </c>
      <c r="CC6" s="33">
        <f t="shared" si="9"/>
        <v>149.03</v>
      </c>
      <c r="CD6" s="33">
        <f t="shared" si="9"/>
        <v>152.93</v>
      </c>
      <c r="CE6" s="33">
        <f t="shared" si="9"/>
        <v>184.53</v>
      </c>
      <c r="CF6" s="33">
        <f t="shared" si="9"/>
        <v>186.94</v>
      </c>
      <c r="CG6" s="33">
        <f t="shared" si="9"/>
        <v>186.15</v>
      </c>
      <c r="CH6" s="33">
        <f t="shared" si="9"/>
        <v>181.67</v>
      </c>
      <c r="CI6" s="33">
        <f t="shared" si="9"/>
        <v>179.55</v>
      </c>
      <c r="CJ6" s="32" t="str">
        <f>IF(CJ7="","",IF(CJ7="-","【-】","【"&amp;SUBSTITUTE(TEXT(CJ7,"#,##0.00"),"-","△")&amp;"】"))</f>
        <v>【163.72】</v>
      </c>
      <c r="CK6" s="33">
        <f>IF(CK7="",NA(),CK7)</f>
        <v>62.06</v>
      </c>
      <c r="CL6" s="33">
        <f t="shared" ref="CL6:CT6" si="10">IF(CL7="",NA(),CL7)</f>
        <v>60.95</v>
      </c>
      <c r="CM6" s="33">
        <f t="shared" si="10"/>
        <v>60.75</v>
      </c>
      <c r="CN6" s="33">
        <f t="shared" si="10"/>
        <v>59.31</v>
      </c>
      <c r="CO6" s="33">
        <f t="shared" si="10"/>
        <v>59.17</v>
      </c>
      <c r="CP6" s="33">
        <f t="shared" si="10"/>
        <v>52.9</v>
      </c>
      <c r="CQ6" s="33">
        <f t="shared" si="10"/>
        <v>54.51</v>
      </c>
      <c r="CR6" s="33">
        <f t="shared" si="10"/>
        <v>54.47</v>
      </c>
      <c r="CS6" s="33">
        <f t="shared" si="10"/>
        <v>53.61</v>
      </c>
      <c r="CT6" s="33">
        <f t="shared" si="10"/>
        <v>53.52</v>
      </c>
      <c r="CU6" s="32" t="str">
        <f>IF(CU7="","",IF(CU7="-","【-】","【"&amp;SUBSTITUTE(TEXT(CU7,"#,##0.00"),"-","△")&amp;"】"))</f>
        <v>【59.76】</v>
      </c>
      <c r="CV6" s="33">
        <f>IF(CV7="",NA(),CV7)</f>
        <v>88.48</v>
      </c>
      <c r="CW6" s="33">
        <f t="shared" ref="CW6:DE6" si="11">IF(CW7="",NA(),CW7)</f>
        <v>91.61</v>
      </c>
      <c r="CX6" s="33">
        <f t="shared" si="11"/>
        <v>91</v>
      </c>
      <c r="CY6" s="33">
        <f t="shared" si="11"/>
        <v>91.57</v>
      </c>
      <c r="CZ6" s="33">
        <f t="shared" si="11"/>
        <v>91.06</v>
      </c>
      <c r="DA6" s="33">
        <f t="shared" si="11"/>
        <v>81.63</v>
      </c>
      <c r="DB6" s="33">
        <f t="shared" si="11"/>
        <v>81.790000000000006</v>
      </c>
      <c r="DC6" s="33">
        <f t="shared" si="11"/>
        <v>81.459999999999994</v>
      </c>
      <c r="DD6" s="33">
        <f t="shared" si="11"/>
        <v>81.31</v>
      </c>
      <c r="DE6" s="33">
        <f t="shared" si="11"/>
        <v>81.459999999999994</v>
      </c>
      <c r="DF6" s="32" t="str">
        <f>IF(DF7="","",IF(DF7="-","【-】","【"&amp;SUBSTITUTE(TEXT(DF7,"#,##0.00"),"-","△")&amp;"】"))</f>
        <v>【89.95】</v>
      </c>
      <c r="DG6" s="33">
        <f>IF(DG7="",NA(),DG7)</f>
        <v>29.69</v>
      </c>
      <c r="DH6" s="33">
        <f t="shared" ref="DH6:DP6" si="12">IF(DH7="",NA(),DH7)</f>
        <v>31.94</v>
      </c>
      <c r="DI6" s="33">
        <f t="shared" si="12"/>
        <v>34.299999999999997</v>
      </c>
      <c r="DJ6" s="33">
        <f t="shared" si="12"/>
        <v>36.32</v>
      </c>
      <c r="DK6" s="33">
        <f t="shared" si="12"/>
        <v>37.85</v>
      </c>
      <c r="DL6" s="33">
        <f t="shared" si="12"/>
        <v>37.25</v>
      </c>
      <c r="DM6" s="33">
        <f t="shared" si="12"/>
        <v>37.799999999999997</v>
      </c>
      <c r="DN6" s="33">
        <f t="shared" si="12"/>
        <v>38.520000000000003</v>
      </c>
      <c r="DO6" s="33">
        <f t="shared" si="12"/>
        <v>46.67</v>
      </c>
      <c r="DP6" s="33">
        <f t="shared" si="12"/>
        <v>47.7</v>
      </c>
      <c r="DQ6" s="32" t="str">
        <f>IF(DQ7="","",IF(DQ7="-","【-】","【"&amp;SUBSTITUTE(TEXT(DQ7,"#,##0.00"),"-","△")&amp;"】"))</f>
        <v>【47.18】</v>
      </c>
      <c r="DR6" s="33">
        <f>IF(DR7="",NA(),DR7)</f>
        <v>4.01</v>
      </c>
      <c r="DS6" s="33">
        <f t="shared" ref="DS6:EA6" si="13">IF(DS7="",NA(),DS7)</f>
        <v>4</v>
      </c>
      <c r="DT6" s="33">
        <f t="shared" si="13"/>
        <v>4</v>
      </c>
      <c r="DU6" s="33">
        <f t="shared" si="13"/>
        <v>3.99</v>
      </c>
      <c r="DV6" s="32">
        <f t="shared" si="13"/>
        <v>3.99</v>
      </c>
      <c r="DW6" s="33">
        <f t="shared" si="13"/>
        <v>7.9</v>
      </c>
      <c r="DX6" s="33">
        <f t="shared" si="13"/>
        <v>8.2200000000000006</v>
      </c>
      <c r="DY6" s="33">
        <f t="shared" si="13"/>
        <v>9.43</v>
      </c>
      <c r="DZ6" s="33">
        <f t="shared" si="13"/>
        <v>10.029999999999999</v>
      </c>
      <c r="EA6" s="33">
        <f t="shared" si="13"/>
        <v>7.26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</v>
      </c>
      <c r="EJ6" s="33">
        <f t="shared" si="14"/>
        <v>0.71</v>
      </c>
      <c r="EK6" s="33">
        <f t="shared" si="14"/>
        <v>0.68</v>
      </c>
      <c r="EL6" s="33">
        <f t="shared" si="14"/>
        <v>1.65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204820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53.73</v>
      </c>
      <c r="O7" s="36">
        <v>100</v>
      </c>
      <c r="P7" s="36">
        <v>3560</v>
      </c>
      <c r="Q7" s="36">
        <v>10034</v>
      </c>
      <c r="R7" s="36">
        <v>47.07</v>
      </c>
      <c r="S7" s="36">
        <v>213.17</v>
      </c>
      <c r="T7" s="36">
        <v>10003</v>
      </c>
      <c r="U7" s="36">
        <v>29.6</v>
      </c>
      <c r="V7" s="36">
        <v>337.94</v>
      </c>
      <c r="W7" s="36">
        <v>106.92</v>
      </c>
      <c r="X7" s="36">
        <v>110.7</v>
      </c>
      <c r="Y7" s="36">
        <v>109.32</v>
      </c>
      <c r="Z7" s="36">
        <v>121.06</v>
      </c>
      <c r="AA7" s="36">
        <v>118.69</v>
      </c>
      <c r="AB7" s="36">
        <v>109.08</v>
      </c>
      <c r="AC7" s="36">
        <v>108.33</v>
      </c>
      <c r="AD7" s="36">
        <v>107.95</v>
      </c>
      <c r="AE7" s="36">
        <v>109.49</v>
      </c>
      <c r="AF7" s="36">
        <v>111.06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16.09</v>
      </c>
      <c r="AN7" s="36">
        <v>15.69</v>
      </c>
      <c r="AO7" s="36">
        <v>13.47</v>
      </c>
      <c r="AP7" s="36">
        <v>9.49</v>
      </c>
      <c r="AQ7" s="36">
        <v>9.35</v>
      </c>
      <c r="AR7" s="36">
        <v>0.87</v>
      </c>
      <c r="AS7" s="36">
        <v>4455.8</v>
      </c>
      <c r="AT7" s="36">
        <v>9874.94</v>
      </c>
      <c r="AU7" s="36">
        <v>7609.53</v>
      </c>
      <c r="AV7" s="36">
        <v>365.48</v>
      </c>
      <c r="AW7" s="36">
        <v>306.60000000000002</v>
      </c>
      <c r="AX7" s="36">
        <v>1128.25</v>
      </c>
      <c r="AY7" s="36">
        <v>1159.4100000000001</v>
      </c>
      <c r="AZ7" s="36">
        <v>1081.23</v>
      </c>
      <c r="BA7" s="36">
        <v>406.37</v>
      </c>
      <c r="BB7" s="36">
        <v>398.29</v>
      </c>
      <c r="BC7" s="36">
        <v>262.74</v>
      </c>
      <c r="BD7" s="36">
        <v>886.53</v>
      </c>
      <c r="BE7" s="36">
        <v>830.62</v>
      </c>
      <c r="BF7" s="36">
        <v>791.66</v>
      </c>
      <c r="BG7" s="36">
        <v>755.38</v>
      </c>
      <c r="BH7" s="36">
        <v>713.63</v>
      </c>
      <c r="BI7" s="36">
        <v>474.06</v>
      </c>
      <c r="BJ7" s="36">
        <v>458</v>
      </c>
      <c r="BK7" s="36">
        <v>443.13</v>
      </c>
      <c r="BL7" s="36">
        <v>442.54</v>
      </c>
      <c r="BM7" s="36">
        <v>431</v>
      </c>
      <c r="BN7" s="36">
        <v>276.38</v>
      </c>
      <c r="BO7" s="36">
        <v>102.21</v>
      </c>
      <c r="BP7" s="36">
        <v>107.28</v>
      </c>
      <c r="BQ7" s="36">
        <v>105.43</v>
      </c>
      <c r="BR7" s="36">
        <v>120</v>
      </c>
      <c r="BS7" s="36">
        <v>116.63</v>
      </c>
      <c r="BT7" s="36">
        <v>96.62</v>
      </c>
      <c r="BU7" s="36">
        <v>96.27</v>
      </c>
      <c r="BV7" s="36">
        <v>95.4</v>
      </c>
      <c r="BW7" s="36">
        <v>98.6</v>
      </c>
      <c r="BX7" s="36">
        <v>100.82</v>
      </c>
      <c r="BY7" s="36">
        <v>104.99</v>
      </c>
      <c r="BZ7" s="36">
        <v>173.6</v>
      </c>
      <c r="CA7" s="36">
        <v>165.37</v>
      </c>
      <c r="CB7" s="36">
        <v>168.76</v>
      </c>
      <c r="CC7" s="36">
        <v>149.03</v>
      </c>
      <c r="CD7" s="36">
        <v>152.93</v>
      </c>
      <c r="CE7" s="36">
        <v>184.53</v>
      </c>
      <c r="CF7" s="36">
        <v>186.94</v>
      </c>
      <c r="CG7" s="36">
        <v>186.15</v>
      </c>
      <c r="CH7" s="36">
        <v>181.67</v>
      </c>
      <c r="CI7" s="36">
        <v>179.55</v>
      </c>
      <c r="CJ7" s="36">
        <v>163.72</v>
      </c>
      <c r="CK7" s="36">
        <v>62.06</v>
      </c>
      <c r="CL7" s="36">
        <v>60.95</v>
      </c>
      <c r="CM7" s="36">
        <v>60.75</v>
      </c>
      <c r="CN7" s="36">
        <v>59.31</v>
      </c>
      <c r="CO7" s="36">
        <v>59.17</v>
      </c>
      <c r="CP7" s="36">
        <v>52.9</v>
      </c>
      <c r="CQ7" s="36">
        <v>54.51</v>
      </c>
      <c r="CR7" s="36">
        <v>54.47</v>
      </c>
      <c r="CS7" s="36">
        <v>53.61</v>
      </c>
      <c r="CT7" s="36">
        <v>53.52</v>
      </c>
      <c r="CU7" s="36">
        <v>59.76</v>
      </c>
      <c r="CV7" s="36">
        <v>88.48</v>
      </c>
      <c r="CW7" s="36">
        <v>91.61</v>
      </c>
      <c r="CX7" s="36">
        <v>91</v>
      </c>
      <c r="CY7" s="36">
        <v>91.57</v>
      </c>
      <c r="CZ7" s="36">
        <v>91.06</v>
      </c>
      <c r="DA7" s="36">
        <v>81.63</v>
      </c>
      <c r="DB7" s="36">
        <v>81.790000000000006</v>
      </c>
      <c r="DC7" s="36">
        <v>81.459999999999994</v>
      </c>
      <c r="DD7" s="36">
        <v>81.31</v>
      </c>
      <c r="DE7" s="36">
        <v>81.459999999999994</v>
      </c>
      <c r="DF7" s="36">
        <v>89.95</v>
      </c>
      <c r="DG7" s="36">
        <v>29.69</v>
      </c>
      <c r="DH7" s="36">
        <v>31.94</v>
      </c>
      <c r="DI7" s="36">
        <v>34.299999999999997</v>
      </c>
      <c r="DJ7" s="36">
        <v>36.32</v>
      </c>
      <c r="DK7" s="36">
        <v>37.85</v>
      </c>
      <c r="DL7" s="36">
        <v>37.25</v>
      </c>
      <c r="DM7" s="36">
        <v>37.799999999999997</v>
      </c>
      <c r="DN7" s="36">
        <v>38.520000000000003</v>
      </c>
      <c r="DO7" s="36">
        <v>46.67</v>
      </c>
      <c r="DP7" s="36">
        <v>47.7</v>
      </c>
      <c r="DQ7" s="36">
        <v>47.18</v>
      </c>
      <c r="DR7" s="36">
        <v>4.01</v>
      </c>
      <c r="DS7" s="36">
        <v>4</v>
      </c>
      <c r="DT7" s="36">
        <v>4</v>
      </c>
      <c r="DU7" s="36">
        <v>3.99</v>
      </c>
      <c r="DV7" s="36">
        <v>3.99</v>
      </c>
      <c r="DW7" s="36">
        <v>7.9</v>
      </c>
      <c r="DX7" s="36">
        <v>8.2200000000000006</v>
      </c>
      <c r="DY7" s="36">
        <v>9.43</v>
      </c>
      <c r="DZ7" s="36">
        <v>10.029999999999999</v>
      </c>
      <c r="EA7" s="36">
        <v>7.26</v>
      </c>
      <c r="EB7" s="36">
        <v>13.18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</v>
      </c>
      <c r="EJ7" s="36">
        <v>0.71</v>
      </c>
      <c r="EK7" s="36">
        <v>0.68</v>
      </c>
      <c r="EL7" s="36">
        <v>1.65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JWS13069</cp:lastModifiedBy>
  <dcterms:created xsi:type="dcterms:W3CDTF">2017-02-01T08:41:30Z</dcterms:created>
  <dcterms:modified xsi:type="dcterms:W3CDTF">2017-02-21T23:55:28Z</dcterms:modified>
  <cp:category/>
</cp:coreProperties>
</file>