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200" windowHeight="1131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<sst xmlns="http://schemas.openxmlformats.org/spreadsheetml/2006/main" count="217" uniqueCount="106">
  <si>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</si>
  <si>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</si>
  <si>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</si>
  <si>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</si>
  <si>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</si>
  <si>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</si>
  <si>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</si>
  <si>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</si>
  <si>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</si>
  <si>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</si>
  <si>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</si>
  <si>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</si>
  <si>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</si>
  <si>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</si>
  <si>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</si>
  <si>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</si>
  <si>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</si>
  <si>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</si>
  <si>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</si>
  <si>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</si>
  <si>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</si>
  <si>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</si>
  <si>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</si>
  <si>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</si>
  <si>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</si>
  <si>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</si>
  <si>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</si>
  <si>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</si>
  <si>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</si>
  <si>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</si>
  <si>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</si>
  <si>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</si>
  <si>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</si>
  <si>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</si>
  <si>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</si>
  <si>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</si>
  <si>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</si>
  <si>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</si>
  <si>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</si>
  <si>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</si>
  <si>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</si>
  <si>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</si>
  <si>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</si>
  <si>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</si>
  <si>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</si>
  <si>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</si>
  <si>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</si>
  <si>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</si>
  <si>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</si>
  <si>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</si>
  <si>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</si>
  <si>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</si>
  <si>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</si>
  <si>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</si>
  <si>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</si>
  <si>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</si>
  <si>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</si>
  <si>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</si>
  <si>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</si>
  <si>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</si>
  <si>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</si>
  <si>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</si>
  <si>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</si>
  <si>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</si>
  <si>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</si>
  <si>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</si>
  <si>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</si>
  <si>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</si>
  <si>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</si>
  <si>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</si>
  <si>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</si>
  <si>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</si>
  <si>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</si>
  <si>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</si>
  <si>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</si>
  <si>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</si>
  <si>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</si>
  <si>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</si>
  <si>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</si>
  <si>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</si>
  <si>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</si>
  <si>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</si>
  <si>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</si>
  <si>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</si>
  <si>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</si>
  <si>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</si>
  <si>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</si>
  <si>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</si>
  <si>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</si>
  <si>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</si>
  <si>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</si>
  <si>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</si>
  <si>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駒ケ根市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</si>
  <si>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</si>
  <si>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</si>
  <si>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</si>
  <si>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</si>
  <si>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</si>
  <si>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</si>
  <si>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</si>
  <si>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</si>
  <si>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</si>
  <si>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</si>
  <si>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は、起債にやや依存して固定資産（水道管や浄水施設）の早期更新を実施してきた経緯があり、それが少なからず財政に影響を及ぼしている（負債割合が高い）。しかしながら、企業債は、近年、超低金利であるため、長期的に見て起債割合を高め、残高（負債）の減少速度を落とす計画でいる。
また、昨今、固定資産の維持管理時代となっており、更新計画の再検討を行っている。
人口減少や節水意識の高まりによる有収水量の減少や更新費用の増加を考慮すると、現状の経費回収率を維持することが困難になることが想定される。内部留保資金は、当面維持していく見込みだが、20～30年後に固定資産の大量更新が見込まれるため、数年以内には料金改定を実施し、内部留保資金を増加してていく必要があると考える。</t>
    <rPh sb="0" eb="2">
      <t>トウシ</t>
    </rPh>
    <rPh sb="4" eb="6">
      <t>キサイ</t>
    </rPh>
    <rPh sb="9" eb="11">
      <t>イゾン</t>
    </rPh>
    <rPh sb="13" eb="15">
      <t>コテイ</t>
    </rPh>
    <rPh sb="15" eb="17">
      <t>シサン</t>
    </rPh>
    <rPh sb="18" eb="20">
      <t>スイドウ</t>
    </rPh>
    <rPh sb="20" eb="21">
      <t>カン</t>
    </rPh>
    <rPh sb="22" eb="24">
      <t>ジョウスイ</t>
    </rPh>
    <rPh sb="24" eb="26">
      <t>シセツ</t>
    </rPh>
    <rPh sb="28" eb="30">
      <t>ソウキ</t>
    </rPh>
    <rPh sb="30" eb="32">
      <t>コウシン</t>
    </rPh>
    <rPh sb="33" eb="35">
      <t>ジッシ</t>
    </rPh>
    <rPh sb="39" eb="41">
      <t>ケイイ</t>
    </rPh>
    <rPh sb="48" eb="49">
      <t>スク</t>
    </rPh>
    <rPh sb="53" eb="55">
      <t>ザイセイ</t>
    </rPh>
    <rPh sb="56" eb="58">
      <t>エイキョウ</t>
    </rPh>
    <rPh sb="59" eb="60">
      <t>オヨ</t>
    </rPh>
    <rPh sb="66" eb="68">
      <t>フサイ</t>
    </rPh>
    <rPh sb="68" eb="70">
      <t>ワリアイ</t>
    </rPh>
    <rPh sb="71" eb="72">
      <t>タカ</t>
    </rPh>
    <rPh sb="82" eb="84">
      <t>キギョウ</t>
    </rPh>
    <rPh sb="84" eb="85">
      <t>サイ</t>
    </rPh>
    <rPh sb="87" eb="89">
      <t>キンネン</t>
    </rPh>
    <rPh sb="90" eb="91">
      <t>チョウ</t>
    </rPh>
    <rPh sb="91" eb="94">
      <t>テイキンリ</t>
    </rPh>
    <rPh sb="114" eb="116">
      <t>ザンダカ</t>
    </rPh>
    <rPh sb="117" eb="119">
      <t>フサイ</t>
    </rPh>
    <rPh sb="121" eb="123">
      <t>ゲンショウ</t>
    </rPh>
    <rPh sb="123" eb="125">
      <t>ソクド</t>
    </rPh>
    <rPh sb="126" eb="127">
      <t>オ</t>
    </rPh>
    <rPh sb="129" eb="131">
      <t>ケイカク</t>
    </rPh>
    <rPh sb="176" eb="178">
      <t>ジンコウ</t>
    </rPh>
    <rPh sb="178" eb="180">
      <t>ゲンショウ</t>
    </rPh>
    <rPh sb="181" eb="183">
      <t>セッスイ</t>
    </rPh>
    <rPh sb="244" eb="246">
      <t>ナイブ</t>
    </rPh>
    <rPh sb="246" eb="248">
      <t>リュウホ</t>
    </rPh>
    <rPh sb="248" eb="250">
      <t>シキン</t>
    </rPh>
    <rPh sb="252" eb="254">
      <t>トウメン</t>
    </rPh>
    <rPh sb="254" eb="256">
      <t>イジ</t>
    </rPh>
    <rPh sb="260" eb="262">
      <t>ミコミ</t>
    </rPh>
    <rPh sb="271" eb="272">
      <t>ネン</t>
    </rPh>
    <rPh sb="272" eb="273">
      <t>ゴ</t>
    </rPh>
    <rPh sb="274" eb="276">
      <t>コテイ</t>
    </rPh>
    <rPh sb="276" eb="278">
      <t>シサン</t>
    </rPh>
    <rPh sb="279" eb="281">
      <t>タイリョウ</t>
    </rPh>
    <rPh sb="281" eb="283">
      <t>コウシン</t>
    </rPh>
    <rPh sb="284" eb="286">
      <t>ミコ</t>
    </rPh>
    <rPh sb="292" eb="293">
      <t>スウ</t>
    </rPh>
    <rPh sb="293" eb="294">
      <t>ネン</t>
    </rPh>
    <rPh sb="294" eb="296">
      <t>イナイ</t>
    </rPh>
    <rPh sb="298" eb="300">
      <t>リョウキン</t>
    </rPh>
    <rPh sb="300" eb="302">
      <t>カイテイ</t>
    </rPh>
    <rPh sb="303" eb="305">
      <t>ジッシ</t>
    </rPh>
    <rPh sb="307" eb="309">
      <t>ナイブ</t>
    </rPh>
    <rPh sb="309" eb="311">
      <t>リュウホ</t>
    </rPh>
    <rPh sb="311" eb="313">
      <t>シキン</t>
    </rPh>
    <rPh sb="314" eb="316">
      <t>ゾウカ</t>
    </rPh>
    <rPh sb="321" eb="323">
      <t>ヒツヨウ</t>
    </rPh>
    <phoneticPr fontId="4"/>
  </si>
  <si>
    <r>
      <t>・減価償却率は</t>
    </r>
    <r>
      <rPr>
        <sz val="11"/>
        <color rgb="FFFF0000"/>
        <rFont val="ＭＳ ゴシック"/>
        <family val="3"/>
        <charset val="128"/>
      </rPr>
      <t>類似団体平均値</t>
    </r>
    <r>
      <rPr>
        <sz val="11"/>
        <color theme="1"/>
        <rFont val="ＭＳ ゴシック"/>
        <family val="3"/>
        <charset val="128"/>
      </rPr>
      <t>より、かなり低く推移しており、比較的新しい固定資産が多い事を示している。
・管路経年化率（耐用年数超過率）も低く、老朽管の更新を早期に実施してきた結果が出ている。
・管路更新率についても、公共下水道及び道路改良関連を中心に計画的に更新が進んでおり、</t>
    </r>
    <r>
      <rPr>
        <sz val="11"/>
        <color rgb="FFFF0000"/>
        <rFont val="ＭＳ ゴシック"/>
        <family val="3"/>
        <charset val="128"/>
      </rPr>
      <t>類似団体平均値</t>
    </r>
    <r>
      <rPr>
        <sz val="11"/>
        <color theme="1"/>
        <rFont val="ＭＳ ゴシック"/>
        <family val="3"/>
        <charset val="128"/>
      </rPr>
      <t>より高く推移していたが、今年度は基幹管路耐震化で管路以外の工事が大きな割合を占めたため、平均には及ばなかった。
・総じて、今のところ老朽化の心配は少ない。</t>
    </r>
    <rPh sb="1" eb="3">
      <t>ゲンカ</t>
    </rPh>
    <rPh sb="3" eb="5">
      <t>ショウキャク</t>
    </rPh>
    <rPh sb="5" eb="6">
      <t>リツ</t>
    </rPh>
    <rPh sb="20" eb="21">
      <t>ヒク</t>
    </rPh>
    <rPh sb="22" eb="24">
      <t>スイイ</t>
    </rPh>
    <rPh sb="29" eb="32">
      <t>ヒカクテキ</t>
    </rPh>
    <rPh sb="32" eb="33">
      <t>アタラ</t>
    </rPh>
    <rPh sb="35" eb="37">
      <t>コテイ</t>
    </rPh>
    <rPh sb="37" eb="39">
      <t>シサン</t>
    </rPh>
    <rPh sb="40" eb="41">
      <t>オオ</t>
    </rPh>
    <rPh sb="42" eb="43">
      <t>コト</t>
    </rPh>
    <rPh sb="44" eb="45">
      <t>シメ</t>
    </rPh>
    <rPh sb="52" eb="54">
      <t>カンロ</t>
    </rPh>
    <rPh sb="54" eb="56">
      <t>ケイネン</t>
    </rPh>
    <rPh sb="56" eb="57">
      <t>カ</t>
    </rPh>
    <rPh sb="57" eb="58">
      <t>リツ</t>
    </rPh>
    <rPh sb="59" eb="61">
      <t>タイヨウ</t>
    </rPh>
    <rPh sb="61" eb="63">
      <t>ネンスウ</t>
    </rPh>
    <rPh sb="63" eb="65">
      <t>チョウカ</t>
    </rPh>
    <rPh sb="65" eb="66">
      <t>リツ</t>
    </rPh>
    <rPh sb="68" eb="69">
      <t>ヒク</t>
    </rPh>
    <rPh sb="71" eb="73">
      <t>ロウキュウ</t>
    </rPh>
    <rPh sb="73" eb="74">
      <t>カン</t>
    </rPh>
    <rPh sb="75" eb="77">
      <t>コウシン</t>
    </rPh>
    <rPh sb="78" eb="80">
      <t>ソウキ</t>
    </rPh>
    <rPh sb="81" eb="83">
      <t>ジッシ</t>
    </rPh>
    <rPh sb="87" eb="89">
      <t>ケッカ</t>
    </rPh>
    <rPh sb="90" eb="91">
      <t>デ</t>
    </rPh>
    <rPh sb="97" eb="99">
      <t>カンロ</t>
    </rPh>
    <rPh sb="99" eb="101">
      <t>コウシン</t>
    </rPh>
    <rPh sb="101" eb="102">
      <t>リツ</t>
    </rPh>
    <rPh sb="108" eb="110">
      <t>コウキョウ</t>
    </rPh>
    <rPh sb="110" eb="113">
      <t>ゲスイドウ</t>
    </rPh>
    <rPh sb="113" eb="114">
      <t>オヨ</t>
    </rPh>
    <rPh sb="115" eb="117">
      <t>ドウロ</t>
    </rPh>
    <rPh sb="117" eb="119">
      <t>カイリョウ</t>
    </rPh>
    <rPh sb="119" eb="121">
      <t>カンレン</t>
    </rPh>
    <rPh sb="122" eb="124">
      <t>チュウシン</t>
    </rPh>
    <rPh sb="125" eb="128">
      <t>ケイカクテキ</t>
    </rPh>
    <rPh sb="129" eb="131">
      <t>コウシン</t>
    </rPh>
    <rPh sb="132" eb="133">
      <t>スス</t>
    </rPh>
    <rPh sb="147" eb="148">
      <t>タカ</t>
    </rPh>
    <rPh sb="149" eb="151">
      <t>スイイ</t>
    </rPh>
    <rPh sb="157" eb="160">
      <t>コンネンド</t>
    </rPh>
    <rPh sb="161" eb="163">
      <t>キカン</t>
    </rPh>
    <rPh sb="163" eb="165">
      <t>カンロ</t>
    </rPh>
    <rPh sb="165" eb="168">
      <t>タイシンカ</t>
    </rPh>
    <rPh sb="169" eb="171">
      <t>カンロ</t>
    </rPh>
    <rPh sb="171" eb="173">
      <t>イガイ</t>
    </rPh>
    <rPh sb="174" eb="176">
      <t>コウジ</t>
    </rPh>
    <rPh sb="177" eb="178">
      <t>オオ</t>
    </rPh>
    <rPh sb="180" eb="182">
      <t>ワリアイ</t>
    </rPh>
    <rPh sb="183" eb="184">
      <t>シ</t>
    </rPh>
    <rPh sb="189" eb="191">
      <t>ヘイキン</t>
    </rPh>
    <rPh sb="193" eb="194">
      <t>オヨ</t>
    </rPh>
    <rPh sb="202" eb="203">
      <t>ソウ</t>
    </rPh>
    <rPh sb="206" eb="207">
      <t>イマ</t>
    </rPh>
    <rPh sb="211" eb="214">
      <t>ロウキュウカ</t>
    </rPh>
    <rPh sb="215" eb="217">
      <t>シンパイ</t>
    </rPh>
    <rPh sb="218" eb="219">
      <t>スク</t>
    </rPh>
    <phoneticPr fontId="4"/>
  </si>
  <si>
    <t>・経常収支比率は、Ｈ23-25まで類似団体平均値に比べ低かったが、Ｈ26からは長期前受金戻入等の影響で高い数値となっている。ただし、長期前受金戻入は非現金収入のため、良好とは言い難い。
・累積欠損金は出ていないものの、流動比率の割合は類似団体平均値より低いが、望ましいとされる200は超えている。
・単年度給水収益における起債残高は類似団体平均値より高いが、これは固定資産の更新を早期に実施してきた結果であり、企業債残高は順調に減少している。
・料金回収率は類似団体平均値より高いが、他団体では他会計繰入金等の水道料金以外の収益割合が高く、当市の収益が他団体より優れているとは言い難い。
ただし、独立採算性は優れていると言える。
・給水原価も類似団体平均値より高いが、当市は費用のうち資本費（減価償却費や支払利息）が比較的高いのが要因である。
・施設利用率及び有収率については、問題ないと思われる。特に有収率は老朽管の早期更新等の影響により、県下トップクラスを維持し、効率性が高いと言える。</t>
    <rPh sb="1" eb="3">
      <t>ケイジョウ</t>
    </rPh>
    <rPh sb="17" eb="24">
      <t>ルイジダンタイヘイキンチ</t>
    </rPh>
    <rPh sb="25" eb="26">
      <t>クラ</t>
    </rPh>
    <rPh sb="27" eb="28">
      <t>ヒク</t>
    </rPh>
    <rPh sb="39" eb="41">
      <t>チョウキ</t>
    </rPh>
    <rPh sb="41" eb="44">
      <t>マエウケキン</t>
    </rPh>
    <rPh sb="44" eb="46">
      <t>レイニュウ</t>
    </rPh>
    <rPh sb="46" eb="47">
      <t>ナド</t>
    </rPh>
    <rPh sb="48" eb="50">
      <t>エイキョウ</t>
    </rPh>
    <rPh sb="51" eb="52">
      <t>タカ</t>
    </rPh>
    <rPh sb="53" eb="55">
      <t>スウチ</t>
    </rPh>
    <rPh sb="66" eb="68">
      <t>チョウキ</t>
    </rPh>
    <rPh sb="68" eb="71">
      <t>マエウケキン</t>
    </rPh>
    <rPh sb="71" eb="73">
      <t>レイニュウ</t>
    </rPh>
    <rPh sb="74" eb="75">
      <t>ヒ</t>
    </rPh>
    <rPh sb="75" eb="77">
      <t>ゲンキン</t>
    </rPh>
    <rPh sb="77" eb="79">
      <t>シュウニュウ</t>
    </rPh>
    <rPh sb="83" eb="85">
      <t>リョウコウ</t>
    </rPh>
    <rPh sb="87" eb="88">
      <t>イ</t>
    </rPh>
    <rPh sb="89" eb="90">
      <t>ガタ</t>
    </rPh>
    <rPh sb="94" eb="96">
      <t>ルイセキ</t>
    </rPh>
    <rPh sb="96" eb="99">
      <t>ケッソンキン</t>
    </rPh>
    <rPh sb="100" eb="101">
      <t>デ</t>
    </rPh>
    <rPh sb="109" eb="111">
      <t>リュウドウ</t>
    </rPh>
    <rPh sb="111" eb="113">
      <t>ヒリツ</t>
    </rPh>
    <rPh sb="114" eb="116">
      <t>ワリアイ</t>
    </rPh>
    <rPh sb="126" eb="127">
      <t>ヒク</t>
    </rPh>
    <rPh sb="130" eb="131">
      <t>ノゾ</t>
    </rPh>
    <rPh sb="142" eb="143">
      <t>コ</t>
    </rPh>
    <rPh sb="150" eb="153">
      <t>タンネンド</t>
    </rPh>
    <rPh sb="153" eb="155">
      <t>キュウスイ</t>
    </rPh>
    <rPh sb="155" eb="157">
      <t>シュウエキ</t>
    </rPh>
    <rPh sb="161" eb="163">
      <t>キサイ</t>
    </rPh>
    <rPh sb="163" eb="165">
      <t>ザンダカ</t>
    </rPh>
    <rPh sb="175" eb="176">
      <t>タカ</t>
    </rPh>
    <rPh sb="182" eb="184">
      <t>コテイ</t>
    </rPh>
    <rPh sb="184" eb="186">
      <t>シサン</t>
    </rPh>
    <rPh sb="187" eb="189">
      <t>コウシン</t>
    </rPh>
    <rPh sb="190" eb="192">
      <t>ソウキ</t>
    </rPh>
    <rPh sb="193" eb="195">
      <t>ジッシ</t>
    </rPh>
    <rPh sb="199" eb="201">
      <t>ケッカ</t>
    </rPh>
    <rPh sb="205" eb="207">
      <t>キギョウ</t>
    </rPh>
    <rPh sb="207" eb="208">
      <t>サイ</t>
    </rPh>
    <rPh sb="208" eb="210">
      <t>ザンダカ</t>
    </rPh>
    <rPh sb="211" eb="213">
      <t>ジュンチョウ</t>
    </rPh>
    <rPh sb="214" eb="216">
      <t>ゲンショウ</t>
    </rPh>
    <rPh sb="223" eb="225">
      <t>リョウキン</t>
    </rPh>
    <rPh sb="225" eb="227">
      <t>カイシュウ</t>
    </rPh>
    <rPh sb="227" eb="228">
      <t>リツ</t>
    </rPh>
    <rPh sb="238" eb="239">
      <t>タカ</t>
    </rPh>
    <rPh sb="242" eb="243">
      <t>タ</t>
    </rPh>
    <rPh sb="243" eb="245">
      <t>ダンタイ</t>
    </rPh>
    <rPh sb="247" eb="248">
      <t>タ</t>
    </rPh>
    <rPh sb="248" eb="250">
      <t>カイケイ</t>
    </rPh>
    <rPh sb="250" eb="252">
      <t>クリイレ</t>
    </rPh>
    <rPh sb="252" eb="253">
      <t>キン</t>
    </rPh>
    <rPh sb="253" eb="254">
      <t>ナド</t>
    </rPh>
    <rPh sb="255" eb="257">
      <t>スイドウ</t>
    </rPh>
    <rPh sb="257" eb="259">
      <t>リョウキン</t>
    </rPh>
    <rPh sb="259" eb="261">
      <t>イガイ</t>
    </rPh>
    <rPh sb="262" eb="264">
      <t>シュウエキ</t>
    </rPh>
    <rPh sb="264" eb="266">
      <t>ワリアイ</t>
    </rPh>
    <rPh sb="267" eb="268">
      <t>タカ</t>
    </rPh>
    <rPh sb="270" eb="272">
      <t>トウシ</t>
    </rPh>
    <rPh sb="273" eb="275">
      <t>シュウエキ</t>
    </rPh>
    <rPh sb="276" eb="277">
      <t>タ</t>
    </rPh>
    <rPh sb="277" eb="279">
      <t>ダンタイ</t>
    </rPh>
    <rPh sb="281" eb="282">
      <t>スグ</t>
    </rPh>
    <rPh sb="288" eb="289">
      <t>イ</t>
    </rPh>
    <rPh sb="290" eb="291">
      <t>ガタ</t>
    </rPh>
    <rPh sb="298" eb="300">
      <t>ドクリツ</t>
    </rPh>
    <rPh sb="300" eb="302">
      <t>サイサン</t>
    </rPh>
    <rPh sb="302" eb="303">
      <t>セイ</t>
    </rPh>
    <rPh sb="304" eb="305">
      <t>スグ</t>
    </rPh>
    <rPh sb="310" eb="311">
      <t>イ</t>
    </rPh>
    <rPh sb="316" eb="318">
      <t>キュウスイ</t>
    </rPh>
    <rPh sb="318" eb="320">
      <t>ゲンカ</t>
    </rPh>
    <rPh sb="330" eb="331">
      <t>タカ</t>
    </rPh>
    <rPh sb="334" eb="336">
      <t>トウシ</t>
    </rPh>
    <rPh sb="337" eb="339">
      <t>ヒヨウ</t>
    </rPh>
    <rPh sb="342" eb="344">
      <t>シホン</t>
    </rPh>
    <rPh sb="344" eb="345">
      <t>ヒ</t>
    </rPh>
    <rPh sb="346" eb="348">
      <t>ゲンカ</t>
    </rPh>
    <rPh sb="348" eb="350">
      <t>ショウキャク</t>
    </rPh>
    <rPh sb="350" eb="351">
      <t>ヒ</t>
    </rPh>
    <rPh sb="352" eb="354">
      <t>シハライ</t>
    </rPh>
    <rPh sb="354" eb="356">
      <t>リソク</t>
    </rPh>
    <rPh sb="358" eb="361">
      <t>ヒカクテキ</t>
    </rPh>
    <rPh sb="361" eb="362">
      <t>タカ</t>
    </rPh>
    <rPh sb="365" eb="367">
      <t>ヨウイン</t>
    </rPh>
    <rPh sb="399" eb="400">
      <t>トク</t>
    </rPh>
    <rPh sb="401" eb="403">
      <t>ユウシュウ</t>
    </rPh>
    <rPh sb="403" eb="404">
      <t>リツ</t>
    </rPh>
    <rPh sb="405" eb="407">
      <t>ロウキュウ</t>
    </rPh>
    <rPh sb="407" eb="408">
      <t>カン</t>
    </rPh>
    <rPh sb="409" eb="411">
      <t>ソウキ</t>
    </rPh>
    <rPh sb="411" eb="413">
      <t>コウシン</t>
    </rPh>
    <rPh sb="413" eb="414">
      <t>ナド</t>
    </rPh>
    <rPh sb="415" eb="417">
      <t>エイキョウ</t>
    </rPh>
    <rPh sb="421" eb="423">
      <t>ケンカ</t>
    </rPh>
    <rPh sb="430" eb="432">
      <t>イジ</t>
    </rPh>
    <rPh sb="434" eb="437">
      <t>コウリツセイ</t>
    </rPh>
    <rPh sb="438" eb="439">
      <t>タカ</t>
    </rPh>
    <rPh sb="441" eb="442">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</si>
</sst>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10" xfId="0" applyFont="1" applyFill="1" applyBorder="1" applyAlignment="1" applyProtection="1">
      <alignment horizontal="left" vertical="top" wrapText="1"/>
      <protection locked="0"/>
    </xf>
    <xf numFmtId="0" fontId="18" fillId="0" borderId="11"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1.51</c:v>
                </c:pt>
                <c:pt idx="1">
                  <c:v>1.0900000000000001</c:v>
                </c:pt>
                <c:pt idx="2">
                  <c:v>0.74</c:v>
                </c:pt>
                <c:pt idx="3">
                  <c:v>0.88</c:v>
                </c:pt>
                <c:pt idx="4">
                  <c:v>0.43</c:v>
                </c:pt>
              </c:numCache>
            </c:numRef>
          </c:val>
        </c:ser>
        <c:dLbls>
          <c:showLegendKey val="0"/>
          <c:showVal val="0"/>
          <c:showCatName val="0"/>
          <c:showSerName val="0"/>
          <c:showPercent val="0"/>
          <c:showBubbleSize val="0"/>
        </c:dLbls>
        <c:gapWidth val="150"/>
        <c:axId val="80802944"/>
        <c:axId val="8080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80802944"/>
        <c:axId val="80804864"/>
      </c:lineChart>
      <c:dateAx>
        <c:axId val="80802944"/>
        <c:scaling>
          <c:orientation val="minMax"/>
        </c:scaling>
        <c:delete val="1"/>
        <c:axPos val="b"/>
        <c:numFmt formatCode="ge" sourceLinked="1"/>
        <c:majorTickMark val="none"/>
        <c:minorTickMark val="none"/>
        <c:tickLblPos val="none"/>
        <c:crossAx val="80804864"/>
        <c:crosses val="autoZero"/>
        <c:auto val="1"/>
        <c:lblOffset val="100"/>
        <c:baseTimeUnit val="years"/>
      </c:dateAx>
      <c:valAx>
        <c:axId val="808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54.97</c:v>
                </c:pt>
                <c:pt idx="1">
                  <c:v>66.14</c:v>
                </c:pt>
                <c:pt idx="2">
                  <c:v>65.58</c:v>
                </c:pt>
                <c:pt idx="3">
                  <c:v>64.36</c:v>
                </c:pt>
                <c:pt idx="4">
                  <c:v>65.510000000000005</c:v>
                </c:pt>
              </c:numCache>
            </c:numRef>
          </c:val>
        </c:ser>
        <c:dLbls>
          <c:showLegendKey val="0"/>
          <c:showVal val="0"/>
          <c:showCatName val="0"/>
          <c:showSerName val="0"/>
          <c:showPercent val="0"/>
          <c:showBubbleSize val="0"/>
        </c:dLbls>
        <c:gapWidth val="150"/>
        <c:axId val="95237632"/>
        <c:axId val="952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95237632"/>
        <c:axId val="95239552"/>
      </c:lineChart>
      <c:dateAx>
        <c:axId val="95237632"/>
        <c:scaling>
          <c:orientation val="minMax"/>
        </c:scaling>
        <c:delete val="1"/>
        <c:axPos val="b"/>
        <c:numFmt formatCode="ge" sourceLinked="1"/>
        <c:majorTickMark val="none"/>
        <c:minorTickMark val="none"/>
        <c:tickLblPos val="none"/>
        <c:crossAx val="95239552"/>
        <c:crosses val="autoZero"/>
        <c:auto val="1"/>
        <c:lblOffset val="100"/>
        <c:baseTimeUnit val="years"/>
      </c:dateAx>
      <c:valAx>
        <c:axId val="952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87.19</c:v>
                </c:pt>
                <c:pt idx="1">
                  <c:v>90.79</c:v>
                </c:pt>
                <c:pt idx="2">
                  <c:v>90.16</c:v>
                </c:pt>
                <c:pt idx="3">
                  <c:v>89.33</c:v>
                </c:pt>
                <c:pt idx="4">
                  <c:v>88.23</c:v>
                </c:pt>
              </c:numCache>
            </c:numRef>
          </c:val>
        </c:ser>
        <c:dLbls>
          <c:showLegendKey val="0"/>
          <c:showVal val="0"/>
          <c:showCatName val="0"/>
          <c:showSerName val="0"/>
          <c:showPercent val="0"/>
          <c:showBubbleSize val="0"/>
        </c:dLbls>
        <c:gapWidth val="150"/>
        <c:axId val="95286400"/>
        <c:axId val="952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95286400"/>
        <c:axId val="95288320"/>
      </c:lineChart>
      <c:dateAx>
        <c:axId val="95286400"/>
        <c:scaling>
          <c:orientation val="minMax"/>
        </c:scaling>
        <c:delete val="1"/>
        <c:axPos val="b"/>
        <c:numFmt formatCode="ge" sourceLinked="1"/>
        <c:majorTickMark val="none"/>
        <c:minorTickMark val="none"/>
        <c:tickLblPos val="none"/>
        <c:crossAx val="95288320"/>
        <c:crosses val="autoZero"/>
        <c:auto val="1"/>
        <c:lblOffset val="100"/>
        <c:baseTimeUnit val="years"/>
      </c:dateAx>
      <c:valAx>
        <c:axId val="952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105.13</c:v>
                </c:pt>
                <c:pt idx="1">
                  <c:v>104.59</c:v>
                </c:pt>
                <c:pt idx="2">
                  <c:v>104.6</c:v>
                </c:pt>
                <c:pt idx="3">
                  <c:v>109.34</c:v>
                </c:pt>
                <c:pt idx="4">
                  <c:v>111.78</c:v>
                </c:pt>
              </c:numCache>
            </c:numRef>
          </c:val>
        </c:ser>
        <c:dLbls>
          <c:showLegendKey val="0"/>
          <c:showVal val="0"/>
          <c:showCatName val="0"/>
          <c:showSerName val="0"/>
          <c:showPercent val="0"/>
          <c:showBubbleSize val="0"/>
        </c:dLbls>
        <c:gapWidth val="150"/>
        <c:axId val="80851712"/>
        <c:axId val="808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80851712"/>
        <c:axId val="80853632"/>
      </c:lineChart>
      <c:dateAx>
        <c:axId val="80851712"/>
        <c:scaling>
          <c:orientation val="minMax"/>
        </c:scaling>
        <c:delete val="1"/>
        <c:axPos val="b"/>
        <c:numFmt formatCode="ge" sourceLinked="1"/>
        <c:majorTickMark val="none"/>
        <c:minorTickMark val="none"/>
        <c:tickLblPos val="none"/>
        <c:crossAx val="80853632"/>
        <c:crosses val="autoZero"/>
        <c:auto val="1"/>
        <c:lblOffset val="100"/>
        <c:baseTimeUnit val="years"/>
      </c:dateAx>
      <c:valAx>
        <c:axId val="80853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8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32.89</c:v>
                </c:pt>
                <c:pt idx="1">
                  <c:v>35.520000000000003</c:v>
                </c:pt>
                <c:pt idx="2">
                  <c:v>37.299999999999997</c:v>
                </c:pt>
                <c:pt idx="3">
                  <c:v>39.19</c:v>
                </c:pt>
                <c:pt idx="4">
                  <c:v>40.5</c:v>
                </c:pt>
              </c:numCache>
            </c:numRef>
          </c:val>
        </c:ser>
        <c:dLbls>
          <c:showLegendKey val="0"/>
          <c:showVal val="0"/>
          <c:showCatName val="0"/>
          <c:showSerName val="0"/>
          <c:showPercent val="0"/>
          <c:showBubbleSize val="0"/>
        </c:dLbls>
        <c:gapWidth val="150"/>
        <c:axId val="89149824"/>
        <c:axId val="8915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89149824"/>
        <c:axId val="89151744"/>
      </c:lineChart>
      <c:dateAx>
        <c:axId val="89149824"/>
        <c:scaling>
          <c:orientation val="minMax"/>
        </c:scaling>
        <c:delete val="1"/>
        <c:axPos val="b"/>
        <c:numFmt formatCode="ge" sourceLinked="1"/>
        <c:majorTickMark val="none"/>
        <c:minorTickMark val="none"/>
        <c:tickLblPos val="none"/>
        <c:crossAx val="89151744"/>
        <c:crosses val="autoZero"/>
        <c:auto val="1"/>
        <c:lblOffset val="100"/>
        <c:baseTimeUnit val="years"/>
      </c:dateAx>
      <c:valAx>
        <c:axId val="8915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1.39</c:v>
                </c:pt>
                <c:pt idx="1">
                  <c:v>1.24</c:v>
                </c:pt>
                <c:pt idx="2">
                  <c:v>1.37</c:v>
                </c:pt>
                <c:pt idx="3">
                  <c:v>1.99</c:v>
                </c:pt>
                <c:pt idx="4">
                  <c:v>1.57</c:v>
                </c:pt>
              </c:numCache>
            </c:numRef>
          </c:val>
        </c:ser>
        <c:dLbls>
          <c:showLegendKey val="0"/>
          <c:showVal val="0"/>
          <c:showCatName val="0"/>
          <c:showSerName val="0"/>
          <c:showPercent val="0"/>
          <c:showBubbleSize val="0"/>
        </c:dLbls>
        <c:gapWidth val="150"/>
        <c:axId val="89190400"/>
        <c:axId val="891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89190400"/>
        <c:axId val="89192320"/>
      </c:lineChart>
      <c:dateAx>
        <c:axId val="89190400"/>
        <c:scaling>
          <c:orientation val="minMax"/>
        </c:scaling>
        <c:delete val="1"/>
        <c:axPos val="b"/>
        <c:numFmt formatCode="ge" sourceLinked="1"/>
        <c:majorTickMark val="none"/>
        <c:minorTickMark val="none"/>
        <c:tickLblPos val="none"/>
        <c:crossAx val="89192320"/>
        <c:crosses val="autoZero"/>
        <c:auto val="1"/>
        <c:lblOffset val="100"/>
        <c:baseTimeUnit val="years"/>
      </c:dateAx>
      <c:valAx>
        <c:axId val="891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057792"/>
        <c:axId val="950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95057792"/>
        <c:axId val="95072256"/>
      </c:lineChart>
      <c:dateAx>
        <c:axId val="95057792"/>
        <c:scaling>
          <c:orientation val="minMax"/>
        </c:scaling>
        <c:delete val="1"/>
        <c:axPos val="b"/>
        <c:numFmt formatCode="ge" sourceLinked="1"/>
        <c:majorTickMark val="none"/>
        <c:minorTickMark val="none"/>
        <c:tickLblPos val="none"/>
        <c:crossAx val="95072256"/>
        <c:crosses val="autoZero"/>
        <c:auto val="1"/>
        <c:lblOffset val="100"/>
        <c:baseTimeUnit val="years"/>
      </c:dateAx>
      <c:valAx>
        <c:axId val="9507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0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447.65</c:v>
                </c:pt>
                <c:pt idx="1">
                  <c:v>524.51</c:v>
                </c:pt>
                <c:pt idx="2">
                  <c:v>812</c:v>
                </c:pt>
                <c:pt idx="3">
                  <c:v>225.01</c:v>
                </c:pt>
                <c:pt idx="4">
                  <c:v>235.91</c:v>
                </c:pt>
              </c:numCache>
            </c:numRef>
          </c:val>
        </c:ser>
        <c:dLbls>
          <c:showLegendKey val="0"/>
          <c:showVal val="0"/>
          <c:showCatName val="0"/>
          <c:showSerName val="0"/>
          <c:showPercent val="0"/>
          <c:showBubbleSize val="0"/>
        </c:dLbls>
        <c:gapWidth val="150"/>
        <c:axId val="95364608"/>
        <c:axId val="953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95364608"/>
        <c:axId val="95366528"/>
      </c:lineChart>
      <c:dateAx>
        <c:axId val="95364608"/>
        <c:scaling>
          <c:orientation val="minMax"/>
        </c:scaling>
        <c:delete val="1"/>
        <c:axPos val="b"/>
        <c:numFmt formatCode="ge" sourceLinked="1"/>
        <c:majorTickMark val="none"/>
        <c:minorTickMark val="none"/>
        <c:tickLblPos val="none"/>
        <c:crossAx val="95366528"/>
        <c:crosses val="autoZero"/>
        <c:auto val="1"/>
        <c:lblOffset val="100"/>
        <c:baseTimeUnit val="years"/>
      </c:dateAx>
      <c:valAx>
        <c:axId val="95366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3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472.29</c:v>
                </c:pt>
                <c:pt idx="1">
                  <c:v>488.6</c:v>
                </c:pt>
                <c:pt idx="2">
                  <c:v>473.9</c:v>
                </c:pt>
                <c:pt idx="3">
                  <c:v>466.47</c:v>
                </c:pt>
                <c:pt idx="4">
                  <c:v>441.51</c:v>
                </c:pt>
              </c:numCache>
            </c:numRef>
          </c:val>
        </c:ser>
        <c:dLbls>
          <c:showLegendKey val="0"/>
          <c:showVal val="0"/>
          <c:showCatName val="0"/>
          <c:showSerName val="0"/>
          <c:showPercent val="0"/>
          <c:showBubbleSize val="0"/>
        </c:dLbls>
        <c:gapWidth val="150"/>
        <c:axId val="95404800"/>
        <c:axId val="954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95404800"/>
        <c:axId val="95406720"/>
      </c:lineChart>
      <c:dateAx>
        <c:axId val="95404800"/>
        <c:scaling>
          <c:orientation val="minMax"/>
        </c:scaling>
        <c:delete val="1"/>
        <c:axPos val="b"/>
        <c:numFmt formatCode="ge" sourceLinked="1"/>
        <c:majorTickMark val="none"/>
        <c:minorTickMark val="none"/>
        <c:tickLblPos val="none"/>
        <c:crossAx val="95406720"/>
        <c:crosses val="autoZero"/>
        <c:auto val="1"/>
        <c:lblOffset val="100"/>
        <c:baseTimeUnit val="years"/>
      </c:dateAx>
      <c:valAx>
        <c:axId val="95406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4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102.43</c:v>
                </c:pt>
                <c:pt idx="1">
                  <c:v>101.6</c:v>
                </c:pt>
                <c:pt idx="2">
                  <c:v>101.32</c:v>
                </c:pt>
                <c:pt idx="3">
                  <c:v>107.51</c:v>
                </c:pt>
                <c:pt idx="4">
                  <c:v>110.32</c:v>
                </c:pt>
              </c:numCache>
            </c:numRef>
          </c:val>
        </c:ser>
        <c:dLbls>
          <c:showLegendKey val="0"/>
          <c:showVal val="0"/>
          <c:showCatName val="0"/>
          <c:showSerName val="0"/>
          <c:showPercent val="0"/>
          <c:showBubbleSize val="0"/>
        </c:dLbls>
        <c:gapWidth val="150"/>
        <c:axId val="95419776"/>
        <c:axId val="954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95419776"/>
        <c:axId val="95419008"/>
      </c:lineChart>
      <c:dateAx>
        <c:axId val="95419776"/>
        <c:scaling>
          <c:orientation val="minMax"/>
        </c:scaling>
        <c:delete val="1"/>
        <c:axPos val="b"/>
        <c:numFmt formatCode="ge" sourceLinked="1"/>
        <c:majorTickMark val="none"/>
        <c:minorTickMark val="none"/>
        <c:tickLblPos val="none"/>
        <c:crossAx val="95419008"/>
        <c:crosses val="autoZero"/>
        <c:auto val="1"/>
        <c:lblOffset val="100"/>
        <c:baseTimeUnit val="years"/>
      </c:dateAx>
      <c:valAx>
        <c:axId val="954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188.98</c:v>
                </c:pt>
                <c:pt idx="1">
                  <c:v>189.12</c:v>
                </c:pt>
                <c:pt idx="2">
                  <c:v>190.07</c:v>
                </c:pt>
                <c:pt idx="3">
                  <c:v>179.57</c:v>
                </c:pt>
                <c:pt idx="4">
                  <c:v>175.16</c:v>
                </c:pt>
              </c:numCache>
            </c:numRef>
          </c:val>
        </c:ser>
        <c:dLbls>
          <c:showLegendKey val="0"/>
          <c:showVal val="0"/>
          <c:showCatName val="0"/>
          <c:showSerName val="0"/>
          <c:showPercent val="0"/>
          <c:showBubbleSize val="0"/>
        </c:dLbls>
        <c:gapWidth val="150"/>
        <c:axId val="95213440"/>
        <c:axId val="952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95213440"/>
        <c:axId val="95223808"/>
      </c:lineChart>
      <c:dateAx>
        <c:axId val="95213440"/>
        <c:scaling>
          <c:orientation val="minMax"/>
        </c:scaling>
        <c:delete val="1"/>
        <c:axPos val="b"/>
        <c:numFmt formatCode="ge" sourceLinked="1"/>
        <c:majorTickMark val="none"/>
        <c:minorTickMark val="none"/>
        <c:tickLblPos val="none"/>
        <c:crossAx val="95223808"/>
        <c:crosses val="autoZero"/>
        <c:auto val="1"/>
        <c:lblOffset val="100"/>
        <c:baseTimeUnit val="years"/>
      </c:dateAx>
      <c:valAx>
        <c:axId val="952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E1" zoomScale="90" zoomScaleNormal="9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長野県　駒ケ根市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A5</v>
      </c>
      <c r="AA8" s="75"/>
      <c r="AB8" s="75"/>
      <c r="AC8" s="75"/>
      <c r="AD8" s="75"/>
      <c r="AE8" s="75"/>
      <c r="AF8" s="75"/>
      <c r="AG8" s="76"/>
      <c r="AH8" s="3"/>
      <c r="AI8" s="77">
        <f>データ!Q6</f>
        <v>33385</v>
      </c>
      <c r="AJ8" s="78"/>
      <c r="AK8" s="78"/>
      <c r="AL8" s="78"/>
      <c r="AM8" s="78"/>
      <c r="AN8" s="78"/>
      <c r="AO8" s="78"/>
      <c r="AP8" s="79"/>
      <c r="AQ8" s="60">
        <f>データ!R6</f>
        <v>165.86</v>
      </c>
      <c r="AR8" s="60"/>
      <c r="AS8" s="60"/>
      <c r="AT8" s="60"/>
      <c r="AU8" s="60"/>
      <c r="AV8" s="60"/>
      <c r="AW8" s="60"/>
      <c r="AX8" s="60"/>
      <c r="AY8" s="60">
        <f>データ!S6</f>
        <v>201.28</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63.38</v>
      </c>
      <c r="K10" s="60"/>
      <c r="L10" s="60"/>
      <c r="M10" s="60"/>
      <c r="N10" s="60"/>
      <c r="O10" s="60"/>
      <c r="P10" s="60"/>
      <c r="Q10" s="60"/>
      <c r="R10" s="60">
        <f>データ!O6</f>
        <v>99.43</v>
      </c>
      <c r="S10" s="60"/>
      <c r="T10" s="60"/>
      <c r="U10" s="60"/>
      <c r="V10" s="60"/>
      <c r="W10" s="60"/>
      <c r="X10" s="60"/>
      <c r="Y10" s="60"/>
      <c r="Z10" s="68">
        <f>データ!P6</f>
        <v>3000</v>
      </c>
      <c r="AA10" s="68"/>
      <c r="AB10" s="68"/>
      <c r="AC10" s="68"/>
      <c r="AD10" s="68"/>
      <c r="AE10" s="68"/>
      <c r="AF10" s="68"/>
      <c r="AG10" s="68"/>
      <c r="AH10" s="2"/>
      <c r="AI10" s="68">
        <f>データ!T6</f>
        <v>33075</v>
      </c>
      <c r="AJ10" s="68"/>
      <c r="AK10" s="68"/>
      <c r="AL10" s="68"/>
      <c r="AM10" s="68"/>
      <c r="AN10" s="68"/>
      <c r="AO10" s="68"/>
      <c r="AP10" s="68"/>
      <c r="AQ10" s="60">
        <f>データ!U6</f>
        <v>46.96</v>
      </c>
      <c r="AR10" s="60"/>
      <c r="AS10" s="60"/>
      <c r="AT10" s="60"/>
      <c r="AU10" s="60"/>
      <c r="AV10" s="60"/>
      <c r="AW10" s="60"/>
      <c r="AX10" s="60"/>
      <c r="AY10" s="60">
        <f>データ!V6</f>
        <v>704.32</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34</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51</v>
      </c>
      <c r="B4" s="28"/>
      <c r="C4" s="28"/>
      <c r="D4" s="28"/>
      <c r="E4" s="28"/>
      <c r="F4" s="28"/>
      <c r="G4" s="28"/>
      <c r="H4" s="89"/>
      <c r="I4" s="90"/>
      <c r="J4" s="90"/>
      <c r="K4" s="90"/>
      <c r="L4" s="90"/>
      <c r="M4" s="90"/>
      <c r="N4" s="90"/>
      <c r="O4" s="90"/>
      <c r="P4" s="90"/>
      <c r="Q4" s="90"/>
      <c r="R4" s="90"/>
      <c r="S4" s="90"/>
      <c r="T4" s="90"/>
      <c r="U4" s="90"/>
      <c r="V4" s="91"/>
      <c r="W4" s="85" t="s">
        <v>52</v>
      </c>
      <c r="X4" s="85"/>
      <c r="Y4" s="85"/>
      <c r="Z4" s="85"/>
      <c r="AA4" s="85"/>
      <c r="AB4" s="85"/>
      <c r="AC4" s="85"/>
      <c r="AD4" s="85"/>
      <c r="AE4" s="85"/>
      <c r="AF4" s="85"/>
      <c r="AG4" s="85"/>
      <c r="AH4" s="85" t="s">
        <v>53</v>
      </c>
      <c r="AI4" s="85"/>
      <c r="AJ4" s="85"/>
      <c r="AK4" s="85"/>
      <c r="AL4" s="85"/>
      <c r="AM4" s="85"/>
      <c r="AN4" s="85"/>
      <c r="AO4" s="85"/>
      <c r="AP4" s="85"/>
      <c r="AQ4" s="85"/>
      <c r="AR4" s="85"/>
      <c r="AS4" s="85" t="s">
        <v>54</v>
      </c>
      <c r="AT4" s="85"/>
      <c r="AU4" s="85"/>
      <c r="AV4" s="85"/>
      <c r="AW4" s="85"/>
      <c r="AX4" s="85"/>
      <c r="AY4" s="85"/>
      <c r="AZ4" s="85"/>
      <c r="BA4" s="85"/>
      <c r="BB4" s="85"/>
      <c r="BC4" s="85"/>
      <c r="BD4" s="85" t="s">
        <v>55</v>
      </c>
      <c r="BE4" s="85"/>
      <c r="BF4" s="85"/>
      <c r="BG4" s="85"/>
      <c r="BH4" s="85"/>
      <c r="BI4" s="85"/>
      <c r="BJ4" s="85"/>
      <c r="BK4" s="85"/>
      <c r="BL4" s="85"/>
      <c r="BM4" s="85"/>
      <c r="BN4" s="85"/>
      <c r="BO4" s="85" t="s">
        <v>56</v>
      </c>
      <c r="BP4" s="85"/>
      <c r="BQ4" s="85"/>
      <c r="BR4" s="85"/>
      <c r="BS4" s="85"/>
      <c r="BT4" s="85"/>
      <c r="BU4" s="85"/>
      <c r="BV4" s="85"/>
      <c r="BW4" s="85"/>
      <c r="BX4" s="85"/>
      <c r="BY4" s="85"/>
      <c r="BZ4" s="85" t="s">
        <v>57</v>
      </c>
      <c r="CA4" s="85"/>
      <c r="CB4" s="85"/>
      <c r="CC4" s="85"/>
      <c r="CD4" s="85"/>
      <c r="CE4" s="85"/>
      <c r="CF4" s="85"/>
      <c r="CG4" s="85"/>
      <c r="CH4" s="85"/>
      <c r="CI4" s="85"/>
      <c r="CJ4" s="85"/>
      <c r="CK4" s="85" t="s">
        <v>58</v>
      </c>
      <c r="CL4" s="85"/>
      <c r="CM4" s="85"/>
      <c r="CN4" s="85"/>
      <c r="CO4" s="85"/>
      <c r="CP4" s="85"/>
      <c r="CQ4" s="85"/>
      <c r="CR4" s="85"/>
      <c r="CS4" s="85"/>
      <c r="CT4" s="85"/>
      <c r="CU4" s="85"/>
      <c r="CV4" s="85" t="s">
        <v>59</v>
      </c>
      <c r="CW4" s="85"/>
      <c r="CX4" s="85"/>
      <c r="CY4" s="85"/>
      <c r="CZ4" s="85"/>
      <c r="DA4" s="85"/>
      <c r="DB4" s="85"/>
      <c r="DC4" s="85"/>
      <c r="DD4" s="85"/>
      <c r="DE4" s="85"/>
      <c r="DF4" s="85"/>
      <c r="DG4" s="85" t="s">
        <v>60</v>
      </c>
      <c r="DH4" s="85"/>
      <c r="DI4" s="85"/>
      <c r="DJ4" s="85"/>
      <c r="DK4" s="85"/>
      <c r="DL4" s="85"/>
      <c r="DM4" s="85"/>
      <c r="DN4" s="85"/>
      <c r="DO4" s="85"/>
      <c r="DP4" s="85"/>
      <c r="DQ4" s="85"/>
      <c r="DR4" s="85" t="s">
        <v>61</v>
      </c>
      <c r="DS4" s="85"/>
      <c r="DT4" s="85"/>
      <c r="DU4" s="85"/>
      <c r="DV4" s="85"/>
      <c r="DW4" s="85"/>
      <c r="DX4" s="85"/>
      <c r="DY4" s="85"/>
      <c r="DZ4" s="85"/>
      <c r="EA4" s="85"/>
      <c r="EB4" s="85"/>
      <c r="EC4" s="85" t="s">
        <v>62</v>
      </c>
      <c r="ED4" s="85"/>
      <c r="EE4" s="85"/>
      <c r="EF4" s="85"/>
      <c r="EG4" s="85"/>
      <c r="EH4" s="85"/>
      <c r="EI4" s="85"/>
      <c r="EJ4" s="85"/>
      <c r="EK4" s="85"/>
      <c r="EL4" s="85"/>
      <c r="EM4" s="85"/>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202100</v>
      </c>
      <c r="D6" s="31">
        <f t="shared" si="3"/>
        <v>46</v>
      </c>
      <c r="E6" s="31">
        <f t="shared" si="3"/>
        <v>1</v>
      </c>
      <c r="F6" s="31">
        <f t="shared" si="3"/>
        <v>0</v>
      </c>
      <c r="G6" s="31">
        <f t="shared" si="3"/>
        <v>1</v>
      </c>
      <c r="H6" s="31" t="str">
        <f t="shared" si="3"/>
        <v>長野県　駒ケ根市</v>
      </c>
      <c r="I6" s="31" t="str">
        <f t="shared" si="3"/>
        <v>法適用</v>
      </c>
      <c r="J6" s="31" t="str">
        <f t="shared" si="3"/>
        <v>水道事業</v>
      </c>
      <c r="K6" s="31" t="str">
        <f t="shared" si="3"/>
        <v>末端給水事業</v>
      </c>
      <c r="L6" s="31" t="str">
        <f t="shared" si="3"/>
        <v>A5</v>
      </c>
      <c r="M6" s="32" t="str">
        <f t="shared" si="3"/>
        <v>-</v>
      </c>
      <c r="N6" s="32">
        <f t="shared" si="3"/>
        <v>63.38</v>
      </c>
      <c r="O6" s="32">
        <f t="shared" si="3"/>
        <v>99.43</v>
      </c>
      <c r="P6" s="32">
        <f t="shared" si="3"/>
        <v>3000</v>
      </c>
      <c r="Q6" s="32">
        <f t="shared" si="3"/>
        <v>33385</v>
      </c>
      <c r="R6" s="32">
        <f t="shared" si="3"/>
        <v>165.86</v>
      </c>
      <c r="S6" s="32">
        <f t="shared" si="3"/>
        <v>201.28</v>
      </c>
      <c r="T6" s="32">
        <f t="shared" si="3"/>
        <v>33075</v>
      </c>
      <c r="U6" s="32">
        <f t="shared" si="3"/>
        <v>46.96</v>
      </c>
      <c r="V6" s="32">
        <f t="shared" si="3"/>
        <v>704.32</v>
      </c>
      <c r="W6" s="33">
        <f>IF(W7="",NA(),W7)</f>
        <v>105.13</v>
      </c>
      <c r="X6" s="33">
        <f t="shared" ref="X6:AF6" si="4">IF(X7="",NA(),X7)</f>
        <v>104.59</v>
      </c>
      <c r="Y6" s="33">
        <f t="shared" si="4"/>
        <v>104.6</v>
      </c>
      <c r="Z6" s="33">
        <f t="shared" si="4"/>
        <v>109.34</v>
      </c>
      <c r="AA6" s="33">
        <f t="shared" si="4"/>
        <v>111.78</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447.65</v>
      </c>
      <c r="AT6" s="33">
        <f t="shared" ref="AT6:BB6" si="6">IF(AT7="",NA(),AT7)</f>
        <v>524.51</v>
      </c>
      <c r="AU6" s="33">
        <f t="shared" si="6"/>
        <v>812</v>
      </c>
      <c r="AV6" s="33">
        <f t="shared" si="6"/>
        <v>225.01</v>
      </c>
      <c r="AW6" s="33">
        <f t="shared" si="6"/>
        <v>235.91</v>
      </c>
      <c r="AX6" s="33">
        <f t="shared" si="6"/>
        <v>832.37</v>
      </c>
      <c r="AY6" s="33">
        <f t="shared" si="6"/>
        <v>852.01</v>
      </c>
      <c r="AZ6" s="33">
        <f t="shared" si="6"/>
        <v>909.68</v>
      </c>
      <c r="BA6" s="33">
        <f t="shared" si="6"/>
        <v>382.09</v>
      </c>
      <c r="BB6" s="33">
        <f t="shared" si="6"/>
        <v>371.31</v>
      </c>
      <c r="BC6" s="32" t="str">
        <f>IF(BC7="","",IF(BC7="-","【-】","【"&amp;SUBSTITUTE(TEXT(BC7,"#,##0.00"),"-","△")&amp;"】"))</f>
        <v>【262.74】</v>
      </c>
      <c r="BD6" s="33">
        <f>IF(BD7="",NA(),BD7)</f>
        <v>472.29</v>
      </c>
      <c r="BE6" s="33">
        <f t="shared" ref="BE6:BM6" si="7">IF(BE7="",NA(),BE7)</f>
        <v>488.6</v>
      </c>
      <c r="BF6" s="33">
        <f t="shared" si="7"/>
        <v>473.9</v>
      </c>
      <c r="BG6" s="33">
        <f t="shared" si="7"/>
        <v>466.47</v>
      </c>
      <c r="BH6" s="33">
        <f t="shared" si="7"/>
        <v>441.51</v>
      </c>
      <c r="BI6" s="33">
        <f t="shared" si="7"/>
        <v>403.15</v>
      </c>
      <c r="BJ6" s="33">
        <f t="shared" si="7"/>
        <v>391.4</v>
      </c>
      <c r="BK6" s="33">
        <f t="shared" si="7"/>
        <v>382.65</v>
      </c>
      <c r="BL6" s="33">
        <f t="shared" si="7"/>
        <v>385.06</v>
      </c>
      <c r="BM6" s="33">
        <f t="shared" si="7"/>
        <v>373.09</v>
      </c>
      <c r="BN6" s="32" t="str">
        <f>IF(BN7="","",IF(BN7="-","【-】","【"&amp;SUBSTITUTE(TEXT(BN7,"#,##0.00"),"-","△")&amp;"】"))</f>
        <v>【276.38】</v>
      </c>
      <c r="BO6" s="33">
        <f>IF(BO7="",NA(),BO7)</f>
        <v>102.43</v>
      </c>
      <c r="BP6" s="33">
        <f t="shared" ref="BP6:BX6" si="8">IF(BP7="",NA(),BP7)</f>
        <v>101.6</v>
      </c>
      <c r="BQ6" s="33">
        <f t="shared" si="8"/>
        <v>101.32</v>
      </c>
      <c r="BR6" s="33">
        <f t="shared" si="8"/>
        <v>107.51</v>
      </c>
      <c r="BS6" s="33">
        <f t="shared" si="8"/>
        <v>110.32</v>
      </c>
      <c r="BT6" s="33">
        <f t="shared" si="8"/>
        <v>94.86</v>
      </c>
      <c r="BU6" s="33">
        <f t="shared" si="8"/>
        <v>95.91</v>
      </c>
      <c r="BV6" s="33">
        <f t="shared" si="8"/>
        <v>96.1</v>
      </c>
      <c r="BW6" s="33">
        <f t="shared" si="8"/>
        <v>99.07</v>
      </c>
      <c r="BX6" s="33">
        <f t="shared" si="8"/>
        <v>99.99</v>
      </c>
      <c r="BY6" s="32" t="str">
        <f>IF(BY7="","",IF(BY7="-","【-】","【"&amp;SUBSTITUTE(TEXT(BY7,"#,##0.00"),"-","△")&amp;"】"))</f>
        <v>【104.99】</v>
      </c>
      <c r="BZ6" s="33">
        <f>IF(BZ7="",NA(),BZ7)</f>
        <v>188.98</v>
      </c>
      <c r="CA6" s="33">
        <f t="shared" ref="CA6:CI6" si="9">IF(CA7="",NA(),CA7)</f>
        <v>189.12</v>
      </c>
      <c r="CB6" s="33">
        <f t="shared" si="9"/>
        <v>190.07</v>
      </c>
      <c r="CC6" s="33">
        <f t="shared" si="9"/>
        <v>179.57</v>
      </c>
      <c r="CD6" s="33">
        <f t="shared" si="9"/>
        <v>175.16</v>
      </c>
      <c r="CE6" s="33">
        <f t="shared" si="9"/>
        <v>179.14</v>
      </c>
      <c r="CF6" s="33">
        <f t="shared" si="9"/>
        <v>179.29</v>
      </c>
      <c r="CG6" s="33">
        <f t="shared" si="9"/>
        <v>178.39</v>
      </c>
      <c r="CH6" s="33">
        <f t="shared" si="9"/>
        <v>173.03</v>
      </c>
      <c r="CI6" s="33">
        <f t="shared" si="9"/>
        <v>171.15</v>
      </c>
      <c r="CJ6" s="32" t="str">
        <f>IF(CJ7="","",IF(CJ7="-","【-】","【"&amp;SUBSTITUTE(TEXT(CJ7,"#,##0.00"),"-","△")&amp;"】"))</f>
        <v>【163.72】</v>
      </c>
      <c r="CK6" s="33">
        <f>IF(CK7="",NA(),CK7)</f>
        <v>54.97</v>
      </c>
      <c r="CL6" s="33">
        <f t="shared" ref="CL6:CT6" si="10">IF(CL7="",NA(),CL7)</f>
        <v>66.14</v>
      </c>
      <c r="CM6" s="33">
        <f t="shared" si="10"/>
        <v>65.58</v>
      </c>
      <c r="CN6" s="33">
        <f t="shared" si="10"/>
        <v>64.36</v>
      </c>
      <c r="CO6" s="33">
        <f t="shared" si="10"/>
        <v>65.510000000000005</v>
      </c>
      <c r="CP6" s="33">
        <f t="shared" si="10"/>
        <v>58.76</v>
      </c>
      <c r="CQ6" s="33">
        <f t="shared" si="10"/>
        <v>59.09</v>
      </c>
      <c r="CR6" s="33">
        <f t="shared" si="10"/>
        <v>59.23</v>
      </c>
      <c r="CS6" s="33">
        <f t="shared" si="10"/>
        <v>58.58</v>
      </c>
      <c r="CT6" s="33">
        <f t="shared" si="10"/>
        <v>58.53</v>
      </c>
      <c r="CU6" s="32" t="str">
        <f>IF(CU7="","",IF(CU7="-","【-】","【"&amp;SUBSTITUTE(TEXT(CU7,"#,##0.00"),"-","△")&amp;"】"))</f>
        <v>【59.76】</v>
      </c>
      <c r="CV6" s="33">
        <f>IF(CV7="",NA(),CV7)</f>
        <v>87.19</v>
      </c>
      <c r="CW6" s="33">
        <f t="shared" ref="CW6:DE6" si="11">IF(CW7="",NA(),CW7)</f>
        <v>90.79</v>
      </c>
      <c r="CX6" s="33">
        <f t="shared" si="11"/>
        <v>90.16</v>
      </c>
      <c r="CY6" s="33">
        <f t="shared" si="11"/>
        <v>89.33</v>
      </c>
      <c r="CZ6" s="33">
        <f t="shared" si="11"/>
        <v>88.23</v>
      </c>
      <c r="DA6" s="33">
        <f t="shared" si="11"/>
        <v>84.87</v>
      </c>
      <c r="DB6" s="33">
        <f t="shared" si="11"/>
        <v>85.4</v>
      </c>
      <c r="DC6" s="33">
        <f t="shared" si="11"/>
        <v>85.53</v>
      </c>
      <c r="DD6" s="33">
        <f t="shared" si="11"/>
        <v>85.23</v>
      </c>
      <c r="DE6" s="33">
        <f t="shared" si="11"/>
        <v>85.26</v>
      </c>
      <c r="DF6" s="32" t="str">
        <f>IF(DF7="","",IF(DF7="-","【-】","【"&amp;SUBSTITUTE(TEXT(DF7,"#,##0.00"),"-","△")&amp;"】"))</f>
        <v>【89.95】</v>
      </c>
      <c r="DG6" s="33">
        <f>IF(DG7="",NA(),DG7)</f>
        <v>32.89</v>
      </c>
      <c r="DH6" s="33">
        <f t="shared" ref="DH6:DP6" si="12">IF(DH7="",NA(),DH7)</f>
        <v>35.520000000000003</v>
      </c>
      <c r="DI6" s="33">
        <f t="shared" si="12"/>
        <v>37.299999999999997</v>
      </c>
      <c r="DJ6" s="33">
        <f t="shared" si="12"/>
        <v>39.19</v>
      </c>
      <c r="DK6" s="33">
        <f t="shared" si="12"/>
        <v>40.5</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1.39</v>
      </c>
      <c r="DS6" s="33">
        <f t="shared" ref="DS6:EA6" si="13">IF(DS7="",NA(),DS7)</f>
        <v>1.24</v>
      </c>
      <c r="DT6" s="33">
        <f t="shared" si="13"/>
        <v>1.37</v>
      </c>
      <c r="DU6" s="33">
        <f t="shared" si="13"/>
        <v>1.99</v>
      </c>
      <c r="DV6" s="33">
        <f t="shared" si="13"/>
        <v>1.57</v>
      </c>
      <c r="DW6" s="33">
        <f t="shared" si="13"/>
        <v>6.47</v>
      </c>
      <c r="DX6" s="33">
        <f t="shared" si="13"/>
        <v>7.8</v>
      </c>
      <c r="DY6" s="33">
        <f t="shared" si="13"/>
        <v>8.39</v>
      </c>
      <c r="DZ6" s="33">
        <f t="shared" si="13"/>
        <v>10.09</v>
      </c>
      <c r="EA6" s="33">
        <f t="shared" si="13"/>
        <v>10.54</v>
      </c>
      <c r="EB6" s="32" t="str">
        <f>IF(EB7="","",IF(EB7="-","【-】","【"&amp;SUBSTITUTE(TEXT(EB7,"#,##0.00"),"-","△")&amp;"】"))</f>
        <v>【13.18】</v>
      </c>
      <c r="EC6" s="33">
        <f>IF(EC7="",NA(),EC7)</f>
        <v>1.51</v>
      </c>
      <c r="ED6" s="33">
        <f t="shared" ref="ED6:EL6" si="14">IF(ED7="",NA(),ED7)</f>
        <v>1.0900000000000001</v>
      </c>
      <c r="EE6" s="33">
        <f t="shared" si="14"/>
        <v>0.74</v>
      </c>
      <c r="EF6" s="33">
        <f t="shared" si="14"/>
        <v>0.88</v>
      </c>
      <c r="EG6" s="33">
        <f t="shared" si="14"/>
        <v>0.43</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202100</v>
      </c>
      <c r="D7" s="35">
        <v>46</v>
      </c>
      <c r="E7" s="35">
        <v>1</v>
      </c>
      <c r="F7" s="35">
        <v>0</v>
      </c>
      <c r="G7" s="35">
        <v>1</v>
      </c>
      <c r="H7" s="35" t="s">
        <v>92</v>
      </c>
      <c r="I7" s="35" t="s">
        <v>93</v>
      </c>
      <c r="J7" s="35" t="s">
        <v>94</v>
      </c>
      <c r="K7" s="35" t="s">
        <v>95</v>
      </c>
      <c r="L7" s="35" t="s">
        <v>96</v>
      </c>
      <c r="M7" s="36" t="s">
        <v>97</v>
      </c>
      <c r="N7" s="36">
        <v>63.38</v>
      </c>
      <c r="O7" s="36">
        <v>99.43</v>
      </c>
      <c r="P7" s="36">
        <v>3000</v>
      </c>
      <c r="Q7" s="36">
        <v>33385</v>
      </c>
      <c r="R7" s="36">
        <v>165.86</v>
      </c>
      <c r="S7" s="36">
        <v>201.28</v>
      </c>
      <c r="T7" s="36">
        <v>33075</v>
      </c>
      <c r="U7" s="36">
        <v>46.96</v>
      </c>
      <c r="V7" s="36">
        <v>704.32</v>
      </c>
      <c r="W7" s="36">
        <v>105.13</v>
      </c>
      <c r="X7" s="36">
        <v>104.59</v>
      </c>
      <c r="Y7" s="36">
        <v>104.6</v>
      </c>
      <c r="Z7" s="36">
        <v>109.34</v>
      </c>
      <c r="AA7" s="36">
        <v>111.78</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447.65</v>
      </c>
      <c r="AT7" s="36">
        <v>524.51</v>
      </c>
      <c r="AU7" s="36">
        <v>812</v>
      </c>
      <c r="AV7" s="36">
        <v>225.01</v>
      </c>
      <c r="AW7" s="36">
        <v>235.91</v>
      </c>
      <c r="AX7" s="36">
        <v>832.37</v>
      </c>
      <c r="AY7" s="36">
        <v>852.01</v>
      </c>
      <c r="AZ7" s="36">
        <v>909.68</v>
      </c>
      <c r="BA7" s="36">
        <v>382.09</v>
      </c>
      <c r="BB7" s="36">
        <v>371.31</v>
      </c>
      <c r="BC7" s="36">
        <v>262.74</v>
      </c>
      <c r="BD7" s="36">
        <v>472.29</v>
      </c>
      <c r="BE7" s="36">
        <v>488.6</v>
      </c>
      <c r="BF7" s="36">
        <v>473.9</v>
      </c>
      <c r="BG7" s="36">
        <v>466.47</v>
      </c>
      <c r="BH7" s="36">
        <v>441.51</v>
      </c>
      <c r="BI7" s="36">
        <v>403.15</v>
      </c>
      <c r="BJ7" s="36">
        <v>391.4</v>
      </c>
      <c r="BK7" s="36">
        <v>382.65</v>
      </c>
      <c r="BL7" s="36">
        <v>385.06</v>
      </c>
      <c r="BM7" s="36">
        <v>373.09</v>
      </c>
      <c r="BN7" s="36">
        <v>276.38</v>
      </c>
      <c r="BO7" s="36">
        <v>102.43</v>
      </c>
      <c r="BP7" s="36">
        <v>101.6</v>
      </c>
      <c r="BQ7" s="36">
        <v>101.32</v>
      </c>
      <c r="BR7" s="36">
        <v>107.51</v>
      </c>
      <c r="BS7" s="36">
        <v>110.32</v>
      </c>
      <c r="BT7" s="36">
        <v>94.86</v>
      </c>
      <c r="BU7" s="36">
        <v>95.91</v>
      </c>
      <c r="BV7" s="36">
        <v>96.1</v>
      </c>
      <c r="BW7" s="36">
        <v>99.07</v>
      </c>
      <c r="BX7" s="36">
        <v>99.99</v>
      </c>
      <c r="BY7" s="36">
        <v>104.99</v>
      </c>
      <c r="BZ7" s="36">
        <v>188.98</v>
      </c>
      <c r="CA7" s="36">
        <v>189.12</v>
      </c>
      <c r="CB7" s="36">
        <v>190.07</v>
      </c>
      <c r="CC7" s="36">
        <v>179.57</v>
      </c>
      <c r="CD7" s="36">
        <v>175.16</v>
      </c>
      <c r="CE7" s="36">
        <v>179.14</v>
      </c>
      <c r="CF7" s="36">
        <v>179.29</v>
      </c>
      <c r="CG7" s="36">
        <v>178.39</v>
      </c>
      <c r="CH7" s="36">
        <v>173.03</v>
      </c>
      <c r="CI7" s="36">
        <v>171.15</v>
      </c>
      <c r="CJ7" s="36">
        <v>163.72</v>
      </c>
      <c r="CK7" s="36">
        <v>54.97</v>
      </c>
      <c r="CL7" s="36">
        <v>66.14</v>
      </c>
      <c r="CM7" s="36">
        <v>65.58</v>
      </c>
      <c r="CN7" s="36">
        <v>64.36</v>
      </c>
      <c r="CO7" s="36">
        <v>65.510000000000005</v>
      </c>
      <c r="CP7" s="36">
        <v>58.76</v>
      </c>
      <c r="CQ7" s="36">
        <v>59.09</v>
      </c>
      <c r="CR7" s="36">
        <v>59.23</v>
      </c>
      <c r="CS7" s="36">
        <v>58.58</v>
      </c>
      <c r="CT7" s="36">
        <v>58.53</v>
      </c>
      <c r="CU7" s="36">
        <v>59.76</v>
      </c>
      <c r="CV7" s="36">
        <v>87.19</v>
      </c>
      <c r="CW7" s="36">
        <v>90.79</v>
      </c>
      <c r="CX7" s="36">
        <v>90.16</v>
      </c>
      <c r="CY7" s="36">
        <v>89.33</v>
      </c>
      <c r="CZ7" s="36">
        <v>88.23</v>
      </c>
      <c r="DA7" s="36">
        <v>84.87</v>
      </c>
      <c r="DB7" s="36">
        <v>85.4</v>
      </c>
      <c r="DC7" s="36">
        <v>85.53</v>
      </c>
      <c r="DD7" s="36">
        <v>85.23</v>
      </c>
      <c r="DE7" s="36">
        <v>85.26</v>
      </c>
      <c r="DF7" s="36">
        <v>89.95</v>
      </c>
      <c r="DG7" s="36">
        <v>32.89</v>
      </c>
      <c r="DH7" s="36">
        <v>35.520000000000003</v>
      </c>
      <c r="DI7" s="36">
        <v>37.299999999999997</v>
      </c>
      <c r="DJ7" s="36">
        <v>39.19</v>
      </c>
      <c r="DK7" s="36">
        <v>40.5</v>
      </c>
      <c r="DL7" s="36">
        <v>35.53</v>
      </c>
      <c r="DM7" s="36">
        <v>36.36</v>
      </c>
      <c r="DN7" s="36">
        <v>37.340000000000003</v>
      </c>
      <c r="DO7" s="36">
        <v>44.31</v>
      </c>
      <c r="DP7" s="36">
        <v>45.75</v>
      </c>
      <c r="DQ7" s="36">
        <v>47.18</v>
      </c>
      <c r="DR7" s="36">
        <v>1.39</v>
      </c>
      <c r="DS7" s="36">
        <v>1.24</v>
      </c>
      <c r="DT7" s="36">
        <v>1.37</v>
      </c>
      <c r="DU7" s="36">
        <v>1.99</v>
      </c>
      <c r="DV7" s="36">
        <v>1.57</v>
      </c>
      <c r="DW7" s="36">
        <v>6.47</v>
      </c>
      <c r="DX7" s="36">
        <v>7.8</v>
      </c>
      <c r="DY7" s="36">
        <v>8.39</v>
      </c>
      <c r="DZ7" s="36">
        <v>10.09</v>
      </c>
      <c r="EA7" s="36">
        <v>10.54</v>
      </c>
      <c r="EB7" s="36">
        <v>13.18</v>
      </c>
      <c r="EC7" s="36">
        <v>1.51</v>
      </c>
      <c r="ED7" s="36">
        <v>1.0900000000000001</v>
      </c>
      <c r="EE7" s="36">
        <v>0.74</v>
      </c>
      <c r="EF7" s="36">
        <v>0.88</v>
      </c>
      <c r="EG7" s="36">
        <v>0.43</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2017-02-22T07:18:45Z</cp:lastPrinted>
  <dcterms:created xsi:type="dcterms:W3CDTF">2017-02-01T08:41:05Z</dcterms:created>
  <dcterms:modified xsi:type="dcterms:W3CDTF">2017-02-22T07:18:53Z</dcterms:modified>
  <cp:category/>
</cp:coreProperties>
</file>