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D10" i="5" l="1"/>
  <c r="C10" i="5"/>
  <c r="E10" i="5"/>
  <c r="B10" i="5"/>
</calcChain>
</file>

<file path=xl/sharedStrings.xml><?xml version="1.0" encoding="utf-8"?>
<sst xmlns="http://schemas.openxmlformats.org/spreadsheetml/2006/main" count="240" uniqueCount="111">
  <si>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</si>
  <si>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</si>
  <si>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</si>
  <si>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</si>
  <si>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</si>
  <si>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</si>
  <si>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</si>
  <si>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</si>
  <si>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</si>
  <si>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</si>
  <si>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</si>
  <si>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</si>
  <si>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</si>
  <si>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</si>
  <si>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</si>
  <si>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</si>
  <si>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</si>
  <si>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</si>
  <si>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</si>
  <si>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</si>
  <si>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</si>
  <si>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</si>
  <si>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</si>
  <si>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</si>
  <si>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</si>
  <si>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</si>
  <si>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</si>
  <si>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</si>
  <si>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</si>
  <si>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</si>
  <si>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</si>
  <si>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</si>
  <si>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</si>
  <si>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</si>
  <si>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</si>
  <si>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</si>
  <si>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</si>
  <si>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</si>
  <si>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</si>
  <si>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</si>
  <si>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</si>
  <si>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</si>
  <si>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</si>
  <si>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</si>
  <si>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</si>
  <si>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</si>
  <si>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</si>
  <si>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</si>
  <si>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</si>
  <si>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</si>
  <si>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</si>
  <si>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</si>
  <si>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</si>
  <si>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</si>
  <si>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</si>
  <si>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</si>
  <si>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</si>
  <si>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</si>
  <si>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</si>
  <si>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</si>
  <si>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</si>
  <si>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</si>
  <si>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</si>
  <si>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</si>
  <si>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</si>
  <si>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</si>
  <si>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</si>
  <si>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</si>
  <si>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</si>
  <si>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</si>
  <si>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</si>
  <si>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</si>
  <si>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</si>
  <si>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</si>
  <si>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</si>
  <si>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</si>
  <si>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</si>
  <si>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</si>
  <si>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</si>
  <si>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</si>
  <si>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</si>
  <si>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</si>
  <si>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</si>
  <si>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</si>
  <si>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</si>
  <si>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</si>
  <si>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</si>
  <si>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</si>
  <si>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</si>
  <si>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</si>
  <si>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</si>
  <si>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</si>
  <si>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</si>
  <si>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</si>
  <si>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</si>
  <si>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</si>
  <si>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木曽広域連合</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</si>
  <si>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</si>
  <si>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</si>
  <si>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</si>
  <si>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</si>
  <si>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</si>
  <si>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</si>
  <si>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</si>
  <si>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</si>
  <si>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</si>
  <si>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</si>
  <si>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</si>
  <si>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構成町村の下水道処理場から発生する余剰汚泥の脱水処理のみを行っているため、使用料収入はなくすべて分担金による経営をしている。
　各処理場において、個別に汚泥処理を行うよりスケールメリットにより効率的かつ、安定した健全な経営ができている。</t>
    <rPh sb="1" eb="3">
      <t>コウセイ</t>
    </rPh>
    <rPh sb="3" eb="5">
      <t>チョウソン</t>
    </rPh>
    <rPh sb="6" eb="9">
      <t>ゲスイドウ</t>
    </rPh>
    <rPh sb="9" eb="12">
      <t>ショリジョウ</t>
    </rPh>
    <rPh sb="14" eb="16">
      <t>ハッセイ</t>
    </rPh>
    <rPh sb="18" eb="20">
      <t>ヨジョウ</t>
    </rPh>
    <rPh sb="20" eb="22">
      <t>オデイ</t>
    </rPh>
    <rPh sb="23" eb="25">
      <t>ダッスイ</t>
    </rPh>
    <rPh sb="25" eb="27">
      <t>ショリ</t>
    </rPh>
    <rPh sb="30" eb="31">
      <t>オコナ</t>
    </rPh>
    <rPh sb="38" eb="41">
      <t>シヨウリョウ</t>
    </rPh>
    <rPh sb="41" eb="43">
      <t>シュウニュウ</t>
    </rPh>
    <rPh sb="49" eb="52">
      <t>ブンタンキン</t>
    </rPh>
    <rPh sb="55" eb="57">
      <t>ケイエイ</t>
    </rPh>
    <rPh sb="65" eb="66">
      <t>カク</t>
    </rPh>
    <rPh sb="66" eb="69">
      <t>ショリジョウ</t>
    </rPh>
    <rPh sb="74" eb="76">
      <t>コベツ</t>
    </rPh>
    <rPh sb="77" eb="79">
      <t>オデイ</t>
    </rPh>
    <rPh sb="79" eb="81">
      <t>ショリ</t>
    </rPh>
    <rPh sb="82" eb="83">
      <t>オコナ</t>
    </rPh>
    <rPh sb="97" eb="100">
      <t>コウリツテキ</t>
    </rPh>
    <rPh sb="103" eb="105">
      <t>アンテイ</t>
    </rPh>
    <rPh sb="107" eb="109">
      <t>ケンゼン</t>
    </rPh>
    <rPh sb="110" eb="112">
      <t>ケイエイ</t>
    </rPh>
    <phoneticPr fontId="4"/>
  </si>
  <si>
    <t>　供用開始から１２年が経過しているが、設備点数が少ないため老朽化が目立ったものは少ない。
　今後脱水機等機械設備の整備を行いながら延命化に努める。</t>
    <rPh sb="1" eb="3">
      <t>キョウヨウ</t>
    </rPh>
    <rPh sb="3" eb="5">
      <t>カイシ</t>
    </rPh>
    <rPh sb="9" eb="10">
      <t>ネン</t>
    </rPh>
    <rPh sb="11" eb="13">
      <t>ケイカ</t>
    </rPh>
    <rPh sb="19" eb="21">
      <t>セツビ</t>
    </rPh>
    <rPh sb="21" eb="23">
      <t>テンスウ</t>
    </rPh>
    <rPh sb="24" eb="25">
      <t>スク</t>
    </rPh>
    <rPh sb="29" eb="32">
      <t>ロウキュウカ</t>
    </rPh>
    <rPh sb="33" eb="35">
      <t>メダ</t>
    </rPh>
    <rPh sb="40" eb="41">
      <t>スク</t>
    </rPh>
    <rPh sb="46" eb="48">
      <t>コンゴ</t>
    </rPh>
    <rPh sb="48" eb="51">
      <t>ダッスイキ</t>
    </rPh>
    <rPh sb="51" eb="52">
      <t>トウ</t>
    </rPh>
    <rPh sb="52" eb="54">
      <t>キカイ</t>
    </rPh>
    <rPh sb="54" eb="56">
      <t>セツビ</t>
    </rPh>
    <rPh sb="57" eb="59">
      <t>セイビ</t>
    </rPh>
    <rPh sb="60" eb="61">
      <t>オコナ</t>
    </rPh>
    <rPh sb="65" eb="67">
      <t>エンメイ</t>
    </rPh>
    <rPh sb="67" eb="68">
      <t>カ</t>
    </rPh>
    <rPh sb="69" eb="70">
      <t>ツト</t>
    </rPh>
    <phoneticPr fontId="4"/>
  </si>
  <si>
    <t>　公共下水道人口が減少していくのが確実なため、隣接するし尿処理場と一体の処理（ＭＩＣＳ）を検討していたが、下水道法の条件を現状では満たせないので、今後の課題となっている。</t>
    <rPh sb="1" eb="3">
      <t>コウキョウ</t>
    </rPh>
    <rPh sb="3" eb="6">
      <t>ゲスイドウ</t>
    </rPh>
    <rPh sb="6" eb="8">
      <t>ジンコウ</t>
    </rPh>
    <rPh sb="9" eb="11">
      <t>ゲンショウ</t>
    </rPh>
    <rPh sb="17" eb="19">
      <t>カクジツ</t>
    </rPh>
    <rPh sb="23" eb="25">
      <t>リンセツ</t>
    </rPh>
    <rPh sb="28" eb="29">
      <t>ニョウ</t>
    </rPh>
    <rPh sb="29" eb="32">
      <t>ショリジョウ</t>
    </rPh>
    <rPh sb="33" eb="35">
      <t>イッタイ</t>
    </rPh>
    <rPh sb="36" eb="38">
      <t>ショリ</t>
    </rPh>
    <rPh sb="45" eb="47">
      <t>ケントウ</t>
    </rPh>
    <rPh sb="53" eb="56">
      <t>ゲスイドウ</t>
    </rPh>
    <rPh sb="56" eb="57">
      <t>ホウ</t>
    </rPh>
    <rPh sb="58" eb="60">
      <t>ジョウケン</t>
    </rPh>
    <rPh sb="61" eb="63">
      <t>ゲンジョウ</t>
    </rPh>
    <rPh sb="65" eb="66">
      <t>ミ</t>
    </rPh>
    <rPh sb="73" eb="75">
      <t>コンゴ</t>
    </rPh>
    <rPh sb="76" eb="7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</si>
</sst>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80704"/>
        <c:axId val="1035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03480704"/>
        <c:axId val="103532032"/>
      </c:lineChart>
      <c:dateAx>
        <c:axId val="103480704"/>
        <c:scaling>
          <c:orientation val="minMax"/>
        </c:scaling>
        <c:delete val="1"/>
        <c:axPos val="b"/>
        <c:numFmt formatCode="ge" sourceLinked="1"/>
        <c:majorTickMark val="none"/>
        <c:minorTickMark val="none"/>
        <c:tickLblPos val="none"/>
        <c:crossAx val="103532032"/>
        <c:crosses val="autoZero"/>
        <c:auto val="1"/>
        <c:lblOffset val="100"/>
        <c:baseTimeUnit val="years"/>
      </c:dateAx>
      <c:valAx>
        <c:axId val="1035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730624"/>
        <c:axId val="1047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04730624"/>
        <c:axId val="104732544"/>
      </c:lineChart>
      <c:dateAx>
        <c:axId val="104730624"/>
        <c:scaling>
          <c:orientation val="minMax"/>
        </c:scaling>
        <c:delete val="1"/>
        <c:axPos val="b"/>
        <c:numFmt formatCode="ge" sourceLinked="1"/>
        <c:majorTickMark val="none"/>
        <c:minorTickMark val="none"/>
        <c:tickLblPos val="none"/>
        <c:crossAx val="104732544"/>
        <c:crosses val="autoZero"/>
        <c:auto val="1"/>
        <c:lblOffset val="100"/>
        <c:baseTimeUnit val="years"/>
      </c:dateAx>
      <c:valAx>
        <c:axId val="1047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746368"/>
        <c:axId val="104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04746368"/>
        <c:axId val="104777216"/>
      </c:lineChart>
      <c:dateAx>
        <c:axId val="104746368"/>
        <c:scaling>
          <c:orientation val="minMax"/>
        </c:scaling>
        <c:delete val="1"/>
        <c:axPos val="b"/>
        <c:numFmt formatCode="ge" sourceLinked="1"/>
        <c:majorTickMark val="none"/>
        <c:minorTickMark val="none"/>
        <c:tickLblPos val="none"/>
        <c:crossAx val="104777216"/>
        <c:crosses val="autoZero"/>
        <c:auto val="1"/>
        <c:lblOffset val="100"/>
        <c:baseTimeUnit val="years"/>
      </c:dateAx>
      <c:valAx>
        <c:axId val="104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64.13</c:v>
                </c:pt>
                <c:pt idx="1">
                  <c:v>70.81</c:v>
                </c:pt>
                <c:pt idx="2">
                  <c:v>63.59</c:v>
                </c:pt>
                <c:pt idx="3">
                  <c:v>67.37</c:v>
                </c:pt>
                <c:pt idx="4">
                  <c:v>66.47</c:v>
                </c:pt>
              </c:numCache>
            </c:numRef>
          </c:val>
        </c:ser>
        <c:dLbls>
          <c:showLegendKey val="0"/>
          <c:showVal val="0"/>
          <c:showCatName val="0"/>
          <c:showSerName val="0"/>
          <c:showPercent val="0"/>
          <c:showBubbleSize val="0"/>
        </c:dLbls>
        <c:gapWidth val="150"/>
        <c:axId val="103566336"/>
        <c:axId val="1035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66336"/>
        <c:axId val="103572608"/>
      </c:lineChart>
      <c:dateAx>
        <c:axId val="103566336"/>
        <c:scaling>
          <c:orientation val="minMax"/>
        </c:scaling>
        <c:delete val="1"/>
        <c:axPos val="b"/>
        <c:numFmt formatCode="ge" sourceLinked="1"/>
        <c:majorTickMark val="none"/>
        <c:minorTickMark val="none"/>
        <c:tickLblPos val="none"/>
        <c:crossAx val="103572608"/>
        <c:crosses val="autoZero"/>
        <c:auto val="1"/>
        <c:lblOffset val="100"/>
        <c:baseTimeUnit val="years"/>
      </c:dateAx>
      <c:valAx>
        <c:axId val="1035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82336"/>
        <c:axId val="1046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82336"/>
        <c:axId val="104661760"/>
      </c:lineChart>
      <c:dateAx>
        <c:axId val="103582336"/>
        <c:scaling>
          <c:orientation val="minMax"/>
        </c:scaling>
        <c:delete val="1"/>
        <c:axPos val="b"/>
        <c:numFmt formatCode="ge" sourceLinked="1"/>
        <c:majorTickMark val="none"/>
        <c:minorTickMark val="none"/>
        <c:tickLblPos val="none"/>
        <c:crossAx val="104661760"/>
        <c:crosses val="autoZero"/>
        <c:auto val="1"/>
        <c:lblOffset val="100"/>
        <c:baseTimeUnit val="years"/>
      </c:dateAx>
      <c:valAx>
        <c:axId val="1046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01952"/>
        <c:axId val="1047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01952"/>
        <c:axId val="104703872"/>
      </c:lineChart>
      <c:dateAx>
        <c:axId val="104701952"/>
        <c:scaling>
          <c:orientation val="minMax"/>
        </c:scaling>
        <c:delete val="1"/>
        <c:axPos val="b"/>
        <c:numFmt formatCode="ge" sourceLinked="1"/>
        <c:majorTickMark val="none"/>
        <c:minorTickMark val="none"/>
        <c:tickLblPos val="none"/>
        <c:crossAx val="104703872"/>
        <c:crosses val="autoZero"/>
        <c:auto val="1"/>
        <c:lblOffset val="100"/>
        <c:baseTimeUnit val="years"/>
      </c:dateAx>
      <c:valAx>
        <c:axId val="1047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03328"/>
        <c:axId val="1044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03328"/>
        <c:axId val="104405248"/>
      </c:lineChart>
      <c:dateAx>
        <c:axId val="104403328"/>
        <c:scaling>
          <c:orientation val="minMax"/>
        </c:scaling>
        <c:delete val="1"/>
        <c:axPos val="b"/>
        <c:numFmt formatCode="ge" sourceLinked="1"/>
        <c:majorTickMark val="none"/>
        <c:minorTickMark val="none"/>
        <c:tickLblPos val="none"/>
        <c:crossAx val="104405248"/>
        <c:crosses val="autoZero"/>
        <c:auto val="1"/>
        <c:lblOffset val="100"/>
        <c:baseTimeUnit val="years"/>
      </c:dateAx>
      <c:valAx>
        <c:axId val="1044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56192"/>
        <c:axId val="1044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56192"/>
        <c:axId val="104458112"/>
      </c:lineChart>
      <c:dateAx>
        <c:axId val="104456192"/>
        <c:scaling>
          <c:orientation val="minMax"/>
        </c:scaling>
        <c:delete val="1"/>
        <c:axPos val="b"/>
        <c:numFmt formatCode="ge" sourceLinked="1"/>
        <c:majorTickMark val="none"/>
        <c:minorTickMark val="none"/>
        <c:tickLblPos val="none"/>
        <c:crossAx val="104458112"/>
        <c:crosses val="autoZero"/>
        <c:auto val="1"/>
        <c:lblOffset val="100"/>
        <c:baseTimeUnit val="years"/>
      </c:dateAx>
      <c:valAx>
        <c:axId val="104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906.99</c:v>
                </c:pt>
                <c:pt idx="1">
                  <c:v>810.23</c:v>
                </c:pt>
                <c:pt idx="2">
                  <c:v>833.34</c:v>
                </c:pt>
                <c:pt idx="3">
                  <c:v>765.42</c:v>
                </c:pt>
                <c:pt idx="4">
                  <c:v>722.92</c:v>
                </c:pt>
              </c:numCache>
            </c:numRef>
          </c:val>
        </c:ser>
        <c:dLbls>
          <c:showLegendKey val="0"/>
          <c:showVal val="0"/>
          <c:showCatName val="0"/>
          <c:showSerName val="0"/>
          <c:showPercent val="0"/>
          <c:showBubbleSize val="0"/>
        </c:dLbls>
        <c:gapWidth val="150"/>
        <c:axId val="104474496"/>
        <c:axId val="1044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04474496"/>
        <c:axId val="104484864"/>
      </c:lineChart>
      <c:dateAx>
        <c:axId val="104474496"/>
        <c:scaling>
          <c:orientation val="minMax"/>
        </c:scaling>
        <c:delete val="1"/>
        <c:axPos val="b"/>
        <c:numFmt formatCode="ge" sourceLinked="1"/>
        <c:majorTickMark val="none"/>
        <c:minorTickMark val="none"/>
        <c:tickLblPos val="none"/>
        <c:crossAx val="104484864"/>
        <c:crosses val="autoZero"/>
        <c:auto val="1"/>
        <c:lblOffset val="100"/>
        <c:baseTimeUnit val="years"/>
      </c:dateAx>
      <c:valAx>
        <c:axId val="104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27360"/>
        <c:axId val="1045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04527360"/>
        <c:axId val="104529280"/>
      </c:lineChart>
      <c:dateAx>
        <c:axId val="104527360"/>
        <c:scaling>
          <c:orientation val="minMax"/>
        </c:scaling>
        <c:delete val="1"/>
        <c:axPos val="b"/>
        <c:numFmt formatCode="ge" sourceLinked="1"/>
        <c:majorTickMark val="none"/>
        <c:minorTickMark val="none"/>
        <c:tickLblPos val="none"/>
        <c:crossAx val="104529280"/>
        <c:crosses val="autoZero"/>
        <c:auto val="1"/>
        <c:lblOffset val="100"/>
        <c:baseTimeUnit val="years"/>
      </c:dateAx>
      <c:valAx>
        <c:axId val="1045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20800"/>
        <c:axId val="1046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04620800"/>
        <c:axId val="104622720"/>
      </c:lineChart>
      <c:dateAx>
        <c:axId val="104620800"/>
        <c:scaling>
          <c:orientation val="minMax"/>
        </c:scaling>
        <c:delete val="1"/>
        <c:axPos val="b"/>
        <c:numFmt formatCode="ge" sourceLinked="1"/>
        <c:majorTickMark val="none"/>
        <c:minorTickMark val="none"/>
        <c:tickLblPos val="none"/>
        <c:crossAx val="104622720"/>
        <c:crosses val="autoZero"/>
        <c:auto val="1"/>
        <c:lblOffset val="100"/>
        <c:baseTimeUnit val="years"/>
      </c:dateAx>
      <c:valAx>
        <c:axId val="1046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木曽広域連合</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53.93</v>
      </c>
      <c r="Q10" s="43"/>
      <c r="R10" s="43"/>
      <c r="S10" s="43"/>
      <c r="T10" s="43"/>
      <c r="U10" s="43"/>
      <c r="V10" s="43"/>
      <c r="W10" s="43" t="str">
        <f>データ!P6</f>
        <v>-</v>
      </c>
      <c r="X10" s="43"/>
      <c r="Y10" s="43"/>
      <c r="Z10" s="43"/>
      <c r="AA10" s="43"/>
      <c r="AB10" s="43"/>
      <c r="AC10" s="43"/>
      <c r="AD10" s="47">
        <f>データ!Q6</f>
        <v>0</v>
      </c>
      <c r="AE10" s="47"/>
      <c r="AF10" s="47"/>
      <c r="AG10" s="47"/>
      <c r="AH10" s="47"/>
      <c r="AI10" s="47"/>
      <c r="AJ10" s="47"/>
      <c r="AK10" s="2"/>
      <c r="AL10" s="47">
        <f>データ!U6</f>
        <v>15054</v>
      </c>
      <c r="AM10" s="47"/>
      <c r="AN10" s="47"/>
      <c r="AO10" s="47"/>
      <c r="AP10" s="47"/>
      <c r="AQ10" s="47"/>
      <c r="AR10" s="47"/>
      <c r="AS10" s="47"/>
      <c r="AT10" s="43">
        <f>データ!V6</f>
        <v>7.41</v>
      </c>
      <c r="AU10" s="43"/>
      <c r="AV10" s="43"/>
      <c r="AW10" s="43"/>
      <c r="AX10" s="43"/>
      <c r="AY10" s="43"/>
      <c r="AZ10" s="43"/>
      <c r="BA10" s="43"/>
      <c r="BB10" s="43">
        <f>データ!W6</f>
        <v>2031.58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209279</v>
      </c>
      <c r="D6" s="31">
        <f t="shared" si="3"/>
        <v>47</v>
      </c>
      <c r="E6" s="31">
        <f t="shared" si="3"/>
        <v>17</v>
      </c>
      <c r="F6" s="31">
        <f t="shared" si="3"/>
        <v>1</v>
      </c>
      <c r="G6" s="31">
        <f t="shared" si="3"/>
        <v>0</v>
      </c>
      <c r="H6" s="31" t="str">
        <f t="shared" si="3"/>
        <v>長野県　木曽広域連合</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53.93</v>
      </c>
      <c r="P6" s="32" t="str">
        <f t="shared" si="3"/>
        <v>-</v>
      </c>
      <c r="Q6" s="32">
        <f t="shared" si="3"/>
        <v>0</v>
      </c>
      <c r="R6" s="32" t="str">
        <f t="shared" si="3"/>
        <v>-</v>
      </c>
      <c r="S6" s="32" t="str">
        <f t="shared" si="3"/>
        <v>-</v>
      </c>
      <c r="T6" s="32" t="str">
        <f t="shared" si="3"/>
        <v>-</v>
      </c>
      <c r="U6" s="32">
        <f t="shared" si="3"/>
        <v>15054</v>
      </c>
      <c r="V6" s="32">
        <f t="shared" si="3"/>
        <v>7.41</v>
      </c>
      <c r="W6" s="32">
        <f t="shared" si="3"/>
        <v>2031.58</v>
      </c>
      <c r="X6" s="33">
        <f>IF(X7="",NA(),X7)</f>
        <v>64.13</v>
      </c>
      <c r="Y6" s="33">
        <f t="shared" ref="Y6:AG6" si="4">IF(Y7="",NA(),Y7)</f>
        <v>70.81</v>
      </c>
      <c r="Z6" s="33">
        <f t="shared" si="4"/>
        <v>63.59</v>
      </c>
      <c r="AA6" s="33">
        <f t="shared" si="4"/>
        <v>67.37</v>
      </c>
      <c r="AB6" s="33">
        <f t="shared" si="4"/>
        <v>66.47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906.99</v>
      </c>
      <c r="BF6" s="33">
        <f t="shared" ref="BF6:BN6" si="7">IF(BF7="",NA(),BF7)</f>
        <v>810.23</v>
      </c>
      <c r="BG6" s="33">
        <f t="shared" si="7"/>
        <v>833.34</v>
      </c>
      <c r="BH6" s="33">
        <f t="shared" si="7"/>
        <v>765.42</v>
      </c>
      <c r="BI6" s="33">
        <f t="shared" si="7"/>
        <v>722.92</v>
      </c>
      <c r="BJ6" s="33">
        <f t="shared" si="7"/>
        <v>1734.34</v>
      </c>
      <c r="BK6" s="33">
        <f t="shared" si="7"/>
        <v>1791.46</v>
      </c>
      <c r="BL6" s="33">
        <f t="shared" si="7"/>
        <v>1826.49</v>
      </c>
      <c r="BM6" s="33">
        <f t="shared" si="7"/>
        <v>1696.96</v>
      </c>
      <c r="BN6" s="33">
        <f t="shared" si="7"/>
        <v>1824.34</v>
      </c>
      <c r="BO6" s="32" t="str">
        <f>IF(BO7="","",IF(BO7="-","【-】","【"&amp;SUBSTITUTE(TEXT(BO7,"#,##0.00"),"-","△")&amp;"】"))</f>
        <v>【763.62】</v>
      </c>
      <c r="BP6" s="32">
        <f>IF(BP7="",NA(),BP7)</f>
        <v>0</v>
      </c>
      <c r="BQ6" s="32">
        <f t="shared" ref="BQ6:BY6" si="8">IF(BQ7="",NA(),BQ7)</f>
        <v>0</v>
      </c>
      <c r="BR6" s="32">
        <f t="shared" si="8"/>
        <v>0</v>
      </c>
      <c r="BS6" s="32">
        <f t="shared" si="8"/>
        <v>0</v>
      </c>
      <c r="BT6" s="32">
        <f t="shared" si="8"/>
        <v>0</v>
      </c>
      <c r="BU6" s="33">
        <f t="shared" si="8"/>
        <v>55.91</v>
      </c>
      <c r="BV6" s="33">
        <f t="shared" si="8"/>
        <v>51.28</v>
      </c>
      <c r="BW6" s="33">
        <f t="shared" si="8"/>
        <v>48</v>
      </c>
      <c r="BX6" s="33">
        <f t="shared" si="8"/>
        <v>47.23</v>
      </c>
      <c r="BY6" s="33">
        <f t="shared" si="8"/>
        <v>54.16</v>
      </c>
      <c r="BZ6" s="32" t="str">
        <f>IF(BZ7="","",IF(BZ7="-","【-】","【"&amp;SUBSTITUTE(TEXT(BZ7,"#,##0.00"),"-","△")&amp;"】"))</f>
        <v>【98.53】</v>
      </c>
      <c r="CA6" s="33" t="str">
        <f>IF(CA7="",NA(),CA7)</f>
        <v>-</v>
      </c>
      <c r="CB6" s="33" t="str">
        <f t="shared" ref="CB6:CJ6" si="9">IF(CB7="",NA(),CB7)</f>
        <v>-</v>
      </c>
      <c r="CC6" s="33" t="str">
        <f t="shared" si="9"/>
        <v>-</v>
      </c>
      <c r="CD6" s="33" t="str">
        <f t="shared" si="9"/>
        <v>-</v>
      </c>
      <c r="CE6" s="33" t="str">
        <f t="shared" si="9"/>
        <v>-</v>
      </c>
      <c r="CF6" s="33">
        <f t="shared" si="9"/>
        <v>284.98</v>
      </c>
      <c r="CG6" s="33">
        <f t="shared" si="9"/>
        <v>311.81</v>
      </c>
      <c r="CH6" s="33">
        <f t="shared" si="9"/>
        <v>334.37</v>
      </c>
      <c r="CI6" s="33">
        <f t="shared" si="9"/>
        <v>351.41</v>
      </c>
      <c r="CJ6" s="33">
        <f t="shared" si="9"/>
        <v>307.56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41.48</v>
      </c>
      <c r="CR6" s="33">
        <f t="shared" si="10"/>
        <v>41.95</v>
      </c>
      <c r="CS6" s="33">
        <f t="shared" si="10"/>
        <v>40.71</v>
      </c>
      <c r="CT6" s="33">
        <f t="shared" si="10"/>
        <v>43.53</v>
      </c>
      <c r="CU6" s="33">
        <f t="shared" si="10"/>
        <v>39.869999999999997</v>
      </c>
      <c r="CV6" s="32" t="str">
        <f>IF(CV7="","",IF(CV7="-","【-】","【"&amp;SUBSTITUTE(TEXT(CV7,"#,##0.00"),"-","△")&amp;"】"))</f>
        <v>【60.01】</v>
      </c>
      <c r="CW6" s="32">
        <f>IF(CW7="",NA(),CW7)</f>
        <v>0</v>
      </c>
      <c r="CX6" s="32">
        <f t="shared" ref="CX6:DF6" si="11">IF(CX7="",NA(),CX7)</f>
        <v>0</v>
      </c>
      <c r="CY6" s="32">
        <f t="shared" si="11"/>
        <v>0</v>
      </c>
      <c r="CZ6" s="32">
        <f t="shared" si="11"/>
        <v>0</v>
      </c>
      <c r="DA6" s="32">
        <f t="shared" si="11"/>
        <v>0</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209279</v>
      </c>
      <c r="D7" s="35">
        <v>47</v>
      </c>
      <c r="E7" s="35">
        <v>17</v>
      </c>
      <c r="F7" s="35">
        <v>1</v>
      </c>
      <c r="G7" s="35">
        <v>0</v>
      </c>
      <c r="H7" s="35" t="s">
        <v>96</v>
      </c>
      <c r="I7" s="35" t="s">
        <v>97</v>
      </c>
      <c r="J7" s="35" t="s">
        <v>98</v>
      </c>
      <c r="K7" s="35" t="s">
        <v>99</v>
      </c>
      <c r="L7" s="35" t="s">
        <v>100</v>
      </c>
      <c r="M7" s="36" t="s">
        <v>101</v>
      </c>
      <c r="N7" s="36" t="s">
        <v>102</v>
      </c>
      <c r="O7" s="36">
        <v>53.93</v>
      </c>
      <c r="P7" s="36" t="s">
        <v>101</v>
      </c>
      <c r="Q7" s="36">
        <v>0</v>
      </c>
      <c r="R7" s="36" t="s">
        <v>101</v>
      </c>
      <c r="S7" s="36" t="s">
        <v>101</v>
      </c>
      <c r="T7" s="36" t="s">
        <v>101</v>
      </c>
      <c r="U7" s="36">
        <v>15054</v>
      </c>
      <c r="V7" s="36">
        <v>7.41</v>
      </c>
      <c r="W7" s="36">
        <v>2031.58</v>
      </c>
      <c r="X7" s="36">
        <v>64.13</v>
      </c>
      <c r="Y7" s="36">
        <v>70.81</v>
      </c>
      <c r="Z7" s="36">
        <v>63.59</v>
      </c>
      <c r="AA7" s="36">
        <v>67.37</v>
      </c>
      <c r="AB7" s="36">
        <v>66.47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906.99</v>
      </c>
      <c r="BF7" s="36">
        <v>810.23</v>
      </c>
      <c r="BG7" s="36">
        <v>833.34</v>
      </c>
      <c r="BH7" s="36">
        <v>765.42</v>
      </c>
      <c r="BI7" s="36">
        <v>722.92</v>
      </c>
      <c r="BJ7" s="36">
        <v>1734.34</v>
      </c>
      <c r="BK7" s="36">
        <v>1791.46</v>
      </c>
      <c r="BL7" s="36">
        <v>1826.49</v>
      </c>
      <c r="BM7" s="36">
        <v>1696.96</v>
      </c>
      <c r="BN7" s="36">
        <v>1824.34</v>
      </c>
      <c r="BO7" s="36">
        <v>763.62</v>
      </c>
      <c r="BP7" s="36">
        <v>0</v>
      </c>
      <c r="BQ7" s="36">
        <v>0</v>
      </c>
      <c r="BR7" s="36">
        <v>0</v>
      </c>
      <c r="BS7" s="36">
        <v>0</v>
      </c>
      <c r="BT7" s="36">
        <v>0</v>
      </c>
      <c r="BU7" s="36">
        <v>55.91</v>
      </c>
      <c r="BV7" s="36">
        <v>51.28</v>
      </c>
      <c r="BW7" s="36">
        <v>48</v>
      </c>
      <c r="BX7" s="36">
        <v>47.23</v>
      </c>
      <c r="BY7" s="36">
        <v>54.16</v>
      </c>
      <c r="BZ7" s="36">
        <v>98.53</v>
      </c>
      <c r="CA7" s="36" t="s">
        <v>101</v>
      </c>
      <c r="CB7" s="36" t="s">
        <v>101</v>
      </c>
      <c r="CC7" s="36" t="s">
        <v>101</v>
      </c>
      <c r="CD7" s="36" t="s">
        <v>101</v>
      </c>
      <c r="CE7" s="36" t="s">
        <v>101</v>
      </c>
      <c r="CF7" s="36">
        <v>284.98</v>
      </c>
      <c r="CG7" s="36">
        <v>311.81</v>
      </c>
      <c r="CH7" s="36">
        <v>334.37</v>
      </c>
      <c r="CI7" s="36">
        <v>351.41</v>
      </c>
      <c r="CJ7" s="36">
        <v>307.56</v>
      </c>
      <c r="CK7" s="36">
        <v>139.69999999999999</v>
      </c>
      <c r="CL7" s="36" t="s">
        <v>101</v>
      </c>
      <c r="CM7" s="36" t="s">
        <v>101</v>
      </c>
      <c r="CN7" s="36" t="s">
        <v>101</v>
      </c>
      <c r="CO7" s="36" t="s">
        <v>101</v>
      </c>
      <c r="CP7" s="36" t="s">
        <v>101</v>
      </c>
      <c r="CQ7" s="36">
        <v>41.48</v>
      </c>
      <c r="CR7" s="36">
        <v>41.95</v>
      </c>
      <c r="CS7" s="36">
        <v>40.71</v>
      </c>
      <c r="CT7" s="36">
        <v>43.53</v>
      </c>
      <c r="CU7" s="36">
        <v>39.869999999999997</v>
      </c>
      <c r="CV7" s="36">
        <v>60.01</v>
      </c>
      <c r="CW7" s="36">
        <v>0</v>
      </c>
      <c r="CX7" s="36">
        <v>0</v>
      </c>
      <c r="CY7" s="36">
        <v>0</v>
      </c>
      <c r="CZ7" s="36">
        <v>0</v>
      </c>
      <c r="DA7" s="36">
        <v>0</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2017-02-08T02:50:02Z</dcterms:created>
  <dcterms:modified xsi:type="dcterms:W3CDTF">2017-02-13T04:39:19Z</dcterms:modified>
  <cp:category/>
</cp:coreProperties>
</file>