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91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<sst xmlns="http://schemas.openxmlformats.org/spreadsheetml/2006/main" count="221" uniqueCount="111">
  <si>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</si>
  <si>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</si>
  <si>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</si>
  <si>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</si>
  <si>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</si>
  <si>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</si>
  <si>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</si>
  <si>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</si>
  <si>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</si>
  <si>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</si>
  <si>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</si>
  <si>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</si>
  <si>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</si>
  <si>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</si>
  <si>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</si>
  <si>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</si>
  <si>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</si>
  <si>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</si>
  <si>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</si>
  <si>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</si>
  <si>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</si>
  <si>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</si>
  <si>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</si>
  <si>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</si>
  <si>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</si>
  <si>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</si>
  <si>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</si>
  <si>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</si>
  <si>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</si>
  <si>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</si>
  <si>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</si>
  <si>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</si>
  <si>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</si>
  <si>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</si>
  <si>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</si>
  <si>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</si>
  <si>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</si>
  <si>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</si>
  <si>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</si>
  <si>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</si>
  <si>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</si>
  <si>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</si>
  <si>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</si>
  <si>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</si>
  <si>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</si>
  <si>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</si>
  <si>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</si>
  <si>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</si>
  <si>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</si>
  <si>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</si>
  <si>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</si>
  <si>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</si>
  <si>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</si>
  <si>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</si>
  <si>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</si>
  <si>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</si>
  <si>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</si>
  <si>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</si>
  <si>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</si>
  <si>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</si>
  <si>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</si>
  <si>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</si>
  <si>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</si>
  <si>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</si>
  <si>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</si>
  <si>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</si>
  <si>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</si>
  <si>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</si>
  <si>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</si>
  <si>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</si>
  <si>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</si>
  <si>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</si>
  <si>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</si>
  <si>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</si>
  <si>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</si>
  <si>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</si>
  <si>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</si>
  <si>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</si>
  <si>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</si>
  <si>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</si>
  <si>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</si>
  <si>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</si>
  <si>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</si>
  <si>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</si>
  <si>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</si>
  <si>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</si>
  <si>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</si>
  <si>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</si>
  <si>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</si>
  <si>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</si>
  <si>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</si>
  <si>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</si>
  <si>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</si>
  <si>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</si>
  <si>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</si>
  <si>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</si>
  <si>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木島平村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</si>
  <si>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</si>
  <si>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</si>
  <si>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</si>
  <si>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</si>
  <si>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</si>
  <si>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</si>
  <si>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</si>
  <si>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</si>
  <si>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</si>
  <si>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</si>
  <si>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</si>
  <si>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では、この5年間①収益的収支比率が98～100％前後で推移しており、単年度での収支はほぼ均衡しています。しかし、④企業債残高対事業規模比率が極端に高い（約5500％）こと、⑤経費回収率が100％を大きく下回って使用料収入で経費（コスト）を賄うことができず、一般会計からの繰入金に依存する状況であることから、経営状態は必ずしも健全ではないと考えられます。また、⑥汚水処理原価が全国及び類似団体の平均を上回り、修繕費など維持管理費用の削減が進んでいないと見られることも、経営状態を悪化させかねない要因の一つと思われます。
　一方、⑦施設利用率は平均に比べて極端に低い水準にありますが、これは処理区域が小規模な集落にあること、当初の計画に比べて処理区域内人口が減少していることが主な要因と考えられます。また、⑧水洗化率も平均を下回り、ここ数年は増加が鈍る傾向にあることから、高齢者世帯など経済的な理由から水洗化できない世帯が残っていることが考えられます。</t>
    <rPh sb="1" eb="3">
      <t>ノウギョウ</t>
    </rPh>
    <rPh sb="3" eb="5">
      <t>シュウラク</t>
    </rPh>
    <rPh sb="5" eb="7">
      <t>ハイスイ</t>
    </rPh>
    <rPh sb="7" eb="9">
      <t>ジギョウ</t>
    </rPh>
    <rPh sb="16" eb="17">
      <t>カン</t>
    </rPh>
    <rPh sb="18" eb="21">
      <t>シュウエキテキ</t>
    </rPh>
    <rPh sb="21" eb="23">
      <t>シュウシ</t>
    </rPh>
    <rPh sb="23" eb="25">
      <t>ヒリツ</t>
    </rPh>
    <rPh sb="33" eb="35">
      <t>ゼンゴ</t>
    </rPh>
    <rPh sb="36" eb="38">
      <t>スイイ</t>
    </rPh>
    <rPh sb="43" eb="46">
      <t>タンネンド</t>
    </rPh>
    <rPh sb="48" eb="50">
      <t>シュウシ</t>
    </rPh>
    <rPh sb="53" eb="55">
      <t>キンコウ</t>
    </rPh>
    <rPh sb="66" eb="68">
      <t>キギョウ</t>
    </rPh>
    <rPh sb="68" eb="69">
      <t>サイ</t>
    </rPh>
    <rPh sb="69" eb="71">
      <t>ザンダカ</t>
    </rPh>
    <rPh sb="71" eb="72">
      <t>タイ</t>
    </rPh>
    <rPh sb="72" eb="74">
      <t>ジギョウ</t>
    </rPh>
    <rPh sb="74" eb="76">
      <t>キボ</t>
    </rPh>
    <rPh sb="76" eb="78">
      <t>ヒリツ</t>
    </rPh>
    <rPh sb="79" eb="81">
      <t>キョクタン</t>
    </rPh>
    <rPh sb="82" eb="83">
      <t>タカ</t>
    </rPh>
    <rPh sb="85" eb="86">
      <t>ヤク</t>
    </rPh>
    <rPh sb="96" eb="98">
      <t>ケイヒ</t>
    </rPh>
    <rPh sb="98" eb="100">
      <t>カイシュウ</t>
    </rPh>
    <rPh sb="100" eb="101">
      <t>リツ</t>
    </rPh>
    <rPh sb="107" eb="108">
      <t>オオ</t>
    </rPh>
    <rPh sb="110" eb="112">
      <t>シタマワ</t>
    </rPh>
    <rPh sb="162" eb="164">
      <t>ケイエイ</t>
    </rPh>
    <rPh sb="164" eb="166">
      <t>ジョウタイ</t>
    </rPh>
    <rPh sb="167" eb="168">
      <t>カナラ</t>
    </rPh>
    <rPh sb="171" eb="173">
      <t>ケンゼン</t>
    </rPh>
    <rPh sb="178" eb="179">
      <t>カンガ</t>
    </rPh>
    <rPh sb="189" eb="193">
      <t>オスイショリ</t>
    </rPh>
    <rPh sb="193" eb="195">
      <t>ゲンカ</t>
    </rPh>
    <rPh sb="196" eb="198">
      <t>ゼンコク</t>
    </rPh>
    <rPh sb="198" eb="199">
      <t>オヨ</t>
    </rPh>
    <rPh sb="200" eb="202">
      <t>ルイジ</t>
    </rPh>
    <rPh sb="202" eb="204">
      <t>ダンタイ</t>
    </rPh>
    <rPh sb="205" eb="207">
      <t>ヘイキン</t>
    </rPh>
    <rPh sb="208" eb="210">
      <t>ウワマワ</t>
    </rPh>
    <rPh sb="212" eb="214">
      <t>シュウゼン</t>
    </rPh>
    <rPh sb="214" eb="215">
      <t>ヒ</t>
    </rPh>
    <rPh sb="217" eb="219">
      <t>イジ</t>
    </rPh>
    <rPh sb="219" eb="221">
      <t>カンリ</t>
    </rPh>
    <rPh sb="221" eb="223">
      <t>ヒヨウ</t>
    </rPh>
    <rPh sb="224" eb="226">
      <t>サクゲン</t>
    </rPh>
    <rPh sb="227" eb="228">
      <t>スス</t>
    </rPh>
    <rPh sb="234" eb="235">
      <t>ミ</t>
    </rPh>
    <rPh sb="242" eb="244">
      <t>ケイエイ</t>
    </rPh>
    <rPh sb="244" eb="246">
      <t>ジョウタイ</t>
    </rPh>
    <rPh sb="247" eb="249">
      <t>アッカ</t>
    </rPh>
    <rPh sb="255" eb="257">
      <t>ヨウイン</t>
    </rPh>
    <rPh sb="258" eb="259">
      <t>ヒト</t>
    </rPh>
    <rPh sb="261" eb="262">
      <t>オモ</t>
    </rPh>
    <rPh sb="282" eb="283">
      <t>クラ</t>
    </rPh>
    <rPh sb="285" eb="287">
      <t>キョクタン</t>
    </rPh>
    <rPh sb="302" eb="304">
      <t>ショリ</t>
    </rPh>
    <rPh sb="304" eb="306">
      <t>クイキ</t>
    </rPh>
    <rPh sb="307" eb="310">
      <t>ショウキボ</t>
    </rPh>
    <rPh sb="311" eb="313">
      <t>シュウラク</t>
    </rPh>
    <rPh sb="369" eb="370">
      <t>シタ</t>
    </rPh>
    <phoneticPr fontId="4"/>
  </si>
  <si>
    <t>　供用開始から約20年で比較的新しい施設のため、③管渠改善率は進捗していませんが、今後は処理場、管渠とも経年による老朽化が進むものと見込まれるため、各施設の更新を計画的に進めることが課題となっています。</t>
    <rPh sb="1" eb="3">
      <t>キョウヨウ</t>
    </rPh>
    <rPh sb="3" eb="5">
      <t>カイシ</t>
    </rPh>
    <rPh sb="7" eb="8">
      <t>ヤク</t>
    </rPh>
    <rPh sb="10" eb="11">
      <t>ネン</t>
    </rPh>
    <rPh sb="12" eb="15">
      <t>ヒカクテキ</t>
    </rPh>
    <rPh sb="15" eb="16">
      <t>アタラ</t>
    </rPh>
    <rPh sb="18" eb="20">
      <t>シセツ</t>
    </rPh>
    <rPh sb="25" eb="27">
      <t>カンキョ</t>
    </rPh>
    <rPh sb="27" eb="29">
      <t>カイゼン</t>
    </rPh>
    <rPh sb="29" eb="30">
      <t>リツ</t>
    </rPh>
    <rPh sb="31" eb="33">
      <t>シンチョク</t>
    </rPh>
    <rPh sb="41" eb="43">
      <t>コンゴ</t>
    </rPh>
    <rPh sb="44" eb="47">
      <t>ショリジョウ</t>
    </rPh>
    <rPh sb="48" eb="50">
      <t>カンキョ</t>
    </rPh>
    <rPh sb="52" eb="54">
      <t>ケイネン</t>
    </rPh>
    <rPh sb="57" eb="60">
      <t>ロウキュウカ</t>
    </rPh>
    <rPh sb="61" eb="62">
      <t>スス</t>
    </rPh>
    <rPh sb="66" eb="68">
      <t>ミコ</t>
    </rPh>
    <rPh sb="74" eb="75">
      <t>カク</t>
    </rPh>
    <rPh sb="75" eb="77">
      <t>シセツ</t>
    </rPh>
    <rPh sb="78" eb="80">
      <t>コウシン</t>
    </rPh>
    <rPh sb="81" eb="84">
      <t>ケイカクテキ</t>
    </rPh>
    <rPh sb="85" eb="86">
      <t>スス</t>
    </rPh>
    <rPh sb="91" eb="93">
      <t>カダイ</t>
    </rPh>
    <phoneticPr fontId="4"/>
  </si>
  <si>
    <t xml:space="preserve">　以上のことから、農業集落排水事業の経営状態は必ずしも安定した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悪化することも考えられます。
　このため、更なる経費節減を進めるだけでなく、経営基盤の安定強化に向けた抜本的な対策（企業会計の適用、下水道事業との統合など）を検討し取り組む必要があると思われます。
</t>
    <rPh sb="1" eb="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</si>
</sst>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772096"/>
        <c:axId val="1427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2772096"/>
        <c:axId val="142782464"/>
      </c:lineChart>
      <c:dateAx>
        <c:axId val="142772096"/>
        <c:scaling>
          <c:orientation val="minMax"/>
        </c:scaling>
        <c:delete val="1"/>
        <c:axPos val="b"/>
        <c:numFmt formatCode="ge" sourceLinked="1"/>
        <c:majorTickMark val="none"/>
        <c:minorTickMark val="none"/>
        <c:tickLblPos val="none"/>
        <c:crossAx val="142782464"/>
        <c:crosses val="autoZero"/>
        <c:auto val="1"/>
        <c:lblOffset val="100"/>
        <c:baseTimeUnit val="years"/>
      </c:dateAx>
      <c:valAx>
        <c:axId val="1427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72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12.72</c:v>
                </c:pt>
                <c:pt idx="1">
                  <c:v>12.72</c:v>
                </c:pt>
                <c:pt idx="2">
                  <c:v>12.72</c:v>
                </c:pt>
                <c:pt idx="3">
                  <c:v>12.72</c:v>
                </c:pt>
                <c:pt idx="4">
                  <c:v>12.72</c:v>
                </c:pt>
              </c:numCache>
            </c:numRef>
          </c:val>
        </c:ser>
        <c:dLbls>
          <c:showLegendKey val="0"/>
          <c:showVal val="0"/>
          <c:showCatName val="0"/>
          <c:showSerName val="0"/>
          <c:showPercent val="0"/>
          <c:showBubbleSize val="0"/>
        </c:dLbls>
        <c:gapWidth val="150"/>
        <c:axId val="148891904"/>
        <c:axId val="1489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8891904"/>
        <c:axId val="148914560"/>
      </c:lineChart>
      <c:dateAx>
        <c:axId val="148891904"/>
        <c:scaling>
          <c:orientation val="minMax"/>
        </c:scaling>
        <c:delete val="1"/>
        <c:axPos val="b"/>
        <c:numFmt formatCode="ge" sourceLinked="1"/>
        <c:majorTickMark val="none"/>
        <c:minorTickMark val="none"/>
        <c:tickLblPos val="none"/>
        <c:crossAx val="148914560"/>
        <c:crosses val="autoZero"/>
        <c:auto val="1"/>
        <c:lblOffset val="100"/>
        <c:baseTimeUnit val="years"/>
      </c:dateAx>
      <c:valAx>
        <c:axId val="148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78.16</c:v>
                </c:pt>
                <c:pt idx="1">
                  <c:v>79.77</c:v>
                </c:pt>
                <c:pt idx="2">
                  <c:v>79.88</c:v>
                </c:pt>
                <c:pt idx="3">
                  <c:v>79.760000000000005</c:v>
                </c:pt>
                <c:pt idx="4">
                  <c:v>80</c:v>
                </c:pt>
              </c:numCache>
            </c:numRef>
          </c:val>
        </c:ser>
        <c:dLbls>
          <c:showLegendKey val="0"/>
          <c:showVal val="0"/>
          <c:showCatName val="0"/>
          <c:showSerName val="0"/>
          <c:showPercent val="0"/>
          <c:showBubbleSize val="0"/>
        </c:dLbls>
        <c:gapWidth val="150"/>
        <c:axId val="148944768"/>
        <c:axId val="148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8944768"/>
        <c:axId val="148946944"/>
      </c:lineChart>
      <c:dateAx>
        <c:axId val="148944768"/>
        <c:scaling>
          <c:orientation val="minMax"/>
        </c:scaling>
        <c:delete val="1"/>
        <c:axPos val="b"/>
        <c:numFmt formatCode="ge" sourceLinked="1"/>
        <c:majorTickMark val="none"/>
        <c:minorTickMark val="none"/>
        <c:tickLblPos val="none"/>
        <c:crossAx val="148946944"/>
        <c:crosses val="autoZero"/>
        <c:auto val="1"/>
        <c:lblOffset val="100"/>
        <c:baseTimeUnit val="years"/>
      </c:dateAx>
      <c:valAx>
        <c:axId val="1489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98.52</c:v>
                </c:pt>
                <c:pt idx="1">
                  <c:v>98.61</c:v>
                </c:pt>
                <c:pt idx="2">
                  <c:v>100.89</c:v>
                </c:pt>
                <c:pt idx="3">
                  <c:v>99.83</c:v>
                </c:pt>
                <c:pt idx="4">
                  <c:v>98.19</c:v>
                </c:pt>
              </c:numCache>
            </c:numRef>
          </c:val>
        </c:ser>
        <c:dLbls>
          <c:showLegendKey val="0"/>
          <c:showVal val="0"/>
          <c:showCatName val="0"/>
          <c:showSerName val="0"/>
          <c:showPercent val="0"/>
          <c:showBubbleSize val="0"/>
        </c:dLbls>
        <c:gapWidth val="150"/>
        <c:axId val="142824960"/>
        <c:axId val="142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824960"/>
        <c:axId val="142826880"/>
      </c:lineChart>
      <c:dateAx>
        <c:axId val="142824960"/>
        <c:scaling>
          <c:orientation val="minMax"/>
        </c:scaling>
        <c:delete val="1"/>
        <c:axPos val="b"/>
        <c:numFmt formatCode="ge" sourceLinked="1"/>
        <c:majorTickMark val="none"/>
        <c:minorTickMark val="none"/>
        <c:tickLblPos val="none"/>
        <c:crossAx val="142826880"/>
        <c:crosses val="autoZero"/>
        <c:auto val="1"/>
        <c:lblOffset val="100"/>
        <c:baseTimeUnit val="years"/>
      </c:dateAx>
      <c:valAx>
        <c:axId val="142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861440"/>
        <c:axId val="142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861440"/>
        <c:axId val="142863360"/>
      </c:lineChart>
      <c:dateAx>
        <c:axId val="142861440"/>
        <c:scaling>
          <c:orientation val="minMax"/>
        </c:scaling>
        <c:delete val="1"/>
        <c:axPos val="b"/>
        <c:numFmt formatCode="ge" sourceLinked="1"/>
        <c:majorTickMark val="none"/>
        <c:minorTickMark val="none"/>
        <c:tickLblPos val="none"/>
        <c:crossAx val="142863360"/>
        <c:crosses val="autoZero"/>
        <c:auto val="1"/>
        <c:lblOffset val="100"/>
        <c:baseTimeUnit val="years"/>
      </c:dateAx>
      <c:valAx>
        <c:axId val="142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87296"/>
        <c:axId val="144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87296"/>
        <c:axId val="144093568"/>
      </c:lineChart>
      <c:dateAx>
        <c:axId val="144087296"/>
        <c:scaling>
          <c:orientation val="minMax"/>
        </c:scaling>
        <c:delete val="1"/>
        <c:axPos val="b"/>
        <c:numFmt formatCode="ge" sourceLinked="1"/>
        <c:majorTickMark val="none"/>
        <c:minorTickMark val="none"/>
        <c:tickLblPos val="none"/>
        <c:crossAx val="144093568"/>
        <c:crosses val="autoZero"/>
        <c:auto val="1"/>
        <c:lblOffset val="100"/>
        <c:baseTimeUnit val="years"/>
      </c:dateAx>
      <c:valAx>
        <c:axId val="144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11680"/>
        <c:axId val="1487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11680"/>
        <c:axId val="148717952"/>
      </c:lineChart>
      <c:dateAx>
        <c:axId val="148711680"/>
        <c:scaling>
          <c:orientation val="minMax"/>
        </c:scaling>
        <c:delete val="1"/>
        <c:axPos val="b"/>
        <c:numFmt formatCode="ge" sourceLinked="1"/>
        <c:majorTickMark val="none"/>
        <c:minorTickMark val="none"/>
        <c:tickLblPos val="none"/>
        <c:crossAx val="148717952"/>
        <c:crosses val="autoZero"/>
        <c:auto val="1"/>
        <c:lblOffset val="100"/>
        <c:baseTimeUnit val="years"/>
      </c:dateAx>
      <c:valAx>
        <c:axId val="148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756352"/>
        <c:axId val="148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56352"/>
        <c:axId val="148762624"/>
      </c:lineChart>
      <c:dateAx>
        <c:axId val="148756352"/>
        <c:scaling>
          <c:orientation val="minMax"/>
        </c:scaling>
        <c:delete val="1"/>
        <c:axPos val="b"/>
        <c:numFmt formatCode="ge" sourceLinked="1"/>
        <c:majorTickMark val="none"/>
        <c:minorTickMark val="none"/>
        <c:tickLblPos val="none"/>
        <c:crossAx val="148762624"/>
        <c:crosses val="autoZero"/>
        <c:auto val="1"/>
        <c:lblOffset val="100"/>
        <c:baseTimeUnit val="years"/>
      </c:dateAx>
      <c:valAx>
        <c:axId val="148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6489.16</c:v>
                </c:pt>
                <c:pt idx="1">
                  <c:v>5760.17</c:v>
                </c:pt>
                <c:pt idx="2">
                  <c:v>5995.52</c:v>
                </c:pt>
                <c:pt idx="3">
                  <c:v>4832.72</c:v>
                </c:pt>
                <c:pt idx="4">
                  <c:v>5515.2</c:v>
                </c:pt>
              </c:numCache>
            </c:numRef>
          </c:val>
        </c:ser>
        <c:dLbls>
          <c:showLegendKey val="0"/>
          <c:showVal val="0"/>
          <c:showCatName val="0"/>
          <c:showSerName val="0"/>
          <c:showPercent val="0"/>
          <c:showBubbleSize val="0"/>
        </c:dLbls>
        <c:gapWidth val="150"/>
        <c:axId val="148784640"/>
        <c:axId val="1487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8784640"/>
        <c:axId val="148786560"/>
      </c:lineChart>
      <c:dateAx>
        <c:axId val="148784640"/>
        <c:scaling>
          <c:orientation val="minMax"/>
        </c:scaling>
        <c:delete val="1"/>
        <c:axPos val="b"/>
        <c:numFmt formatCode="ge" sourceLinked="1"/>
        <c:majorTickMark val="none"/>
        <c:minorTickMark val="none"/>
        <c:tickLblPos val="none"/>
        <c:crossAx val="148786560"/>
        <c:crosses val="autoZero"/>
        <c:auto val="1"/>
        <c:lblOffset val="100"/>
        <c:baseTimeUnit val="years"/>
      </c:dateAx>
      <c:valAx>
        <c:axId val="1487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63.51</c:v>
                </c:pt>
                <c:pt idx="1">
                  <c:v>69.97</c:v>
                </c:pt>
                <c:pt idx="2">
                  <c:v>56.36</c:v>
                </c:pt>
                <c:pt idx="3">
                  <c:v>64.38</c:v>
                </c:pt>
                <c:pt idx="4">
                  <c:v>56.79</c:v>
                </c:pt>
              </c:numCache>
            </c:numRef>
          </c:val>
        </c:ser>
        <c:dLbls>
          <c:showLegendKey val="0"/>
          <c:showVal val="0"/>
          <c:showCatName val="0"/>
          <c:showSerName val="0"/>
          <c:showPercent val="0"/>
          <c:showBubbleSize val="0"/>
        </c:dLbls>
        <c:gapWidth val="150"/>
        <c:axId val="148841600"/>
        <c:axId val="1488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8841600"/>
        <c:axId val="148843520"/>
      </c:lineChart>
      <c:dateAx>
        <c:axId val="148841600"/>
        <c:scaling>
          <c:orientation val="minMax"/>
        </c:scaling>
        <c:delete val="1"/>
        <c:axPos val="b"/>
        <c:numFmt formatCode="ge" sourceLinked="1"/>
        <c:majorTickMark val="none"/>
        <c:minorTickMark val="none"/>
        <c:tickLblPos val="none"/>
        <c:crossAx val="148843520"/>
        <c:crosses val="autoZero"/>
        <c:auto val="1"/>
        <c:lblOffset val="100"/>
        <c:baseTimeUnit val="years"/>
      </c:dateAx>
      <c:valAx>
        <c:axId val="148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352.52</c:v>
                </c:pt>
                <c:pt idx="1">
                  <c:v>326.86</c:v>
                </c:pt>
                <c:pt idx="2">
                  <c:v>404.05</c:v>
                </c:pt>
                <c:pt idx="3">
                  <c:v>368.75</c:v>
                </c:pt>
                <c:pt idx="4">
                  <c:v>405.82</c:v>
                </c:pt>
              </c:numCache>
            </c:numRef>
          </c:val>
        </c:ser>
        <c:dLbls>
          <c:showLegendKey val="0"/>
          <c:showVal val="0"/>
          <c:showCatName val="0"/>
          <c:showSerName val="0"/>
          <c:showPercent val="0"/>
          <c:showBubbleSize val="0"/>
        </c:dLbls>
        <c:gapWidth val="150"/>
        <c:axId val="148855424"/>
        <c:axId val="148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8855424"/>
        <c:axId val="148873984"/>
      </c:lineChart>
      <c:dateAx>
        <c:axId val="148855424"/>
        <c:scaling>
          <c:orientation val="minMax"/>
        </c:scaling>
        <c:delete val="1"/>
        <c:axPos val="b"/>
        <c:numFmt formatCode="ge" sourceLinked="1"/>
        <c:majorTickMark val="none"/>
        <c:minorTickMark val="none"/>
        <c:tickLblPos val="none"/>
        <c:crossAx val="148873984"/>
        <c:crosses val="autoZero"/>
        <c:auto val="1"/>
        <c:lblOffset val="100"/>
        <c:baseTimeUnit val="years"/>
      </c:dateAx>
      <c:valAx>
        <c:axId val="148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木島平村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4951</v>
      </c>
      <c r="AM8" s="47"/>
      <c r="AN8" s="47"/>
      <c r="AO8" s="47"/>
      <c r="AP8" s="47"/>
      <c r="AQ8" s="47"/>
      <c r="AR8" s="47"/>
      <c r="AS8" s="47"/>
      <c r="AT8" s="43">
        <f>データ!S6</f>
        <v>99.32</v>
      </c>
      <c r="AU8" s="43"/>
      <c r="AV8" s="43"/>
      <c r="AW8" s="43"/>
      <c r="AX8" s="43"/>
      <c r="AY8" s="43"/>
      <c r="AZ8" s="43"/>
      <c r="BA8" s="43"/>
      <c r="BB8" s="43">
        <f>データ!T6</f>
        <v>49.85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3.36</v>
      </c>
      <c r="Q10" s="43"/>
      <c r="R10" s="43"/>
      <c r="S10" s="43"/>
      <c r="T10" s="43"/>
      <c r="U10" s="43"/>
      <c r="V10" s="43"/>
      <c r="W10" s="43">
        <f>データ!P6</f>
        <v>146.94</v>
      </c>
      <c r="X10" s="43"/>
      <c r="Y10" s="43"/>
      <c r="Z10" s="43"/>
      <c r="AA10" s="43"/>
      <c r="AB10" s="43"/>
      <c r="AC10" s="43"/>
      <c r="AD10" s="47">
        <f>データ!Q6</f>
        <v>3888</v>
      </c>
      <c r="AE10" s="47"/>
      <c r="AF10" s="47"/>
      <c r="AG10" s="47"/>
      <c r="AH10" s="47"/>
      <c r="AI10" s="47"/>
      <c r="AJ10" s="47"/>
      <c r="AK10" s="2"/>
      <c r="AL10" s="47">
        <f>データ!U6</f>
        <v>165</v>
      </c>
      <c r="AM10" s="47"/>
      <c r="AN10" s="47"/>
      <c r="AO10" s="47"/>
      <c r="AP10" s="47"/>
      <c r="AQ10" s="47"/>
      <c r="AR10" s="47"/>
      <c r="AS10" s="47"/>
      <c r="AT10" s="43">
        <f>データ!V6</f>
        <v>0.16</v>
      </c>
      <c r="AU10" s="43"/>
      <c r="AV10" s="43"/>
      <c r="AW10" s="43"/>
      <c r="AX10" s="43"/>
      <c r="AY10" s="43"/>
      <c r="AZ10" s="43"/>
      <c r="BA10" s="43"/>
      <c r="BB10" s="43">
        <f>データ!W6</f>
        <v>1031.25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205621</v>
      </c>
      <c r="D6" s="31">
        <f t="shared" si="3"/>
        <v>47</v>
      </c>
      <c r="E6" s="31">
        <f t="shared" si="3"/>
        <v>17</v>
      </c>
      <c r="F6" s="31">
        <f t="shared" si="3"/>
        <v>5</v>
      </c>
      <c r="G6" s="31">
        <f t="shared" si="3"/>
        <v>0</v>
      </c>
      <c r="H6" s="31" t="str">
        <f t="shared" si="3"/>
        <v>長野県　木島平村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3.36</v>
      </c>
      <c r="P6" s="32">
        <f t="shared" si="3"/>
        <v>146.94</v>
      </c>
      <c r="Q6" s="32">
        <f t="shared" si="3"/>
        <v>3888</v>
      </c>
      <c r="R6" s="32">
        <f t="shared" si="3"/>
        <v>4951</v>
      </c>
      <c r="S6" s="32">
        <f t="shared" si="3"/>
        <v>99.32</v>
      </c>
      <c r="T6" s="32">
        <f t="shared" si="3"/>
        <v>49.85</v>
      </c>
      <c r="U6" s="32">
        <f t="shared" si="3"/>
        <v>165</v>
      </c>
      <c r="V6" s="32">
        <f t="shared" si="3"/>
        <v>0.16</v>
      </c>
      <c r="W6" s="32">
        <f t="shared" si="3"/>
        <v>1031.25</v>
      </c>
      <c r="X6" s="33">
        <f>IF(X7="",NA(),X7)</f>
        <v>98.52</v>
      </c>
      <c r="Y6" s="33">
        <f t="shared" ref="Y6:AG6" si="4">IF(Y7="",NA(),Y7)</f>
        <v>98.61</v>
      </c>
      <c r="Z6" s="33">
        <f t="shared" si="4"/>
        <v>100.89</v>
      </c>
      <c r="AA6" s="33">
        <f t="shared" si="4"/>
        <v>99.83</v>
      </c>
      <c r="AB6" s="33">
        <f t="shared" si="4"/>
        <v>98.19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6489.16</v>
      </c>
      <c r="BF6" s="33">
        <f t="shared" ref="BF6:BN6" si="7">IF(BF7="",NA(),BF7)</f>
        <v>5760.17</v>
      </c>
      <c r="BG6" s="33">
        <f t="shared" si="7"/>
        <v>5995.52</v>
      </c>
      <c r="BH6" s="33">
        <f t="shared" si="7"/>
        <v>4832.72</v>
      </c>
      <c r="BI6" s="33">
        <f t="shared" si="7"/>
        <v>5515.2</v>
      </c>
      <c r="BJ6" s="33">
        <f t="shared" si="7"/>
        <v>1239.2</v>
      </c>
      <c r="BK6" s="33">
        <f t="shared" si="7"/>
        <v>1197.82</v>
      </c>
      <c r="BL6" s="33">
        <f t="shared" si="7"/>
        <v>1126.77</v>
      </c>
      <c r="BM6" s="33">
        <f t="shared" si="7"/>
        <v>1044.8</v>
      </c>
      <c r="BN6" s="33">
        <f t="shared" si="7"/>
        <v>1081.8</v>
      </c>
      <c r="BO6" s="32" t="str">
        <f>IF(BO7="","",IF(BO7="-","【-】","【"&amp;SUBSTITUTE(TEXT(BO7,"#,##0.00"),"-","△")&amp;"】"))</f>
        <v>【1,015.77】</v>
      </c>
      <c r="BP6" s="33">
        <f>IF(BP7="",NA(),BP7)</f>
        <v>63.51</v>
      </c>
      <c r="BQ6" s="33">
        <f t="shared" ref="BQ6:BY6" si="8">IF(BQ7="",NA(),BQ7)</f>
        <v>69.97</v>
      </c>
      <c r="BR6" s="33">
        <f t="shared" si="8"/>
        <v>56.36</v>
      </c>
      <c r="BS6" s="33">
        <f t="shared" si="8"/>
        <v>64.38</v>
      </c>
      <c r="BT6" s="33">
        <f t="shared" si="8"/>
        <v>56.79</v>
      </c>
      <c r="BU6" s="33">
        <f t="shared" si="8"/>
        <v>51.56</v>
      </c>
      <c r="BV6" s="33">
        <f t="shared" si="8"/>
        <v>51.03</v>
      </c>
      <c r="BW6" s="33">
        <f t="shared" si="8"/>
        <v>50.9</v>
      </c>
      <c r="BX6" s="33">
        <f t="shared" si="8"/>
        <v>50.82</v>
      </c>
      <c r="BY6" s="33">
        <f t="shared" si="8"/>
        <v>52.19</v>
      </c>
      <c r="BZ6" s="32" t="str">
        <f>IF(BZ7="","",IF(BZ7="-","【-】","【"&amp;SUBSTITUTE(TEXT(BZ7,"#,##0.00"),"-","△")&amp;"】"))</f>
        <v>【52.78】</v>
      </c>
      <c r="CA6" s="33">
        <f>IF(CA7="",NA(),CA7)</f>
        <v>352.52</v>
      </c>
      <c r="CB6" s="33">
        <f t="shared" ref="CB6:CJ6" si="9">IF(CB7="",NA(),CB7)</f>
        <v>326.86</v>
      </c>
      <c r="CC6" s="33">
        <f t="shared" si="9"/>
        <v>404.05</v>
      </c>
      <c r="CD6" s="33">
        <f t="shared" si="9"/>
        <v>368.75</v>
      </c>
      <c r="CE6" s="33">
        <f t="shared" si="9"/>
        <v>405.82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12.72</v>
      </c>
      <c r="CM6" s="33">
        <f t="shared" ref="CM6:CU6" si="10">IF(CM7="",NA(),CM7)</f>
        <v>12.72</v>
      </c>
      <c r="CN6" s="33">
        <f t="shared" si="10"/>
        <v>12.72</v>
      </c>
      <c r="CO6" s="33">
        <f t="shared" si="10"/>
        <v>12.72</v>
      </c>
      <c r="CP6" s="33">
        <f t="shared" si="10"/>
        <v>12.72</v>
      </c>
      <c r="CQ6" s="33">
        <f t="shared" si="10"/>
        <v>55.2</v>
      </c>
      <c r="CR6" s="33">
        <f t="shared" si="10"/>
        <v>54.74</v>
      </c>
      <c r="CS6" s="33">
        <f t="shared" si="10"/>
        <v>53.78</v>
      </c>
      <c r="CT6" s="33">
        <f t="shared" si="10"/>
        <v>53.24</v>
      </c>
      <c r="CU6" s="33">
        <f t="shared" si="10"/>
        <v>52.31</v>
      </c>
      <c r="CV6" s="32" t="str">
        <f>IF(CV7="","",IF(CV7="-","【-】","【"&amp;SUBSTITUTE(TEXT(CV7,"#,##0.00"),"-","△")&amp;"】"))</f>
        <v>【52.74】</v>
      </c>
      <c r="CW6" s="33">
        <f>IF(CW7="",NA(),CW7)</f>
        <v>78.16</v>
      </c>
      <c r="CX6" s="33">
        <f t="shared" ref="CX6:DF6" si="11">IF(CX7="",NA(),CX7)</f>
        <v>79.77</v>
      </c>
      <c r="CY6" s="33">
        <f t="shared" si="11"/>
        <v>79.88</v>
      </c>
      <c r="CZ6" s="33">
        <f t="shared" si="11"/>
        <v>79.760000000000005</v>
      </c>
      <c r="DA6" s="33">
        <f t="shared" si="11"/>
        <v>80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205621</v>
      </c>
      <c r="D7" s="35">
        <v>47</v>
      </c>
      <c r="E7" s="35">
        <v>17</v>
      </c>
      <c r="F7" s="35">
        <v>5</v>
      </c>
      <c r="G7" s="35">
        <v>0</v>
      </c>
      <c r="H7" s="35" t="s">
        <v>96</v>
      </c>
      <c r="I7" s="35" t="s">
        <v>97</v>
      </c>
      <c r="J7" s="35" t="s">
        <v>98</v>
      </c>
      <c r="K7" s="35" t="s">
        <v>99</v>
      </c>
      <c r="L7" s="35" t="s">
        <v>100</v>
      </c>
      <c r="M7" s="36" t="s">
        <v>101</v>
      </c>
      <c r="N7" s="36" t="s">
        <v>102</v>
      </c>
      <c r="O7" s="36">
        <v>3.36</v>
      </c>
      <c r="P7" s="36">
        <v>146.94</v>
      </c>
      <c r="Q7" s="36">
        <v>3888</v>
      </c>
      <c r="R7" s="36">
        <v>4951</v>
      </c>
      <c r="S7" s="36">
        <v>99.32</v>
      </c>
      <c r="T7" s="36">
        <v>49.85</v>
      </c>
      <c r="U7" s="36">
        <v>165</v>
      </c>
      <c r="V7" s="36">
        <v>0.16</v>
      </c>
      <c r="W7" s="36">
        <v>1031.25</v>
      </c>
      <c r="X7" s="36">
        <v>98.52</v>
      </c>
      <c r="Y7" s="36">
        <v>98.61</v>
      </c>
      <c r="Z7" s="36">
        <v>100.89</v>
      </c>
      <c r="AA7" s="36">
        <v>99.83</v>
      </c>
      <c r="AB7" s="36">
        <v>98.19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6489.16</v>
      </c>
      <c r="BF7" s="36">
        <v>5760.17</v>
      </c>
      <c r="BG7" s="36">
        <v>5995.52</v>
      </c>
      <c r="BH7" s="36">
        <v>4832.72</v>
      </c>
      <c r="BI7" s="36">
        <v>5515.2</v>
      </c>
      <c r="BJ7" s="36">
        <v>1239.2</v>
      </c>
      <c r="BK7" s="36">
        <v>1197.82</v>
      </c>
      <c r="BL7" s="36">
        <v>1126.77</v>
      </c>
      <c r="BM7" s="36">
        <v>1044.8</v>
      </c>
      <c r="BN7" s="36">
        <v>1081.8</v>
      </c>
      <c r="BO7" s="36">
        <v>1015.77</v>
      </c>
      <c r="BP7" s="36">
        <v>63.51</v>
      </c>
      <c r="BQ7" s="36">
        <v>69.97</v>
      </c>
      <c r="BR7" s="36">
        <v>56.36</v>
      </c>
      <c r="BS7" s="36">
        <v>64.38</v>
      </c>
      <c r="BT7" s="36">
        <v>56.79</v>
      </c>
      <c r="BU7" s="36">
        <v>51.56</v>
      </c>
      <c r="BV7" s="36">
        <v>51.03</v>
      </c>
      <c r="BW7" s="36">
        <v>50.9</v>
      </c>
      <c r="BX7" s="36">
        <v>50.82</v>
      </c>
      <c r="BY7" s="36">
        <v>52.19</v>
      </c>
      <c r="BZ7" s="36">
        <v>52.78</v>
      </c>
      <c r="CA7" s="36">
        <v>352.52</v>
      </c>
      <c r="CB7" s="36">
        <v>326.86</v>
      </c>
      <c r="CC7" s="36">
        <v>404.05</v>
      </c>
      <c r="CD7" s="36">
        <v>368.75</v>
      </c>
      <c r="CE7" s="36">
        <v>405.82</v>
      </c>
      <c r="CF7" s="36">
        <v>283.26</v>
      </c>
      <c r="CG7" s="36">
        <v>289.60000000000002</v>
      </c>
      <c r="CH7" s="36">
        <v>293.27</v>
      </c>
      <c r="CI7" s="36">
        <v>300.52</v>
      </c>
      <c r="CJ7" s="36">
        <v>296.14</v>
      </c>
      <c r="CK7" s="36">
        <v>289.81</v>
      </c>
      <c r="CL7" s="36">
        <v>12.72</v>
      </c>
      <c r="CM7" s="36">
        <v>12.72</v>
      </c>
      <c r="CN7" s="36">
        <v>12.72</v>
      </c>
      <c r="CO7" s="36">
        <v>12.72</v>
      </c>
      <c r="CP7" s="36">
        <v>12.72</v>
      </c>
      <c r="CQ7" s="36">
        <v>55.2</v>
      </c>
      <c r="CR7" s="36">
        <v>54.74</v>
      </c>
      <c r="CS7" s="36">
        <v>53.78</v>
      </c>
      <c r="CT7" s="36">
        <v>53.24</v>
      </c>
      <c r="CU7" s="36">
        <v>52.31</v>
      </c>
      <c r="CV7" s="36">
        <v>52.74</v>
      </c>
      <c r="CW7" s="36">
        <v>78.16</v>
      </c>
      <c r="CX7" s="36">
        <v>79.77</v>
      </c>
      <c r="CY7" s="36">
        <v>79.88</v>
      </c>
      <c r="CZ7" s="36">
        <v>79.760000000000005</v>
      </c>
      <c r="DA7" s="36">
        <v>80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2017-02-13T00:48:44Z</cp:lastPrinted>
  <dcterms:created xsi:type="dcterms:W3CDTF">2017-02-08T03:11:20Z</dcterms:created>
  <dcterms:modified xsi:type="dcterms:W3CDTF">2017-02-13T00:50:15Z</dcterms:modified>
  <cp:category/>
</cp:coreProperties>
</file>