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zk5ClocPla7qUwr7C1RMBp/CQiOn51EMzf/CcclDLu46LpUtq7Komx0f26MbN8Fjd8ThZRLESwrGwb7W6toWg==" workbookSaltValue="7E5FqlnPZKMBQzuWNR9fq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I7" i="5"/>
  <c r="BH7" i="5"/>
  <c r="BG7" i="5"/>
  <c r="BF7" i="5"/>
  <c r="BD7" i="5"/>
  <c r="BC7" i="5"/>
  <c r="BB7" i="5"/>
  <c r="BA7" i="5"/>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V53" i="4"/>
  <c r="BH53" i="4"/>
  <c r="AT53" i="4"/>
  <c r="AF53" i="4"/>
  <c r="R53" i="4"/>
  <c r="IX32" i="4"/>
  <c r="IJ32" i="4"/>
  <c r="HV32" i="4"/>
  <c r="HH32" i="4"/>
  <c r="GT32" i="4"/>
  <c r="FJ32" i="4"/>
  <c r="EH32" i="4"/>
  <c r="DT32" i="4"/>
  <c r="DF32" i="4"/>
  <c r="BV32" i="4"/>
  <c r="BH32" i="4"/>
  <c r="AT32" i="4"/>
  <c r="R32" i="4"/>
  <c r="IX31" i="4"/>
  <c r="IJ31" i="4"/>
  <c r="HH31" i="4"/>
  <c r="GT31" i="4"/>
  <c r="FJ31" i="4"/>
  <c r="EV31" i="4"/>
  <c r="EH31" i="4"/>
  <c r="DT31" i="4"/>
  <c r="DF31" i="4"/>
  <c r="BV31" i="4"/>
  <c r="BH31" i="4"/>
  <c r="AT31" i="4"/>
  <c r="AF31" i="4"/>
  <c r="R31" i="4"/>
  <c r="LO10" i="4"/>
  <c r="JV10" i="4"/>
  <c r="IC10" i="4"/>
  <c r="DU10" i="4"/>
  <c r="CF10" i="4"/>
  <c r="AQ10" i="4"/>
  <c r="B10" i="4"/>
  <c r="LO8" i="4"/>
  <c r="JV8" i="4"/>
  <c r="IC8" i="4"/>
  <c r="DU8" i="4"/>
  <c r="CF8" i="4"/>
  <c r="B8" i="4"/>
  <c r="B6" i="4"/>
  <c r="M88" i="4" l="1"/>
  <c r="IX76" i="4"/>
  <c r="BV30" i="4"/>
  <c r="IX52" i="4"/>
  <c r="BV76" i="4"/>
  <c r="FJ52" i="4"/>
  <c r="IX30" i="4"/>
  <c r="FJ30" i="4"/>
  <c r="ML52" i="4"/>
  <c r="ML76" i="4"/>
  <c r="BV52" i="4"/>
  <c r="C11" i="5"/>
  <c r="D11" i="5"/>
  <c r="E11" i="5"/>
  <c r="B11" i="5"/>
  <c r="AT76" i="4" l="1"/>
  <c r="LJ76" i="4"/>
  <c r="AT52" i="4"/>
  <c r="EH30" i="4"/>
  <c r="EH52" i="4"/>
  <c r="HV30" i="4"/>
  <c r="HV76" i="4"/>
  <c r="LJ52" i="4"/>
  <c r="AT30" i="4"/>
  <c r="HV52" i="4"/>
  <c r="HH52" i="4"/>
  <c r="AF76" i="4"/>
  <c r="DT52" i="4"/>
  <c r="HH30" i="4"/>
  <c r="KV76" i="4"/>
  <c r="AF52" i="4"/>
  <c r="DT30" i="4"/>
  <c r="HH76" i="4"/>
  <c r="KV52" i="4"/>
  <c r="AF30" i="4"/>
  <c r="GT76" i="4"/>
  <c r="GT52" i="4"/>
  <c r="R30" i="4"/>
  <c r="R76" i="4"/>
  <c r="DF52" i="4"/>
  <c r="GT30" i="4"/>
  <c r="KH76" i="4"/>
  <c r="R52" i="4"/>
  <c r="DF30" i="4"/>
  <c r="KH52" i="4"/>
  <c r="LX76" i="4"/>
  <c r="IJ76" i="4"/>
  <c r="LX52" i="4"/>
  <c r="BH30" i="4"/>
  <c r="IJ52" i="4"/>
  <c r="BH52" i="4"/>
  <c r="EV30" i="4"/>
  <c r="BH76" i="4"/>
  <c r="EV52" i="4"/>
  <c r="IJ30" i="4"/>
</calcChain>
</file>

<file path=xl/sharedStrings.xml><?xml version="1.0" encoding="utf-8"?>
<sst xmlns="http://schemas.openxmlformats.org/spreadsheetml/2006/main" count="313" uniqueCount="148">
  <si>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</si>
  <si>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</si>
  <si>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</si>
  <si>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</si>
  <si>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</si>
  <si>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</si>
  <si>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</si>
  <si>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</si>
  <si>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</si>
  <si>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</si>
  <si>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</si>
  <si>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</si>
  <si>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</si>
  <si>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</si>
  <si>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</si>
  <si>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</si>
  <si>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</si>
  <si>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</si>
  <si>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</si>
  <si>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</si>
  <si>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</si>
  <si>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</si>
  <si>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</si>
  <si>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</si>
  <si>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</si>
  <si>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</si>
  <si>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</si>
  <si>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</si>
  <si>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</si>
  <si>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</si>
  <si>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</si>
  <si>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</si>
  <si>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</si>
  <si>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</si>
  <si>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</si>
  <si>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</si>
  <si>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</si>
  <si>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</si>
  <si>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</si>
  <si>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</si>
  <si>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</si>
  <si>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</si>
  <si>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</si>
  <si>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</si>
  <si>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</si>
  <si>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</si>
  <si>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</si>
  <si>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</si>
  <si>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</si>
  <si>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</si>
  <si>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</si>
  <si>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</si>
  <si>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</si>
  <si>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</si>
  <si>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</si>
  <si>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</si>
  <si>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</si>
  <si>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</si>
  <si>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</si>
  <si>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</si>
  <si>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</si>
  <si>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</si>
  <si>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</si>
  <si>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</si>
  <si>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</si>
  <si>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</si>
  <si>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</si>
  <si>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</si>
  <si>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</si>
  <si>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</si>
  <si>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</si>
  <si>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</si>
  <si>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</si>
  <si>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</si>
  <si>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</si>
  <si>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</si>
  <si>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</si>
  <si>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</si>
  <si>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</si>
  <si>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</si>
  <si>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</si>
  <si>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</si>
  <si>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</si>
  <si>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</si>
  <si>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</si>
  <si>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</si>
  <si>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</si>
  <si>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</si>
  <si>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</si>
  <si>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</si>
  <si>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</si>
  <si>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</si>
  <si>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</si>
  <si>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</si>
  <si>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</si>
  <si>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</si>
  <si>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</si>
  <si>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</si>
  <si>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</si>
  <si>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</si>
  <si>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</si>
  <si>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</si>
  <si>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</si>
  <si>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</si>
  <si>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</si>
  <si>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</si>
  <si>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</si>
  <si>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</si>
  <si>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</si>
  <si>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</si>
  <si>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</si>
  <si>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</si>
  <si>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</si>
  <si>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</si>
  <si>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</si>
  <si>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</si>
  <si>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</si>
  <si>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</si>
  <si>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</si>
  <si>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</si>
  <si>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</si>
  <si>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</si>
  <si>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</si>
  <si>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</si>
  <si>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</si>
  <si>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</si>
  <si>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</si>
  <si>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</si>
  <si>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長野県　木島平村</t>
  </si>
  <si>
    <t>カヤの平ロッヂ</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</si>
  <si>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</si>
  <si>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</si>
  <si>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</si>
  <si>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</si>
  <si>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</si>
  <si>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</si>
  <si>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</si>
  <si>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</si>
  <si>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</si>
  <si>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</si>
  <si>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</si>
  <si>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</si>
  <si>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</si>
  <si>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施設は村で所有しており、指定管理者制度を導入している。管理運営を指定管理者に委託し、施設の修繕について、重大なものについては村で行っている。</t>
    <rPh sb="1" eb="3">
      <t>シセツ</t>
    </rPh>
    <rPh sb="4" eb="5">
      <t>ムラ</t>
    </rPh>
    <rPh sb="6" eb="8">
      <t>ショユウ</t>
    </rPh>
    <rPh sb="13" eb="15">
      <t>シテイ</t>
    </rPh>
    <rPh sb="15" eb="18">
      <t>カンリシャ</t>
    </rPh>
    <rPh sb="18" eb="20">
      <t>セイド</t>
    </rPh>
    <rPh sb="21" eb="23">
      <t>ドウニュウ</t>
    </rPh>
    <rPh sb="28" eb="30">
      <t>カンリ</t>
    </rPh>
    <rPh sb="30" eb="32">
      <t>ウンエイ</t>
    </rPh>
    <rPh sb="33" eb="35">
      <t>シテイ</t>
    </rPh>
    <rPh sb="35" eb="38">
      <t>カンリシャ</t>
    </rPh>
    <rPh sb="39" eb="41">
      <t>イタク</t>
    </rPh>
    <rPh sb="43" eb="45">
      <t>シセツ</t>
    </rPh>
    <rPh sb="46" eb="48">
      <t>シュウゼン</t>
    </rPh>
    <rPh sb="53" eb="55">
      <t>ジュウダイ</t>
    </rPh>
    <rPh sb="63" eb="64">
      <t>ムラ</t>
    </rPh>
    <rPh sb="65" eb="66">
      <t>オコナ</t>
    </rPh>
    <phoneticPr fontId="6"/>
  </si>
  <si>
    <t>　当施設は、指定管理委託料をもとに経営を行っている状況で、管理者は２名体制で行っている。
　年に数回貸切ということもあるが、必ずしも定員の３０名が宿泊している訳ではない。
　利用者は自家用車やバイクでのお一人様や、ご家族といったケースがほとんどで稼働率は3％前後を推移している。
　当該年度に特別な団体客の利用により売上が伸びるシーズンがあるかもしれないが、状況は常連客（団体も含む）やリピーターがほとんどである。</t>
    <rPh sb="1" eb="2">
      <t>トウ</t>
    </rPh>
    <rPh sb="2" eb="4">
      <t>シセツ</t>
    </rPh>
    <rPh sb="6" eb="8">
      <t>シテイ</t>
    </rPh>
    <rPh sb="8" eb="10">
      <t>カンリ</t>
    </rPh>
    <rPh sb="10" eb="13">
      <t>イタクリョウ</t>
    </rPh>
    <rPh sb="17" eb="19">
      <t>ケイエイ</t>
    </rPh>
    <rPh sb="20" eb="21">
      <t>オコナ</t>
    </rPh>
    <rPh sb="25" eb="27">
      <t>ジョウキョウ</t>
    </rPh>
    <rPh sb="29" eb="32">
      <t>カンリシャ</t>
    </rPh>
    <rPh sb="34" eb="35">
      <t>メイ</t>
    </rPh>
    <rPh sb="35" eb="37">
      <t>タイセイ</t>
    </rPh>
    <rPh sb="38" eb="39">
      <t>オコナ</t>
    </rPh>
    <rPh sb="46" eb="47">
      <t>ネン</t>
    </rPh>
    <rPh sb="48" eb="50">
      <t>スウカイ</t>
    </rPh>
    <rPh sb="50" eb="52">
      <t>カシキリ</t>
    </rPh>
    <rPh sb="62" eb="63">
      <t>カナラ</t>
    </rPh>
    <rPh sb="66" eb="68">
      <t>テイイン</t>
    </rPh>
    <rPh sb="71" eb="72">
      <t>メイ</t>
    </rPh>
    <rPh sb="73" eb="75">
      <t>シュクハク</t>
    </rPh>
    <rPh sb="79" eb="80">
      <t>ワケ</t>
    </rPh>
    <rPh sb="87" eb="90">
      <t>リヨウシャ</t>
    </rPh>
    <rPh sb="91" eb="95">
      <t>ジカヨウシャ</t>
    </rPh>
    <rPh sb="102" eb="105">
      <t>ヒトリサマ</t>
    </rPh>
    <rPh sb="108" eb="110">
      <t>カゾク</t>
    </rPh>
    <rPh sb="123" eb="125">
      <t>カドウ</t>
    </rPh>
    <rPh sb="125" eb="126">
      <t>リツ</t>
    </rPh>
    <rPh sb="129" eb="131">
      <t>ゼンゴ</t>
    </rPh>
    <rPh sb="132" eb="134">
      <t>スイイ</t>
    </rPh>
    <rPh sb="141" eb="143">
      <t>トウガイ</t>
    </rPh>
    <rPh sb="143" eb="145">
      <t>ネンド</t>
    </rPh>
    <rPh sb="146" eb="148">
      <t>トクベツ</t>
    </rPh>
    <rPh sb="149" eb="151">
      <t>ダンタイ</t>
    </rPh>
    <rPh sb="151" eb="152">
      <t>キャク</t>
    </rPh>
    <rPh sb="153" eb="155">
      <t>リヨウ</t>
    </rPh>
    <rPh sb="158" eb="160">
      <t>ウリアゲ</t>
    </rPh>
    <rPh sb="161" eb="162">
      <t>ノ</t>
    </rPh>
    <rPh sb="179" eb="181">
      <t>ジョウキョウ</t>
    </rPh>
    <rPh sb="182" eb="185">
      <t>ジョウレンキャク</t>
    </rPh>
    <rPh sb="186" eb="188">
      <t>ダンタイ</t>
    </rPh>
    <rPh sb="189" eb="190">
      <t>フク</t>
    </rPh>
    <phoneticPr fontId="6"/>
  </si>
  <si>
    <t>　当施設は、標高が約１，４００ｍの立地であること、また営業期間が６月～１０月までの限定的であることから、特に天候・気候などの要素による増減が大きい。
　特に夏場の暑い時期（８月）の避暑としての利用、紅葉のきれいな９月・１０月は写真撮影などの利用が多い。
　曜日に関係なく、個人で飛び込み宿泊されるケースもあり、当日の宿泊人数が１名という日も珍しくない。
　また、通常は自家用車・バイクなど自力での移動手段が無ければ現地にたどり着くことは困難であること、付近の散策などに自力の移動手段が欠かせないことから爆発的に利用者が伸びることは考えにくい。</t>
    <rPh sb="1" eb="2">
      <t>トウ</t>
    </rPh>
    <rPh sb="2" eb="4">
      <t>シセツ</t>
    </rPh>
    <rPh sb="6" eb="8">
      <t>ヒョウコウ</t>
    </rPh>
    <rPh sb="9" eb="10">
      <t>ヤク</t>
    </rPh>
    <rPh sb="17" eb="19">
      <t>リッチ</t>
    </rPh>
    <rPh sb="27" eb="29">
      <t>エイギョウ</t>
    </rPh>
    <rPh sb="29" eb="31">
      <t>キカン</t>
    </rPh>
    <rPh sb="33" eb="34">
      <t>ガツ</t>
    </rPh>
    <rPh sb="37" eb="38">
      <t>ガツ</t>
    </rPh>
    <rPh sb="41" eb="43">
      <t>ゲンテイ</t>
    </rPh>
    <rPh sb="43" eb="44">
      <t>テキ</t>
    </rPh>
    <rPh sb="52" eb="53">
      <t>トク</t>
    </rPh>
    <rPh sb="54" eb="56">
      <t>テンコウ</t>
    </rPh>
    <rPh sb="57" eb="59">
      <t>キコウ</t>
    </rPh>
    <rPh sb="62" eb="64">
      <t>ヨウソ</t>
    </rPh>
    <rPh sb="67" eb="69">
      <t>ゾウゲン</t>
    </rPh>
    <rPh sb="70" eb="71">
      <t>オオ</t>
    </rPh>
    <rPh sb="76" eb="77">
      <t>トク</t>
    </rPh>
    <rPh sb="78" eb="80">
      <t>ナツバ</t>
    </rPh>
    <rPh sb="81" eb="82">
      <t>アツ</t>
    </rPh>
    <rPh sb="83" eb="85">
      <t>ジキ</t>
    </rPh>
    <rPh sb="87" eb="88">
      <t>ガツ</t>
    </rPh>
    <rPh sb="90" eb="92">
      <t>ヒショ</t>
    </rPh>
    <rPh sb="96" eb="98">
      <t>リヨウ</t>
    </rPh>
    <rPh sb="99" eb="101">
      <t>コウヨウ</t>
    </rPh>
    <rPh sb="107" eb="108">
      <t>ガツ</t>
    </rPh>
    <rPh sb="111" eb="112">
      <t>ガツ</t>
    </rPh>
    <rPh sb="113" eb="115">
      <t>シャシン</t>
    </rPh>
    <rPh sb="115" eb="117">
      <t>サツエイ</t>
    </rPh>
    <rPh sb="120" eb="122">
      <t>リヨウ</t>
    </rPh>
    <rPh sb="123" eb="124">
      <t>オオ</t>
    </rPh>
    <rPh sb="128" eb="130">
      <t>ヨウビ</t>
    </rPh>
    <rPh sb="131" eb="133">
      <t>カンケイ</t>
    </rPh>
    <rPh sb="136" eb="138">
      <t>コジン</t>
    </rPh>
    <rPh sb="139" eb="140">
      <t>ト</t>
    </rPh>
    <rPh sb="141" eb="142">
      <t>コ</t>
    </rPh>
    <rPh sb="143" eb="145">
      <t>シュクハク</t>
    </rPh>
    <rPh sb="155" eb="157">
      <t>トウジツ</t>
    </rPh>
    <rPh sb="158" eb="160">
      <t>シュクハク</t>
    </rPh>
    <rPh sb="160" eb="162">
      <t>ニンズウ</t>
    </rPh>
    <rPh sb="164" eb="165">
      <t>メイ</t>
    </rPh>
    <rPh sb="168" eb="169">
      <t>ヒ</t>
    </rPh>
    <rPh sb="170" eb="171">
      <t>メズラ</t>
    </rPh>
    <rPh sb="181" eb="183">
      <t>ツウジョウ</t>
    </rPh>
    <rPh sb="184" eb="188">
      <t>ジカヨウシャ</t>
    </rPh>
    <rPh sb="194" eb="196">
      <t>ジリキ</t>
    </rPh>
    <rPh sb="198" eb="200">
      <t>イドウ</t>
    </rPh>
    <rPh sb="200" eb="202">
      <t>シュダン</t>
    </rPh>
    <rPh sb="203" eb="204">
      <t>ナ</t>
    </rPh>
    <rPh sb="207" eb="209">
      <t>ゲンチ</t>
    </rPh>
    <rPh sb="213" eb="214">
      <t>ツ</t>
    </rPh>
    <rPh sb="218" eb="220">
      <t>コンナン</t>
    </rPh>
    <rPh sb="226" eb="228">
      <t>フキン</t>
    </rPh>
    <rPh sb="229" eb="231">
      <t>サンサク</t>
    </rPh>
    <rPh sb="234" eb="236">
      <t>ジリキ</t>
    </rPh>
    <rPh sb="237" eb="239">
      <t>イドウ</t>
    </rPh>
    <rPh sb="239" eb="241">
      <t>シュダン</t>
    </rPh>
    <rPh sb="242" eb="243">
      <t>カ</t>
    </rPh>
    <rPh sb="251" eb="254">
      <t>バクハツテキ</t>
    </rPh>
    <rPh sb="255" eb="258">
      <t>リヨウシャ</t>
    </rPh>
    <rPh sb="259" eb="260">
      <t>ノ</t>
    </rPh>
    <rPh sb="265" eb="266">
      <t>カンガ</t>
    </rPh>
    <phoneticPr fontId="6"/>
  </si>
  <si>
    <t>標高が高い（約1,400ｍ）こと、営業期間が限られている（6月～10月）こと、またその営業期間中は平均的に利用者があるわけではなく気候・天候などの要素による利用者数の増減が大きいこと。
他の観光地に比較して来場目的がはっきりしているため、必要以上にＰＲを行っても爆発的に来場者・利用者数が伸びるわけではない。
しかしながら利用者・来場者からは「憩いの場」としてリピートしていただいているケースがあることから、「何年たっても変わらない場所」であるところを目指して継続的な維持管理していきたい。</t>
    <rPh sb="0" eb="2">
      <t>ヒョウコウ</t>
    </rPh>
    <rPh sb="3" eb="4">
      <t>タカ</t>
    </rPh>
    <rPh sb="6" eb="7">
      <t>ヤク</t>
    </rPh>
    <rPh sb="17" eb="19">
      <t>エイギョウ</t>
    </rPh>
    <rPh sb="19" eb="21">
      <t>キカン</t>
    </rPh>
    <rPh sb="22" eb="23">
      <t>カギ</t>
    </rPh>
    <rPh sb="30" eb="31">
      <t>ガツ</t>
    </rPh>
    <rPh sb="34" eb="35">
      <t>ガツ</t>
    </rPh>
    <rPh sb="43" eb="45">
      <t>エイギョウ</t>
    </rPh>
    <rPh sb="45" eb="47">
      <t>キカン</t>
    </rPh>
    <rPh sb="47" eb="48">
      <t>チュウ</t>
    </rPh>
    <rPh sb="49" eb="52">
      <t>ヘイキンテキ</t>
    </rPh>
    <rPh sb="53" eb="56">
      <t>リヨウシャ</t>
    </rPh>
    <rPh sb="65" eb="67">
      <t>キコウ</t>
    </rPh>
    <rPh sb="68" eb="70">
      <t>テンコウ</t>
    </rPh>
    <rPh sb="73" eb="75">
      <t>ヨウソ</t>
    </rPh>
    <rPh sb="78" eb="80">
      <t>リヨウ</t>
    </rPh>
    <rPh sb="80" eb="81">
      <t>シャ</t>
    </rPh>
    <rPh sb="81" eb="82">
      <t>スウ</t>
    </rPh>
    <rPh sb="83" eb="85">
      <t>ゾウゲン</t>
    </rPh>
    <rPh sb="86" eb="87">
      <t>オオ</t>
    </rPh>
    <rPh sb="93" eb="94">
      <t>タ</t>
    </rPh>
    <rPh sb="95" eb="97">
      <t>カンコウ</t>
    </rPh>
    <rPh sb="97" eb="98">
      <t>チ</t>
    </rPh>
    <rPh sb="99" eb="101">
      <t>ヒカク</t>
    </rPh>
    <rPh sb="103" eb="105">
      <t>ライジョウ</t>
    </rPh>
    <rPh sb="105" eb="107">
      <t>モクテキ</t>
    </rPh>
    <rPh sb="119" eb="121">
      <t>ヒツヨウ</t>
    </rPh>
    <rPh sb="121" eb="123">
      <t>イジョウ</t>
    </rPh>
    <rPh sb="127" eb="128">
      <t>オコナ</t>
    </rPh>
    <rPh sb="131" eb="134">
      <t>バクハツテキ</t>
    </rPh>
    <rPh sb="135" eb="138">
      <t>ライジョウシャ</t>
    </rPh>
    <rPh sb="139" eb="142">
      <t>リヨウシャ</t>
    </rPh>
    <rPh sb="142" eb="143">
      <t>スウ</t>
    </rPh>
    <rPh sb="144" eb="145">
      <t>ノ</t>
    </rPh>
    <rPh sb="161" eb="164">
      <t>リヨウシャ</t>
    </rPh>
    <rPh sb="165" eb="168">
      <t>ライジョウシャ</t>
    </rPh>
    <rPh sb="172" eb="173">
      <t>イコ</t>
    </rPh>
    <rPh sb="175" eb="176">
      <t>バ</t>
    </rPh>
    <rPh sb="205" eb="207">
      <t>ナンネン</t>
    </rPh>
    <rPh sb="211" eb="212">
      <t>カ</t>
    </rPh>
    <rPh sb="216" eb="218">
      <t>バショ</t>
    </rPh>
    <rPh sb="226" eb="228">
      <t>メザ</t>
    </rPh>
    <rPh sb="230" eb="233">
      <t>ケイゾクテキ</t>
    </rPh>
    <rPh sb="234" eb="236">
      <t>イジ</t>
    </rPh>
    <rPh sb="236" eb="238">
      <t>カンリ</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</si>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</sst>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3399</c:v>
                </c:pt>
                <c:pt idx="1">
                  <c:v>11642</c:v>
                </c:pt>
                <c:pt idx="2">
                  <c:v>4884</c:v>
                </c:pt>
                <c:pt idx="3">
                  <c:v>5713</c:v>
                </c:pt>
                <c:pt idx="4">
                  <c:v>20671</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51343744"/>
        <c:axId val="513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51343744"/>
        <c:axId val="51345664"/>
      </c:lineChart>
      <c:dateAx>
        <c:axId val="51343744"/>
        <c:scaling>
          <c:orientation val="minMax"/>
        </c:scaling>
        <c:delete val="1"/>
        <c:axPos val="b"/>
        <c:numFmt formatCode="ge" sourceLinked="1"/>
        <c:majorTickMark val="none"/>
        <c:minorTickMark val="none"/>
        <c:tickLblPos val="none"/>
        <c:crossAx val="51345664"/>
        <c:crosses val="autoZero"/>
        <c:auto val="1"/>
        <c:lblOffset val="100"/>
        <c:baseTimeUnit val="years"/>
      </c:dateAx>
      <c:valAx>
        <c:axId val="5134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3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96060160"/>
        <c:axId val="960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96060160"/>
        <c:axId val="96062080"/>
      </c:lineChart>
      <c:dateAx>
        <c:axId val="96060160"/>
        <c:scaling>
          <c:orientation val="minMax"/>
        </c:scaling>
        <c:delete val="1"/>
        <c:axPos val="b"/>
        <c:numFmt formatCode="ge" sourceLinked="1"/>
        <c:majorTickMark val="none"/>
        <c:minorTickMark val="none"/>
        <c:tickLblPos val="none"/>
        <c:crossAx val="96062080"/>
        <c:crosses val="autoZero"/>
        <c:auto val="1"/>
        <c:lblOffset val="100"/>
        <c:baseTimeUnit val="years"/>
      </c:dateAx>
      <c:valAx>
        <c:axId val="9606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6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7.1999999999999998E-3</c:v>
                </c:pt>
                <c:pt idx="1">
                  <c:v>3.5999999999999999E-3</c:v>
                </c:pt>
                <c:pt idx="2">
                  <c:v>2E-3</c:v>
                </c:pt>
                <c:pt idx="3">
                  <c:v>2.0999999999999999E-3</c:v>
                </c:pt>
                <c:pt idx="4">
                  <c:v>3.0000000000000001E-3</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97166848"/>
        <c:axId val="97168384"/>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97175808"/>
        <c:axId val="97174272"/>
      </c:lineChart>
      <c:dateAx>
        <c:axId val="9716684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7168384"/>
        <c:crosses val="autoZero"/>
        <c:auto val="1"/>
        <c:lblOffset val="100"/>
        <c:baseTimeUnit val="years"/>
      </c:dateAx>
      <c:valAx>
        <c:axId val="97168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166848"/>
        <c:crosses val="autoZero"/>
        <c:crossBetween val="between"/>
      </c:valAx>
      <c:valAx>
        <c:axId val="971742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7175808"/>
        <c:crosses val="max"/>
        <c:crossBetween val="between"/>
      </c:valAx>
      <c:dateAx>
        <c:axId val="97175808"/>
        <c:scaling>
          <c:orientation val="minMax"/>
        </c:scaling>
        <c:delete val="1"/>
        <c:axPos val="b"/>
        <c:numFmt formatCode="ge" sourceLinked="1"/>
        <c:majorTickMark val="out"/>
        <c:minorTickMark val="none"/>
        <c:tickLblPos val="nextTo"/>
        <c:crossAx val="9717427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94605696"/>
        <c:axId val="946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94605696"/>
        <c:axId val="94607616"/>
      </c:lineChart>
      <c:dateAx>
        <c:axId val="94605696"/>
        <c:scaling>
          <c:orientation val="minMax"/>
        </c:scaling>
        <c:delete val="1"/>
        <c:axPos val="b"/>
        <c:numFmt formatCode="ge" sourceLinked="1"/>
        <c:majorTickMark val="none"/>
        <c:minorTickMark val="none"/>
        <c:tickLblPos val="none"/>
        <c:crossAx val="94607616"/>
        <c:crosses val="autoZero"/>
        <c:auto val="1"/>
        <c:lblOffset val="100"/>
        <c:baseTimeUnit val="years"/>
      </c:dateAx>
      <c:valAx>
        <c:axId val="94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94633984"/>
        <c:axId val="946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94633984"/>
        <c:axId val="94635904"/>
      </c:lineChart>
      <c:dateAx>
        <c:axId val="94633984"/>
        <c:scaling>
          <c:orientation val="minMax"/>
        </c:scaling>
        <c:delete val="1"/>
        <c:axPos val="b"/>
        <c:numFmt formatCode="ge" sourceLinked="1"/>
        <c:majorTickMark val="none"/>
        <c:minorTickMark val="none"/>
        <c:tickLblPos val="none"/>
        <c:crossAx val="94635904"/>
        <c:crosses val="autoZero"/>
        <c:auto val="1"/>
        <c:lblOffset val="100"/>
        <c:baseTimeUnit val="years"/>
      </c:dateAx>
      <c:valAx>
        <c:axId val="9463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-321</c:v>
                </c:pt>
                <c:pt idx="1">
                  <c:v>-409</c:v>
                </c:pt>
                <c:pt idx="2">
                  <c:v>-222</c:v>
                </c:pt>
                <c:pt idx="3">
                  <c:v>-444</c:v>
                </c:pt>
                <c:pt idx="4">
                  <c:v>-232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4686592"/>
        <c:axId val="946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4686592"/>
        <c:axId val="94692864"/>
      </c:lineChart>
      <c:dateAx>
        <c:axId val="94686592"/>
        <c:scaling>
          <c:orientation val="minMax"/>
        </c:scaling>
        <c:delete val="1"/>
        <c:axPos val="b"/>
        <c:numFmt formatCode="ge" sourceLinked="1"/>
        <c:majorTickMark val="none"/>
        <c:minorTickMark val="none"/>
        <c:tickLblPos val="none"/>
        <c:crossAx val="94692864"/>
        <c:crosses val="autoZero"/>
        <c:auto val="1"/>
        <c:lblOffset val="100"/>
        <c:baseTimeUnit val="years"/>
      </c:dateAx>
      <c:valAx>
        <c:axId val="9469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8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22.8</c:v>
                </c:pt>
                <c:pt idx="1">
                  <c:v>32.299999999999997</c:v>
                </c:pt>
                <c:pt idx="2">
                  <c:v>30.7</c:v>
                </c:pt>
                <c:pt idx="3">
                  <c:v>39.5</c:v>
                </c:pt>
                <c:pt idx="4">
                  <c:v>-21.8</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4729344"/>
        <c:axId val="947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4729344"/>
        <c:axId val="94731264"/>
      </c:lineChart>
      <c:dateAx>
        <c:axId val="94729344"/>
        <c:scaling>
          <c:orientation val="minMax"/>
        </c:scaling>
        <c:delete val="1"/>
        <c:axPos val="b"/>
        <c:numFmt formatCode="ge" sourceLinked="1"/>
        <c:majorTickMark val="none"/>
        <c:minorTickMark val="none"/>
        <c:tickLblPos val="none"/>
        <c:crossAx val="94731264"/>
        <c:crosses val="autoZero"/>
        <c:auto val="1"/>
        <c:lblOffset val="100"/>
        <c:baseTimeUnit val="years"/>
      </c:dateAx>
      <c:valAx>
        <c:axId val="947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2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55.1</c:v>
                </c:pt>
                <c:pt idx="1">
                  <c:v>50.7</c:v>
                </c:pt>
                <c:pt idx="2">
                  <c:v>46.7</c:v>
                </c:pt>
                <c:pt idx="3">
                  <c:v>50.2</c:v>
                </c:pt>
                <c:pt idx="4">
                  <c:v>78.599999999999994</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95892224"/>
        <c:axId val="958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95892224"/>
        <c:axId val="95894144"/>
      </c:lineChart>
      <c:dateAx>
        <c:axId val="95892224"/>
        <c:scaling>
          <c:orientation val="minMax"/>
        </c:scaling>
        <c:delete val="1"/>
        <c:axPos val="b"/>
        <c:numFmt formatCode="ge" sourceLinked="1"/>
        <c:majorTickMark val="none"/>
        <c:minorTickMark val="none"/>
        <c:tickLblPos val="none"/>
        <c:crossAx val="95894144"/>
        <c:crosses val="autoZero"/>
        <c:auto val="1"/>
        <c:lblOffset val="100"/>
        <c:baseTimeUnit val="years"/>
      </c:dateAx>
      <c:valAx>
        <c:axId val="9589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8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2.9</c:v>
                </c:pt>
                <c:pt idx="1">
                  <c:v>2.6</c:v>
                </c:pt>
                <c:pt idx="2">
                  <c:v>3.3</c:v>
                </c:pt>
                <c:pt idx="3">
                  <c:v>3.1</c:v>
                </c:pt>
                <c:pt idx="4">
                  <c:v>3</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95918336"/>
        <c:axId val="959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95918336"/>
        <c:axId val="95932800"/>
      </c:lineChart>
      <c:dateAx>
        <c:axId val="95918336"/>
        <c:scaling>
          <c:orientation val="minMax"/>
        </c:scaling>
        <c:delete val="1"/>
        <c:axPos val="b"/>
        <c:numFmt formatCode="ge" sourceLinked="1"/>
        <c:majorTickMark val="none"/>
        <c:minorTickMark val="none"/>
        <c:tickLblPos val="none"/>
        <c:crossAx val="95932800"/>
        <c:crosses val="autoZero"/>
        <c:auto val="1"/>
        <c:lblOffset val="100"/>
        <c:baseTimeUnit val="years"/>
      </c:dateAx>
      <c:valAx>
        <c:axId val="9593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1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95975296"/>
        <c:axId val="959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95975296"/>
        <c:axId val="95977472"/>
      </c:lineChart>
      <c:dateAx>
        <c:axId val="95975296"/>
        <c:scaling>
          <c:orientation val="minMax"/>
        </c:scaling>
        <c:delete val="1"/>
        <c:axPos val="b"/>
        <c:numFmt formatCode="ge" sourceLinked="1"/>
        <c:majorTickMark val="none"/>
        <c:minorTickMark val="none"/>
        <c:tickLblPos val="none"/>
        <c:crossAx val="95977472"/>
        <c:crosses val="autoZero"/>
        <c:auto val="1"/>
        <c:lblOffset val="100"/>
        <c:baseTimeUnit val="years"/>
      </c:dateAx>
      <c:valAx>
        <c:axId val="9597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9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96019584"/>
        <c:axId val="960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96019584"/>
        <c:axId val="96021504"/>
      </c:lineChart>
      <c:dateAx>
        <c:axId val="96019584"/>
        <c:scaling>
          <c:orientation val="minMax"/>
        </c:scaling>
        <c:delete val="1"/>
        <c:axPos val="b"/>
        <c:numFmt formatCode="ge" sourceLinked="1"/>
        <c:majorTickMark val="none"/>
        <c:minorTickMark val="none"/>
        <c:tickLblPos val="none"/>
        <c:crossAx val="96021504"/>
        <c:crosses val="autoZero"/>
        <c:auto val="1"/>
        <c:lblOffset val="100"/>
        <c:baseTimeUnit val="years"/>
      </c:dateAx>
      <c:valAx>
        <c:axId val="9602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1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3" zoomScale="70" zoomScaleNormal="70" zoomScaleSheetLayoutView="70" workbookViewId="0">
      <selection activeCell="FJ9" sqref="FJ9"/>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長野県木島平村　カヤの平ロッヂ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147</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6180</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334</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100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3399</v>
      </c>
      <c r="GU31" s="127"/>
      <c r="GV31" s="127"/>
      <c r="GW31" s="127"/>
      <c r="GX31" s="127"/>
      <c r="GY31" s="127"/>
      <c r="GZ31" s="127"/>
      <c r="HA31" s="127"/>
      <c r="HB31" s="127"/>
      <c r="HC31" s="127"/>
      <c r="HD31" s="127"/>
      <c r="HE31" s="127"/>
      <c r="HF31" s="127"/>
      <c r="HG31" s="127"/>
      <c r="HH31" s="127">
        <f>データ!AV7</f>
        <v>11642</v>
      </c>
      <c r="HI31" s="127"/>
      <c r="HJ31" s="127"/>
      <c r="HK31" s="127"/>
      <c r="HL31" s="127"/>
      <c r="HM31" s="127"/>
      <c r="HN31" s="127"/>
      <c r="HO31" s="127"/>
      <c r="HP31" s="127"/>
      <c r="HQ31" s="127"/>
      <c r="HR31" s="127"/>
      <c r="HS31" s="127"/>
      <c r="HT31" s="127"/>
      <c r="HU31" s="127"/>
      <c r="HV31" s="127">
        <f>データ!AW7</f>
        <v>4884</v>
      </c>
      <c r="HW31" s="127"/>
      <c r="HX31" s="127"/>
      <c r="HY31" s="127"/>
      <c r="HZ31" s="127"/>
      <c r="IA31" s="127"/>
      <c r="IB31" s="127"/>
      <c r="IC31" s="127"/>
      <c r="ID31" s="127"/>
      <c r="IE31" s="127"/>
      <c r="IF31" s="127"/>
      <c r="IG31" s="127"/>
      <c r="IH31" s="127"/>
      <c r="II31" s="127"/>
      <c r="IJ31" s="127">
        <f>データ!AX7</f>
        <v>5713</v>
      </c>
      <c r="IK31" s="127"/>
      <c r="IL31" s="127"/>
      <c r="IM31" s="127"/>
      <c r="IN31" s="127"/>
      <c r="IO31" s="127"/>
      <c r="IP31" s="127"/>
      <c r="IQ31" s="127"/>
      <c r="IR31" s="127"/>
      <c r="IS31" s="127"/>
      <c r="IT31" s="127"/>
      <c r="IU31" s="127"/>
      <c r="IV31" s="127"/>
      <c r="IW31" s="127"/>
      <c r="IX31" s="127">
        <f>データ!AY7</f>
        <v>20671</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2.9</v>
      </c>
      <c r="S53" s="126"/>
      <c r="T53" s="126"/>
      <c r="U53" s="126"/>
      <c r="V53" s="126"/>
      <c r="W53" s="126"/>
      <c r="X53" s="126"/>
      <c r="Y53" s="126"/>
      <c r="Z53" s="126"/>
      <c r="AA53" s="126"/>
      <c r="AB53" s="126"/>
      <c r="AC53" s="126"/>
      <c r="AD53" s="126"/>
      <c r="AE53" s="126"/>
      <c r="AF53" s="126">
        <f>データ!BG7</f>
        <v>2.6</v>
      </c>
      <c r="AG53" s="126"/>
      <c r="AH53" s="126"/>
      <c r="AI53" s="126"/>
      <c r="AJ53" s="126"/>
      <c r="AK53" s="126"/>
      <c r="AL53" s="126"/>
      <c r="AM53" s="126"/>
      <c r="AN53" s="126"/>
      <c r="AO53" s="126"/>
      <c r="AP53" s="126"/>
      <c r="AQ53" s="126"/>
      <c r="AR53" s="126"/>
      <c r="AS53" s="126"/>
      <c r="AT53" s="126">
        <f>データ!BH7</f>
        <v>3.3</v>
      </c>
      <c r="AU53" s="126"/>
      <c r="AV53" s="126"/>
      <c r="AW53" s="126"/>
      <c r="AX53" s="126"/>
      <c r="AY53" s="126"/>
      <c r="AZ53" s="126"/>
      <c r="BA53" s="126"/>
      <c r="BB53" s="126"/>
      <c r="BC53" s="126"/>
      <c r="BD53" s="126"/>
      <c r="BE53" s="126"/>
      <c r="BF53" s="126"/>
      <c r="BG53" s="126"/>
      <c r="BH53" s="126">
        <f>データ!BI7</f>
        <v>3.1</v>
      </c>
      <c r="BI53" s="126"/>
      <c r="BJ53" s="126"/>
      <c r="BK53" s="126"/>
      <c r="BL53" s="126"/>
      <c r="BM53" s="126"/>
      <c r="BN53" s="126"/>
      <c r="BO53" s="126"/>
      <c r="BP53" s="126"/>
      <c r="BQ53" s="126"/>
      <c r="BR53" s="126"/>
      <c r="BS53" s="126"/>
      <c r="BT53" s="126"/>
      <c r="BU53" s="126"/>
      <c r="BV53" s="126">
        <f>データ!BJ7</f>
        <v>3</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55.1</v>
      </c>
      <c r="DG53" s="126"/>
      <c r="DH53" s="126"/>
      <c r="DI53" s="126"/>
      <c r="DJ53" s="126"/>
      <c r="DK53" s="126"/>
      <c r="DL53" s="126"/>
      <c r="DM53" s="126"/>
      <c r="DN53" s="126"/>
      <c r="DO53" s="126"/>
      <c r="DP53" s="126"/>
      <c r="DQ53" s="126"/>
      <c r="DR53" s="126"/>
      <c r="DS53" s="126"/>
      <c r="DT53" s="126">
        <f>データ!BR7</f>
        <v>50.7</v>
      </c>
      <c r="DU53" s="126"/>
      <c r="DV53" s="126"/>
      <c r="DW53" s="126"/>
      <c r="DX53" s="126"/>
      <c r="DY53" s="126"/>
      <c r="DZ53" s="126"/>
      <c r="EA53" s="126"/>
      <c r="EB53" s="126"/>
      <c r="EC53" s="126"/>
      <c r="ED53" s="126"/>
      <c r="EE53" s="126"/>
      <c r="EF53" s="126"/>
      <c r="EG53" s="126"/>
      <c r="EH53" s="126">
        <f>データ!BS7</f>
        <v>46.7</v>
      </c>
      <c r="EI53" s="126"/>
      <c r="EJ53" s="126"/>
      <c r="EK53" s="126"/>
      <c r="EL53" s="126"/>
      <c r="EM53" s="126"/>
      <c r="EN53" s="126"/>
      <c r="EO53" s="126"/>
      <c r="EP53" s="126"/>
      <c r="EQ53" s="126"/>
      <c r="ER53" s="126"/>
      <c r="ES53" s="126"/>
      <c r="ET53" s="126"/>
      <c r="EU53" s="126"/>
      <c r="EV53" s="126">
        <f>データ!BT7</f>
        <v>50.2</v>
      </c>
      <c r="EW53" s="126"/>
      <c r="EX53" s="126"/>
      <c r="EY53" s="126"/>
      <c r="EZ53" s="126"/>
      <c r="FA53" s="126"/>
      <c r="FB53" s="126"/>
      <c r="FC53" s="126"/>
      <c r="FD53" s="126"/>
      <c r="FE53" s="126"/>
      <c r="FF53" s="126"/>
      <c r="FG53" s="126"/>
      <c r="FH53" s="126"/>
      <c r="FI53" s="126"/>
      <c r="FJ53" s="126">
        <f>データ!BU7</f>
        <v>78.599999999999994</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22.8</v>
      </c>
      <c r="GU53" s="126"/>
      <c r="GV53" s="126"/>
      <c r="GW53" s="126"/>
      <c r="GX53" s="126"/>
      <c r="GY53" s="126"/>
      <c r="GZ53" s="126"/>
      <c r="HA53" s="126"/>
      <c r="HB53" s="126"/>
      <c r="HC53" s="126"/>
      <c r="HD53" s="126"/>
      <c r="HE53" s="126"/>
      <c r="HF53" s="126"/>
      <c r="HG53" s="126"/>
      <c r="HH53" s="126">
        <f>データ!CC7</f>
        <v>32.299999999999997</v>
      </c>
      <c r="HI53" s="126"/>
      <c r="HJ53" s="126"/>
      <c r="HK53" s="126"/>
      <c r="HL53" s="126"/>
      <c r="HM53" s="126"/>
      <c r="HN53" s="126"/>
      <c r="HO53" s="126"/>
      <c r="HP53" s="126"/>
      <c r="HQ53" s="126"/>
      <c r="HR53" s="126"/>
      <c r="HS53" s="126"/>
      <c r="HT53" s="126"/>
      <c r="HU53" s="126"/>
      <c r="HV53" s="126">
        <f>データ!CD7</f>
        <v>30.7</v>
      </c>
      <c r="HW53" s="126"/>
      <c r="HX53" s="126"/>
      <c r="HY53" s="126"/>
      <c r="HZ53" s="126"/>
      <c r="IA53" s="126"/>
      <c r="IB53" s="126"/>
      <c r="IC53" s="126"/>
      <c r="ID53" s="126"/>
      <c r="IE53" s="126"/>
      <c r="IF53" s="126"/>
      <c r="IG53" s="126"/>
      <c r="IH53" s="126"/>
      <c r="II53" s="126"/>
      <c r="IJ53" s="126">
        <f>データ!CE7</f>
        <v>39.5</v>
      </c>
      <c r="IK53" s="126"/>
      <c r="IL53" s="126"/>
      <c r="IM53" s="126"/>
      <c r="IN53" s="126"/>
      <c r="IO53" s="126"/>
      <c r="IP53" s="126"/>
      <c r="IQ53" s="126"/>
      <c r="IR53" s="126"/>
      <c r="IS53" s="126"/>
      <c r="IT53" s="126"/>
      <c r="IU53" s="126"/>
      <c r="IV53" s="126"/>
      <c r="IW53" s="126"/>
      <c r="IX53" s="126">
        <f>データ!CF7</f>
        <v>-21.8</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-321</v>
      </c>
      <c r="KI53" s="127"/>
      <c r="KJ53" s="127"/>
      <c r="KK53" s="127"/>
      <c r="KL53" s="127"/>
      <c r="KM53" s="127"/>
      <c r="KN53" s="127"/>
      <c r="KO53" s="127"/>
      <c r="KP53" s="127"/>
      <c r="KQ53" s="127"/>
      <c r="KR53" s="127"/>
      <c r="KS53" s="127"/>
      <c r="KT53" s="127"/>
      <c r="KU53" s="127"/>
      <c r="KV53" s="127">
        <f>データ!CN7</f>
        <v>-409</v>
      </c>
      <c r="KW53" s="127"/>
      <c r="KX53" s="127"/>
      <c r="KY53" s="127"/>
      <c r="KZ53" s="127"/>
      <c r="LA53" s="127"/>
      <c r="LB53" s="127"/>
      <c r="LC53" s="127"/>
      <c r="LD53" s="127"/>
      <c r="LE53" s="127"/>
      <c r="LF53" s="127"/>
      <c r="LG53" s="127"/>
      <c r="LH53" s="127"/>
      <c r="LI53" s="127"/>
      <c r="LJ53" s="127">
        <f>データ!CO7</f>
        <v>-222</v>
      </c>
      <c r="LK53" s="127"/>
      <c r="LL53" s="127"/>
      <c r="LM53" s="127"/>
      <c r="LN53" s="127"/>
      <c r="LO53" s="127"/>
      <c r="LP53" s="127"/>
      <c r="LQ53" s="127"/>
      <c r="LR53" s="127"/>
      <c r="LS53" s="127"/>
      <c r="LT53" s="127"/>
      <c r="LU53" s="127"/>
      <c r="LV53" s="127"/>
      <c r="LW53" s="127"/>
      <c r="LX53" s="127">
        <f>データ!CP7</f>
        <v>-444</v>
      </c>
      <c r="LY53" s="127"/>
      <c r="LZ53" s="127"/>
      <c r="MA53" s="127"/>
      <c r="MB53" s="127"/>
      <c r="MC53" s="127"/>
      <c r="MD53" s="127"/>
      <c r="ME53" s="127"/>
      <c r="MF53" s="127"/>
      <c r="MG53" s="127"/>
      <c r="MH53" s="127"/>
      <c r="MI53" s="127"/>
      <c r="MJ53" s="127"/>
      <c r="MK53" s="127"/>
      <c r="ML53" s="127">
        <f>データ!CQ7</f>
        <v>-232</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146</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sY2E+gsizHaUGv6Gx4JRoHM+PO8vAh61QrVB5CthwaPRxgIrT9xgfGLLTy7HmOci+fFuqq+dGx3wSezBSxBzpg==" saltValue="EOMKeeJaLihlz4o9Y6ovw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205621</v>
      </c>
      <c r="D6" s="55">
        <f t="shared" si="2"/>
        <v>47</v>
      </c>
      <c r="E6" s="55">
        <f t="shared" si="2"/>
        <v>11</v>
      </c>
      <c r="F6" s="55">
        <f t="shared" si="2"/>
        <v>1</v>
      </c>
      <c r="G6" s="55">
        <f t="shared" si="2"/>
        <v>4</v>
      </c>
      <c r="H6" s="55" t="str">
        <f>SUBSTITUTE(H8,"　","")</f>
        <v>長野県木島平村</v>
      </c>
      <c r="I6" s="55" t="str">
        <f t="shared" si="2"/>
        <v>カヤの平ロッヂ</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334</v>
      </c>
      <c r="R6" s="58">
        <f t="shared" si="2"/>
        <v>30</v>
      </c>
      <c r="S6" s="59">
        <f t="shared" si="2"/>
        <v>6180</v>
      </c>
      <c r="T6" s="60" t="str">
        <f t="shared" si="2"/>
        <v>利用料金制</v>
      </c>
      <c r="U6" s="56">
        <f t="shared" si="2"/>
        <v>0</v>
      </c>
      <c r="V6" s="60" t="str">
        <f t="shared" si="2"/>
        <v>無</v>
      </c>
      <c r="W6" s="61">
        <f t="shared" si="2"/>
        <v>100</v>
      </c>
      <c r="X6" s="60" t="str">
        <f t="shared" si="2"/>
        <v>無</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100</v>
      </c>
      <c r="AK6" s="62">
        <f t="shared" ref="AK6:AS6" si="4">IF(AK8="-",NA(),AK8)</f>
        <v>100</v>
      </c>
      <c r="AL6" s="62">
        <f t="shared" si="4"/>
        <v>100</v>
      </c>
      <c r="AM6" s="62">
        <f t="shared" si="4"/>
        <v>100</v>
      </c>
      <c r="AN6" s="62">
        <f t="shared" si="4"/>
        <v>100</v>
      </c>
      <c r="AO6" s="62">
        <f t="shared" si="4"/>
        <v>36.5</v>
      </c>
      <c r="AP6" s="62">
        <f t="shared" si="4"/>
        <v>34.1</v>
      </c>
      <c r="AQ6" s="62">
        <f t="shared" si="4"/>
        <v>41.2</v>
      </c>
      <c r="AR6" s="62">
        <f t="shared" si="4"/>
        <v>37.299999999999997</v>
      </c>
      <c r="AS6" s="62">
        <f t="shared" si="4"/>
        <v>38.9</v>
      </c>
      <c r="AT6" s="62" t="str">
        <f>IF(AT8="-","【-】","【"&amp;SUBSTITUTE(TEXT(AT8,"#,##0.0"),"-","△")&amp;"】")</f>
        <v>【32.4】</v>
      </c>
      <c r="AU6" s="57">
        <f>IF(AU8="-",NA(),AU8)</f>
        <v>3399</v>
      </c>
      <c r="AV6" s="57">
        <f t="shared" ref="AV6:BD6" si="5">IF(AV8="-",NA(),AV8)</f>
        <v>11642</v>
      </c>
      <c r="AW6" s="57">
        <f t="shared" si="5"/>
        <v>4884</v>
      </c>
      <c r="AX6" s="57">
        <f t="shared" si="5"/>
        <v>5713</v>
      </c>
      <c r="AY6" s="57">
        <f t="shared" si="5"/>
        <v>20671</v>
      </c>
      <c r="AZ6" s="57">
        <f t="shared" si="5"/>
        <v>16675</v>
      </c>
      <c r="BA6" s="57">
        <f t="shared" si="5"/>
        <v>27599</v>
      </c>
      <c r="BB6" s="57">
        <f t="shared" si="5"/>
        <v>4581</v>
      </c>
      <c r="BC6" s="57">
        <f t="shared" si="5"/>
        <v>41279</v>
      </c>
      <c r="BD6" s="57">
        <f t="shared" si="5"/>
        <v>19759</v>
      </c>
      <c r="BE6" s="57" t="str">
        <f>IF(BE8="-","【-】","【"&amp;SUBSTITUTE(TEXT(BE8,"#,##0"),"-","△")&amp;"】")</f>
        <v>【7,439】</v>
      </c>
      <c r="BF6" s="62">
        <f>IF(BF8="-",NA(),BF8)</f>
        <v>2.9</v>
      </c>
      <c r="BG6" s="62">
        <f t="shared" ref="BG6:BO6" si="6">IF(BG8="-",NA(),BG8)</f>
        <v>2.6</v>
      </c>
      <c r="BH6" s="62">
        <f t="shared" si="6"/>
        <v>3.3</v>
      </c>
      <c r="BI6" s="62">
        <f t="shared" si="6"/>
        <v>3.1</v>
      </c>
      <c r="BJ6" s="62">
        <f t="shared" si="6"/>
        <v>3</v>
      </c>
      <c r="BK6" s="62">
        <f t="shared" si="6"/>
        <v>15.4</v>
      </c>
      <c r="BL6" s="62">
        <f t="shared" si="6"/>
        <v>14.9</v>
      </c>
      <c r="BM6" s="62">
        <f t="shared" si="6"/>
        <v>14.5</v>
      </c>
      <c r="BN6" s="62">
        <f t="shared" si="6"/>
        <v>16</v>
      </c>
      <c r="BO6" s="62">
        <f t="shared" si="6"/>
        <v>14.6</v>
      </c>
      <c r="BP6" s="62" t="str">
        <f>IF(BP8="-","【-】","【"&amp;SUBSTITUTE(TEXT(BP8,"#,##0.0"),"-","△")&amp;"】")</f>
        <v>【20.7】</v>
      </c>
      <c r="BQ6" s="62">
        <f>IF(BQ8="-",NA(),BQ8)</f>
        <v>55.1</v>
      </c>
      <c r="BR6" s="62">
        <f t="shared" ref="BR6:BZ6" si="7">IF(BR8="-",NA(),BR8)</f>
        <v>50.7</v>
      </c>
      <c r="BS6" s="62">
        <f t="shared" si="7"/>
        <v>46.7</v>
      </c>
      <c r="BT6" s="62">
        <f t="shared" si="7"/>
        <v>50.2</v>
      </c>
      <c r="BU6" s="62">
        <f t="shared" si="7"/>
        <v>78.599999999999994</v>
      </c>
      <c r="BV6" s="62">
        <f t="shared" si="7"/>
        <v>36.5</v>
      </c>
      <c r="BW6" s="62">
        <f t="shared" si="7"/>
        <v>36.9</v>
      </c>
      <c r="BX6" s="62">
        <f t="shared" si="7"/>
        <v>209.9</v>
      </c>
      <c r="BY6" s="62">
        <f t="shared" si="7"/>
        <v>39.200000000000003</v>
      </c>
      <c r="BZ6" s="62">
        <f t="shared" si="7"/>
        <v>43.1</v>
      </c>
      <c r="CA6" s="62" t="str">
        <f>IF(CA8="-","【-】","【"&amp;SUBSTITUTE(TEXT(CA8,"#,##0.0"),"-","△")&amp;"】")</f>
        <v>【38.3】</v>
      </c>
      <c r="CB6" s="62">
        <f>IF(CB8="-",NA(),CB8)</f>
        <v>22.8</v>
      </c>
      <c r="CC6" s="62">
        <f t="shared" ref="CC6:CK6" si="8">IF(CC8="-",NA(),CC8)</f>
        <v>32.299999999999997</v>
      </c>
      <c r="CD6" s="62">
        <f t="shared" si="8"/>
        <v>30.7</v>
      </c>
      <c r="CE6" s="62">
        <f t="shared" si="8"/>
        <v>39.5</v>
      </c>
      <c r="CF6" s="62">
        <f t="shared" si="8"/>
        <v>-21.8</v>
      </c>
      <c r="CG6" s="62">
        <f t="shared" si="8"/>
        <v>1.6</v>
      </c>
      <c r="CH6" s="62">
        <f t="shared" si="8"/>
        <v>-22</v>
      </c>
      <c r="CI6" s="62">
        <f t="shared" si="8"/>
        <v>-317</v>
      </c>
      <c r="CJ6" s="62">
        <f t="shared" si="8"/>
        <v>-21.5</v>
      </c>
      <c r="CK6" s="62">
        <f t="shared" si="8"/>
        <v>-25.8</v>
      </c>
      <c r="CL6" s="62" t="str">
        <f>IF(CL8="-","【-】","【"&amp;SUBSTITUTE(TEXT(CL8,"#,##0.0"),"-","△")&amp;"】")</f>
        <v>【△17.9】</v>
      </c>
      <c r="CM6" s="57">
        <f>IF(CM8="-",NA(),CM8)</f>
        <v>-321</v>
      </c>
      <c r="CN6" s="57">
        <f t="shared" ref="CN6:CV6" si="9">IF(CN8="-",NA(),CN8)</f>
        <v>-409</v>
      </c>
      <c r="CO6" s="57">
        <f t="shared" si="9"/>
        <v>-222</v>
      </c>
      <c r="CP6" s="57">
        <f t="shared" si="9"/>
        <v>-444</v>
      </c>
      <c r="CQ6" s="57">
        <f t="shared" si="9"/>
        <v>-232</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f t="shared" si="10"/>
        <v>0</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0</v>
      </c>
      <c r="EH6" s="63">
        <f t="shared" ref="EH6:EP6" si="12">IF(EH8="-",NA(),EH8)</f>
        <v>0</v>
      </c>
      <c r="EI6" s="63">
        <f t="shared" si="12"/>
        <v>0</v>
      </c>
      <c r="EJ6" s="63">
        <f t="shared" si="12"/>
        <v>0</v>
      </c>
      <c r="EK6" s="63">
        <f t="shared" si="12"/>
        <v>0</v>
      </c>
      <c r="EL6" s="63">
        <f t="shared" si="12"/>
        <v>7.1999999999999998E-3</v>
      </c>
      <c r="EM6" s="63">
        <f t="shared" si="12"/>
        <v>3.5999999999999999E-3</v>
      </c>
      <c r="EN6" s="63">
        <f t="shared" si="12"/>
        <v>2E-3</v>
      </c>
      <c r="EO6" s="63">
        <f t="shared" si="12"/>
        <v>2.0999999999999999E-3</v>
      </c>
      <c r="EP6" s="63">
        <f t="shared" si="12"/>
        <v>3.0000000000000001E-3</v>
      </c>
    </row>
    <row r="7" spans="1:146" s="64" customFormat="1" x14ac:dyDescent="0.15">
      <c r="A7" s="40" t="s">
        <v>125</v>
      </c>
      <c r="B7" s="55">
        <f t="shared" ref="B7:X7" si="13">B8</f>
        <v>2016</v>
      </c>
      <c r="C7" s="55">
        <f t="shared" si="13"/>
        <v>205621</v>
      </c>
      <c r="D7" s="55">
        <f t="shared" si="13"/>
        <v>47</v>
      </c>
      <c r="E7" s="55">
        <f t="shared" si="13"/>
        <v>11</v>
      </c>
      <c r="F7" s="55">
        <f t="shared" si="13"/>
        <v>1</v>
      </c>
      <c r="G7" s="55">
        <f t="shared" si="13"/>
        <v>4</v>
      </c>
      <c r="H7" s="55" t="str">
        <f t="shared" si="13"/>
        <v>長野県　木島平村</v>
      </c>
      <c r="I7" s="55" t="str">
        <f t="shared" si="13"/>
        <v>カヤの平ロッヂ</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334</v>
      </c>
      <c r="R7" s="58">
        <f t="shared" si="13"/>
        <v>30</v>
      </c>
      <c r="S7" s="59">
        <f t="shared" si="13"/>
        <v>6180</v>
      </c>
      <c r="T7" s="60" t="str">
        <f t="shared" si="13"/>
        <v>利用料金制</v>
      </c>
      <c r="U7" s="56">
        <f t="shared" si="13"/>
        <v>0</v>
      </c>
      <c r="V7" s="60" t="str">
        <f t="shared" si="13"/>
        <v>無</v>
      </c>
      <c r="W7" s="61">
        <f t="shared" si="13"/>
        <v>100</v>
      </c>
      <c r="X7" s="60" t="str">
        <f t="shared" si="13"/>
        <v>無</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100</v>
      </c>
      <c r="AK7" s="62">
        <f t="shared" ref="AK7:AS7" si="15">AK8</f>
        <v>100</v>
      </c>
      <c r="AL7" s="62">
        <f t="shared" si="15"/>
        <v>100</v>
      </c>
      <c r="AM7" s="62">
        <f t="shared" si="15"/>
        <v>100</v>
      </c>
      <c r="AN7" s="62">
        <f t="shared" si="15"/>
        <v>100</v>
      </c>
      <c r="AO7" s="62">
        <f t="shared" si="15"/>
        <v>36.5</v>
      </c>
      <c r="AP7" s="62">
        <f t="shared" si="15"/>
        <v>34.1</v>
      </c>
      <c r="AQ7" s="62">
        <f t="shared" si="15"/>
        <v>41.2</v>
      </c>
      <c r="AR7" s="62">
        <f t="shared" si="15"/>
        <v>37.299999999999997</v>
      </c>
      <c r="AS7" s="62">
        <f t="shared" si="15"/>
        <v>38.9</v>
      </c>
      <c r="AT7" s="62"/>
      <c r="AU7" s="57">
        <f>AU8</f>
        <v>3399</v>
      </c>
      <c r="AV7" s="57">
        <f t="shared" ref="AV7:BD7" si="16">AV8</f>
        <v>11642</v>
      </c>
      <c r="AW7" s="57">
        <f t="shared" si="16"/>
        <v>4884</v>
      </c>
      <c r="AX7" s="57">
        <f t="shared" si="16"/>
        <v>5713</v>
      </c>
      <c r="AY7" s="57">
        <f t="shared" si="16"/>
        <v>20671</v>
      </c>
      <c r="AZ7" s="57">
        <f t="shared" si="16"/>
        <v>16675</v>
      </c>
      <c r="BA7" s="57">
        <f t="shared" si="16"/>
        <v>27599</v>
      </c>
      <c r="BB7" s="57">
        <f t="shared" si="16"/>
        <v>4581</v>
      </c>
      <c r="BC7" s="57">
        <f t="shared" si="16"/>
        <v>41279</v>
      </c>
      <c r="BD7" s="57">
        <f t="shared" si="16"/>
        <v>19759</v>
      </c>
      <c r="BE7" s="57"/>
      <c r="BF7" s="62">
        <f>BF8</f>
        <v>2.9</v>
      </c>
      <c r="BG7" s="62">
        <f t="shared" ref="BG7:BO7" si="17">BG8</f>
        <v>2.6</v>
      </c>
      <c r="BH7" s="62">
        <f t="shared" si="17"/>
        <v>3.3</v>
      </c>
      <c r="BI7" s="62">
        <f t="shared" si="17"/>
        <v>3.1</v>
      </c>
      <c r="BJ7" s="62">
        <f t="shared" si="17"/>
        <v>3</v>
      </c>
      <c r="BK7" s="62">
        <f t="shared" si="17"/>
        <v>15.4</v>
      </c>
      <c r="BL7" s="62">
        <f t="shared" si="17"/>
        <v>14.9</v>
      </c>
      <c r="BM7" s="62">
        <f t="shared" si="17"/>
        <v>14.5</v>
      </c>
      <c r="BN7" s="62">
        <f t="shared" si="17"/>
        <v>16</v>
      </c>
      <c r="BO7" s="62">
        <f t="shared" si="17"/>
        <v>14.6</v>
      </c>
      <c r="BP7" s="62"/>
      <c r="BQ7" s="62">
        <f>BQ8</f>
        <v>55.1</v>
      </c>
      <c r="BR7" s="62">
        <f t="shared" ref="BR7:BZ7" si="18">BR8</f>
        <v>50.7</v>
      </c>
      <c r="BS7" s="62">
        <f t="shared" si="18"/>
        <v>46.7</v>
      </c>
      <c r="BT7" s="62">
        <f t="shared" si="18"/>
        <v>50.2</v>
      </c>
      <c r="BU7" s="62">
        <f t="shared" si="18"/>
        <v>78.599999999999994</v>
      </c>
      <c r="BV7" s="62">
        <f t="shared" si="18"/>
        <v>36.5</v>
      </c>
      <c r="BW7" s="62">
        <f t="shared" si="18"/>
        <v>36.9</v>
      </c>
      <c r="BX7" s="62">
        <f t="shared" si="18"/>
        <v>209.9</v>
      </c>
      <c r="BY7" s="62">
        <f t="shared" si="18"/>
        <v>39.200000000000003</v>
      </c>
      <c r="BZ7" s="62">
        <f t="shared" si="18"/>
        <v>43.1</v>
      </c>
      <c r="CA7" s="62"/>
      <c r="CB7" s="62">
        <f>CB8</f>
        <v>22.8</v>
      </c>
      <c r="CC7" s="62">
        <f t="shared" ref="CC7:CK7" si="19">CC8</f>
        <v>32.299999999999997</v>
      </c>
      <c r="CD7" s="62">
        <f t="shared" si="19"/>
        <v>30.7</v>
      </c>
      <c r="CE7" s="62">
        <f t="shared" si="19"/>
        <v>39.5</v>
      </c>
      <c r="CF7" s="62">
        <f t="shared" si="19"/>
        <v>-21.8</v>
      </c>
      <c r="CG7" s="62">
        <f t="shared" si="19"/>
        <v>1.6</v>
      </c>
      <c r="CH7" s="62">
        <f t="shared" si="19"/>
        <v>-22</v>
      </c>
      <c r="CI7" s="62">
        <f t="shared" si="19"/>
        <v>-317</v>
      </c>
      <c r="CJ7" s="62">
        <f t="shared" si="19"/>
        <v>-21.5</v>
      </c>
      <c r="CK7" s="62">
        <f t="shared" si="19"/>
        <v>-25.8</v>
      </c>
      <c r="CL7" s="62"/>
      <c r="CM7" s="57">
        <f>CM8</f>
        <v>-321</v>
      </c>
      <c r="CN7" s="57">
        <f t="shared" ref="CN7:CV7" si="20">CN8</f>
        <v>-409</v>
      </c>
      <c r="CO7" s="57">
        <f t="shared" si="20"/>
        <v>-222</v>
      </c>
      <c r="CP7" s="57">
        <f t="shared" si="20"/>
        <v>-444</v>
      </c>
      <c r="CQ7" s="57">
        <f t="shared" si="20"/>
        <v>-232</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123</v>
      </c>
      <c r="DH7" s="62"/>
      <c r="DI7" s="58" t="str">
        <f>DI8</f>
        <v>-</v>
      </c>
      <c r="DJ7" s="58">
        <f>DJ8</f>
        <v>0</v>
      </c>
      <c r="DK7" s="62" t="s">
        <v>126</v>
      </c>
      <c r="DL7" s="62" t="s">
        <v>126</v>
      </c>
      <c r="DM7" s="62" t="s">
        <v>126</v>
      </c>
      <c r="DN7" s="62" t="s">
        <v>126</v>
      </c>
      <c r="DO7" s="62" t="s">
        <v>126</v>
      </c>
      <c r="DP7" s="62" t="s">
        <v>126</v>
      </c>
      <c r="DQ7" s="62" t="s">
        <v>126</v>
      </c>
      <c r="DR7" s="62" t="s">
        <v>126</v>
      </c>
      <c r="DS7" s="62" t="s">
        <v>126</v>
      </c>
      <c r="DT7" s="62" t="s">
        <v>127</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205621</v>
      </c>
      <c r="D8" s="65">
        <v>47</v>
      </c>
      <c r="E8" s="65">
        <v>11</v>
      </c>
      <c r="F8" s="65">
        <v>1</v>
      </c>
      <c r="G8" s="65">
        <v>4</v>
      </c>
      <c r="H8" s="65" t="s">
        <v>128</v>
      </c>
      <c r="I8" s="65" t="s">
        <v>129</v>
      </c>
      <c r="J8" s="65" t="s">
        <v>130</v>
      </c>
      <c r="K8" s="65" t="s">
        <v>131</v>
      </c>
      <c r="L8" s="65" t="s">
        <v>132</v>
      </c>
      <c r="M8" s="65" t="s">
        <v>133</v>
      </c>
      <c r="N8" s="65"/>
      <c r="O8" s="66" t="s">
        <v>134</v>
      </c>
      <c r="P8" s="66" t="s">
        <v>134</v>
      </c>
      <c r="Q8" s="67">
        <v>334</v>
      </c>
      <c r="R8" s="67">
        <v>30</v>
      </c>
      <c r="S8" s="68">
        <v>6180</v>
      </c>
      <c r="T8" s="69" t="s">
        <v>135</v>
      </c>
      <c r="U8" s="66">
        <v>0</v>
      </c>
      <c r="V8" s="69" t="s">
        <v>136</v>
      </c>
      <c r="W8" s="70">
        <v>100</v>
      </c>
      <c r="X8" s="69" t="s">
        <v>136</v>
      </c>
      <c r="Y8" s="71">
        <v>100</v>
      </c>
      <c r="Z8" s="71">
        <v>100</v>
      </c>
      <c r="AA8" s="71">
        <v>100</v>
      </c>
      <c r="AB8" s="71">
        <v>100</v>
      </c>
      <c r="AC8" s="71">
        <v>100</v>
      </c>
      <c r="AD8" s="71">
        <v>84.2</v>
      </c>
      <c r="AE8" s="71">
        <v>87.8</v>
      </c>
      <c r="AF8" s="71">
        <v>89</v>
      </c>
      <c r="AG8" s="71">
        <v>93</v>
      </c>
      <c r="AH8" s="71">
        <v>89.8</v>
      </c>
      <c r="AI8" s="71">
        <v>92.5</v>
      </c>
      <c r="AJ8" s="71">
        <v>100</v>
      </c>
      <c r="AK8" s="71">
        <v>100</v>
      </c>
      <c r="AL8" s="71">
        <v>100</v>
      </c>
      <c r="AM8" s="71">
        <v>100</v>
      </c>
      <c r="AN8" s="71">
        <v>100</v>
      </c>
      <c r="AO8" s="71">
        <v>36.5</v>
      </c>
      <c r="AP8" s="71">
        <v>34.1</v>
      </c>
      <c r="AQ8" s="71">
        <v>41.2</v>
      </c>
      <c r="AR8" s="71">
        <v>37.299999999999997</v>
      </c>
      <c r="AS8" s="71">
        <v>38.9</v>
      </c>
      <c r="AT8" s="71">
        <v>32.4</v>
      </c>
      <c r="AU8" s="72">
        <v>3399</v>
      </c>
      <c r="AV8" s="72">
        <v>11642</v>
      </c>
      <c r="AW8" s="72">
        <v>4884</v>
      </c>
      <c r="AX8" s="72">
        <v>5713</v>
      </c>
      <c r="AY8" s="72">
        <v>20671</v>
      </c>
      <c r="AZ8" s="72">
        <v>16675</v>
      </c>
      <c r="BA8" s="72">
        <v>27599</v>
      </c>
      <c r="BB8" s="72">
        <v>4581</v>
      </c>
      <c r="BC8" s="72">
        <v>41279</v>
      </c>
      <c r="BD8" s="72">
        <v>19759</v>
      </c>
      <c r="BE8" s="72">
        <v>7439</v>
      </c>
      <c r="BF8" s="71">
        <v>2.9</v>
      </c>
      <c r="BG8" s="71">
        <v>2.6</v>
      </c>
      <c r="BH8" s="71">
        <v>3.3</v>
      </c>
      <c r="BI8" s="71">
        <v>3.1</v>
      </c>
      <c r="BJ8" s="71">
        <v>3</v>
      </c>
      <c r="BK8" s="71">
        <v>15.4</v>
      </c>
      <c r="BL8" s="71">
        <v>14.9</v>
      </c>
      <c r="BM8" s="71">
        <v>14.5</v>
      </c>
      <c r="BN8" s="71">
        <v>16</v>
      </c>
      <c r="BO8" s="71">
        <v>14.6</v>
      </c>
      <c r="BP8" s="71">
        <v>20.7</v>
      </c>
      <c r="BQ8" s="71">
        <v>55.1</v>
      </c>
      <c r="BR8" s="71">
        <v>50.7</v>
      </c>
      <c r="BS8" s="71">
        <v>46.7</v>
      </c>
      <c r="BT8" s="71">
        <v>50.2</v>
      </c>
      <c r="BU8" s="71">
        <v>78.599999999999994</v>
      </c>
      <c r="BV8" s="71">
        <v>36.5</v>
      </c>
      <c r="BW8" s="71">
        <v>36.9</v>
      </c>
      <c r="BX8" s="71">
        <v>209.9</v>
      </c>
      <c r="BY8" s="71">
        <v>39.200000000000003</v>
      </c>
      <c r="BZ8" s="71">
        <v>43.1</v>
      </c>
      <c r="CA8" s="71">
        <v>38.299999999999997</v>
      </c>
      <c r="CB8" s="71">
        <v>22.8</v>
      </c>
      <c r="CC8" s="71">
        <v>32.299999999999997</v>
      </c>
      <c r="CD8" s="71">
        <v>30.7</v>
      </c>
      <c r="CE8" s="73">
        <v>39.5</v>
      </c>
      <c r="CF8" s="73">
        <v>-21.8</v>
      </c>
      <c r="CG8" s="71">
        <v>1.6</v>
      </c>
      <c r="CH8" s="71">
        <v>-22</v>
      </c>
      <c r="CI8" s="71">
        <v>-317</v>
      </c>
      <c r="CJ8" s="71">
        <v>-21.5</v>
      </c>
      <c r="CK8" s="71">
        <v>-25.8</v>
      </c>
      <c r="CL8" s="71">
        <v>-17.899999999999999</v>
      </c>
      <c r="CM8" s="72">
        <v>-321</v>
      </c>
      <c r="CN8" s="72">
        <v>-409</v>
      </c>
      <c r="CO8" s="72">
        <v>-222</v>
      </c>
      <c r="CP8" s="72">
        <v>-444</v>
      </c>
      <c r="CQ8" s="72">
        <v>-232</v>
      </c>
      <c r="CR8" s="72">
        <v>-5593</v>
      </c>
      <c r="CS8" s="72">
        <v>-7656</v>
      </c>
      <c r="CT8" s="72">
        <v>-10899</v>
      </c>
      <c r="CU8" s="72">
        <v>-10769</v>
      </c>
      <c r="CV8" s="72">
        <v>-11424</v>
      </c>
      <c r="CW8" s="72">
        <v>-8789</v>
      </c>
      <c r="CX8" s="71" t="s">
        <v>137</v>
      </c>
      <c r="CY8" s="71" t="s">
        <v>137</v>
      </c>
      <c r="CZ8" s="71" t="s">
        <v>137</v>
      </c>
      <c r="DA8" s="71" t="s">
        <v>137</v>
      </c>
      <c r="DB8" s="71" t="s">
        <v>137</v>
      </c>
      <c r="DC8" s="71" t="s">
        <v>137</v>
      </c>
      <c r="DD8" s="71" t="s">
        <v>137</v>
      </c>
      <c r="DE8" s="71" t="s">
        <v>137</v>
      </c>
      <c r="DF8" s="71" t="s">
        <v>137</v>
      </c>
      <c r="DG8" s="71" t="s">
        <v>137</v>
      </c>
      <c r="DH8" s="71" t="s">
        <v>137</v>
      </c>
      <c r="DI8" s="67" t="s">
        <v>137</v>
      </c>
      <c r="DJ8" s="67">
        <v>0</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40.299999999999997</v>
      </c>
      <c r="EB8" s="71">
        <v>36.6</v>
      </c>
      <c r="EC8" s="71">
        <v>36</v>
      </c>
      <c r="ED8" s="71">
        <v>30</v>
      </c>
      <c r="EE8" s="71">
        <v>49</v>
      </c>
      <c r="EF8" s="71">
        <v>38.700000000000003</v>
      </c>
      <c r="EG8" s="74">
        <v>0</v>
      </c>
      <c r="EH8" s="75">
        <v>0</v>
      </c>
      <c r="EI8" s="75">
        <v>0</v>
      </c>
      <c r="EJ8" s="75">
        <v>0</v>
      </c>
      <c r="EK8" s="75">
        <v>0</v>
      </c>
      <c r="EL8" s="75">
        <v>7.1999999999999998E-3</v>
      </c>
      <c r="EM8" s="75">
        <v>3.5999999999999999E-3</v>
      </c>
      <c r="EN8" s="75">
        <v>2E-3</v>
      </c>
      <c r="EO8" s="75">
        <v>2.0999999999999999E-3</v>
      </c>
      <c r="EP8" s="75">
        <v>3.0000000000000001E-3</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H24-01</cp:lastModifiedBy>
  <dcterms:created xsi:type="dcterms:W3CDTF">2018-02-09T01:42:44Z</dcterms:created>
  <dcterms:modified xsi:type="dcterms:W3CDTF">2018-03-09T07:38:10Z</dcterms:modified>
</cp:coreProperties>
</file>