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-1080" yWindow="15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<sst xmlns="http://schemas.openxmlformats.org/spreadsheetml/2006/main" count="221" uniqueCount="111">
  <si>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</si>
  <si>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</si>
  <si>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</si>
  <si>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</si>
  <si>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</si>
  <si>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</si>
  <si>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</si>
  <si>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</si>
  <si>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</si>
  <si>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</si>
  <si>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</si>
  <si>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</si>
  <si>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</si>
  <si>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</si>
  <si>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</si>
  <si>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</si>
  <si>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</si>
  <si>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</si>
  <si>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</si>
  <si>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</si>
  <si>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</si>
  <si>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</si>
  <si>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</si>
  <si>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</si>
  <si>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</si>
  <si>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</si>
  <si>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</si>
  <si>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</si>
  <si>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</si>
  <si>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</si>
  <si>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</si>
  <si>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</si>
  <si>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</si>
  <si>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</si>
  <si>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</si>
  <si>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</si>
  <si>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</si>
  <si>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</si>
  <si>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</si>
  <si>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</si>
  <si>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</si>
  <si>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</si>
  <si>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</si>
  <si>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</si>
  <si>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</si>
  <si>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</si>
  <si>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</si>
  <si>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</si>
  <si>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</si>
  <si>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</si>
  <si>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</si>
  <si>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</si>
  <si>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</si>
  <si>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</si>
  <si>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</si>
  <si>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</si>
  <si>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</si>
  <si>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</si>
  <si>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</si>
  <si>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</si>
  <si>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</si>
  <si>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</si>
  <si>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</si>
  <si>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</si>
  <si>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</si>
  <si>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</si>
  <si>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</si>
  <si>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</si>
  <si>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</si>
  <si>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</si>
  <si>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</si>
  <si>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</si>
  <si>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</si>
  <si>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</si>
  <si>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</si>
  <si>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</si>
  <si>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</si>
  <si>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</si>
  <si>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</si>
  <si>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</si>
  <si>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</si>
  <si>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</si>
  <si>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</si>
  <si>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</si>
  <si>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</si>
  <si>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</si>
  <si>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</si>
  <si>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</si>
  <si>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</si>
  <si>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</si>
  <si>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</si>
  <si>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</si>
  <si>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</si>
  <si>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</si>
  <si>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</si>
  <si>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</si>
  <si>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飯綱町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</si>
  <si>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</si>
  <si>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</si>
  <si>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</si>
  <si>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</si>
  <si>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</si>
  <si>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</si>
  <si>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</si>
  <si>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</si>
  <si>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</si>
  <si>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</si>
  <si>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</si>
  <si>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①収益的収支比率は、100%であるが、使用人口の減少により料金より一般会計繰入金に頼っている。
　⑤経費回収率は、維持管理費が比較的かからないため、類似団体より比率が高くなっているが、人口減少等により賄いきれてはいない。
　⑥汚水処理原価は、維持管理費が比較的安いため、安価に処理できているが、規模が小さいことから、施設の修繕等が発生した場合、急激に上がる傾向にある。
　⑦施設利用率は、当初計画より人口減少、高齢化が進んだため、比率が低くなっている。汚水量の増もあまり見込めないことから、このまま推移していく予想である。
　⑧水洗化率は、100%接続済みである。</t>
    <phoneticPr fontId="4"/>
  </si>
  <si>
    <t>　小規模集落排水事業は、H8年度に供用を開始し、20年を経過している。
　処理水量は少ないが、施設内の機器類は、時間と共に劣化するものであり、今後修繕費がかかると思われる。
　農集事業同様に、H27年度に最適整備構想を策定したので、機器類の更新、修繕等の平準化により事業を実施していきたい。</t>
    <phoneticPr fontId="4"/>
  </si>
  <si>
    <t>　小集落（15戸 36人）を処理する施設のため、地区内における大幅な人口の流入(転入）がない限り、料金収入の増額は見込めない状況にある。
　このため、高資本費対策などを実施しているが、今後施設の大規模改修等ができるかが課題である。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</si>
</sst>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4128"/>
        <c:axId val="2728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4128"/>
        <c:axId val="27280128"/>
      </c:lineChart>
      <c:dateAx>
        <c:axId val="2726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80128"/>
        <c:crosses val="autoZero"/>
        <c:auto val="1"/>
        <c:lblOffset val="100"/>
        <c:baseTimeUnit val="years"/>
      </c:dateAx>
      <c:valAx>
        <c:axId val="2728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6412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28.57</c:v>
                </c:pt>
                <c:pt idx="1">
                  <c:v>28.57</c:v>
                </c:pt>
                <c:pt idx="2">
                  <c:v>22.86</c:v>
                </c:pt>
                <c:pt idx="3">
                  <c:v>25.71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1632"/>
        <c:axId val="4098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32.659999999999997</c:v>
                </c:pt>
                <c:pt idx="1">
                  <c:v>45.55</c:v>
                </c:pt>
                <c:pt idx="2">
                  <c:v>35.64</c:v>
                </c:pt>
                <c:pt idx="3">
                  <c:v>37.950000000000003</c:v>
                </c:pt>
                <c:pt idx="4">
                  <c:v>34.92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1632"/>
        <c:axId val="40983552"/>
      </c:lineChart>
      <c:dateAx>
        <c:axId val="4098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83552"/>
        <c:crosses val="autoZero"/>
        <c:auto val="1"/>
        <c:lblOffset val="100"/>
        <c:baseTimeUnit val="years"/>
      </c:dateAx>
      <c:valAx>
        <c:axId val="4098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8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91840"/>
        <c:axId val="4109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80.91</c:v>
                </c:pt>
                <c:pt idx="2">
                  <c:v>87.19</c:v>
                </c:pt>
                <c:pt idx="3">
                  <c:v>88.2</c:v>
                </c:pt>
                <c:pt idx="4">
                  <c:v>88.64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1840"/>
        <c:axId val="41093760"/>
      </c:lineChart>
      <c:dateAx>
        <c:axId val="4109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93760"/>
        <c:crosses val="autoZero"/>
        <c:auto val="1"/>
        <c:lblOffset val="100"/>
        <c:baseTimeUnit val="years"/>
      </c:dateAx>
      <c:valAx>
        <c:axId val="4109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09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77728"/>
        <c:axId val="994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7728"/>
        <c:axId val="99428608"/>
      </c:lineChart>
      <c:dateAx>
        <c:axId val="2757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28608"/>
        <c:crosses val="autoZero"/>
        <c:auto val="1"/>
        <c:lblOffset val="100"/>
        <c:baseTimeUnit val="years"/>
      </c:dateAx>
      <c:valAx>
        <c:axId val="994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57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39200"/>
        <c:axId val="699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39200"/>
        <c:axId val="69941120"/>
      </c:lineChart>
      <c:dateAx>
        <c:axId val="6993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941120"/>
        <c:crosses val="autoZero"/>
        <c:auto val="1"/>
        <c:lblOffset val="100"/>
        <c:baseTimeUnit val="years"/>
      </c:dateAx>
      <c:valAx>
        <c:axId val="699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93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82848"/>
        <c:axId val="4038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82848"/>
        <c:axId val="40384384"/>
      </c:lineChart>
      <c:dateAx>
        <c:axId val="403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84384"/>
        <c:crosses val="autoZero"/>
        <c:auto val="1"/>
        <c:lblOffset val="100"/>
        <c:baseTimeUnit val="years"/>
      </c:dateAx>
      <c:valAx>
        <c:axId val="4038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8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6016"/>
        <c:axId val="4041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6016"/>
        <c:axId val="40416384"/>
      </c:lineChart>
      <c:dateAx>
        <c:axId val="4040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16384"/>
        <c:crosses val="autoZero"/>
        <c:auto val="1"/>
        <c:lblOffset val="100"/>
        <c:baseTimeUnit val="years"/>
      </c:dateAx>
      <c:valAx>
        <c:axId val="4041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0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31616"/>
        <c:axId val="4083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1616"/>
        <c:axId val="40833792"/>
      </c:lineChart>
      <c:dateAx>
        <c:axId val="4083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33792"/>
        <c:crosses val="autoZero"/>
        <c:auto val="1"/>
        <c:lblOffset val="100"/>
        <c:baseTimeUnit val="years"/>
      </c:dateAx>
      <c:valAx>
        <c:axId val="4083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3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84480"/>
        <c:axId val="4089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5707.62</c:v>
                </c:pt>
                <c:pt idx="1">
                  <c:v>3394.76</c:v>
                </c:pt>
                <c:pt idx="2">
                  <c:v>3189.89</c:v>
                </c:pt>
                <c:pt idx="3">
                  <c:v>2585.83</c:v>
                </c:pt>
                <c:pt idx="4">
                  <c:v>2464.06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4480"/>
        <c:axId val="40890752"/>
      </c:lineChart>
      <c:dateAx>
        <c:axId val="4088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90752"/>
        <c:crosses val="autoZero"/>
        <c:auto val="1"/>
        <c:lblOffset val="100"/>
        <c:baseTimeUnit val="years"/>
      </c:dateAx>
      <c:valAx>
        <c:axId val="4089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8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53.1</c:v>
                </c:pt>
                <c:pt idx="1">
                  <c:v>81.260000000000005</c:v>
                </c:pt>
                <c:pt idx="2">
                  <c:v>59.84</c:v>
                </c:pt>
                <c:pt idx="3">
                  <c:v>35.26</c:v>
                </c:pt>
                <c:pt idx="4">
                  <c:v>70.36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12768"/>
        <c:axId val="4092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30.77</c:v>
                </c:pt>
                <c:pt idx="1">
                  <c:v>32.81</c:v>
                </c:pt>
                <c:pt idx="2">
                  <c:v>27.92</c:v>
                </c:pt>
                <c:pt idx="3">
                  <c:v>31.45</c:v>
                </c:pt>
                <c:pt idx="4">
                  <c:v>32.909999999999997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2768"/>
        <c:axId val="40923136"/>
      </c:lineChart>
      <c:dateAx>
        <c:axId val="4091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23136"/>
        <c:crosses val="autoZero"/>
        <c:auto val="1"/>
        <c:lblOffset val="100"/>
        <c:baseTimeUnit val="years"/>
      </c:dateAx>
      <c:valAx>
        <c:axId val="4092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1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394.23</c:v>
                </c:pt>
                <c:pt idx="1">
                  <c:v>258.31</c:v>
                </c:pt>
                <c:pt idx="2">
                  <c:v>329.31</c:v>
                </c:pt>
                <c:pt idx="3">
                  <c:v>563.05999999999995</c:v>
                </c:pt>
                <c:pt idx="4">
                  <c:v>293.16000000000003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61536"/>
        <c:axId val="4096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501.62</c:v>
                </c:pt>
                <c:pt idx="1">
                  <c:v>483.69</c:v>
                </c:pt>
                <c:pt idx="2">
                  <c:v>602.87</c:v>
                </c:pt>
                <c:pt idx="3">
                  <c:v>588.54999999999995</c:v>
                </c:pt>
                <c:pt idx="4">
                  <c:v>561.54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1536"/>
        <c:axId val="40963456"/>
      </c:lineChart>
      <c:dateAx>
        <c:axId val="409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63456"/>
        <c:crosses val="autoZero"/>
        <c:auto val="1"/>
        <c:lblOffset val="100"/>
        <c:baseTimeUnit val="years"/>
      </c:dateAx>
      <c:valAx>
        <c:axId val="4096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6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飯綱町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小規模集合排水処理</v>
      </c>
      <c r="Q8" s="70"/>
      <c r="R8" s="70"/>
      <c r="S8" s="70"/>
      <c r="T8" s="70"/>
      <c r="U8" s="70"/>
      <c r="V8" s="70"/>
      <c r="W8" s="70" t="str">
        <f>データ!L6</f>
        <v>I2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11693</v>
      </c>
      <c r="AM8" s="64"/>
      <c r="AN8" s="64"/>
      <c r="AO8" s="64"/>
      <c r="AP8" s="64"/>
      <c r="AQ8" s="64"/>
      <c r="AR8" s="64"/>
      <c r="AS8" s="64"/>
      <c r="AT8" s="63">
        <f>データ!S6</f>
        <v>75</v>
      </c>
      <c r="AU8" s="63"/>
      <c r="AV8" s="63"/>
      <c r="AW8" s="63"/>
      <c r="AX8" s="63"/>
      <c r="AY8" s="63"/>
      <c r="AZ8" s="63"/>
      <c r="BA8" s="63"/>
      <c r="BB8" s="63">
        <f>データ!T6</f>
        <v>155.91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0.31</v>
      </c>
      <c r="Q10" s="63"/>
      <c r="R10" s="63"/>
      <c r="S10" s="63"/>
      <c r="T10" s="63"/>
      <c r="U10" s="63"/>
      <c r="V10" s="63"/>
      <c r="W10" s="63">
        <f>データ!P6</f>
        <v>81.12</v>
      </c>
      <c r="X10" s="63"/>
      <c r="Y10" s="63"/>
      <c r="Z10" s="63"/>
      <c r="AA10" s="63"/>
      <c r="AB10" s="63"/>
      <c r="AC10" s="63"/>
      <c r="AD10" s="64">
        <f>データ!Q6</f>
        <v>3996</v>
      </c>
      <c r="AE10" s="64"/>
      <c r="AF10" s="64"/>
      <c r="AG10" s="64"/>
      <c r="AH10" s="64"/>
      <c r="AI10" s="64"/>
      <c r="AJ10" s="64"/>
      <c r="AK10" s="2"/>
      <c r="AL10" s="64">
        <f>データ!U6</f>
        <v>36</v>
      </c>
      <c r="AM10" s="64"/>
      <c r="AN10" s="64"/>
      <c r="AO10" s="64"/>
      <c r="AP10" s="64"/>
      <c r="AQ10" s="64"/>
      <c r="AR10" s="64"/>
      <c r="AS10" s="64"/>
      <c r="AT10" s="63">
        <f>データ!V6</f>
        <v>0.02</v>
      </c>
      <c r="AU10" s="63"/>
      <c r="AV10" s="63"/>
      <c r="AW10" s="63"/>
      <c r="AX10" s="63"/>
      <c r="AY10" s="63"/>
      <c r="AZ10" s="63"/>
      <c r="BA10" s="63"/>
      <c r="BB10" s="63">
        <f>データ!W6</f>
        <v>1800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205907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長野県　飯綱町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0.31</v>
      </c>
      <c r="P6" s="32">
        <f t="shared" si="3"/>
        <v>81.12</v>
      </c>
      <c r="Q6" s="32">
        <f t="shared" si="3"/>
        <v>3996</v>
      </c>
      <c r="R6" s="32">
        <f t="shared" si="3"/>
        <v>11693</v>
      </c>
      <c r="S6" s="32">
        <f t="shared" si="3"/>
        <v>75</v>
      </c>
      <c r="T6" s="32">
        <f t="shared" si="3"/>
        <v>155.91</v>
      </c>
      <c r="U6" s="32">
        <f t="shared" si="3"/>
        <v>36</v>
      </c>
      <c r="V6" s="32">
        <f t="shared" si="3"/>
        <v>0.02</v>
      </c>
      <c r="W6" s="32">
        <f t="shared" si="3"/>
        <v>1800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5707.62</v>
      </c>
      <c r="BK6" s="33">
        <f t="shared" si="7"/>
        <v>3394.76</v>
      </c>
      <c r="BL6" s="33">
        <f t="shared" si="7"/>
        <v>3189.89</v>
      </c>
      <c r="BM6" s="33">
        <f t="shared" si="7"/>
        <v>2585.83</v>
      </c>
      <c r="BN6" s="33">
        <f t="shared" si="7"/>
        <v>2464.06</v>
      </c>
      <c r="BO6" s="32" t="str">
        <f>IF(BO7="","",IF(BO7="-","【-】","【"&amp;SUBSTITUTE(TEXT(BO7,"#,##0.00"),"-","△")&amp;"】"))</f>
        <v>【2,685.08】</v>
      </c>
      <c r="BP6" s="33">
        <f>IF(BP7="",NA(),BP7)</f>
        <v>53.1</v>
      </c>
      <c r="BQ6" s="33">
        <f t="shared" ref="BQ6:BY6" si="8">IF(BQ7="",NA(),BQ7)</f>
        <v>81.260000000000005</v>
      </c>
      <c r="BR6" s="33">
        <f t="shared" si="8"/>
        <v>59.84</v>
      </c>
      <c r="BS6" s="33">
        <f t="shared" si="8"/>
        <v>35.26</v>
      </c>
      <c r="BT6" s="33">
        <f t="shared" si="8"/>
        <v>70.36</v>
      </c>
      <c r="BU6" s="33">
        <f t="shared" si="8"/>
        <v>30.77</v>
      </c>
      <c r="BV6" s="33">
        <f t="shared" si="8"/>
        <v>32.81</v>
      </c>
      <c r="BW6" s="33">
        <f t="shared" si="8"/>
        <v>27.92</v>
      </c>
      <c r="BX6" s="33">
        <f t="shared" si="8"/>
        <v>31.45</v>
      </c>
      <c r="BY6" s="33">
        <f t="shared" si="8"/>
        <v>32.909999999999997</v>
      </c>
      <c r="BZ6" s="32" t="str">
        <f>IF(BZ7="","",IF(BZ7="-","【-】","【"&amp;SUBSTITUTE(TEXT(BZ7,"#,##0.00"),"-","△")&amp;"】"))</f>
        <v>【30.63】</v>
      </c>
      <c r="CA6" s="33">
        <f>IF(CA7="",NA(),CA7)</f>
        <v>394.23</v>
      </c>
      <c r="CB6" s="33">
        <f t="shared" ref="CB6:CJ6" si="9">IF(CB7="",NA(),CB7)</f>
        <v>258.31</v>
      </c>
      <c r="CC6" s="33">
        <f t="shared" si="9"/>
        <v>329.31</v>
      </c>
      <c r="CD6" s="33">
        <f t="shared" si="9"/>
        <v>563.05999999999995</v>
      </c>
      <c r="CE6" s="33">
        <f t="shared" si="9"/>
        <v>293.16000000000003</v>
      </c>
      <c r="CF6" s="33">
        <f t="shared" si="9"/>
        <v>501.62</v>
      </c>
      <c r="CG6" s="33">
        <f t="shared" si="9"/>
        <v>483.69</v>
      </c>
      <c r="CH6" s="33">
        <f t="shared" si="9"/>
        <v>602.87</v>
      </c>
      <c r="CI6" s="33">
        <f t="shared" si="9"/>
        <v>588.54999999999995</v>
      </c>
      <c r="CJ6" s="33">
        <f t="shared" si="9"/>
        <v>561.54</v>
      </c>
      <c r="CK6" s="32" t="str">
        <f>IF(CK7="","",IF(CK7="-","【-】","【"&amp;SUBSTITUTE(TEXT(CK7,"#,##0.00"),"-","△")&amp;"】"))</f>
        <v>【600.63】</v>
      </c>
      <c r="CL6" s="33">
        <f>IF(CL7="",NA(),CL7)</f>
        <v>28.57</v>
      </c>
      <c r="CM6" s="33">
        <f t="shared" ref="CM6:CU6" si="10">IF(CM7="",NA(),CM7)</f>
        <v>28.57</v>
      </c>
      <c r="CN6" s="33">
        <f t="shared" si="10"/>
        <v>22.86</v>
      </c>
      <c r="CO6" s="33">
        <f t="shared" si="10"/>
        <v>25.71</v>
      </c>
      <c r="CP6" s="33">
        <f t="shared" si="10"/>
        <v>20</v>
      </c>
      <c r="CQ6" s="33">
        <f t="shared" si="10"/>
        <v>32.659999999999997</v>
      </c>
      <c r="CR6" s="33">
        <f t="shared" si="10"/>
        <v>45.55</v>
      </c>
      <c r="CS6" s="33">
        <f t="shared" si="10"/>
        <v>35.64</v>
      </c>
      <c r="CT6" s="33">
        <f t="shared" si="10"/>
        <v>37.950000000000003</v>
      </c>
      <c r="CU6" s="33">
        <f t="shared" si="10"/>
        <v>34.92</v>
      </c>
      <c r="CV6" s="32" t="str">
        <f>IF(CV7="","",IF(CV7="-","【-】","【"&amp;SUBSTITUTE(TEXT(CV7,"#,##0.00"),"-","△")&amp;"】"))</f>
        <v>【36.67】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85.47</v>
      </c>
      <c r="DC6" s="33">
        <f t="shared" si="11"/>
        <v>80.91</v>
      </c>
      <c r="DD6" s="33">
        <f t="shared" si="11"/>
        <v>87.19</v>
      </c>
      <c r="DE6" s="33">
        <f t="shared" si="11"/>
        <v>88.2</v>
      </c>
      <c r="DF6" s="33">
        <f t="shared" si="11"/>
        <v>88.64</v>
      </c>
      <c r="DG6" s="32" t="str">
        <f>IF(DG7="","",IF(DG7="-","【-】","【"&amp;SUBSTITUTE(TEXT(DG7,"#,##0.00"),"-","△")&amp;"】"))</f>
        <v>【89.35】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3">
        <f t="shared" si="14"/>
        <v>0.01</v>
      </c>
      <c r="EM6" s="32">
        <f t="shared" si="14"/>
        <v>0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2015</v>
      </c>
      <c r="C7" s="35">
        <v>205907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0.31</v>
      </c>
      <c r="P7" s="36">
        <v>81.12</v>
      </c>
      <c r="Q7" s="36">
        <v>3996</v>
      </c>
      <c r="R7" s="36">
        <v>11693</v>
      </c>
      <c r="S7" s="36">
        <v>75</v>
      </c>
      <c r="T7" s="36">
        <v>155.91</v>
      </c>
      <c r="U7" s="36">
        <v>36</v>
      </c>
      <c r="V7" s="36">
        <v>0.02</v>
      </c>
      <c r="W7" s="36">
        <v>1800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5707.62</v>
      </c>
      <c r="BK7" s="36">
        <v>3394.76</v>
      </c>
      <c r="BL7" s="36">
        <v>3189.89</v>
      </c>
      <c r="BM7" s="36">
        <v>2585.83</v>
      </c>
      <c r="BN7" s="36">
        <v>2464.06</v>
      </c>
      <c r="BO7" s="36">
        <v>2685.08</v>
      </c>
      <c r="BP7" s="36">
        <v>53.1</v>
      </c>
      <c r="BQ7" s="36">
        <v>81.260000000000005</v>
      </c>
      <c r="BR7" s="36">
        <v>59.84</v>
      </c>
      <c r="BS7" s="36">
        <v>35.26</v>
      </c>
      <c r="BT7" s="36">
        <v>70.36</v>
      </c>
      <c r="BU7" s="36">
        <v>30.77</v>
      </c>
      <c r="BV7" s="36">
        <v>32.81</v>
      </c>
      <c r="BW7" s="36">
        <v>27.92</v>
      </c>
      <c r="BX7" s="36">
        <v>31.45</v>
      </c>
      <c r="BY7" s="36">
        <v>32.909999999999997</v>
      </c>
      <c r="BZ7" s="36">
        <v>30.63</v>
      </c>
      <c r="CA7" s="36">
        <v>394.23</v>
      </c>
      <c r="CB7" s="36">
        <v>258.31</v>
      </c>
      <c r="CC7" s="36">
        <v>329.31</v>
      </c>
      <c r="CD7" s="36">
        <v>563.05999999999995</v>
      </c>
      <c r="CE7" s="36">
        <v>293.16000000000003</v>
      </c>
      <c r="CF7" s="36">
        <v>501.62</v>
      </c>
      <c r="CG7" s="36">
        <v>483.69</v>
      </c>
      <c r="CH7" s="36">
        <v>602.87</v>
      </c>
      <c r="CI7" s="36">
        <v>588.54999999999995</v>
      </c>
      <c r="CJ7" s="36">
        <v>561.54</v>
      </c>
      <c r="CK7" s="36">
        <v>600.63</v>
      </c>
      <c r="CL7" s="36">
        <v>28.57</v>
      </c>
      <c r="CM7" s="36">
        <v>28.57</v>
      </c>
      <c r="CN7" s="36">
        <v>22.86</v>
      </c>
      <c r="CO7" s="36">
        <v>25.71</v>
      </c>
      <c r="CP7" s="36">
        <v>20</v>
      </c>
      <c r="CQ7" s="36">
        <v>32.659999999999997</v>
      </c>
      <c r="CR7" s="36">
        <v>45.55</v>
      </c>
      <c r="CS7" s="36">
        <v>35.64</v>
      </c>
      <c r="CT7" s="36">
        <v>37.950000000000003</v>
      </c>
      <c r="CU7" s="36">
        <v>34.92</v>
      </c>
      <c r="CV7" s="36">
        <v>36.67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85.47</v>
      </c>
      <c r="DC7" s="36">
        <v>80.91</v>
      </c>
      <c r="DD7" s="36">
        <v>87.19</v>
      </c>
      <c r="DE7" s="36">
        <v>88.2</v>
      </c>
      <c r="DF7" s="36">
        <v>88.64</v>
      </c>
      <c r="DG7" s="36">
        <v>89.35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0.01</v>
      </c>
      <c r="EM7" s="36">
        <v>0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2017-02-14T00:11:52Z</cp:lastPrinted>
  <dcterms:created xsi:type="dcterms:W3CDTF">2017-02-08T03:20:35Z</dcterms:created>
  <dcterms:modified xsi:type="dcterms:W3CDTF">2017-02-14T00:12:50Z</dcterms:modified>
  <cp:category/>
</cp:coreProperties>
</file>