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<sst xmlns="http://schemas.openxmlformats.org/spreadsheetml/2006/main" count="221" uniqueCount="111">
  <si>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</si>
  <si>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</si>
  <si>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</si>
  <si>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</si>
  <si>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</si>
  <si>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</si>
  <si>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</si>
  <si>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</si>
  <si>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</si>
  <si>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</si>
  <si>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</si>
  <si>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</si>
  <si>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</si>
  <si>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</si>
  <si>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</si>
  <si>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</si>
  <si>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</si>
  <si>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</si>
  <si>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</si>
  <si>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</si>
  <si>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</si>
  <si>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</si>
  <si>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</si>
  <si>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</si>
  <si>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</si>
  <si>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</si>
  <si>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</si>
  <si>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</si>
  <si>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</si>
  <si>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</si>
  <si>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</si>
  <si>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</si>
  <si>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</si>
  <si>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</si>
  <si>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</si>
  <si>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</si>
  <si>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</si>
  <si>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</si>
  <si>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</si>
  <si>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</si>
  <si>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</si>
  <si>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</si>
  <si>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</si>
  <si>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</si>
  <si>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</si>
  <si>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</si>
  <si>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</si>
  <si>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</si>
  <si>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</si>
  <si>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</si>
  <si>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</si>
  <si>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</si>
  <si>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</si>
  <si>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</si>
  <si>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</si>
  <si>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</si>
  <si>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</si>
  <si>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</si>
  <si>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</si>
  <si>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</si>
  <si>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</si>
  <si>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</si>
  <si>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</si>
  <si>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</si>
  <si>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</si>
  <si>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</si>
  <si>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</si>
  <si>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</si>
  <si>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</si>
  <si>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</si>
  <si>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</si>
  <si>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</si>
  <si>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</si>
  <si>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</si>
  <si>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</si>
  <si>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</si>
  <si>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</si>
  <si>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</si>
  <si>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</si>
  <si>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</si>
  <si>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</si>
  <si>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</si>
  <si>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</si>
  <si>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</si>
  <si>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</si>
  <si>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</si>
  <si>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</si>
  <si>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</si>
  <si>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</si>
  <si>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</si>
  <si>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</si>
  <si>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</si>
  <si>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</si>
  <si>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</si>
  <si>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</si>
  <si>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</si>
  <si>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飯綱町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</si>
  <si>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</si>
  <si>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</si>
  <si>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</si>
  <si>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</si>
  <si>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</si>
  <si>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</si>
  <si>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</si>
  <si>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</si>
  <si>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</si>
  <si>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</si>
  <si>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</si>
  <si>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処理場は、H11年度供用開始と比較的新しい施設であるが、H32年度までにストックマネジメント計画を策定予定であり、計画的な更新を実施していく。
　管渠は、耐用年数が50年であり超えているものはないが、計画的に目視点検等を実施しており、緊急的な措置が必要な箇所から修繕等を実施していく。</t>
    <phoneticPr fontId="4"/>
  </si>
  <si>
    <t>　飯綱町全体の下水道事業として、特環1箇所、農集6箇所、小規模1箇所、個別浄化槽と施設が多く、また将来人口の減少が予想されていることから、特環を中心施設として他施設の統合を推進していく計画である。そのことにより各施設に係る維持管理費を削減し、全体での経費節約を図っていく。
　ストックマネジメント計画を策定予定であり、将来に向けた施設や機器類の更新を平準化して実施していく予定である。</t>
    <phoneticPr fontId="4"/>
  </si>
  <si>
    <t xml:space="preserve"> ①収益的収支比率は、コミプラや農集排施設の統合により概ね100％を超えている。H24年度は、施設の統合に向けＯＤ槽を1池増築したため、一時的に値が下がっている。
　⑤経費回収率は、接続率が92%を超え、使用料により経費を賄えている。しかし統合に係る経費の増が見込まれるため、値が低くなる年も考えられる。
　⑥汚水処理原価は、上記のとおり統合により有収水量が増加し、原価が減少している。今後も農集排施設の統合を計画しており、更なる減少が期待できる。
　⑦施設利用率は、H24年度にＯＤ槽を増築したためやや低くなったが、施設の統合を計画しているため、今後利用率は上がる傾向にある。
　⑧水洗化率は、現在92.7%と類似団体と比較しても高い値であるが、未接続者へアンケート等実施した結果、更なる伸びはあまり期待できない。下水道事業は概成しており、戸別訪問を行うなど水質保全への理解を得ながら接続推進を実施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</si>
</sst>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446080"/>
        <c:axId val="6644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66446080"/>
        <c:axId val="66448000"/>
      </c:lineChart>
      <c:dateAx>
        <c:axId val="66446080"/>
        <c:scaling>
          <c:orientation val="minMax"/>
        </c:scaling>
        <c:delete val="1"/>
        <c:axPos val="b"/>
        <c:numFmt formatCode="ge" sourceLinked="1"/>
        <c:majorTickMark val="none"/>
        <c:minorTickMark val="none"/>
        <c:tickLblPos val="none"/>
        <c:crossAx val="66448000"/>
        <c:crosses val="autoZero"/>
        <c:auto val="1"/>
        <c:lblOffset val="100"/>
        <c:baseTimeUnit val="years"/>
      </c:dateAx>
      <c:valAx>
        <c:axId val="6644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4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55.2</c:v>
                </c:pt>
                <c:pt idx="1">
                  <c:v>49.87</c:v>
                </c:pt>
                <c:pt idx="2">
                  <c:v>52.87</c:v>
                </c:pt>
                <c:pt idx="3">
                  <c:v>53.23</c:v>
                </c:pt>
                <c:pt idx="4">
                  <c:v>53.43</c:v>
                </c:pt>
              </c:numCache>
            </c:numRef>
          </c:val>
        </c:ser>
        <c:dLbls>
          <c:showLegendKey val="0"/>
          <c:showVal val="0"/>
          <c:showCatName val="0"/>
          <c:showSerName val="0"/>
          <c:showPercent val="0"/>
          <c:showBubbleSize val="0"/>
        </c:dLbls>
        <c:gapWidth val="150"/>
        <c:axId val="71447680"/>
        <c:axId val="7144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43.65</c:v>
                </c:pt>
                <c:pt idx="3">
                  <c:v>43.58</c:v>
                </c:pt>
                <c:pt idx="4">
                  <c:v>41.35</c:v>
                </c:pt>
              </c:numCache>
            </c:numRef>
          </c:val>
          <c:smooth val="0"/>
        </c:ser>
        <c:dLbls>
          <c:showLegendKey val="0"/>
          <c:showVal val="0"/>
          <c:showCatName val="0"/>
          <c:showSerName val="0"/>
          <c:showPercent val="0"/>
          <c:showBubbleSize val="0"/>
        </c:dLbls>
        <c:marker val="1"/>
        <c:smooth val="0"/>
        <c:axId val="71447680"/>
        <c:axId val="71449600"/>
      </c:lineChart>
      <c:dateAx>
        <c:axId val="71447680"/>
        <c:scaling>
          <c:orientation val="minMax"/>
        </c:scaling>
        <c:delete val="1"/>
        <c:axPos val="b"/>
        <c:numFmt formatCode="ge" sourceLinked="1"/>
        <c:majorTickMark val="none"/>
        <c:minorTickMark val="none"/>
        <c:tickLblPos val="none"/>
        <c:crossAx val="71449600"/>
        <c:crosses val="autoZero"/>
        <c:auto val="1"/>
        <c:lblOffset val="100"/>
        <c:baseTimeUnit val="years"/>
      </c:dateAx>
      <c:valAx>
        <c:axId val="7144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84.09</c:v>
                </c:pt>
                <c:pt idx="1">
                  <c:v>90.52</c:v>
                </c:pt>
                <c:pt idx="2">
                  <c:v>91.25</c:v>
                </c:pt>
                <c:pt idx="3">
                  <c:v>92.17</c:v>
                </c:pt>
                <c:pt idx="4">
                  <c:v>92.71</c:v>
                </c:pt>
              </c:numCache>
            </c:numRef>
          </c:val>
        </c:ser>
        <c:dLbls>
          <c:showLegendKey val="0"/>
          <c:showVal val="0"/>
          <c:showCatName val="0"/>
          <c:showSerName val="0"/>
          <c:showPercent val="0"/>
          <c:showBubbleSize val="0"/>
        </c:dLbls>
        <c:gapWidth val="150"/>
        <c:axId val="71492352"/>
        <c:axId val="7149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82.2</c:v>
                </c:pt>
                <c:pt idx="3">
                  <c:v>82.35</c:v>
                </c:pt>
                <c:pt idx="4">
                  <c:v>82.9</c:v>
                </c:pt>
              </c:numCache>
            </c:numRef>
          </c:val>
          <c:smooth val="0"/>
        </c:ser>
        <c:dLbls>
          <c:showLegendKey val="0"/>
          <c:showVal val="0"/>
          <c:showCatName val="0"/>
          <c:showSerName val="0"/>
          <c:showPercent val="0"/>
          <c:showBubbleSize val="0"/>
        </c:dLbls>
        <c:marker val="1"/>
        <c:smooth val="0"/>
        <c:axId val="71492352"/>
        <c:axId val="71494272"/>
      </c:lineChart>
      <c:dateAx>
        <c:axId val="71492352"/>
        <c:scaling>
          <c:orientation val="minMax"/>
        </c:scaling>
        <c:delete val="1"/>
        <c:axPos val="b"/>
        <c:numFmt formatCode="ge" sourceLinked="1"/>
        <c:majorTickMark val="none"/>
        <c:minorTickMark val="none"/>
        <c:tickLblPos val="none"/>
        <c:crossAx val="71494272"/>
        <c:crosses val="autoZero"/>
        <c:auto val="1"/>
        <c:lblOffset val="100"/>
        <c:baseTimeUnit val="years"/>
      </c:dateAx>
      <c:valAx>
        <c:axId val="7149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9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111.42</c:v>
                </c:pt>
                <c:pt idx="1">
                  <c:v>95.35</c:v>
                </c:pt>
                <c:pt idx="2">
                  <c:v>106.28</c:v>
                </c:pt>
                <c:pt idx="3">
                  <c:v>108.52</c:v>
                </c:pt>
                <c:pt idx="4">
                  <c:v>105.47</c:v>
                </c:pt>
              </c:numCache>
            </c:numRef>
          </c:val>
        </c:ser>
        <c:dLbls>
          <c:showLegendKey val="0"/>
          <c:showVal val="0"/>
          <c:showCatName val="0"/>
          <c:showSerName val="0"/>
          <c:showPercent val="0"/>
          <c:showBubbleSize val="0"/>
        </c:dLbls>
        <c:gapWidth val="150"/>
        <c:axId val="70103424"/>
        <c:axId val="7010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103424"/>
        <c:axId val="70105344"/>
      </c:lineChart>
      <c:dateAx>
        <c:axId val="70103424"/>
        <c:scaling>
          <c:orientation val="minMax"/>
        </c:scaling>
        <c:delete val="1"/>
        <c:axPos val="b"/>
        <c:numFmt formatCode="ge" sourceLinked="1"/>
        <c:majorTickMark val="none"/>
        <c:minorTickMark val="none"/>
        <c:tickLblPos val="none"/>
        <c:crossAx val="70105344"/>
        <c:crosses val="autoZero"/>
        <c:auto val="1"/>
        <c:lblOffset val="100"/>
        <c:baseTimeUnit val="years"/>
      </c:dateAx>
      <c:valAx>
        <c:axId val="7010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10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533120"/>
        <c:axId val="7053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533120"/>
        <c:axId val="70535040"/>
      </c:lineChart>
      <c:dateAx>
        <c:axId val="70533120"/>
        <c:scaling>
          <c:orientation val="minMax"/>
        </c:scaling>
        <c:delete val="1"/>
        <c:axPos val="b"/>
        <c:numFmt formatCode="ge" sourceLinked="1"/>
        <c:majorTickMark val="none"/>
        <c:minorTickMark val="none"/>
        <c:tickLblPos val="none"/>
        <c:crossAx val="70535040"/>
        <c:crosses val="autoZero"/>
        <c:auto val="1"/>
        <c:lblOffset val="100"/>
        <c:baseTimeUnit val="years"/>
      </c:dateAx>
      <c:valAx>
        <c:axId val="705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561152"/>
        <c:axId val="7057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561152"/>
        <c:axId val="70571520"/>
      </c:lineChart>
      <c:dateAx>
        <c:axId val="70561152"/>
        <c:scaling>
          <c:orientation val="minMax"/>
        </c:scaling>
        <c:delete val="1"/>
        <c:axPos val="b"/>
        <c:numFmt formatCode="ge" sourceLinked="1"/>
        <c:majorTickMark val="none"/>
        <c:minorTickMark val="none"/>
        <c:tickLblPos val="none"/>
        <c:crossAx val="70571520"/>
        <c:crosses val="autoZero"/>
        <c:auto val="1"/>
        <c:lblOffset val="100"/>
        <c:baseTimeUnit val="years"/>
      </c:dateAx>
      <c:valAx>
        <c:axId val="7057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6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671744"/>
        <c:axId val="7068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671744"/>
        <c:axId val="70686208"/>
      </c:lineChart>
      <c:dateAx>
        <c:axId val="70671744"/>
        <c:scaling>
          <c:orientation val="minMax"/>
        </c:scaling>
        <c:delete val="1"/>
        <c:axPos val="b"/>
        <c:numFmt formatCode="ge" sourceLinked="1"/>
        <c:majorTickMark val="none"/>
        <c:minorTickMark val="none"/>
        <c:tickLblPos val="none"/>
        <c:crossAx val="70686208"/>
        <c:crosses val="autoZero"/>
        <c:auto val="1"/>
        <c:lblOffset val="100"/>
        <c:baseTimeUnit val="years"/>
      </c:dateAx>
      <c:valAx>
        <c:axId val="7068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67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700416"/>
        <c:axId val="7098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700416"/>
        <c:axId val="70989312"/>
      </c:lineChart>
      <c:dateAx>
        <c:axId val="70700416"/>
        <c:scaling>
          <c:orientation val="minMax"/>
        </c:scaling>
        <c:delete val="1"/>
        <c:axPos val="b"/>
        <c:numFmt formatCode="ge" sourceLinked="1"/>
        <c:majorTickMark val="none"/>
        <c:minorTickMark val="none"/>
        <c:tickLblPos val="none"/>
        <c:crossAx val="70989312"/>
        <c:crosses val="autoZero"/>
        <c:auto val="1"/>
        <c:lblOffset val="100"/>
        <c:baseTimeUnit val="years"/>
      </c:dateAx>
      <c:valAx>
        <c:axId val="7098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0999040"/>
        <c:axId val="7102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1569.13</c:v>
                </c:pt>
                <c:pt idx="3">
                  <c:v>1436</c:v>
                </c:pt>
                <c:pt idx="4">
                  <c:v>1434.89</c:v>
                </c:pt>
              </c:numCache>
            </c:numRef>
          </c:val>
          <c:smooth val="0"/>
        </c:ser>
        <c:dLbls>
          <c:showLegendKey val="0"/>
          <c:showVal val="0"/>
          <c:showCatName val="0"/>
          <c:showSerName val="0"/>
          <c:showPercent val="0"/>
          <c:showBubbleSize val="0"/>
        </c:dLbls>
        <c:marker val="1"/>
        <c:smooth val="0"/>
        <c:axId val="70999040"/>
        <c:axId val="71029888"/>
      </c:lineChart>
      <c:dateAx>
        <c:axId val="70999040"/>
        <c:scaling>
          <c:orientation val="minMax"/>
        </c:scaling>
        <c:delete val="1"/>
        <c:axPos val="b"/>
        <c:numFmt formatCode="ge" sourceLinked="1"/>
        <c:majorTickMark val="none"/>
        <c:minorTickMark val="none"/>
        <c:tickLblPos val="none"/>
        <c:crossAx val="71029888"/>
        <c:crosses val="autoZero"/>
        <c:auto val="1"/>
        <c:lblOffset val="100"/>
        <c:baseTimeUnit val="years"/>
      </c:dateAx>
      <c:valAx>
        <c:axId val="7102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9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145.02000000000001</c:v>
                </c:pt>
                <c:pt idx="1">
                  <c:v>130.63</c:v>
                </c:pt>
                <c:pt idx="2">
                  <c:v>163.57</c:v>
                </c:pt>
                <c:pt idx="3">
                  <c:v>167.94</c:v>
                </c:pt>
                <c:pt idx="4">
                  <c:v>174.48</c:v>
                </c:pt>
              </c:numCache>
            </c:numRef>
          </c:val>
        </c:ser>
        <c:dLbls>
          <c:showLegendKey val="0"/>
          <c:showVal val="0"/>
          <c:showCatName val="0"/>
          <c:showSerName val="0"/>
          <c:showPercent val="0"/>
          <c:showBubbleSize val="0"/>
        </c:dLbls>
        <c:gapWidth val="150"/>
        <c:axId val="71051904"/>
        <c:axId val="7106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64.63</c:v>
                </c:pt>
                <c:pt idx="3">
                  <c:v>66.56</c:v>
                </c:pt>
                <c:pt idx="4">
                  <c:v>66.22</c:v>
                </c:pt>
              </c:numCache>
            </c:numRef>
          </c:val>
          <c:smooth val="0"/>
        </c:ser>
        <c:dLbls>
          <c:showLegendKey val="0"/>
          <c:showVal val="0"/>
          <c:showCatName val="0"/>
          <c:showSerName val="0"/>
          <c:showPercent val="0"/>
          <c:showBubbleSize val="0"/>
        </c:dLbls>
        <c:marker val="1"/>
        <c:smooth val="0"/>
        <c:axId val="71051904"/>
        <c:axId val="71066368"/>
      </c:lineChart>
      <c:dateAx>
        <c:axId val="71051904"/>
        <c:scaling>
          <c:orientation val="minMax"/>
        </c:scaling>
        <c:delete val="1"/>
        <c:axPos val="b"/>
        <c:numFmt formatCode="ge" sourceLinked="1"/>
        <c:majorTickMark val="none"/>
        <c:minorTickMark val="none"/>
        <c:tickLblPos val="none"/>
        <c:crossAx val="71066368"/>
        <c:crosses val="autoZero"/>
        <c:auto val="1"/>
        <c:lblOffset val="100"/>
        <c:baseTimeUnit val="years"/>
      </c:dateAx>
      <c:valAx>
        <c:axId val="7106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138.83000000000001</c:v>
                </c:pt>
                <c:pt idx="1">
                  <c:v>140.33000000000001</c:v>
                </c:pt>
                <c:pt idx="2">
                  <c:v>117.83</c:v>
                </c:pt>
                <c:pt idx="3">
                  <c:v>121.13</c:v>
                </c:pt>
                <c:pt idx="4">
                  <c:v>118.34</c:v>
                </c:pt>
              </c:numCache>
            </c:numRef>
          </c:val>
        </c:ser>
        <c:dLbls>
          <c:showLegendKey val="0"/>
          <c:showVal val="0"/>
          <c:showCatName val="0"/>
          <c:showSerName val="0"/>
          <c:showPercent val="0"/>
          <c:showBubbleSize val="0"/>
        </c:dLbls>
        <c:gapWidth val="150"/>
        <c:axId val="71091712"/>
        <c:axId val="7109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245.75</c:v>
                </c:pt>
                <c:pt idx="3">
                  <c:v>244.29</c:v>
                </c:pt>
                <c:pt idx="4">
                  <c:v>246.72</c:v>
                </c:pt>
              </c:numCache>
            </c:numRef>
          </c:val>
          <c:smooth val="0"/>
        </c:ser>
        <c:dLbls>
          <c:showLegendKey val="0"/>
          <c:showVal val="0"/>
          <c:showCatName val="0"/>
          <c:showSerName val="0"/>
          <c:showPercent val="0"/>
          <c:showBubbleSize val="0"/>
        </c:dLbls>
        <c:marker val="1"/>
        <c:smooth val="0"/>
        <c:axId val="71091712"/>
        <c:axId val="71093632"/>
      </c:lineChart>
      <c:dateAx>
        <c:axId val="71091712"/>
        <c:scaling>
          <c:orientation val="minMax"/>
        </c:scaling>
        <c:delete val="1"/>
        <c:axPos val="b"/>
        <c:numFmt formatCode="ge" sourceLinked="1"/>
        <c:majorTickMark val="none"/>
        <c:minorTickMark val="none"/>
        <c:tickLblPos val="none"/>
        <c:crossAx val="71093632"/>
        <c:crosses val="autoZero"/>
        <c:auto val="1"/>
        <c:lblOffset val="100"/>
        <c:baseTimeUnit val="years"/>
      </c:dateAx>
      <c:valAx>
        <c:axId val="710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S6" zoomScale="75" zoomScaleNormal="75" workbookViewId="0">
      <selection activeCell="BH36" sqref="BH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飯綱町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11693</v>
      </c>
      <c r="AM8" s="47"/>
      <c r="AN8" s="47"/>
      <c r="AO8" s="47"/>
      <c r="AP8" s="47"/>
      <c r="AQ8" s="47"/>
      <c r="AR8" s="47"/>
      <c r="AS8" s="47"/>
      <c r="AT8" s="43">
        <f>データ!S6</f>
        <v>75</v>
      </c>
      <c r="AU8" s="43"/>
      <c r="AV8" s="43"/>
      <c r="AW8" s="43"/>
      <c r="AX8" s="43"/>
      <c r="AY8" s="43"/>
      <c r="AZ8" s="43"/>
      <c r="BA8" s="43"/>
      <c r="BB8" s="43">
        <f>データ!T6</f>
        <v>155.91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58.06</v>
      </c>
      <c r="Q10" s="43"/>
      <c r="R10" s="43"/>
      <c r="S10" s="43"/>
      <c r="T10" s="43"/>
      <c r="U10" s="43"/>
      <c r="V10" s="43"/>
      <c r="W10" s="43">
        <f>データ!P6</f>
        <v>99.73</v>
      </c>
      <c r="X10" s="43"/>
      <c r="Y10" s="43"/>
      <c r="Z10" s="43"/>
      <c r="AA10" s="43"/>
      <c r="AB10" s="43"/>
      <c r="AC10" s="43"/>
      <c r="AD10" s="47">
        <f>データ!Q6</f>
        <v>3996</v>
      </c>
      <c r="AE10" s="47"/>
      <c r="AF10" s="47"/>
      <c r="AG10" s="47"/>
      <c r="AH10" s="47"/>
      <c r="AI10" s="47"/>
      <c r="AJ10" s="47"/>
      <c r="AK10" s="2"/>
      <c r="AL10" s="47">
        <f>データ!U6</f>
        <v>6760</v>
      </c>
      <c r="AM10" s="47"/>
      <c r="AN10" s="47"/>
      <c r="AO10" s="47"/>
      <c r="AP10" s="47"/>
      <c r="AQ10" s="47"/>
      <c r="AR10" s="47"/>
      <c r="AS10" s="47"/>
      <c r="AT10" s="43">
        <f>データ!V6</f>
        <v>2.4300000000000002</v>
      </c>
      <c r="AU10" s="43"/>
      <c r="AV10" s="43"/>
      <c r="AW10" s="43"/>
      <c r="AX10" s="43"/>
      <c r="AY10" s="43"/>
      <c r="AZ10" s="43"/>
      <c r="BA10" s="43"/>
      <c r="BB10" s="43">
        <f>データ!W6</f>
        <v>2781.89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205907</v>
      </c>
      <c r="D6" s="31">
        <f t="shared" si="3"/>
        <v>47</v>
      </c>
      <c r="E6" s="31">
        <f t="shared" si="3"/>
        <v>17</v>
      </c>
      <c r="F6" s="31">
        <f t="shared" si="3"/>
        <v>4</v>
      </c>
      <c r="G6" s="31">
        <f t="shared" si="3"/>
        <v>0</v>
      </c>
      <c r="H6" s="31" t="str">
        <f t="shared" si="3"/>
        <v>長野県　飯綱町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58.06</v>
      </c>
      <c r="P6" s="32">
        <f t="shared" si="3"/>
        <v>99.73</v>
      </c>
      <c r="Q6" s="32">
        <f t="shared" si="3"/>
        <v>3996</v>
      </c>
      <c r="R6" s="32">
        <f t="shared" si="3"/>
        <v>11693</v>
      </c>
      <c r="S6" s="32">
        <f t="shared" si="3"/>
        <v>75</v>
      </c>
      <c r="T6" s="32">
        <f t="shared" si="3"/>
        <v>155.91</v>
      </c>
      <c r="U6" s="32">
        <f t="shared" si="3"/>
        <v>6760</v>
      </c>
      <c r="V6" s="32">
        <f t="shared" si="3"/>
        <v>2.4300000000000002</v>
      </c>
      <c r="W6" s="32">
        <f t="shared" si="3"/>
        <v>2781.89</v>
      </c>
      <c r="X6" s="33">
        <f>IF(X7="",NA(),X7)</f>
        <v>111.42</v>
      </c>
      <c r="Y6" s="33">
        <f t="shared" ref="Y6:AG6" si="4">IF(Y7="",NA(),Y7)</f>
        <v>95.35</v>
      </c>
      <c r="Z6" s="33">
        <f t="shared" si="4"/>
        <v>106.28</v>
      </c>
      <c r="AA6" s="33">
        <f t="shared" si="4"/>
        <v>108.52</v>
      </c>
      <c r="AB6" s="33">
        <f t="shared" si="4"/>
        <v>105.47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1835.56</v>
      </c>
      <c r="BK6" s="33">
        <f t="shared" si="7"/>
        <v>1716.82</v>
      </c>
      <c r="BL6" s="33">
        <f t="shared" si="7"/>
        <v>1569.13</v>
      </c>
      <c r="BM6" s="33">
        <f t="shared" si="7"/>
        <v>1436</v>
      </c>
      <c r="BN6" s="33">
        <f t="shared" si="7"/>
        <v>1434.89</v>
      </c>
      <c r="BO6" s="32" t="str">
        <f>IF(BO7="","",IF(BO7="-","【-】","【"&amp;SUBSTITUTE(TEXT(BO7,"#,##0.00"),"-","△")&amp;"】"))</f>
        <v>【1,457.06】</v>
      </c>
      <c r="BP6" s="33">
        <f>IF(BP7="",NA(),BP7)</f>
        <v>145.02000000000001</v>
      </c>
      <c r="BQ6" s="33">
        <f t="shared" ref="BQ6:BY6" si="8">IF(BQ7="",NA(),BQ7)</f>
        <v>130.63</v>
      </c>
      <c r="BR6" s="33">
        <f t="shared" si="8"/>
        <v>163.57</v>
      </c>
      <c r="BS6" s="33">
        <f t="shared" si="8"/>
        <v>167.94</v>
      </c>
      <c r="BT6" s="33">
        <f t="shared" si="8"/>
        <v>174.48</v>
      </c>
      <c r="BU6" s="33">
        <f t="shared" si="8"/>
        <v>52.89</v>
      </c>
      <c r="BV6" s="33">
        <f t="shared" si="8"/>
        <v>51.73</v>
      </c>
      <c r="BW6" s="33">
        <f t="shared" si="8"/>
        <v>64.63</v>
      </c>
      <c r="BX6" s="33">
        <f t="shared" si="8"/>
        <v>66.56</v>
      </c>
      <c r="BY6" s="33">
        <f t="shared" si="8"/>
        <v>66.22</v>
      </c>
      <c r="BZ6" s="32" t="str">
        <f>IF(BZ7="","",IF(BZ7="-","【-】","【"&amp;SUBSTITUTE(TEXT(BZ7,"#,##0.00"),"-","△")&amp;"】"))</f>
        <v>【64.73】</v>
      </c>
      <c r="CA6" s="33">
        <f>IF(CA7="",NA(),CA7)</f>
        <v>138.83000000000001</v>
      </c>
      <c r="CB6" s="33">
        <f t="shared" ref="CB6:CJ6" si="9">IF(CB7="",NA(),CB7)</f>
        <v>140.33000000000001</v>
      </c>
      <c r="CC6" s="33">
        <f t="shared" si="9"/>
        <v>117.83</v>
      </c>
      <c r="CD6" s="33">
        <f t="shared" si="9"/>
        <v>121.13</v>
      </c>
      <c r="CE6" s="33">
        <f t="shared" si="9"/>
        <v>118.34</v>
      </c>
      <c r="CF6" s="33">
        <f t="shared" si="9"/>
        <v>300.52</v>
      </c>
      <c r="CG6" s="33">
        <f t="shared" si="9"/>
        <v>310.47000000000003</v>
      </c>
      <c r="CH6" s="33">
        <f t="shared" si="9"/>
        <v>245.75</v>
      </c>
      <c r="CI6" s="33">
        <f t="shared" si="9"/>
        <v>244.29</v>
      </c>
      <c r="CJ6" s="33">
        <f t="shared" si="9"/>
        <v>246.72</v>
      </c>
      <c r="CK6" s="32" t="str">
        <f>IF(CK7="","",IF(CK7="-","【-】","【"&amp;SUBSTITUTE(TEXT(CK7,"#,##0.00"),"-","△")&amp;"】"))</f>
        <v>【250.25】</v>
      </c>
      <c r="CL6" s="33">
        <f>IF(CL7="",NA(),CL7)</f>
        <v>55.2</v>
      </c>
      <c r="CM6" s="33">
        <f t="shared" ref="CM6:CU6" si="10">IF(CM7="",NA(),CM7)</f>
        <v>49.87</v>
      </c>
      <c r="CN6" s="33">
        <f t="shared" si="10"/>
        <v>52.87</v>
      </c>
      <c r="CO6" s="33">
        <f t="shared" si="10"/>
        <v>53.23</v>
      </c>
      <c r="CP6" s="33">
        <f t="shared" si="10"/>
        <v>53.43</v>
      </c>
      <c r="CQ6" s="33">
        <f t="shared" si="10"/>
        <v>36.799999999999997</v>
      </c>
      <c r="CR6" s="33">
        <f t="shared" si="10"/>
        <v>36.67</v>
      </c>
      <c r="CS6" s="33">
        <f t="shared" si="10"/>
        <v>43.65</v>
      </c>
      <c r="CT6" s="33">
        <f t="shared" si="10"/>
        <v>43.58</v>
      </c>
      <c r="CU6" s="33">
        <f t="shared" si="10"/>
        <v>41.35</v>
      </c>
      <c r="CV6" s="32" t="str">
        <f>IF(CV7="","",IF(CV7="-","【-】","【"&amp;SUBSTITUTE(TEXT(CV7,"#,##0.00"),"-","△")&amp;"】"))</f>
        <v>【40.31】</v>
      </c>
      <c r="CW6" s="33">
        <f>IF(CW7="",NA(),CW7)</f>
        <v>84.09</v>
      </c>
      <c r="CX6" s="33">
        <f t="shared" ref="CX6:DF6" si="11">IF(CX7="",NA(),CX7)</f>
        <v>90.52</v>
      </c>
      <c r="CY6" s="33">
        <f t="shared" si="11"/>
        <v>91.25</v>
      </c>
      <c r="CZ6" s="33">
        <f t="shared" si="11"/>
        <v>92.17</v>
      </c>
      <c r="DA6" s="33">
        <f t="shared" si="11"/>
        <v>92.71</v>
      </c>
      <c r="DB6" s="33">
        <f t="shared" si="11"/>
        <v>71.62</v>
      </c>
      <c r="DC6" s="33">
        <f t="shared" si="11"/>
        <v>71.239999999999995</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0.04</v>
      </c>
      <c r="EM6" s="33">
        <f t="shared" si="14"/>
        <v>7.0000000000000007E-2</v>
      </c>
      <c r="EN6" s="32" t="str">
        <f>IF(EN7="","",IF(EN7="-","【-】","【"&amp;SUBSTITUTE(TEXT(EN7,"#,##0.00"),"-","△")&amp;"】"))</f>
        <v>【0.10】</v>
      </c>
    </row>
    <row r="7" spans="1:144" s="34" customFormat="1">
      <c r="A7" s="26"/>
      <c r="B7" s="35">
        <v>2015</v>
      </c>
      <c r="C7" s="35">
        <v>205907</v>
      </c>
      <c r="D7" s="35">
        <v>47</v>
      </c>
      <c r="E7" s="35">
        <v>17</v>
      </c>
      <c r="F7" s="35">
        <v>4</v>
      </c>
      <c r="G7" s="35">
        <v>0</v>
      </c>
      <c r="H7" s="35" t="s">
        <v>96</v>
      </c>
      <c r="I7" s="35" t="s">
        <v>97</v>
      </c>
      <c r="J7" s="35" t="s">
        <v>98</v>
      </c>
      <c r="K7" s="35" t="s">
        <v>99</v>
      </c>
      <c r="L7" s="35" t="s">
        <v>100</v>
      </c>
      <c r="M7" s="36" t="s">
        <v>101</v>
      </c>
      <c r="N7" s="36" t="s">
        <v>102</v>
      </c>
      <c r="O7" s="36">
        <v>58.06</v>
      </c>
      <c r="P7" s="36">
        <v>99.73</v>
      </c>
      <c r="Q7" s="36">
        <v>3996</v>
      </c>
      <c r="R7" s="36">
        <v>11693</v>
      </c>
      <c r="S7" s="36">
        <v>75</v>
      </c>
      <c r="T7" s="36">
        <v>155.91</v>
      </c>
      <c r="U7" s="36">
        <v>6760</v>
      </c>
      <c r="V7" s="36">
        <v>2.4300000000000002</v>
      </c>
      <c r="W7" s="36">
        <v>2781.89</v>
      </c>
      <c r="X7" s="36">
        <v>111.42</v>
      </c>
      <c r="Y7" s="36">
        <v>95.35</v>
      </c>
      <c r="Z7" s="36">
        <v>106.28</v>
      </c>
      <c r="AA7" s="36">
        <v>108.52</v>
      </c>
      <c r="AB7" s="36">
        <v>105.47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1835.56</v>
      </c>
      <c r="BK7" s="36">
        <v>1716.82</v>
      </c>
      <c r="BL7" s="36">
        <v>1569.13</v>
      </c>
      <c r="BM7" s="36">
        <v>1436</v>
      </c>
      <c r="BN7" s="36">
        <v>1434.89</v>
      </c>
      <c r="BO7" s="36">
        <v>1457.06</v>
      </c>
      <c r="BP7" s="36">
        <v>145.02000000000001</v>
      </c>
      <c r="BQ7" s="36">
        <v>130.63</v>
      </c>
      <c r="BR7" s="36">
        <v>163.57</v>
      </c>
      <c r="BS7" s="36">
        <v>167.94</v>
      </c>
      <c r="BT7" s="36">
        <v>174.48</v>
      </c>
      <c r="BU7" s="36">
        <v>52.89</v>
      </c>
      <c r="BV7" s="36">
        <v>51.73</v>
      </c>
      <c r="BW7" s="36">
        <v>64.63</v>
      </c>
      <c r="BX7" s="36">
        <v>66.56</v>
      </c>
      <c r="BY7" s="36">
        <v>66.22</v>
      </c>
      <c r="BZ7" s="36">
        <v>64.73</v>
      </c>
      <c r="CA7" s="36">
        <v>138.83000000000001</v>
      </c>
      <c r="CB7" s="36">
        <v>140.33000000000001</v>
      </c>
      <c r="CC7" s="36">
        <v>117.83</v>
      </c>
      <c r="CD7" s="36">
        <v>121.13</v>
      </c>
      <c r="CE7" s="36">
        <v>118.34</v>
      </c>
      <c r="CF7" s="36">
        <v>300.52</v>
      </c>
      <c r="CG7" s="36">
        <v>310.47000000000003</v>
      </c>
      <c r="CH7" s="36">
        <v>245.75</v>
      </c>
      <c r="CI7" s="36">
        <v>244.29</v>
      </c>
      <c r="CJ7" s="36">
        <v>246.72</v>
      </c>
      <c r="CK7" s="36">
        <v>250.25</v>
      </c>
      <c r="CL7" s="36">
        <v>55.2</v>
      </c>
      <c r="CM7" s="36">
        <v>49.87</v>
      </c>
      <c r="CN7" s="36">
        <v>52.87</v>
      </c>
      <c r="CO7" s="36">
        <v>53.23</v>
      </c>
      <c r="CP7" s="36">
        <v>53.43</v>
      </c>
      <c r="CQ7" s="36">
        <v>36.799999999999997</v>
      </c>
      <c r="CR7" s="36">
        <v>36.67</v>
      </c>
      <c r="CS7" s="36">
        <v>43.65</v>
      </c>
      <c r="CT7" s="36">
        <v>43.58</v>
      </c>
      <c r="CU7" s="36">
        <v>41.35</v>
      </c>
      <c r="CV7" s="36">
        <v>40.31</v>
      </c>
      <c r="CW7" s="36">
        <v>84.09</v>
      </c>
      <c r="CX7" s="36">
        <v>90.52</v>
      </c>
      <c r="CY7" s="36">
        <v>91.25</v>
      </c>
      <c r="CZ7" s="36">
        <v>92.17</v>
      </c>
      <c r="DA7" s="36">
        <v>92.71</v>
      </c>
      <c r="DB7" s="36">
        <v>71.62</v>
      </c>
      <c r="DC7" s="36">
        <v>71.239999999999995</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2017-02-14T00:04:16Z</cp:lastPrinted>
  <dcterms:created xsi:type="dcterms:W3CDTF">2017-02-08T03:01:23Z</dcterms:created>
  <dcterms:modified xsi:type="dcterms:W3CDTF">2017-02-14T00:16:48Z</dcterms:modified>
  <cp:category/>
</cp:coreProperties>
</file>