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7\財政課\財政係04_10_31\公営企業関係→\001 一般調査\H28\01 県通知\280124【2月3日〆】公営企業に係る「経営比較分析表」の分析等について\07 【2月14日〆切】県（再×３）通知→回答\"/>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<sst xmlns="http://schemas.openxmlformats.org/spreadsheetml/2006/main" count="221" uniqueCount="111">
  <si>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</si>
  <si>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</si>
  <si>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</si>
  <si>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</si>
  <si>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</si>
  <si>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</si>
  <si>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</si>
  <si>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</si>
  <si>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</si>
  <si>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</si>
  <si>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</si>
  <si>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</si>
  <si>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</si>
  <si>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</si>
  <si>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</si>
  <si>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</si>
  <si>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</si>
  <si>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</si>
  <si>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</si>
  <si>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</si>
  <si>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</si>
  <si>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</si>
  <si>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</si>
  <si>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</si>
  <si>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</si>
  <si>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</si>
  <si>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</si>
  <si>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</si>
  <si>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</si>
  <si>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</si>
  <si>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</si>
  <si>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</si>
  <si>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</si>
  <si>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</si>
  <si>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</si>
  <si>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</si>
  <si>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</si>
  <si>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</si>
  <si>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</si>
  <si>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</si>
  <si>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</si>
  <si>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</si>
  <si>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</si>
  <si>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</si>
  <si>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</si>
  <si>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</si>
  <si>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</si>
  <si>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</si>
  <si>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</si>
  <si>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</si>
  <si>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</si>
  <si>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</si>
  <si>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</si>
  <si>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</si>
  <si>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</si>
  <si>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</si>
  <si>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</si>
  <si>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</si>
  <si>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</si>
  <si>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</si>
  <si>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</si>
  <si>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</si>
  <si>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</si>
  <si>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</si>
  <si>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</si>
  <si>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</si>
  <si>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</si>
  <si>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</si>
  <si>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</si>
  <si>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</si>
  <si>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</si>
  <si>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</si>
  <si>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</si>
  <si>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</si>
  <si>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</si>
  <si>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</si>
  <si>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</si>
  <si>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</si>
  <si>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</si>
  <si>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</si>
  <si>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</si>
  <si>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</si>
  <si>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</si>
  <si>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</si>
  <si>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</si>
  <si>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</si>
  <si>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</si>
  <si>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</si>
  <si>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</si>
  <si>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</si>
  <si>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</si>
  <si>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</si>
  <si>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</si>
  <si>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</si>
  <si>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</si>
  <si>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</si>
  <si>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</si>
  <si>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</si>
  <si>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</si>
  <si>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</si>
  <si>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</si>
  <si>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</si>
  <si>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</si>
  <si>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</si>
  <si>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</si>
  <si>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</si>
  <si>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</si>
  <si>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</si>
  <si>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・事業着手が平成２年度以降であるため、管渠等は比較的新しく現時点では大規模な改修は有りません。
・③管渠改善率のH27の増加は、三遠南信自動車道工事に伴う管渠布設替え事業による一時的な増加です。</t>
    <rPh sb="50" eb="52">
      <t>カンキョ</t>
    </rPh>
    <rPh sb="52" eb="55">
      <t>カイゼンリツ</t>
    </rPh>
    <rPh sb="60" eb="62">
      <t>ゾウカ</t>
    </rPh>
    <rPh sb="64" eb="65">
      <t>サン</t>
    </rPh>
    <rPh sb="65" eb="66">
      <t>エン</t>
    </rPh>
    <rPh sb="66" eb="68">
      <t>ナンシン</t>
    </rPh>
    <rPh sb="68" eb="72">
      <t>ジドウシャドウ</t>
    </rPh>
    <rPh sb="72" eb="74">
      <t>コウジ</t>
    </rPh>
    <rPh sb="75" eb="76">
      <t>トモナ</t>
    </rPh>
    <rPh sb="77" eb="79">
      <t>カンキョ</t>
    </rPh>
    <rPh sb="79" eb="81">
      <t>フセツ</t>
    </rPh>
    <rPh sb="81" eb="82">
      <t>ガ</t>
    </rPh>
    <rPh sb="83" eb="85">
      <t>ジギョウ</t>
    </rPh>
    <rPh sb="88" eb="91">
      <t>イチジテキ</t>
    </rPh>
    <rPh sb="92" eb="94">
      <t>ゾウカ</t>
    </rPh>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</si>
  <si>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て、企業会計による各種数値を用いて経営状況の把握に努め、経営の健全性及び効率性向上につなげるようにします。平成27年度は移行業務を行いました。</t>
    <rPh sb="24" eb="27">
      <t>ゲスイドウ</t>
    </rPh>
    <rPh sb="27" eb="29">
      <t>シセツ</t>
    </rPh>
    <rPh sb="37" eb="40">
      <t>ケイカクテキ</t>
    </rPh>
    <rPh sb="269" eb="271">
      <t>キギョウ</t>
    </rPh>
    <rPh sb="271" eb="273">
      <t>カイケイ</t>
    </rPh>
    <rPh sb="276" eb="278">
      <t>カクシュ</t>
    </rPh>
    <rPh sb="278" eb="280">
      <t>スウチ</t>
    </rPh>
    <rPh sb="281" eb="282">
      <t>モチ</t>
    </rPh>
    <rPh sb="284" eb="286">
      <t>ケイエイ</t>
    </rPh>
    <rPh sb="286" eb="288">
      <t>ジョウキョウ</t>
    </rPh>
    <rPh sb="289" eb="291">
      <t>ハアク</t>
    </rPh>
    <rPh sb="292" eb="293">
      <t>ツト</t>
    </rPh>
    <rPh sb="295" eb="297">
      <t>ケイエイ</t>
    </rPh>
    <rPh sb="298" eb="301">
      <t>ケンゼンセイ</t>
    </rPh>
    <rPh sb="301" eb="302">
      <t>オヨ</t>
    </rPh>
    <rPh sb="303" eb="306">
      <t>コウリツセイ</t>
    </rPh>
    <rPh sb="306" eb="308">
      <t>コウジョウ</t>
    </rPh>
    <rPh sb="320" eb="322">
      <t>ヘイセイ</t>
    </rPh>
    <rPh sb="324" eb="326">
      <t>ネンド</t>
    </rPh>
    <rPh sb="327" eb="329">
      <t>イコウ</t>
    </rPh>
    <rPh sb="329" eb="331">
      <t>ギョウム</t>
    </rPh>
    <rPh sb="332" eb="333">
      <t>オコナ</t>
    </rPh>
    <phoneticPr fontId="4"/>
  </si>
  <si>
    <t xml:space="preserve">・①収益的収支比率及び⑤経費回収率は、平成25年10月に料金改定を実施したことにより、向上しております。
・④企業債残高対事業規模比率についてのH23～H24の変化は、積算方法の見直しによるものです。引き続き企業債残高の削減を進めます。
・⑥汚水処理原価については、維持管理費の増がありますが、民間委託の推進等を行い経費削減を図ります。
・⑦施設利用率については、人口減少や節水機器の普及等による社会要因があります。⑧水洗化率は類似団体平均を上回っていますが、引き続き普及促進を進め⑦施設利用率の向上に努めます。
</t>
    <rPh sb="5" eb="7">
      <t>シュウシ</t>
    </rPh>
    <rPh sb="9" eb="10">
      <t>オヨ</t>
    </rPh>
    <rPh sb="214" eb="216">
      <t>ルイジ</t>
    </rPh>
    <rPh sb="216" eb="218">
      <t>ダンタイ</t>
    </rPh>
    <rPh sb="242" eb="244">
      <t>シセツ</t>
    </rPh>
    <rPh sb="244" eb="247">
      <t>リヨウリツ</t>
    </rPh>
    <rPh sb="248" eb="250">
      <t>コウジョウ</t>
    </rPh>
    <rPh sb="251" eb="25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</si>
</sst>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0.08</c:v>
                </c:pt>
              </c:numCache>
            </c:numRef>
          </c:val>
        </c:ser>
        <c:dLbls>
          <c:showLegendKey val="0"/>
          <c:showVal val="0"/>
          <c:showCatName val="0"/>
          <c:showSerName val="0"/>
          <c:showPercent val="0"/>
          <c:showBubbleSize val="0"/>
        </c:dLbls>
        <c:gapWidth val="150"/>
        <c:axId val="433004176"/>
        <c:axId val="43300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33004176"/>
        <c:axId val="433004568"/>
      </c:lineChart>
      <c:dateAx>
        <c:axId val="433004176"/>
        <c:scaling>
          <c:orientation val="minMax"/>
        </c:scaling>
        <c:delete val="1"/>
        <c:axPos val="b"/>
        <c:numFmt formatCode="ge" sourceLinked="1"/>
        <c:majorTickMark val="none"/>
        <c:minorTickMark val="none"/>
        <c:tickLblPos val="none"/>
        <c:crossAx val="433004568"/>
        <c:crosses val="autoZero"/>
        <c:auto val="1"/>
        <c:lblOffset val="100"/>
        <c:baseTimeUnit val="years"/>
      </c:dateAx>
      <c:valAx>
        <c:axId val="43300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00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46.63</c:v>
                </c:pt>
                <c:pt idx="1">
                  <c:v>46.21</c:v>
                </c:pt>
                <c:pt idx="2">
                  <c:v>46.91</c:v>
                </c:pt>
                <c:pt idx="3">
                  <c:v>48.22</c:v>
                </c:pt>
                <c:pt idx="4">
                  <c:v>51.45</c:v>
                </c:pt>
              </c:numCache>
            </c:numRef>
          </c:val>
        </c:ser>
        <c:dLbls>
          <c:showLegendKey val="0"/>
          <c:showVal val="0"/>
          <c:showCatName val="0"/>
          <c:showSerName val="0"/>
          <c:showPercent val="0"/>
          <c:showBubbleSize val="0"/>
        </c:dLbls>
        <c:gapWidth val="150"/>
        <c:axId val="433727672"/>
        <c:axId val="4337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33727672"/>
        <c:axId val="433728064"/>
      </c:lineChart>
      <c:dateAx>
        <c:axId val="433727672"/>
        <c:scaling>
          <c:orientation val="minMax"/>
        </c:scaling>
        <c:delete val="1"/>
        <c:axPos val="b"/>
        <c:numFmt formatCode="ge" sourceLinked="1"/>
        <c:majorTickMark val="none"/>
        <c:minorTickMark val="none"/>
        <c:tickLblPos val="none"/>
        <c:crossAx val="433728064"/>
        <c:crosses val="autoZero"/>
        <c:auto val="1"/>
        <c:lblOffset val="100"/>
        <c:baseTimeUnit val="years"/>
      </c:dateAx>
      <c:valAx>
        <c:axId val="4337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2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90.31</c:v>
                </c:pt>
                <c:pt idx="1">
                  <c:v>90.94</c:v>
                </c:pt>
                <c:pt idx="2">
                  <c:v>91.5</c:v>
                </c:pt>
                <c:pt idx="3">
                  <c:v>92.2</c:v>
                </c:pt>
                <c:pt idx="4">
                  <c:v>92.75</c:v>
                </c:pt>
              </c:numCache>
            </c:numRef>
          </c:val>
        </c:ser>
        <c:dLbls>
          <c:showLegendKey val="0"/>
          <c:showVal val="0"/>
          <c:showCatName val="0"/>
          <c:showSerName val="0"/>
          <c:showPercent val="0"/>
          <c:showBubbleSize val="0"/>
        </c:dLbls>
        <c:gapWidth val="150"/>
        <c:axId val="434034168"/>
        <c:axId val="4340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34034168"/>
        <c:axId val="434034560"/>
      </c:lineChart>
      <c:dateAx>
        <c:axId val="434034168"/>
        <c:scaling>
          <c:orientation val="minMax"/>
        </c:scaling>
        <c:delete val="1"/>
        <c:axPos val="b"/>
        <c:numFmt formatCode="ge" sourceLinked="1"/>
        <c:majorTickMark val="none"/>
        <c:minorTickMark val="none"/>
        <c:tickLblPos val="none"/>
        <c:crossAx val="434034560"/>
        <c:crosses val="autoZero"/>
        <c:auto val="1"/>
        <c:lblOffset val="100"/>
        <c:baseTimeUnit val="years"/>
      </c:dateAx>
      <c:valAx>
        <c:axId val="4340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03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77.78</c:v>
                </c:pt>
                <c:pt idx="1">
                  <c:v>76.94</c:v>
                </c:pt>
                <c:pt idx="2">
                  <c:v>77.98</c:v>
                </c:pt>
                <c:pt idx="3">
                  <c:v>78.400000000000006</c:v>
                </c:pt>
                <c:pt idx="4">
                  <c:v>78.75</c:v>
                </c:pt>
              </c:numCache>
            </c:numRef>
          </c:val>
        </c:ser>
        <c:dLbls>
          <c:showLegendKey val="0"/>
          <c:showVal val="0"/>
          <c:showCatName val="0"/>
          <c:showSerName val="0"/>
          <c:showPercent val="0"/>
          <c:showBubbleSize val="0"/>
        </c:dLbls>
        <c:gapWidth val="150"/>
        <c:axId val="433005744"/>
        <c:axId val="43300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005744"/>
        <c:axId val="433006136"/>
      </c:lineChart>
      <c:dateAx>
        <c:axId val="433005744"/>
        <c:scaling>
          <c:orientation val="minMax"/>
        </c:scaling>
        <c:delete val="1"/>
        <c:axPos val="b"/>
        <c:numFmt formatCode="ge" sourceLinked="1"/>
        <c:majorTickMark val="none"/>
        <c:minorTickMark val="none"/>
        <c:tickLblPos val="none"/>
        <c:crossAx val="433006136"/>
        <c:crosses val="autoZero"/>
        <c:auto val="1"/>
        <c:lblOffset val="100"/>
        <c:baseTimeUnit val="years"/>
      </c:dateAx>
      <c:valAx>
        <c:axId val="43300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00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552496"/>
        <c:axId val="43355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552496"/>
        <c:axId val="433552888"/>
      </c:lineChart>
      <c:dateAx>
        <c:axId val="433552496"/>
        <c:scaling>
          <c:orientation val="minMax"/>
        </c:scaling>
        <c:delete val="1"/>
        <c:axPos val="b"/>
        <c:numFmt formatCode="ge" sourceLinked="1"/>
        <c:majorTickMark val="none"/>
        <c:minorTickMark val="none"/>
        <c:tickLblPos val="none"/>
        <c:crossAx val="433552888"/>
        <c:crosses val="autoZero"/>
        <c:auto val="1"/>
        <c:lblOffset val="100"/>
        <c:baseTimeUnit val="years"/>
      </c:dateAx>
      <c:valAx>
        <c:axId val="43355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5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554064"/>
        <c:axId val="43355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554064"/>
        <c:axId val="433554456"/>
      </c:lineChart>
      <c:dateAx>
        <c:axId val="433554064"/>
        <c:scaling>
          <c:orientation val="minMax"/>
        </c:scaling>
        <c:delete val="1"/>
        <c:axPos val="b"/>
        <c:numFmt formatCode="ge" sourceLinked="1"/>
        <c:majorTickMark val="none"/>
        <c:minorTickMark val="none"/>
        <c:tickLblPos val="none"/>
        <c:crossAx val="433554456"/>
        <c:crosses val="autoZero"/>
        <c:auto val="1"/>
        <c:lblOffset val="100"/>
        <c:baseTimeUnit val="years"/>
      </c:dateAx>
      <c:valAx>
        <c:axId val="43355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5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555632"/>
        <c:axId val="43355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555632"/>
        <c:axId val="433556024"/>
      </c:lineChart>
      <c:dateAx>
        <c:axId val="433555632"/>
        <c:scaling>
          <c:orientation val="minMax"/>
        </c:scaling>
        <c:delete val="1"/>
        <c:axPos val="b"/>
        <c:numFmt formatCode="ge" sourceLinked="1"/>
        <c:majorTickMark val="none"/>
        <c:minorTickMark val="none"/>
        <c:tickLblPos val="none"/>
        <c:crossAx val="433556024"/>
        <c:crosses val="autoZero"/>
        <c:auto val="1"/>
        <c:lblOffset val="100"/>
        <c:baseTimeUnit val="years"/>
      </c:dateAx>
      <c:valAx>
        <c:axId val="4335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5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627008"/>
        <c:axId val="43362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627008"/>
        <c:axId val="433627400"/>
      </c:lineChart>
      <c:dateAx>
        <c:axId val="433627008"/>
        <c:scaling>
          <c:orientation val="minMax"/>
        </c:scaling>
        <c:delete val="1"/>
        <c:axPos val="b"/>
        <c:numFmt formatCode="ge" sourceLinked="1"/>
        <c:majorTickMark val="none"/>
        <c:minorTickMark val="none"/>
        <c:tickLblPos val="none"/>
        <c:crossAx val="433627400"/>
        <c:crosses val="autoZero"/>
        <c:auto val="1"/>
        <c:lblOffset val="100"/>
        <c:baseTimeUnit val="years"/>
      </c:dateAx>
      <c:valAx>
        <c:axId val="4336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1980.74</c:v>
                </c:pt>
                <c:pt idx="2">
                  <c:v>1654.89</c:v>
                </c:pt>
                <c:pt idx="3">
                  <c:v>1372.99</c:v>
                </c:pt>
                <c:pt idx="4">
                  <c:v>1284.55</c:v>
                </c:pt>
              </c:numCache>
            </c:numRef>
          </c:val>
        </c:ser>
        <c:dLbls>
          <c:showLegendKey val="0"/>
          <c:showVal val="0"/>
          <c:showCatName val="0"/>
          <c:showSerName val="0"/>
          <c:showPercent val="0"/>
          <c:showBubbleSize val="0"/>
        </c:dLbls>
        <c:gapWidth val="150"/>
        <c:axId val="433628576"/>
        <c:axId val="43362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33628576"/>
        <c:axId val="433628968"/>
      </c:lineChart>
      <c:dateAx>
        <c:axId val="433628576"/>
        <c:scaling>
          <c:orientation val="minMax"/>
        </c:scaling>
        <c:delete val="1"/>
        <c:axPos val="b"/>
        <c:numFmt formatCode="ge" sourceLinked="1"/>
        <c:majorTickMark val="none"/>
        <c:minorTickMark val="none"/>
        <c:tickLblPos val="none"/>
        <c:crossAx val="433628968"/>
        <c:crosses val="autoZero"/>
        <c:auto val="1"/>
        <c:lblOffset val="100"/>
        <c:baseTimeUnit val="years"/>
      </c:dateAx>
      <c:valAx>
        <c:axId val="43362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76.569999999999993</c:v>
                </c:pt>
                <c:pt idx="1">
                  <c:v>76.06</c:v>
                </c:pt>
                <c:pt idx="2">
                  <c:v>66.64</c:v>
                </c:pt>
                <c:pt idx="3">
                  <c:v>67.31</c:v>
                </c:pt>
                <c:pt idx="4">
                  <c:v>71.11</c:v>
                </c:pt>
              </c:numCache>
            </c:numRef>
          </c:val>
        </c:ser>
        <c:dLbls>
          <c:showLegendKey val="0"/>
          <c:showVal val="0"/>
          <c:showCatName val="0"/>
          <c:showSerName val="0"/>
          <c:showPercent val="0"/>
          <c:showBubbleSize val="0"/>
        </c:dLbls>
        <c:gapWidth val="150"/>
        <c:axId val="433724536"/>
        <c:axId val="4337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33724536"/>
        <c:axId val="433724928"/>
      </c:lineChart>
      <c:dateAx>
        <c:axId val="433724536"/>
        <c:scaling>
          <c:orientation val="minMax"/>
        </c:scaling>
        <c:delete val="1"/>
        <c:axPos val="b"/>
        <c:numFmt formatCode="ge" sourceLinked="1"/>
        <c:majorTickMark val="none"/>
        <c:minorTickMark val="none"/>
        <c:tickLblPos val="none"/>
        <c:crossAx val="433724928"/>
        <c:crosses val="autoZero"/>
        <c:auto val="1"/>
        <c:lblOffset val="100"/>
        <c:baseTimeUnit val="years"/>
      </c:dateAx>
      <c:valAx>
        <c:axId val="4337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2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253.3</c:v>
                </c:pt>
                <c:pt idx="1">
                  <c:v>255.5</c:v>
                </c:pt>
                <c:pt idx="2">
                  <c:v>299.11</c:v>
                </c:pt>
                <c:pt idx="3">
                  <c:v>320.31</c:v>
                </c:pt>
                <c:pt idx="4">
                  <c:v>294.16000000000003</c:v>
                </c:pt>
              </c:numCache>
            </c:numRef>
          </c:val>
        </c:ser>
        <c:dLbls>
          <c:showLegendKey val="0"/>
          <c:showVal val="0"/>
          <c:showCatName val="0"/>
          <c:showSerName val="0"/>
          <c:showPercent val="0"/>
          <c:showBubbleSize val="0"/>
        </c:dLbls>
        <c:gapWidth val="150"/>
        <c:axId val="433726104"/>
        <c:axId val="4337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33726104"/>
        <c:axId val="433726496"/>
      </c:lineChart>
      <c:dateAx>
        <c:axId val="433726104"/>
        <c:scaling>
          <c:orientation val="minMax"/>
        </c:scaling>
        <c:delete val="1"/>
        <c:axPos val="b"/>
        <c:numFmt formatCode="ge" sourceLinked="1"/>
        <c:majorTickMark val="none"/>
        <c:minorTickMark val="none"/>
        <c:tickLblPos val="none"/>
        <c:crossAx val="433726496"/>
        <c:crosses val="autoZero"/>
        <c:auto val="1"/>
        <c:lblOffset val="100"/>
        <c:baseTimeUnit val="years"/>
      </c:dateAx>
      <c:valAx>
        <c:axId val="4337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2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5" zoomScaleNormal="65"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飯田市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104247</v>
      </c>
      <c r="AM8" s="47"/>
      <c r="AN8" s="47"/>
      <c r="AO8" s="47"/>
      <c r="AP8" s="47"/>
      <c r="AQ8" s="47"/>
      <c r="AR8" s="47"/>
      <c r="AS8" s="47"/>
      <c r="AT8" s="43">
        <f>データ!S6</f>
        <v>658.66</v>
      </c>
      <c r="AU8" s="43"/>
      <c r="AV8" s="43"/>
      <c r="AW8" s="43"/>
      <c r="AX8" s="43"/>
      <c r="AY8" s="43"/>
      <c r="AZ8" s="43"/>
      <c r="BA8" s="43"/>
      <c r="BB8" s="43">
        <f>データ!T6</f>
        <v>158.27000000000001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5.93</v>
      </c>
      <c r="Q10" s="43"/>
      <c r="R10" s="43"/>
      <c r="S10" s="43"/>
      <c r="T10" s="43"/>
      <c r="U10" s="43"/>
      <c r="V10" s="43"/>
      <c r="W10" s="43">
        <f>データ!P6</f>
        <v>80.66</v>
      </c>
      <c r="X10" s="43"/>
      <c r="Y10" s="43"/>
      <c r="Z10" s="43"/>
      <c r="AA10" s="43"/>
      <c r="AB10" s="43"/>
      <c r="AC10" s="43"/>
      <c r="AD10" s="47">
        <f>データ!Q6</f>
        <v>3727</v>
      </c>
      <c r="AE10" s="47"/>
      <c r="AF10" s="47"/>
      <c r="AG10" s="47"/>
      <c r="AH10" s="47"/>
      <c r="AI10" s="47"/>
      <c r="AJ10" s="47"/>
      <c r="AK10" s="2"/>
      <c r="AL10" s="47">
        <f>データ!U6</f>
        <v>6150</v>
      </c>
      <c r="AM10" s="47"/>
      <c r="AN10" s="47"/>
      <c r="AO10" s="47"/>
      <c r="AP10" s="47"/>
      <c r="AQ10" s="47"/>
      <c r="AR10" s="47"/>
      <c r="AS10" s="47"/>
      <c r="AT10" s="43">
        <f>データ!V6</f>
        <v>1.88</v>
      </c>
      <c r="AU10" s="43"/>
      <c r="AV10" s="43"/>
      <c r="AW10" s="43"/>
      <c r="AX10" s="43"/>
      <c r="AY10" s="43"/>
      <c r="AZ10" s="43"/>
      <c r="BA10" s="43"/>
      <c r="BB10" s="43">
        <f>データ!W6</f>
        <v>3271.28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202053</v>
      </c>
      <c r="D6" s="31">
        <f t="shared" si="3"/>
        <v>47</v>
      </c>
      <c r="E6" s="31">
        <f t="shared" si="3"/>
        <v>17</v>
      </c>
      <c r="F6" s="31">
        <f t="shared" si="3"/>
        <v>5</v>
      </c>
      <c r="G6" s="31">
        <f t="shared" si="3"/>
        <v>0</v>
      </c>
      <c r="H6" s="31" t="str">
        <f t="shared" si="3"/>
        <v>長野県　飯田市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5.93</v>
      </c>
      <c r="P6" s="32">
        <f t="shared" si="3"/>
        <v>80.66</v>
      </c>
      <c r="Q6" s="32">
        <f t="shared" si="3"/>
        <v>3727</v>
      </c>
      <c r="R6" s="32">
        <f t="shared" si="3"/>
        <v>104247</v>
      </c>
      <c r="S6" s="32">
        <f t="shared" si="3"/>
        <v>658.66</v>
      </c>
      <c r="T6" s="32">
        <f t="shared" si="3"/>
        <v>158.27000000000001</v>
      </c>
      <c r="U6" s="32">
        <f t="shared" si="3"/>
        <v>6150</v>
      </c>
      <c r="V6" s="32">
        <f t="shared" si="3"/>
        <v>1.88</v>
      </c>
      <c r="W6" s="32">
        <f t="shared" si="3"/>
        <v>3271.28</v>
      </c>
      <c r="X6" s="33">
        <f>IF(X7="",NA(),X7)</f>
        <v>77.78</v>
      </c>
      <c r="Y6" s="33">
        <f t="shared" ref="Y6:AG6" si="4">IF(Y7="",NA(),Y7)</f>
        <v>76.94</v>
      </c>
      <c r="Z6" s="33">
        <f t="shared" si="4"/>
        <v>77.98</v>
      </c>
      <c r="AA6" s="33">
        <f t="shared" si="4"/>
        <v>78.400000000000006</v>
      </c>
      <c r="AB6" s="33">
        <f t="shared" si="4"/>
        <v>78.75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1980.74</v>
      </c>
      <c r="BG6" s="33">
        <f t="shared" si="7"/>
        <v>1654.89</v>
      </c>
      <c r="BH6" s="33">
        <f t="shared" si="7"/>
        <v>1372.99</v>
      </c>
      <c r="BI6" s="33">
        <f t="shared" si="7"/>
        <v>1284.55</v>
      </c>
      <c r="BJ6" s="33">
        <f t="shared" si="7"/>
        <v>1239.2</v>
      </c>
      <c r="BK6" s="33">
        <f t="shared" si="7"/>
        <v>1197.82</v>
      </c>
      <c r="BL6" s="33">
        <f t="shared" si="7"/>
        <v>1126.77</v>
      </c>
      <c r="BM6" s="33">
        <f t="shared" si="7"/>
        <v>1044.8</v>
      </c>
      <c r="BN6" s="33">
        <f t="shared" si="7"/>
        <v>1081.8</v>
      </c>
      <c r="BO6" s="32" t="str">
        <f>IF(BO7="","",IF(BO7="-","【-】","【"&amp;SUBSTITUTE(TEXT(BO7,"#,##0.00"),"-","△")&amp;"】"))</f>
        <v>【1,015.77】</v>
      </c>
      <c r="BP6" s="33">
        <f>IF(BP7="",NA(),BP7)</f>
        <v>76.569999999999993</v>
      </c>
      <c r="BQ6" s="33">
        <f t="shared" ref="BQ6:BY6" si="8">IF(BQ7="",NA(),BQ7)</f>
        <v>76.06</v>
      </c>
      <c r="BR6" s="33">
        <f t="shared" si="8"/>
        <v>66.64</v>
      </c>
      <c r="BS6" s="33">
        <f t="shared" si="8"/>
        <v>67.31</v>
      </c>
      <c r="BT6" s="33">
        <f t="shared" si="8"/>
        <v>71.11</v>
      </c>
      <c r="BU6" s="33">
        <f t="shared" si="8"/>
        <v>51.56</v>
      </c>
      <c r="BV6" s="33">
        <f t="shared" si="8"/>
        <v>51.03</v>
      </c>
      <c r="BW6" s="33">
        <f t="shared" si="8"/>
        <v>50.9</v>
      </c>
      <c r="BX6" s="33">
        <f t="shared" si="8"/>
        <v>50.82</v>
      </c>
      <c r="BY6" s="33">
        <f t="shared" si="8"/>
        <v>52.19</v>
      </c>
      <c r="BZ6" s="32" t="str">
        <f>IF(BZ7="","",IF(BZ7="-","【-】","【"&amp;SUBSTITUTE(TEXT(BZ7,"#,##0.00"),"-","△")&amp;"】"))</f>
        <v>【52.78】</v>
      </c>
      <c r="CA6" s="33">
        <f>IF(CA7="",NA(),CA7)</f>
        <v>253.3</v>
      </c>
      <c r="CB6" s="33">
        <f t="shared" ref="CB6:CJ6" si="9">IF(CB7="",NA(),CB7)</f>
        <v>255.5</v>
      </c>
      <c r="CC6" s="33">
        <f t="shared" si="9"/>
        <v>299.11</v>
      </c>
      <c r="CD6" s="33">
        <f t="shared" si="9"/>
        <v>320.31</v>
      </c>
      <c r="CE6" s="33">
        <f t="shared" si="9"/>
        <v>294.16000000000003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46.63</v>
      </c>
      <c r="CM6" s="33">
        <f t="shared" ref="CM6:CU6" si="10">IF(CM7="",NA(),CM7)</f>
        <v>46.21</v>
      </c>
      <c r="CN6" s="33">
        <f t="shared" si="10"/>
        <v>46.91</v>
      </c>
      <c r="CO6" s="33">
        <f t="shared" si="10"/>
        <v>48.22</v>
      </c>
      <c r="CP6" s="33">
        <f t="shared" si="10"/>
        <v>51.45</v>
      </c>
      <c r="CQ6" s="33">
        <f t="shared" si="10"/>
        <v>55.2</v>
      </c>
      <c r="CR6" s="33">
        <f t="shared" si="10"/>
        <v>54.74</v>
      </c>
      <c r="CS6" s="33">
        <f t="shared" si="10"/>
        <v>53.78</v>
      </c>
      <c r="CT6" s="33">
        <f t="shared" si="10"/>
        <v>53.24</v>
      </c>
      <c r="CU6" s="33">
        <f t="shared" si="10"/>
        <v>52.31</v>
      </c>
      <c r="CV6" s="32" t="str">
        <f>IF(CV7="","",IF(CV7="-","【-】","【"&amp;SUBSTITUTE(TEXT(CV7,"#,##0.00"),"-","△")&amp;"】"))</f>
        <v>【52.74】</v>
      </c>
      <c r="CW6" s="33">
        <f>IF(CW7="",NA(),CW7)</f>
        <v>90.31</v>
      </c>
      <c r="CX6" s="33">
        <f t="shared" ref="CX6:DF6" si="11">IF(CX7="",NA(),CX7)</f>
        <v>90.94</v>
      </c>
      <c r="CY6" s="33">
        <f t="shared" si="11"/>
        <v>91.5</v>
      </c>
      <c r="CZ6" s="33">
        <f t="shared" si="11"/>
        <v>92.2</v>
      </c>
      <c r="DA6" s="33">
        <f t="shared" si="11"/>
        <v>92.75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0.08</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202053</v>
      </c>
      <c r="D7" s="35">
        <v>47</v>
      </c>
      <c r="E7" s="35">
        <v>17</v>
      </c>
      <c r="F7" s="35">
        <v>5</v>
      </c>
      <c r="G7" s="35">
        <v>0</v>
      </c>
      <c r="H7" s="35" t="s">
        <v>96</v>
      </c>
      <c r="I7" s="35" t="s">
        <v>97</v>
      </c>
      <c r="J7" s="35" t="s">
        <v>98</v>
      </c>
      <c r="K7" s="35" t="s">
        <v>99</v>
      </c>
      <c r="L7" s="35" t="s">
        <v>100</v>
      </c>
      <c r="M7" s="36" t="s">
        <v>101</v>
      </c>
      <c r="N7" s="36" t="s">
        <v>102</v>
      </c>
      <c r="O7" s="36">
        <v>5.93</v>
      </c>
      <c r="P7" s="36">
        <v>80.66</v>
      </c>
      <c r="Q7" s="36">
        <v>3727</v>
      </c>
      <c r="R7" s="36">
        <v>104247</v>
      </c>
      <c r="S7" s="36">
        <v>658.66</v>
      </c>
      <c r="T7" s="36">
        <v>158.27000000000001</v>
      </c>
      <c r="U7" s="36">
        <v>6150</v>
      </c>
      <c r="V7" s="36">
        <v>1.88</v>
      </c>
      <c r="W7" s="36">
        <v>3271.28</v>
      </c>
      <c r="X7" s="36">
        <v>77.78</v>
      </c>
      <c r="Y7" s="36">
        <v>76.94</v>
      </c>
      <c r="Z7" s="36">
        <v>77.98</v>
      </c>
      <c r="AA7" s="36">
        <v>78.400000000000006</v>
      </c>
      <c r="AB7" s="36">
        <v>78.75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1980.74</v>
      </c>
      <c r="BG7" s="36">
        <v>1654.89</v>
      </c>
      <c r="BH7" s="36">
        <v>1372.99</v>
      </c>
      <c r="BI7" s="36">
        <v>1284.55</v>
      </c>
      <c r="BJ7" s="36">
        <v>1239.2</v>
      </c>
      <c r="BK7" s="36">
        <v>1197.82</v>
      </c>
      <c r="BL7" s="36">
        <v>1126.77</v>
      </c>
      <c r="BM7" s="36">
        <v>1044.8</v>
      </c>
      <c r="BN7" s="36">
        <v>1081.8</v>
      </c>
      <c r="BO7" s="36">
        <v>1015.77</v>
      </c>
      <c r="BP7" s="36">
        <v>76.569999999999993</v>
      </c>
      <c r="BQ7" s="36">
        <v>76.06</v>
      </c>
      <c r="BR7" s="36">
        <v>66.64</v>
      </c>
      <c r="BS7" s="36">
        <v>67.31</v>
      </c>
      <c r="BT7" s="36">
        <v>71.11</v>
      </c>
      <c r="BU7" s="36">
        <v>51.56</v>
      </c>
      <c r="BV7" s="36">
        <v>51.03</v>
      </c>
      <c r="BW7" s="36">
        <v>50.9</v>
      </c>
      <c r="BX7" s="36">
        <v>50.82</v>
      </c>
      <c r="BY7" s="36">
        <v>52.19</v>
      </c>
      <c r="BZ7" s="36">
        <v>52.78</v>
      </c>
      <c r="CA7" s="36">
        <v>253.3</v>
      </c>
      <c r="CB7" s="36">
        <v>255.5</v>
      </c>
      <c r="CC7" s="36">
        <v>299.11</v>
      </c>
      <c r="CD7" s="36">
        <v>320.31</v>
      </c>
      <c r="CE7" s="36">
        <v>294.16000000000003</v>
      </c>
      <c r="CF7" s="36">
        <v>283.26</v>
      </c>
      <c r="CG7" s="36">
        <v>289.60000000000002</v>
      </c>
      <c r="CH7" s="36">
        <v>293.27</v>
      </c>
      <c r="CI7" s="36">
        <v>300.52</v>
      </c>
      <c r="CJ7" s="36">
        <v>296.14</v>
      </c>
      <c r="CK7" s="36">
        <v>289.81</v>
      </c>
      <c r="CL7" s="36">
        <v>46.63</v>
      </c>
      <c r="CM7" s="36">
        <v>46.21</v>
      </c>
      <c r="CN7" s="36">
        <v>46.91</v>
      </c>
      <c r="CO7" s="36">
        <v>48.22</v>
      </c>
      <c r="CP7" s="36">
        <v>51.45</v>
      </c>
      <c r="CQ7" s="36">
        <v>55.2</v>
      </c>
      <c r="CR7" s="36">
        <v>54.74</v>
      </c>
      <c r="CS7" s="36">
        <v>53.78</v>
      </c>
      <c r="CT7" s="36">
        <v>53.24</v>
      </c>
      <c r="CU7" s="36">
        <v>52.31</v>
      </c>
      <c r="CV7" s="36">
        <v>52.74</v>
      </c>
      <c r="CW7" s="36">
        <v>90.31</v>
      </c>
      <c r="CX7" s="36">
        <v>90.94</v>
      </c>
      <c r="CY7" s="36">
        <v>91.5</v>
      </c>
      <c r="CZ7" s="36">
        <v>92.2</v>
      </c>
      <c r="DA7" s="36">
        <v>92.75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0.08</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矢澤 愛子</dc:creator>
  <cp:keywords/>
  <dc:description/>
  <cp:lastModifiedBy>矢澤 愛子</cp:lastModifiedBy>
  <cp:lastPrinted>2017-02-13T00:57:22Z</cp:lastPrinted>
  <dcterms:created xsi:type="dcterms:W3CDTF">2017-02-08T03:10:46Z</dcterms:created>
  <dcterms:modified xsi:type="dcterms:W3CDTF">2017-02-13T05:43:23Z</dcterms:modified>
  <cp:category/>
</cp:coreProperties>
</file>