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7\財政課\財政係04_10_31\公営企業関係→\001 一般調査\H28\01 県通知\280124【2月3日〆】公営企業に係る「経営比較分析表」の分析等について\07 【2月14日〆切】県（再×３）通知→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Q6" i="5"/>
  <c r="P6" i="5"/>
  <c r="W10" i="4" s="1"/>
  <c r="O6" i="5"/>
  <c r="P10" i="4" s="1"/>
  <c r="N6" i="5"/>
  <c r="I10" i="4" s="1"/>
  <c r="M6" i="5"/>
  <c r="L6" i="5"/>
  <c r="W8" i="4" s="1"/>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B10" i="4"/>
  <c r="AL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<sst xmlns="http://schemas.openxmlformats.org/spreadsheetml/2006/main" count="221" uniqueCount="111">
  <si>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</si>
  <si>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</si>
  <si>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</si>
  <si>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</si>
  <si>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</si>
  <si>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</si>
  <si>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</si>
  <si>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</si>
  <si>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</si>
  <si>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</si>
  <si>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</si>
  <si>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</si>
  <si>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</si>
  <si>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</si>
  <si>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</si>
  <si>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</si>
  <si>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</si>
  <si>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</si>
  <si>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</si>
  <si>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</si>
  <si>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</si>
  <si>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</si>
  <si>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</si>
  <si>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</si>
  <si>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</si>
  <si>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</si>
  <si>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</si>
  <si>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</si>
  <si>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</si>
  <si>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</si>
  <si>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</si>
  <si>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</si>
  <si>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</si>
  <si>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</si>
  <si>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</si>
  <si>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</si>
  <si>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</si>
  <si>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</si>
  <si>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</si>
  <si>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</si>
  <si>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</si>
  <si>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</si>
  <si>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</si>
  <si>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</si>
  <si>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</si>
  <si>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</si>
  <si>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</si>
  <si>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</si>
  <si>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</si>
  <si>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</si>
  <si>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</si>
  <si>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</si>
  <si>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</si>
  <si>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</si>
  <si>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</si>
  <si>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</si>
  <si>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</si>
  <si>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</si>
  <si>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</si>
  <si>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</si>
  <si>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</si>
  <si>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</si>
  <si>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</si>
  <si>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</si>
  <si>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</si>
  <si>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</si>
  <si>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</si>
  <si>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</si>
  <si>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</si>
  <si>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</si>
  <si>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</si>
  <si>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</si>
  <si>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</si>
  <si>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</si>
  <si>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</si>
  <si>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</si>
  <si>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</si>
  <si>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</si>
  <si>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</si>
  <si>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</si>
  <si>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</si>
  <si>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</si>
  <si>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</si>
  <si>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</si>
  <si>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</si>
  <si>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</si>
  <si>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</si>
  <si>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</si>
  <si>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</si>
  <si>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</si>
  <si>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</si>
  <si>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</si>
  <si>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</si>
  <si>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</si>
  <si>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</si>
  <si>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</si>
  <si>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飯田市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</si>
  <si>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</si>
  <si>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</si>
  <si>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</si>
  <si>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</si>
  <si>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</si>
  <si>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</si>
  <si>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</si>
  <si>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</si>
  <si>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</si>
  <si>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</si>
  <si>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</si>
  <si>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・飯田市では昭和24年度より公共下水道事業を開始しました。
・これにより布設後50年以上を経過し老朽化した管路が多数ありますが、管路及び施設の長寿命化計画を策定し、計画的に布設替及び長寿命化対策事業を実施しています。</t>
    <rPh sb="1" eb="4">
      <t>イイダシ</t>
    </rPh>
    <rPh sb="6" eb="8">
      <t>ショウワ</t>
    </rPh>
    <rPh sb="10" eb="12">
      <t>ネンド</t>
    </rPh>
    <rPh sb="14" eb="16">
      <t>コウキョウ</t>
    </rPh>
    <rPh sb="16" eb="19">
      <t>ゲスイドウ</t>
    </rPh>
    <rPh sb="19" eb="21">
      <t>ジギョウ</t>
    </rPh>
    <rPh sb="22" eb="24">
      <t>カイシ</t>
    </rPh>
    <rPh sb="36" eb="38">
      <t>フセツ</t>
    </rPh>
    <rPh sb="41" eb="42">
      <t>ネン</t>
    </rPh>
    <rPh sb="42" eb="44">
      <t>イジョウ</t>
    </rPh>
    <rPh sb="45" eb="47">
      <t>ケイカ</t>
    </rPh>
    <rPh sb="48" eb="51">
      <t>ロウキュウカ</t>
    </rPh>
    <rPh sb="53" eb="55">
      <t>カンロ</t>
    </rPh>
    <rPh sb="56" eb="58">
      <t>タスウ</t>
    </rPh>
    <rPh sb="64" eb="66">
      <t>カンロ</t>
    </rPh>
    <rPh sb="66" eb="67">
      <t>オヨ</t>
    </rPh>
    <rPh sb="68" eb="70">
      <t>シセツ</t>
    </rPh>
    <rPh sb="71" eb="75">
      <t>チョウジュミョウカ</t>
    </rPh>
    <rPh sb="75" eb="77">
      <t>ケイカク</t>
    </rPh>
    <rPh sb="78" eb="80">
      <t>サクテイ</t>
    </rPh>
    <rPh sb="82" eb="85">
      <t>ケイカクテキ</t>
    </rPh>
    <rPh sb="86" eb="88">
      <t>フセツ</t>
    </rPh>
    <rPh sb="88" eb="89">
      <t>ガ</t>
    </rPh>
    <rPh sb="89" eb="90">
      <t>オヨ</t>
    </rPh>
    <rPh sb="91" eb="95">
      <t>チョウジュミョウカ</t>
    </rPh>
    <rPh sb="95" eb="97">
      <t>タイサク</t>
    </rPh>
    <rPh sb="97" eb="99">
      <t>ジギョウ</t>
    </rPh>
    <rPh sb="100" eb="102">
      <t>ジッシ</t>
    </rPh>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</si>
  <si>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て、企業会計による各種数値を用いて経営状況の把握に努め、経営の健全性及び効率性向上につなげるようにします。平成27年度は移行業務を行いました。</t>
    <rPh sb="24" eb="27">
      <t>ゲスイドウ</t>
    </rPh>
    <rPh sb="27" eb="29">
      <t>シセツ</t>
    </rPh>
    <rPh sb="37" eb="40">
      <t>ケイカクテキ</t>
    </rPh>
    <rPh sb="269" eb="271">
      <t>キギョウ</t>
    </rPh>
    <rPh sb="271" eb="273">
      <t>カイケイ</t>
    </rPh>
    <rPh sb="276" eb="278">
      <t>カクシュ</t>
    </rPh>
    <rPh sb="278" eb="280">
      <t>スウチ</t>
    </rPh>
    <rPh sb="281" eb="282">
      <t>モチ</t>
    </rPh>
    <rPh sb="284" eb="286">
      <t>ケイエイ</t>
    </rPh>
    <rPh sb="286" eb="288">
      <t>ジョウキョウ</t>
    </rPh>
    <rPh sb="289" eb="291">
      <t>ハアク</t>
    </rPh>
    <rPh sb="292" eb="293">
      <t>ツト</t>
    </rPh>
    <rPh sb="295" eb="297">
      <t>ケイエイ</t>
    </rPh>
    <rPh sb="298" eb="301">
      <t>ケンゼンセイ</t>
    </rPh>
    <rPh sb="301" eb="302">
      <t>オヨ</t>
    </rPh>
    <rPh sb="303" eb="306">
      <t>コウリツセイ</t>
    </rPh>
    <rPh sb="306" eb="308">
      <t>コウジョウ</t>
    </rPh>
    <rPh sb="320" eb="322">
      <t>ヘイセイ</t>
    </rPh>
    <rPh sb="324" eb="326">
      <t>ネンド</t>
    </rPh>
    <rPh sb="327" eb="329">
      <t>イコウ</t>
    </rPh>
    <rPh sb="329" eb="331">
      <t>ギョウム</t>
    </rPh>
    <rPh sb="332" eb="333">
      <t>オコナ</t>
    </rPh>
    <phoneticPr fontId="4"/>
  </si>
  <si>
    <t xml:space="preserve">・①収益的収支比率及び⑤経費回収率は、平成25年10月に料金改定を実施したことにより、向上しています。
・④企業債残高対事業規模比率についてのH23～H24の変化は、積算方法の見直しによるものです。引き続き企業債残高の削減を進めます。
・⑥汚水処理原価については、施設老朽化による更新・維持管理費の増がありますが、民間委託の推進等を行い経費削減を図ります。
・⑦施設利用率については、平成25年度に水処理施設の増設を実施し、処理能力が増加したことによります。
・⑧水洗化率は類似団体平均を上回っていますが、引き続き普及促進を進めます。
</t>
    <rPh sb="2" eb="4">
      <t>シュウエキ</t>
    </rPh>
    <rPh sb="4" eb="5">
      <t>テキ</t>
    </rPh>
    <rPh sb="5" eb="7">
      <t>シュウシ</t>
    </rPh>
    <rPh sb="7" eb="9">
      <t>ヒリツ</t>
    </rPh>
    <rPh sb="9" eb="10">
      <t>オヨ</t>
    </rPh>
    <rPh sb="12" eb="14">
      <t>ケイヒ</t>
    </rPh>
    <rPh sb="14" eb="17">
      <t>カイシュウリツ</t>
    </rPh>
    <rPh sb="19" eb="21">
      <t>ヘイセイ</t>
    </rPh>
    <rPh sb="23" eb="24">
      <t>ネン</t>
    </rPh>
    <rPh sb="26" eb="27">
      <t>ガツ</t>
    </rPh>
    <rPh sb="28" eb="30">
      <t>リョウキン</t>
    </rPh>
    <rPh sb="30" eb="32">
      <t>カイテイ</t>
    </rPh>
    <rPh sb="33" eb="35">
      <t>ジッシ</t>
    </rPh>
    <rPh sb="43" eb="45">
      <t>コウジョウ</t>
    </rPh>
    <rPh sb="99" eb="100">
      <t>ヒ</t>
    </rPh>
    <rPh sb="101" eb="102">
      <t>ツヅ</t>
    </rPh>
    <rPh sb="103" eb="106">
      <t>キギョウサイ</t>
    </rPh>
    <rPh sb="106" eb="108">
      <t>ザンダカ</t>
    </rPh>
    <rPh sb="109" eb="111">
      <t>サクゲン</t>
    </rPh>
    <rPh sb="112" eb="113">
      <t>スス</t>
    </rPh>
    <rPh sb="120" eb="122">
      <t>オスイ</t>
    </rPh>
    <rPh sb="122" eb="124">
      <t>ショリ</t>
    </rPh>
    <rPh sb="124" eb="126">
      <t>ゲンカ</t>
    </rPh>
    <rPh sb="132" eb="134">
      <t>シセツ</t>
    </rPh>
    <rPh sb="134" eb="137">
      <t>ロウキュウカ</t>
    </rPh>
    <rPh sb="140" eb="142">
      <t>コウシン</t>
    </rPh>
    <rPh sb="143" eb="145">
      <t>イジ</t>
    </rPh>
    <rPh sb="145" eb="148">
      <t>カンリヒ</t>
    </rPh>
    <rPh sb="149" eb="150">
      <t>ゾウ</t>
    </rPh>
    <rPh sb="157" eb="159">
      <t>ミンカン</t>
    </rPh>
    <rPh sb="159" eb="161">
      <t>イタク</t>
    </rPh>
    <rPh sb="162" eb="164">
      <t>スイシン</t>
    </rPh>
    <rPh sb="164" eb="165">
      <t>トウ</t>
    </rPh>
    <rPh sb="166" eb="167">
      <t>オコナ</t>
    </rPh>
    <rPh sb="168" eb="170">
      <t>ケイヒ</t>
    </rPh>
    <rPh sb="170" eb="172">
      <t>サクゲン</t>
    </rPh>
    <rPh sb="173" eb="174">
      <t>ハカ</t>
    </rPh>
    <rPh sb="181" eb="183">
      <t>シセツ</t>
    </rPh>
    <rPh sb="183" eb="186">
      <t>リヨウリツ</t>
    </rPh>
    <rPh sb="192" eb="194">
      <t>ヘイセイ</t>
    </rPh>
    <rPh sb="196" eb="198">
      <t>ネンド</t>
    </rPh>
    <rPh sb="199" eb="200">
      <t>ミズ</t>
    </rPh>
    <rPh sb="200" eb="202">
      <t>ショリ</t>
    </rPh>
    <rPh sb="202" eb="204">
      <t>シセツ</t>
    </rPh>
    <rPh sb="205" eb="207">
      <t>ゾウセツ</t>
    </rPh>
    <rPh sb="208" eb="210">
      <t>ジッシ</t>
    </rPh>
    <rPh sb="212" eb="214">
      <t>ショリ</t>
    </rPh>
    <rPh sb="214" eb="216">
      <t>ノウリョク</t>
    </rPh>
    <rPh sb="217" eb="219">
      <t>ゾウカ</t>
    </rPh>
    <rPh sb="237" eb="239">
      <t>ルイジ</t>
    </rPh>
    <rPh sb="239" eb="241">
      <t>ダンタイ</t>
    </rPh>
    <rPh sb="253" eb="254">
      <t>ヒ</t>
    </rPh>
    <rPh sb="255" eb="256">
      <t>ツヅ</t>
    </rPh>
    <rPh sb="257" eb="259">
      <t>フキュウ</t>
    </rPh>
    <rPh sb="259" eb="261">
      <t>ソクシン</t>
    </rPh>
    <rPh sb="262" eb="26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</si>
</sst>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0.36</c:v>
                </c:pt>
                <c:pt idx="1">
                  <c:v>0.17</c:v>
                </c:pt>
                <c:pt idx="2">
                  <c:v>0.3</c:v>
                </c:pt>
                <c:pt idx="3">
                  <c:v>0.31</c:v>
                </c:pt>
                <c:pt idx="4">
                  <c:v>0.32</c:v>
                </c:pt>
              </c:numCache>
            </c:numRef>
          </c:val>
        </c:ser>
        <c:dLbls>
          <c:showLegendKey val="0"/>
          <c:showVal val="0"/>
          <c:showCatName val="0"/>
          <c:showSerName val="0"/>
          <c:showPercent val="0"/>
          <c:showBubbleSize val="0"/>
        </c:dLbls>
        <c:gapWidth val="150"/>
        <c:axId val="493024440"/>
        <c:axId val="4930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493024440"/>
        <c:axId val="493024832"/>
      </c:lineChart>
      <c:dateAx>
        <c:axId val="493024440"/>
        <c:scaling>
          <c:orientation val="minMax"/>
        </c:scaling>
        <c:delete val="1"/>
        <c:axPos val="b"/>
        <c:numFmt formatCode="ge" sourceLinked="1"/>
        <c:majorTickMark val="none"/>
        <c:minorTickMark val="none"/>
        <c:tickLblPos val="none"/>
        <c:crossAx val="493024832"/>
        <c:crosses val="autoZero"/>
        <c:auto val="1"/>
        <c:lblOffset val="100"/>
        <c:baseTimeUnit val="years"/>
      </c:dateAx>
      <c:valAx>
        <c:axId val="4930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2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71.400000000000006</c:v>
                </c:pt>
                <c:pt idx="1">
                  <c:v>74.08</c:v>
                </c:pt>
                <c:pt idx="2">
                  <c:v>61.2</c:v>
                </c:pt>
                <c:pt idx="3">
                  <c:v>61.39</c:v>
                </c:pt>
                <c:pt idx="4">
                  <c:v>60.89</c:v>
                </c:pt>
              </c:numCache>
            </c:numRef>
          </c:val>
        </c:ser>
        <c:dLbls>
          <c:showLegendKey val="0"/>
          <c:showVal val="0"/>
          <c:showCatName val="0"/>
          <c:showSerName val="0"/>
          <c:showPercent val="0"/>
          <c:showBubbleSize val="0"/>
        </c:dLbls>
        <c:gapWidth val="150"/>
        <c:axId val="495033376"/>
        <c:axId val="49503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495033376"/>
        <c:axId val="495036216"/>
      </c:lineChart>
      <c:dateAx>
        <c:axId val="495033376"/>
        <c:scaling>
          <c:orientation val="minMax"/>
        </c:scaling>
        <c:delete val="1"/>
        <c:axPos val="b"/>
        <c:numFmt formatCode="ge" sourceLinked="1"/>
        <c:majorTickMark val="none"/>
        <c:minorTickMark val="none"/>
        <c:tickLblPos val="none"/>
        <c:crossAx val="495036216"/>
        <c:crosses val="autoZero"/>
        <c:auto val="1"/>
        <c:lblOffset val="100"/>
        <c:baseTimeUnit val="years"/>
      </c:dateAx>
      <c:valAx>
        <c:axId val="49503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90.36</c:v>
                </c:pt>
                <c:pt idx="1">
                  <c:v>90.63</c:v>
                </c:pt>
                <c:pt idx="2">
                  <c:v>91.5</c:v>
                </c:pt>
                <c:pt idx="3">
                  <c:v>92.39</c:v>
                </c:pt>
                <c:pt idx="4">
                  <c:v>93.05</c:v>
                </c:pt>
              </c:numCache>
            </c:numRef>
          </c:val>
        </c:ser>
        <c:dLbls>
          <c:showLegendKey val="0"/>
          <c:showVal val="0"/>
          <c:showCatName val="0"/>
          <c:showSerName val="0"/>
          <c:showPercent val="0"/>
          <c:showBubbleSize val="0"/>
        </c:dLbls>
        <c:gapWidth val="150"/>
        <c:axId val="495037392"/>
        <c:axId val="49503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495037392"/>
        <c:axId val="495037784"/>
      </c:lineChart>
      <c:dateAx>
        <c:axId val="495037392"/>
        <c:scaling>
          <c:orientation val="minMax"/>
        </c:scaling>
        <c:delete val="1"/>
        <c:axPos val="b"/>
        <c:numFmt formatCode="ge" sourceLinked="1"/>
        <c:majorTickMark val="none"/>
        <c:minorTickMark val="none"/>
        <c:tickLblPos val="none"/>
        <c:crossAx val="495037784"/>
        <c:crosses val="autoZero"/>
        <c:auto val="1"/>
        <c:lblOffset val="100"/>
        <c:baseTimeUnit val="years"/>
      </c:dateAx>
      <c:valAx>
        <c:axId val="4950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3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85.82</c:v>
                </c:pt>
                <c:pt idx="1">
                  <c:v>84.62</c:v>
                </c:pt>
                <c:pt idx="2">
                  <c:v>82.91</c:v>
                </c:pt>
                <c:pt idx="3">
                  <c:v>86.23</c:v>
                </c:pt>
                <c:pt idx="4">
                  <c:v>85.89</c:v>
                </c:pt>
              </c:numCache>
            </c:numRef>
          </c:val>
        </c:ser>
        <c:dLbls>
          <c:showLegendKey val="0"/>
          <c:showVal val="0"/>
          <c:showCatName val="0"/>
          <c:showSerName val="0"/>
          <c:showPercent val="0"/>
          <c:showBubbleSize val="0"/>
        </c:dLbls>
        <c:gapWidth val="150"/>
        <c:axId val="493026008"/>
        <c:axId val="4930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3026008"/>
        <c:axId val="493026400"/>
      </c:lineChart>
      <c:dateAx>
        <c:axId val="493026008"/>
        <c:scaling>
          <c:orientation val="minMax"/>
        </c:scaling>
        <c:delete val="1"/>
        <c:axPos val="b"/>
        <c:numFmt formatCode="ge" sourceLinked="1"/>
        <c:majorTickMark val="none"/>
        <c:minorTickMark val="none"/>
        <c:tickLblPos val="none"/>
        <c:crossAx val="493026400"/>
        <c:crosses val="autoZero"/>
        <c:auto val="1"/>
        <c:lblOffset val="100"/>
        <c:baseTimeUnit val="years"/>
      </c:dateAx>
      <c:valAx>
        <c:axId val="4930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2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5190168"/>
        <c:axId val="4951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5190168"/>
        <c:axId val="495190560"/>
      </c:lineChart>
      <c:dateAx>
        <c:axId val="495190168"/>
        <c:scaling>
          <c:orientation val="minMax"/>
        </c:scaling>
        <c:delete val="1"/>
        <c:axPos val="b"/>
        <c:numFmt formatCode="ge" sourceLinked="1"/>
        <c:majorTickMark val="none"/>
        <c:minorTickMark val="none"/>
        <c:tickLblPos val="none"/>
        <c:crossAx val="495190560"/>
        <c:crosses val="autoZero"/>
        <c:auto val="1"/>
        <c:lblOffset val="100"/>
        <c:baseTimeUnit val="years"/>
      </c:dateAx>
      <c:valAx>
        <c:axId val="4951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9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5191736"/>
        <c:axId val="4951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5191736"/>
        <c:axId val="495192128"/>
      </c:lineChart>
      <c:dateAx>
        <c:axId val="495191736"/>
        <c:scaling>
          <c:orientation val="minMax"/>
        </c:scaling>
        <c:delete val="1"/>
        <c:axPos val="b"/>
        <c:numFmt formatCode="ge" sourceLinked="1"/>
        <c:majorTickMark val="none"/>
        <c:minorTickMark val="none"/>
        <c:tickLblPos val="none"/>
        <c:crossAx val="495192128"/>
        <c:crosses val="autoZero"/>
        <c:auto val="1"/>
        <c:lblOffset val="100"/>
        <c:baseTimeUnit val="years"/>
      </c:dateAx>
      <c:valAx>
        <c:axId val="4951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9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5193304"/>
        <c:axId val="49502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5193304"/>
        <c:axId val="495025928"/>
      </c:lineChart>
      <c:dateAx>
        <c:axId val="495193304"/>
        <c:scaling>
          <c:orientation val="minMax"/>
        </c:scaling>
        <c:delete val="1"/>
        <c:axPos val="b"/>
        <c:numFmt formatCode="ge" sourceLinked="1"/>
        <c:majorTickMark val="none"/>
        <c:minorTickMark val="none"/>
        <c:tickLblPos val="none"/>
        <c:crossAx val="495025928"/>
        <c:crosses val="autoZero"/>
        <c:auto val="1"/>
        <c:lblOffset val="100"/>
        <c:baseTimeUnit val="years"/>
      </c:dateAx>
      <c:valAx>
        <c:axId val="49502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9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5027104"/>
        <c:axId val="49502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5027104"/>
        <c:axId val="495027496"/>
      </c:lineChart>
      <c:dateAx>
        <c:axId val="495027104"/>
        <c:scaling>
          <c:orientation val="minMax"/>
        </c:scaling>
        <c:delete val="1"/>
        <c:axPos val="b"/>
        <c:numFmt formatCode="ge" sourceLinked="1"/>
        <c:majorTickMark val="none"/>
        <c:minorTickMark val="none"/>
        <c:tickLblPos val="none"/>
        <c:crossAx val="495027496"/>
        <c:crosses val="autoZero"/>
        <c:auto val="1"/>
        <c:lblOffset val="100"/>
        <c:baseTimeUnit val="years"/>
      </c:dateAx>
      <c:valAx>
        <c:axId val="49502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93.69</c:v>
                </c:pt>
                <c:pt idx="1">
                  <c:v>853.4</c:v>
                </c:pt>
                <c:pt idx="2">
                  <c:v>740.79</c:v>
                </c:pt>
                <c:pt idx="3">
                  <c:v>621.85</c:v>
                </c:pt>
                <c:pt idx="4">
                  <c:v>573.19000000000005</c:v>
                </c:pt>
              </c:numCache>
            </c:numRef>
          </c:val>
        </c:ser>
        <c:dLbls>
          <c:showLegendKey val="0"/>
          <c:showVal val="0"/>
          <c:showCatName val="0"/>
          <c:showSerName val="0"/>
          <c:showPercent val="0"/>
          <c:showBubbleSize val="0"/>
        </c:dLbls>
        <c:gapWidth val="150"/>
        <c:axId val="495028672"/>
        <c:axId val="49502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495028672"/>
        <c:axId val="495029064"/>
      </c:lineChart>
      <c:dateAx>
        <c:axId val="495028672"/>
        <c:scaling>
          <c:orientation val="minMax"/>
        </c:scaling>
        <c:delete val="1"/>
        <c:axPos val="b"/>
        <c:numFmt formatCode="ge" sourceLinked="1"/>
        <c:majorTickMark val="none"/>
        <c:minorTickMark val="none"/>
        <c:tickLblPos val="none"/>
        <c:crossAx val="495029064"/>
        <c:crosses val="autoZero"/>
        <c:auto val="1"/>
        <c:lblOffset val="100"/>
        <c:baseTimeUnit val="years"/>
      </c:dateAx>
      <c:valAx>
        <c:axId val="49502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83.81</c:v>
                </c:pt>
                <c:pt idx="1">
                  <c:v>82.3</c:v>
                </c:pt>
                <c:pt idx="2">
                  <c:v>81.84</c:v>
                </c:pt>
                <c:pt idx="3">
                  <c:v>86.63</c:v>
                </c:pt>
                <c:pt idx="4">
                  <c:v>86.49</c:v>
                </c:pt>
              </c:numCache>
            </c:numRef>
          </c:val>
        </c:ser>
        <c:dLbls>
          <c:showLegendKey val="0"/>
          <c:showVal val="0"/>
          <c:showCatName val="0"/>
          <c:showSerName val="0"/>
          <c:showPercent val="0"/>
          <c:showBubbleSize val="0"/>
        </c:dLbls>
        <c:gapWidth val="150"/>
        <c:axId val="495030240"/>
        <c:axId val="49503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495030240"/>
        <c:axId val="495030632"/>
      </c:lineChart>
      <c:dateAx>
        <c:axId val="495030240"/>
        <c:scaling>
          <c:orientation val="minMax"/>
        </c:scaling>
        <c:delete val="1"/>
        <c:axPos val="b"/>
        <c:numFmt formatCode="ge" sourceLinked="1"/>
        <c:majorTickMark val="none"/>
        <c:minorTickMark val="none"/>
        <c:tickLblPos val="none"/>
        <c:crossAx val="495030632"/>
        <c:crosses val="autoZero"/>
        <c:auto val="1"/>
        <c:lblOffset val="100"/>
        <c:baseTimeUnit val="years"/>
      </c:dateAx>
      <c:valAx>
        <c:axId val="49503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247.26</c:v>
                </c:pt>
                <c:pt idx="1">
                  <c:v>251.93</c:v>
                </c:pt>
                <c:pt idx="2">
                  <c:v>259.68</c:v>
                </c:pt>
                <c:pt idx="3">
                  <c:v>264.97000000000003</c:v>
                </c:pt>
                <c:pt idx="4">
                  <c:v>257.31</c:v>
                </c:pt>
              </c:numCache>
            </c:numRef>
          </c:val>
        </c:ser>
        <c:dLbls>
          <c:showLegendKey val="0"/>
          <c:showVal val="0"/>
          <c:showCatName val="0"/>
          <c:showSerName val="0"/>
          <c:showPercent val="0"/>
          <c:showBubbleSize val="0"/>
        </c:dLbls>
        <c:gapWidth val="150"/>
        <c:axId val="495031808"/>
        <c:axId val="49503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495031808"/>
        <c:axId val="495032200"/>
      </c:lineChart>
      <c:dateAx>
        <c:axId val="495031808"/>
        <c:scaling>
          <c:orientation val="minMax"/>
        </c:scaling>
        <c:delete val="1"/>
        <c:axPos val="b"/>
        <c:numFmt formatCode="ge" sourceLinked="1"/>
        <c:majorTickMark val="none"/>
        <c:minorTickMark val="none"/>
        <c:tickLblPos val="none"/>
        <c:crossAx val="495032200"/>
        <c:crosses val="autoZero"/>
        <c:auto val="1"/>
        <c:lblOffset val="100"/>
        <c:baseTimeUnit val="years"/>
      </c:dateAx>
      <c:valAx>
        <c:axId val="49503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5" zoomScaleNormal="65" workbookViewId="0">
      <selection activeCell="W9" sqref="W9:AC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飯田市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104247</v>
      </c>
      <c r="AM8" s="47"/>
      <c r="AN8" s="47"/>
      <c r="AO8" s="47"/>
      <c r="AP8" s="47"/>
      <c r="AQ8" s="47"/>
      <c r="AR8" s="47"/>
      <c r="AS8" s="47"/>
      <c r="AT8" s="43">
        <f>データ!S6</f>
        <v>658.66</v>
      </c>
      <c r="AU8" s="43"/>
      <c r="AV8" s="43"/>
      <c r="AW8" s="43"/>
      <c r="AX8" s="43"/>
      <c r="AY8" s="43"/>
      <c r="AZ8" s="43"/>
      <c r="BA8" s="43"/>
      <c r="BB8" s="43">
        <f>データ!T6</f>
        <v>158.27000000000001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73.91</v>
      </c>
      <c r="Q10" s="43"/>
      <c r="R10" s="43"/>
      <c r="S10" s="43"/>
      <c r="T10" s="43"/>
      <c r="U10" s="43"/>
      <c r="V10" s="43"/>
      <c r="W10" s="43">
        <f>データ!P6</f>
        <v>64.959999999999994</v>
      </c>
      <c r="X10" s="43"/>
      <c r="Y10" s="43"/>
      <c r="Z10" s="43"/>
      <c r="AA10" s="43"/>
      <c r="AB10" s="43"/>
      <c r="AC10" s="43"/>
      <c r="AD10" s="47">
        <f>データ!Q6</f>
        <v>3727</v>
      </c>
      <c r="AE10" s="47"/>
      <c r="AF10" s="47"/>
      <c r="AG10" s="47"/>
      <c r="AH10" s="47"/>
      <c r="AI10" s="47"/>
      <c r="AJ10" s="47"/>
      <c r="AK10" s="2"/>
      <c r="AL10" s="47">
        <f>データ!U6</f>
        <v>76658</v>
      </c>
      <c r="AM10" s="47"/>
      <c r="AN10" s="47"/>
      <c r="AO10" s="47"/>
      <c r="AP10" s="47"/>
      <c r="AQ10" s="47"/>
      <c r="AR10" s="47"/>
      <c r="AS10" s="47"/>
      <c r="AT10" s="43">
        <f>データ!V6</f>
        <v>24.29</v>
      </c>
      <c r="AU10" s="43"/>
      <c r="AV10" s="43"/>
      <c r="AW10" s="43"/>
      <c r="AX10" s="43"/>
      <c r="AY10" s="43"/>
      <c r="AZ10" s="43"/>
      <c r="BA10" s="43"/>
      <c r="BB10" s="43">
        <f>データ!W6</f>
        <v>3155.95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202053</v>
      </c>
      <c r="D6" s="31">
        <f t="shared" si="3"/>
        <v>47</v>
      </c>
      <c r="E6" s="31">
        <f t="shared" si="3"/>
        <v>17</v>
      </c>
      <c r="F6" s="31">
        <f t="shared" si="3"/>
        <v>1</v>
      </c>
      <c r="G6" s="31">
        <f t="shared" si="3"/>
        <v>0</v>
      </c>
      <c r="H6" s="31" t="str">
        <f t="shared" si="3"/>
        <v>長野県　飯田市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73.91</v>
      </c>
      <c r="P6" s="32">
        <f t="shared" si="3"/>
        <v>64.959999999999994</v>
      </c>
      <c r="Q6" s="32">
        <f t="shared" si="3"/>
        <v>3727</v>
      </c>
      <c r="R6" s="32">
        <f t="shared" si="3"/>
        <v>104247</v>
      </c>
      <c r="S6" s="32">
        <f t="shared" si="3"/>
        <v>658.66</v>
      </c>
      <c r="T6" s="32">
        <f t="shared" si="3"/>
        <v>158.27000000000001</v>
      </c>
      <c r="U6" s="32">
        <f t="shared" si="3"/>
        <v>76658</v>
      </c>
      <c r="V6" s="32">
        <f t="shared" si="3"/>
        <v>24.29</v>
      </c>
      <c r="W6" s="32">
        <f t="shared" si="3"/>
        <v>3155.95</v>
      </c>
      <c r="X6" s="33">
        <f>IF(X7="",NA(),X7)</f>
        <v>85.82</v>
      </c>
      <c r="Y6" s="33">
        <f t="shared" ref="Y6:AG6" si="4">IF(Y7="",NA(),Y7)</f>
        <v>84.62</v>
      </c>
      <c r="Z6" s="33">
        <f t="shared" si="4"/>
        <v>82.91</v>
      </c>
      <c r="AA6" s="33">
        <f t="shared" si="4"/>
        <v>86.23</v>
      </c>
      <c r="AB6" s="33">
        <f t="shared" si="4"/>
        <v>85.89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93.69</v>
      </c>
      <c r="BF6" s="33">
        <f t="shared" ref="BF6:BN6" si="7">IF(BF7="",NA(),BF7)</f>
        <v>853.4</v>
      </c>
      <c r="BG6" s="33">
        <f t="shared" si="7"/>
        <v>740.79</v>
      </c>
      <c r="BH6" s="33">
        <f t="shared" si="7"/>
        <v>621.85</v>
      </c>
      <c r="BI6" s="33">
        <f t="shared" si="7"/>
        <v>573.19000000000005</v>
      </c>
      <c r="BJ6" s="33">
        <f t="shared" si="7"/>
        <v>936.66</v>
      </c>
      <c r="BK6" s="33">
        <f t="shared" si="7"/>
        <v>918.88</v>
      </c>
      <c r="BL6" s="33">
        <f t="shared" si="7"/>
        <v>885.97</v>
      </c>
      <c r="BM6" s="33">
        <f t="shared" si="7"/>
        <v>854.16</v>
      </c>
      <c r="BN6" s="33">
        <f t="shared" si="7"/>
        <v>848.31</v>
      </c>
      <c r="BO6" s="32" t="str">
        <f>IF(BO7="","",IF(BO7="-","【-】","【"&amp;SUBSTITUTE(TEXT(BO7,"#,##0.00"),"-","△")&amp;"】"))</f>
        <v>【763.62】</v>
      </c>
      <c r="BP6" s="33">
        <f>IF(BP7="",NA(),BP7)</f>
        <v>83.81</v>
      </c>
      <c r="BQ6" s="33">
        <f t="shared" ref="BQ6:BY6" si="8">IF(BQ7="",NA(),BQ7)</f>
        <v>82.3</v>
      </c>
      <c r="BR6" s="33">
        <f t="shared" si="8"/>
        <v>81.84</v>
      </c>
      <c r="BS6" s="33">
        <f t="shared" si="8"/>
        <v>86.63</v>
      </c>
      <c r="BT6" s="33">
        <f t="shared" si="8"/>
        <v>86.49</v>
      </c>
      <c r="BU6" s="33">
        <f t="shared" si="8"/>
        <v>88.44</v>
      </c>
      <c r="BV6" s="33">
        <f t="shared" si="8"/>
        <v>88.2</v>
      </c>
      <c r="BW6" s="33">
        <f t="shared" si="8"/>
        <v>89.94</v>
      </c>
      <c r="BX6" s="33">
        <f t="shared" si="8"/>
        <v>93.13</v>
      </c>
      <c r="BY6" s="33">
        <f t="shared" si="8"/>
        <v>94.38</v>
      </c>
      <c r="BZ6" s="32" t="str">
        <f>IF(BZ7="","",IF(BZ7="-","【-】","【"&amp;SUBSTITUTE(TEXT(BZ7,"#,##0.00"),"-","△")&amp;"】"))</f>
        <v>【98.53】</v>
      </c>
      <c r="CA6" s="33">
        <f>IF(CA7="",NA(),CA7)</f>
        <v>247.26</v>
      </c>
      <c r="CB6" s="33">
        <f t="shared" ref="CB6:CJ6" si="9">IF(CB7="",NA(),CB7)</f>
        <v>251.93</v>
      </c>
      <c r="CC6" s="33">
        <f t="shared" si="9"/>
        <v>259.68</v>
      </c>
      <c r="CD6" s="33">
        <f t="shared" si="9"/>
        <v>264.97000000000003</v>
      </c>
      <c r="CE6" s="33">
        <f t="shared" si="9"/>
        <v>257.31</v>
      </c>
      <c r="CF6" s="33">
        <f t="shared" si="9"/>
        <v>169.89</v>
      </c>
      <c r="CG6" s="33">
        <f t="shared" si="9"/>
        <v>171.78</v>
      </c>
      <c r="CH6" s="33">
        <f t="shared" si="9"/>
        <v>168.57</v>
      </c>
      <c r="CI6" s="33">
        <f t="shared" si="9"/>
        <v>167.97</v>
      </c>
      <c r="CJ6" s="33">
        <f t="shared" si="9"/>
        <v>165.45</v>
      </c>
      <c r="CK6" s="32" t="str">
        <f>IF(CK7="","",IF(CK7="-","【-】","【"&amp;SUBSTITUTE(TEXT(CK7,"#,##0.00"),"-","△")&amp;"】"))</f>
        <v>【139.70】</v>
      </c>
      <c r="CL6" s="33">
        <f>IF(CL7="",NA(),CL7)</f>
        <v>71.400000000000006</v>
      </c>
      <c r="CM6" s="33">
        <f t="shared" ref="CM6:CU6" si="10">IF(CM7="",NA(),CM7)</f>
        <v>74.08</v>
      </c>
      <c r="CN6" s="33">
        <f t="shared" si="10"/>
        <v>61.2</v>
      </c>
      <c r="CO6" s="33">
        <f t="shared" si="10"/>
        <v>61.39</v>
      </c>
      <c r="CP6" s="33">
        <f t="shared" si="10"/>
        <v>60.89</v>
      </c>
      <c r="CQ6" s="33">
        <f t="shared" si="10"/>
        <v>62.55</v>
      </c>
      <c r="CR6" s="33">
        <f t="shared" si="10"/>
        <v>62.27</v>
      </c>
      <c r="CS6" s="33">
        <f t="shared" si="10"/>
        <v>64.12</v>
      </c>
      <c r="CT6" s="33">
        <f t="shared" si="10"/>
        <v>64.87</v>
      </c>
      <c r="CU6" s="33">
        <f t="shared" si="10"/>
        <v>65.62</v>
      </c>
      <c r="CV6" s="32" t="str">
        <f>IF(CV7="","",IF(CV7="-","【-】","【"&amp;SUBSTITUTE(TEXT(CV7,"#,##0.00"),"-","△")&amp;"】"))</f>
        <v>【60.01】</v>
      </c>
      <c r="CW6" s="33">
        <f>IF(CW7="",NA(),CW7)</f>
        <v>90.36</v>
      </c>
      <c r="CX6" s="33">
        <f t="shared" ref="CX6:DF6" si="11">IF(CX7="",NA(),CX7)</f>
        <v>90.63</v>
      </c>
      <c r="CY6" s="33">
        <f t="shared" si="11"/>
        <v>91.5</v>
      </c>
      <c r="CZ6" s="33">
        <f t="shared" si="11"/>
        <v>92.39</v>
      </c>
      <c r="DA6" s="33">
        <f t="shared" si="11"/>
        <v>93.05</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0.36</v>
      </c>
      <c r="EE6" s="33">
        <f t="shared" ref="EE6:EM6" si="14">IF(EE7="",NA(),EE7)</f>
        <v>0.17</v>
      </c>
      <c r="EF6" s="33">
        <f t="shared" si="14"/>
        <v>0.3</v>
      </c>
      <c r="EG6" s="33">
        <f t="shared" si="14"/>
        <v>0.31</v>
      </c>
      <c r="EH6" s="33">
        <f t="shared" si="14"/>
        <v>0.32</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202053</v>
      </c>
      <c r="D7" s="35">
        <v>47</v>
      </c>
      <c r="E7" s="35">
        <v>17</v>
      </c>
      <c r="F7" s="35">
        <v>1</v>
      </c>
      <c r="G7" s="35">
        <v>0</v>
      </c>
      <c r="H7" s="35" t="s">
        <v>96</v>
      </c>
      <c r="I7" s="35" t="s">
        <v>97</v>
      </c>
      <c r="J7" s="35" t="s">
        <v>98</v>
      </c>
      <c r="K7" s="35" t="s">
        <v>99</v>
      </c>
      <c r="L7" s="35" t="s">
        <v>100</v>
      </c>
      <c r="M7" s="36" t="s">
        <v>101</v>
      </c>
      <c r="N7" s="36" t="s">
        <v>102</v>
      </c>
      <c r="O7" s="36">
        <v>73.91</v>
      </c>
      <c r="P7" s="36">
        <v>64.959999999999994</v>
      </c>
      <c r="Q7" s="36">
        <v>3727</v>
      </c>
      <c r="R7" s="36">
        <v>104247</v>
      </c>
      <c r="S7" s="36">
        <v>658.66</v>
      </c>
      <c r="T7" s="36">
        <v>158.27000000000001</v>
      </c>
      <c r="U7" s="36">
        <v>76658</v>
      </c>
      <c r="V7" s="36">
        <v>24.29</v>
      </c>
      <c r="W7" s="36">
        <v>3155.95</v>
      </c>
      <c r="X7" s="36">
        <v>85.82</v>
      </c>
      <c r="Y7" s="36">
        <v>84.62</v>
      </c>
      <c r="Z7" s="36">
        <v>82.91</v>
      </c>
      <c r="AA7" s="36">
        <v>86.23</v>
      </c>
      <c r="AB7" s="36">
        <v>85.89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93.69</v>
      </c>
      <c r="BF7" s="36">
        <v>853.4</v>
      </c>
      <c r="BG7" s="36">
        <v>740.79</v>
      </c>
      <c r="BH7" s="36">
        <v>621.85</v>
      </c>
      <c r="BI7" s="36">
        <v>573.19000000000005</v>
      </c>
      <c r="BJ7" s="36">
        <v>936.66</v>
      </c>
      <c r="BK7" s="36">
        <v>918.88</v>
      </c>
      <c r="BL7" s="36">
        <v>885.97</v>
      </c>
      <c r="BM7" s="36">
        <v>854.16</v>
      </c>
      <c r="BN7" s="36">
        <v>848.31</v>
      </c>
      <c r="BO7" s="36">
        <v>763.62</v>
      </c>
      <c r="BP7" s="36">
        <v>83.81</v>
      </c>
      <c r="BQ7" s="36">
        <v>82.3</v>
      </c>
      <c r="BR7" s="36">
        <v>81.84</v>
      </c>
      <c r="BS7" s="36">
        <v>86.63</v>
      </c>
      <c r="BT7" s="36">
        <v>86.49</v>
      </c>
      <c r="BU7" s="36">
        <v>88.44</v>
      </c>
      <c r="BV7" s="36">
        <v>88.2</v>
      </c>
      <c r="BW7" s="36">
        <v>89.94</v>
      </c>
      <c r="BX7" s="36">
        <v>93.13</v>
      </c>
      <c r="BY7" s="36">
        <v>94.38</v>
      </c>
      <c r="BZ7" s="36">
        <v>98.53</v>
      </c>
      <c r="CA7" s="36">
        <v>247.26</v>
      </c>
      <c r="CB7" s="36">
        <v>251.93</v>
      </c>
      <c r="CC7" s="36">
        <v>259.68</v>
      </c>
      <c r="CD7" s="36">
        <v>264.97000000000003</v>
      </c>
      <c r="CE7" s="36">
        <v>257.31</v>
      </c>
      <c r="CF7" s="36">
        <v>169.89</v>
      </c>
      <c r="CG7" s="36">
        <v>171.78</v>
      </c>
      <c r="CH7" s="36">
        <v>168.57</v>
      </c>
      <c r="CI7" s="36">
        <v>167.97</v>
      </c>
      <c r="CJ7" s="36">
        <v>165.45</v>
      </c>
      <c r="CK7" s="36">
        <v>139.69999999999999</v>
      </c>
      <c r="CL7" s="36">
        <v>71.400000000000006</v>
      </c>
      <c r="CM7" s="36">
        <v>74.08</v>
      </c>
      <c r="CN7" s="36">
        <v>61.2</v>
      </c>
      <c r="CO7" s="36">
        <v>61.39</v>
      </c>
      <c r="CP7" s="36">
        <v>60.89</v>
      </c>
      <c r="CQ7" s="36">
        <v>62.55</v>
      </c>
      <c r="CR7" s="36">
        <v>62.27</v>
      </c>
      <c r="CS7" s="36">
        <v>64.12</v>
      </c>
      <c r="CT7" s="36">
        <v>64.87</v>
      </c>
      <c r="CU7" s="36">
        <v>65.62</v>
      </c>
      <c r="CV7" s="36">
        <v>60.01</v>
      </c>
      <c r="CW7" s="36">
        <v>90.36</v>
      </c>
      <c r="CX7" s="36">
        <v>90.63</v>
      </c>
      <c r="CY7" s="36">
        <v>91.5</v>
      </c>
      <c r="CZ7" s="36">
        <v>92.39</v>
      </c>
      <c r="DA7" s="36">
        <v>93.05</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0.36</v>
      </c>
      <c r="EE7" s="36">
        <v>0.17</v>
      </c>
      <c r="EF7" s="36">
        <v>0.3</v>
      </c>
      <c r="EG7" s="36">
        <v>0.31</v>
      </c>
      <c r="EH7" s="36">
        <v>0.32</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矢澤 愛子</dc:creator>
  <cp:keywords/>
  <dc:description/>
  <cp:lastModifiedBy>矢澤 愛子</cp:lastModifiedBy>
  <cp:lastPrinted>2017-02-13T00:49:03Z</cp:lastPrinted>
  <dcterms:created xsi:type="dcterms:W3CDTF">2017-02-08T02:49:44Z</dcterms:created>
  <dcterms:modified xsi:type="dcterms:W3CDTF">2017-02-13T05:42:30Z</dcterms:modified>
  <cp:category/>
</cp:coreProperties>
</file>