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7\財政課\財政係04_10_31\公営企業関係→\001 一般調査\H28\01 県通知\280124【2月3日〆】公営企業に係る「経営比較分析表」の分析等について\07 【2月14日〆切】県（再×３）通知→回答\"/>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Q6" i="5"/>
  <c r="P6" i="5"/>
  <c r="W10" i="4" s="1"/>
  <c r="O6" i="5"/>
  <c r="P10" i="4" s="1"/>
  <c r="N6" i="5"/>
  <c r="I10" i="4" s="1"/>
  <c r="M6" i="5"/>
  <c r="L6" i="5"/>
  <c r="W8" i="4" s="1"/>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D10" i="4"/>
  <c r="B10" i="4"/>
  <c r="AL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<sst xmlns="http://schemas.openxmlformats.org/spreadsheetml/2006/main" count="221" uniqueCount="111">
  <si>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</si>
  <si>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</si>
  <si>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</si>
  <si>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</si>
  <si>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</si>
  <si>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</si>
  <si>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</si>
  <si>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</si>
  <si>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</si>
  <si>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</si>
  <si>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</si>
  <si>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</si>
  <si>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</si>
  <si>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</si>
  <si>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</si>
  <si>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</si>
  <si>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</si>
  <si>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</si>
  <si>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</si>
  <si>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</si>
  <si>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</si>
  <si>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</si>
  <si>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</si>
  <si>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</si>
  <si>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</si>
  <si>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</si>
  <si>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</si>
  <si>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</si>
  <si>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</si>
  <si>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</si>
  <si>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</si>
  <si>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</si>
  <si>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</si>
  <si>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</si>
  <si>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</si>
  <si>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</si>
  <si>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</si>
  <si>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</si>
  <si>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</si>
  <si>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</si>
  <si>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</si>
  <si>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</si>
  <si>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</si>
  <si>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</si>
  <si>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</si>
  <si>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</si>
  <si>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</si>
  <si>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</si>
  <si>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</si>
  <si>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</si>
  <si>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</si>
  <si>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</si>
  <si>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</si>
  <si>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</si>
  <si>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</si>
  <si>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</si>
  <si>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</si>
  <si>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</si>
  <si>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</si>
  <si>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</si>
  <si>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</si>
  <si>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</si>
  <si>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</si>
  <si>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</si>
  <si>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</si>
  <si>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</si>
  <si>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</si>
  <si>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</si>
  <si>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</si>
  <si>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</si>
  <si>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</si>
  <si>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</si>
  <si>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</si>
  <si>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</si>
  <si>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</si>
  <si>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</si>
  <si>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</si>
  <si>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</si>
  <si>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</si>
  <si>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</si>
  <si>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</si>
  <si>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</si>
  <si>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</si>
  <si>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</si>
  <si>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</si>
  <si>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</si>
  <si>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</si>
  <si>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</si>
  <si>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</si>
  <si>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</si>
  <si>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</si>
  <si>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</si>
  <si>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</si>
  <si>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</si>
  <si>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</si>
  <si>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</si>
  <si>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飯田市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</si>
  <si>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</si>
  <si>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</si>
  <si>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</si>
  <si>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</si>
  <si>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</si>
  <si>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</si>
  <si>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</si>
  <si>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</si>
  <si>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</si>
  <si>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</si>
  <si>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</si>
  <si>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・飯田市では昭和24年度より公共下水道事業を開始しました。
・これにより布設後50年以上を経過し老朽化した管路が多数ありますが、管路及び施設の長寿命化計画を策定し、計画的に布設替及び長寿命化対策事業を実施しています。</t>
    <rPh sb="1" eb="4">
      <t>イイダシ</t>
    </rPh>
    <rPh sb="6" eb="8">
      <t>ショウワ</t>
    </rPh>
    <rPh sb="10" eb="12">
      <t>ネンド</t>
    </rPh>
    <rPh sb="14" eb="16">
      <t>コウキョウ</t>
    </rPh>
    <rPh sb="16" eb="19">
      <t>ゲスイドウ</t>
    </rPh>
    <rPh sb="19" eb="21">
      <t>ジギョウ</t>
    </rPh>
    <rPh sb="22" eb="24">
      <t>カイシ</t>
    </rPh>
    <rPh sb="36" eb="38">
      <t>フセツ</t>
    </rPh>
    <rPh sb="41" eb="42">
      <t>ネン</t>
    </rPh>
    <rPh sb="42" eb="44">
      <t>イジョウ</t>
    </rPh>
    <rPh sb="45" eb="47">
      <t>ケイカ</t>
    </rPh>
    <rPh sb="48" eb="51">
      <t>ロウキュウカ</t>
    </rPh>
    <rPh sb="53" eb="55">
      <t>カンロ</t>
    </rPh>
    <rPh sb="56" eb="58">
      <t>タスウ</t>
    </rPh>
    <rPh sb="64" eb="66">
      <t>カンロ</t>
    </rPh>
    <rPh sb="66" eb="67">
      <t>オヨ</t>
    </rPh>
    <rPh sb="68" eb="70">
      <t>シセツ</t>
    </rPh>
    <rPh sb="71" eb="75">
      <t>チョウジュミョウカ</t>
    </rPh>
    <rPh sb="75" eb="77">
      <t>ケイカク</t>
    </rPh>
    <rPh sb="78" eb="80">
      <t>サクテイ</t>
    </rPh>
    <rPh sb="82" eb="85">
      <t>ケイカクテキ</t>
    </rPh>
    <rPh sb="86" eb="88">
      <t>フセツ</t>
    </rPh>
    <rPh sb="88" eb="89">
      <t>ガ</t>
    </rPh>
    <rPh sb="89" eb="90">
      <t>オヨ</t>
    </rPh>
    <rPh sb="91" eb="95">
      <t>チョウジュミョウカ</t>
    </rPh>
    <rPh sb="95" eb="97">
      <t>タイサク</t>
    </rPh>
    <rPh sb="97" eb="99">
      <t>ジギョウ</t>
    </rPh>
    <rPh sb="100" eb="102">
      <t>ジッシ</t>
    </rPh>
    <phoneticPr fontId="4"/>
  </si>
  <si>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・このような状況の中、飯田市上下水道局では平成26年３月に第１次飯田市下水道事業経営計画を策定し下水道施設の維持を図ると共に安定した経営を確保することを進めております。
・そのための事業の一つとして、平成28年度から下水道事業に地方公営企業法の一部（財務規定）を適用し企業会計方式に移行して、企業会計による各種数値を用いて経営状況の把握に努め、経営の健全性及び効率性向上につなげるようにします。平成27年度は移行業務を行いました。</t>
    <rPh sb="24" eb="27">
      <t>ゲスイドウ</t>
    </rPh>
    <rPh sb="27" eb="29">
      <t>シセツ</t>
    </rPh>
    <rPh sb="37" eb="40">
      <t>ケイカクテキ</t>
    </rPh>
    <rPh sb="269" eb="271">
      <t>キギョウ</t>
    </rPh>
    <rPh sb="271" eb="273">
      <t>カイケイ</t>
    </rPh>
    <rPh sb="276" eb="278">
      <t>カクシュ</t>
    </rPh>
    <rPh sb="278" eb="280">
      <t>スウチ</t>
    </rPh>
    <rPh sb="281" eb="282">
      <t>モチ</t>
    </rPh>
    <rPh sb="284" eb="286">
      <t>ケイエイ</t>
    </rPh>
    <rPh sb="286" eb="288">
      <t>ジョウキョウ</t>
    </rPh>
    <rPh sb="289" eb="291">
      <t>ハアク</t>
    </rPh>
    <rPh sb="292" eb="293">
      <t>ツト</t>
    </rPh>
    <rPh sb="295" eb="297">
      <t>ケイエイ</t>
    </rPh>
    <rPh sb="298" eb="301">
      <t>ケンゼンセイ</t>
    </rPh>
    <rPh sb="301" eb="302">
      <t>オヨ</t>
    </rPh>
    <rPh sb="303" eb="306">
      <t>コウリツセイ</t>
    </rPh>
    <rPh sb="306" eb="308">
      <t>コウジョウ</t>
    </rPh>
    <rPh sb="320" eb="322">
      <t>ヘイセイ</t>
    </rPh>
    <rPh sb="324" eb="326">
      <t>ネンド</t>
    </rPh>
    <rPh sb="327" eb="329">
      <t>イコウ</t>
    </rPh>
    <rPh sb="329" eb="331">
      <t>ギョウム</t>
    </rPh>
    <rPh sb="332" eb="333">
      <t>オコナ</t>
    </rPh>
    <phoneticPr fontId="4"/>
  </si>
  <si>
    <t xml:space="preserve">・①収益的収支比率及び⑤経費回収率は、平成25年10月に料金改定を実施したことにより、向上しています。
・④企業債残高対事業規模比率についてのH23～H24の変化は、積算方法の見直しによるものです。引き続き企業債残高の削減を進めます。
・⑥汚水処理原価については、施設老朽化による更新・維持管理費の増がありますが、民間委託の推進等を行い経費削減を図ります。
・⑦施設利用率については、平成25年度に水処理施設の増設を実施し、処理能力が増加したことによります。
・⑧水洗化率は類似団体平均を上回っていますが、引き続き普及促進を進めます。
</t>
    <rPh sb="2" eb="4">
      <t>シュウエキ</t>
    </rPh>
    <rPh sb="4" eb="5">
      <t>テキ</t>
    </rPh>
    <rPh sb="5" eb="7">
      <t>シュウシ</t>
    </rPh>
    <rPh sb="7" eb="9">
      <t>ヒリツ</t>
    </rPh>
    <rPh sb="9" eb="10">
      <t>オヨ</t>
    </rPh>
    <rPh sb="12" eb="14">
      <t>ケイヒ</t>
    </rPh>
    <rPh sb="14" eb="17">
      <t>カイシュウリツ</t>
    </rPh>
    <rPh sb="19" eb="21">
      <t>ヘイセイ</t>
    </rPh>
    <rPh sb="23" eb="24">
      <t>ネン</t>
    </rPh>
    <rPh sb="26" eb="27">
      <t>ガツ</t>
    </rPh>
    <rPh sb="28" eb="30">
      <t>リョウキン</t>
    </rPh>
    <rPh sb="30" eb="32">
      <t>カイテイ</t>
    </rPh>
    <rPh sb="33" eb="35">
      <t>ジッシ</t>
    </rPh>
    <rPh sb="43" eb="45">
      <t>コウジョウ</t>
    </rPh>
    <rPh sb="99" eb="100">
      <t>ヒ</t>
    </rPh>
    <rPh sb="101" eb="102">
      <t>ツヅ</t>
    </rPh>
    <rPh sb="103" eb="106">
      <t>キギョウサイ</t>
    </rPh>
    <rPh sb="106" eb="108">
      <t>ザンダカ</t>
    </rPh>
    <rPh sb="109" eb="111">
      <t>サクゲン</t>
    </rPh>
    <rPh sb="112" eb="113">
      <t>スス</t>
    </rPh>
    <rPh sb="120" eb="122">
      <t>オスイ</t>
    </rPh>
    <rPh sb="122" eb="124">
      <t>ショリ</t>
    </rPh>
    <rPh sb="124" eb="126">
      <t>ゲンカ</t>
    </rPh>
    <rPh sb="132" eb="134">
      <t>シセツ</t>
    </rPh>
    <rPh sb="134" eb="137">
      <t>ロウキュウカ</t>
    </rPh>
    <rPh sb="140" eb="142">
      <t>コウシン</t>
    </rPh>
    <rPh sb="143" eb="145">
      <t>イジ</t>
    </rPh>
    <rPh sb="145" eb="148">
      <t>カンリヒ</t>
    </rPh>
    <rPh sb="149" eb="150">
      <t>ゾウ</t>
    </rPh>
    <rPh sb="157" eb="159">
      <t>ミンカン</t>
    </rPh>
    <rPh sb="159" eb="161">
      <t>イタク</t>
    </rPh>
    <rPh sb="162" eb="164">
      <t>スイシン</t>
    </rPh>
    <rPh sb="164" eb="165">
      <t>トウ</t>
    </rPh>
    <rPh sb="166" eb="167">
      <t>オコナ</t>
    </rPh>
    <rPh sb="168" eb="170">
      <t>ケイヒ</t>
    </rPh>
    <rPh sb="170" eb="172">
      <t>サクゲン</t>
    </rPh>
    <rPh sb="173" eb="174">
      <t>ハカ</t>
    </rPh>
    <rPh sb="181" eb="183">
      <t>シセツ</t>
    </rPh>
    <rPh sb="183" eb="186">
      <t>リヨウリツ</t>
    </rPh>
    <rPh sb="192" eb="194">
      <t>ヘイセイ</t>
    </rPh>
    <rPh sb="196" eb="198">
      <t>ネンド</t>
    </rPh>
    <rPh sb="199" eb="200">
      <t>ミズ</t>
    </rPh>
    <rPh sb="200" eb="202">
      <t>ショリ</t>
    </rPh>
    <rPh sb="202" eb="204">
      <t>シセツ</t>
    </rPh>
    <rPh sb="205" eb="207">
      <t>ゾウセツ</t>
    </rPh>
    <rPh sb="208" eb="210">
      <t>ジッシ</t>
    </rPh>
    <rPh sb="212" eb="214">
      <t>ショリ</t>
    </rPh>
    <rPh sb="214" eb="216">
      <t>ノウリョク</t>
    </rPh>
    <rPh sb="217" eb="219">
      <t>ゾウカ</t>
    </rPh>
    <rPh sb="237" eb="239">
      <t>ルイジ</t>
    </rPh>
    <rPh sb="239" eb="241">
      <t>ダンタイ</t>
    </rPh>
    <rPh sb="253" eb="254">
      <t>ヒ</t>
    </rPh>
    <rPh sb="255" eb="256">
      <t>ツヅ</t>
    </rPh>
    <rPh sb="257" eb="259">
      <t>フキュウ</t>
    </rPh>
    <rPh sb="259" eb="261">
      <t>ソクシン</t>
    </rPh>
    <rPh sb="262" eb="263">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</si>
</sst>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0.36</c:v>
                </c:pt>
                <c:pt idx="1">
                  <c:v>0.17</c:v>
                </c:pt>
                <c:pt idx="2">
                  <c:v>0.3</c:v>
                </c:pt>
                <c:pt idx="3">
                  <c:v>0.31</c:v>
                </c:pt>
                <c:pt idx="4">
                  <c:v>0.32</c:v>
                </c:pt>
              </c:numCache>
            </c:numRef>
          </c:val>
        </c:ser>
        <c:dLbls>
          <c:showLegendKey val="0"/>
          <c:showVal val="0"/>
          <c:showCatName val="0"/>
          <c:showSerName val="0"/>
          <c:showPercent val="0"/>
          <c:showBubbleSize val="0"/>
        </c:dLbls>
        <c:gapWidth val="150"/>
        <c:axId val="493024440"/>
        <c:axId val="4930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493024440"/>
        <c:axId val="493024832"/>
      </c:lineChart>
      <c:dateAx>
        <c:axId val="493024440"/>
        <c:scaling>
          <c:orientation val="minMax"/>
        </c:scaling>
        <c:delete val="1"/>
        <c:axPos val="b"/>
        <c:numFmt formatCode="ge" sourceLinked="1"/>
        <c:majorTickMark val="none"/>
        <c:minorTickMark val="none"/>
        <c:tickLblPos val="none"/>
        <c:crossAx val="493024832"/>
        <c:crosses val="autoZero"/>
        <c:auto val="1"/>
        <c:lblOffset val="100"/>
        <c:baseTimeUnit val="years"/>
      </c:dateAx>
      <c:valAx>
        <c:axId val="4930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2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71.400000000000006</c:v>
                </c:pt>
                <c:pt idx="1">
                  <c:v>74.08</c:v>
                </c:pt>
                <c:pt idx="2">
                  <c:v>61.2</c:v>
                </c:pt>
                <c:pt idx="3">
                  <c:v>61.39</c:v>
                </c:pt>
                <c:pt idx="4">
                  <c:v>60.89</c:v>
                </c:pt>
              </c:numCache>
            </c:numRef>
          </c:val>
        </c:ser>
        <c:dLbls>
          <c:showLegendKey val="0"/>
          <c:showVal val="0"/>
          <c:showCatName val="0"/>
          <c:showSerName val="0"/>
          <c:showPercent val="0"/>
          <c:showBubbleSize val="0"/>
        </c:dLbls>
        <c:gapWidth val="150"/>
        <c:axId val="495033376"/>
        <c:axId val="49503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495033376"/>
        <c:axId val="495036216"/>
      </c:lineChart>
      <c:dateAx>
        <c:axId val="495033376"/>
        <c:scaling>
          <c:orientation val="minMax"/>
        </c:scaling>
        <c:delete val="1"/>
        <c:axPos val="b"/>
        <c:numFmt formatCode="ge" sourceLinked="1"/>
        <c:majorTickMark val="none"/>
        <c:minorTickMark val="none"/>
        <c:tickLblPos val="none"/>
        <c:crossAx val="495036216"/>
        <c:crosses val="autoZero"/>
        <c:auto val="1"/>
        <c:lblOffset val="100"/>
        <c:baseTimeUnit val="years"/>
      </c:dateAx>
      <c:valAx>
        <c:axId val="49503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0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90.36</c:v>
                </c:pt>
                <c:pt idx="1">
                  <c:v>90.63</c:v>
                </c:pt>
                <c:pt idx="2">
                  <c:v>91.5</c:v>
                </c:pt>
                <c:pt idx="3">
                  <c:v>92.39</c:v>
                </c:pt>
                <c:pt idx="4">
                  <c:v>93.05</c:v>
                </c:pt>
              </c:numCache>
            </c:numRef>
          </c:val>
        </c:ser>
        <c:dLbls>
          <c:showLegendKey val="0"/>
          <c:showVal val="0"/>
          <c:showCatName val="0"/>
          <c:showSerName val="0"/>
          <c:showPercent val="0"/>
          <c:showBubbleSize val="0"/>
        </c:dLbls>
        <c:gapWidth val="150"/>
        <c:axId val="495037392"/>
        <c:axId val="49503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495037392"/>
        <c:axId val="495037784"/>
      </c:lineChart>
      <c:dateAx>
        <c:axId val="495037392"/>
        <c:scaling>
          <c:orientation val="minMax"/>
        </c:scaling>
        <c:delete val="1"/>
        <c:axPos val="b"/>
        <c:numFmt formatCode="ge" sourceLinked="1"/>
        <c:majorTickMark val="none"/>
        <c:minorTickMark val="none"/>
        <c:tickLblPos val="none"/>
        <c:crossAx val="495037784"/>
        <c:crosses val="autoZero"/>
        <c:auto val="1"/>
        <c:lblOffset val="100"/>
        <c:baseTimeUnit val="years"/>
      </c:dateAx>
      <c:valAx>
        <c:axId val="49503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03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85.82</c:v>
                </c:pt>
                <c:pt idx="1">
                  <c:v>84.62</c:v>
                </c:pt>
                <c:pt idx="2">
                  <c:v>82.91</c:v>
                </c:pt>
                <c:pt idx="3">
                  <c:v>86.23</c:v>
                </c:pt>
                <c:pt idx="4">
                  <c:v>85.89</c:v>
                </c:pt>
              </c:numCache>
            </c:numRef>
          </c:val>
        </c:ser>
        <c:dLbls>
          <c:showLegendKey val="0"/>
          <c:showVal val="0"/>
          <c:showCatName val="0"/>
          <c:showSerName val="0"/>
          <c:showPercent val="0"/>
          <c:showBubbleSize val="0"/>
        </c:dLbls>
        <c:gapWidth val="150"/>
        <c:axId val="493026008"/>
        <c:axId val="4930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3026008"/>
        <c:axId val="493026400"/>
      </c:lineChart>
      <c:dateAx>
        <c:axId val="493026008"/>
        <c:scaling>
          <c:orientation val="minMax"/>
        </c:scaling>
        <c:delete val="1"/>
        <c:axPos val="b"/>
        <c:numFmt formatCode="ge" sourceLinked="1"/>
        <c:majorTickMark val="none"/>
        <c:minorTickMark val="none"/>
        <c:tickLblPos val="none"/>
        <c:crossAx val="493026400"/>
        <c:crosses val="autoZero"/>
        <c:auto val="1"/>
        <c:lblOffset val="100"/>
        <c:baseTimeUnit val="years"/>
      </c:dateAx>
      <c:valAx>
        <c:axId val="4930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2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5190168"/>
        <c:axId val="4951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5190168"/>
        <c:axId val="495190560"/>
      </c:lineChart>
      <c:dateAx>
        <c:axId val="495190168"/>
        <c:scaling>
          <c:orientation val="minMax"/>
        </c:scaling>
        <c:delete val="1"/>
        <c:axPos val="b"/>
        <c:numFmt formatCode="ge" sourceLinked="1"/>
        <c:majorTickMark val="none"/>
        <c:minorTickMark val="none"/>
        <c:tickLblPos val="none"/>
        <c:crossAx val="495190560"/>
        <c:crosses val="autoZero"/>
        <c:auto val="1"/>
        <c:lblOffset val="100"/>
        <c:baseTimeUnit val="years"/>
      </c:dateAx>
      <c:valAx>
        <c:axId val="4951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19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5191736"/>
        <c:axId val="4951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5191736"/>
        <c:axId val="495192128"/>
      </c:lineChart>
      <c:dateAx>
        <c:axId val="495191736"/>
        <c:scaling>
          <c:orientation val="minMax"/>
        </c:scaling>
        <c:delete val="1"/>
        <c:axPos val="b"/>
        <c:numFmt formatCode="ge" sourceLinked="1"/>
        <c:majorTickMark val="none"/>
        <c:minorTickMark val="none"/>
        <c:tickLblPos val="none"/>
        <c:crossAx val="495192128"/>
        <c:crosses val="autoZero"/>
        <c:auto val="1"/>
        <c:lblOffset val="100"/>
        <c:baseTimeUnit val="years"/>
      </c:dateAx>
      <c:valAx>
        <c:axId val="4951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19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5193304"/>
        <c:axId val="49502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5193304"/>
        <c:axId val="495025928"/>
      </c:lineChart>
      <c:dateAx>
        <c:axId val="495193304"/>
        <c:scaling>
          <c:orientation val="minMax"/>
        </c:scaling>
        <c:delete val="1"/>
        <c:axPos val="b"/>
        <c:numFmt formatCode="ge" sourceLinked="1"/>
        <c:majorTickMark val="none"/>
        <c:minorTickMark val="none"/>
        <c:tickLblPos val="none"/>
        <c:crossAx val="495025928"/>
        <c:crosses val="autoZero"/>
        <c:auto val="1"/>
        <c:lblOffset val="100"/>
        <c:baseTimeUnit val="years"/>
      </c:dateAx>
      <c:valAx>
        <c:axId val="49502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19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5027104"/>
        <c:axId val="49502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5027104"/>
        <c:axId val="495027496"/>
      </c:lineChart>
      <c:dateAx>
        <c:axId val="495027104"/>
        <c:scaling>
          <c:orientation val="minMax"/>
        </c:scaling>
        <c:delete val="1"/>
        <c:axPos val="b"/>
        <c:numFmt formatCode="ge" sourceLinked="1"/>
        <c:majorTickMark val="none"/>
        <c:minorTickMark val="none"/>
        <c:tickLblPos val="none"/>
        <c:crossAx val="495027496"/>
        <c:crosses val="autoZero"/>
        <c:auto val="1"/>
        <c:lblOffset val="100"/>
        <c:baseTimeUnit val="years"/>
      </c:dateAx>
      <c:valAx>
        <c:axId val="49502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0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93.69</c:v>
                </c:pt>
                <c:pt idx="1">
                  <c:v>853.4</c:v>
                </c:pt>
                <c:pt idx="2">
                  <c:v>740.79</c:v>
                </c:pt>
                <c:pt idx="3">
                  <c:v>621.85</c:v>
                </c:pt>
                <c:pt idx="4">
                  <c:v>573.19000000000005</c:v>
                </c:pt>
              </c:numCache>
            </c:numRef>
          </c:val>
        </c:ser>
        <c:dLbls>
          <c:showLegendKey val="0"/>
          <c:showVal val="0"/>
          <c:showCatName val="0"/>
          <c:showSerName val="0"/>
          <c:showPercent val="0"/>
          <c:showBubbleSize val="0"/>
        </c:dLbls>
        <c:gapWidth val="150"/>
        <c:axId val="495028672"/>
        <c:axId val="49502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495028672"/>
        <c:axId val="495029064"/>
      </c:lineChart>
      <c:dateAx>
        <c:axId val="495028672"/>
        <c:scaling>
          <c:orientation val="minMax"/>
        </c:scaling>
        <c:delete val="1"/>
        <c:axPos val="b"/>
        <c:numFmt formatCode="ge" sourceLinked="1"/>
        <c:majorTickMark val="none"/>
        <c:minorTickMark val="none"/>
        <c:tickLblPos val="none"/>
        <c:crossAx val="495029064"/>
        <c:crosses val="autoZero"/>
        <c:auto val="1"/>
        <c:lblOffset val="100"/>
        <c:baseTimeUnit val="years"/>
      </c:dateAx>
      <c:valAx>
        <c:axId val="49502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0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83.81</c:v>
                </c:pt>
                <c:pt idx="1">
                  <c:v>82.3</c:v>
                </c:pt>
                <c:pt idx="2">
                  <c:v>81.84</c:v>
                </c:pt>
                <c:pt idx="3">
                  <c:v>86.63</c:v>
                </c:pt>
                <c:pt idx="4">
                  <c:v>86.49</c:v>
                </c:pt>
              </c:numCache>
            </c:numRef>
          </c:val>
        </c:ser>
        <c:dLbls>
          <c:showLegendKey val="0"/>
          <c:showVal val="0"/>
          <c:showCatName val="0"/>
          <c:showSerName val="0"/>
          <c:showPercent val="0"/>
          <c:showBubbleSize val="0"/>
        </c:dLbls>
        <c:gapWidth val="150"/>
        <c:axId val="495030240"/>
        <c:axId val="49503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495030240"/>
        <c:axId val="495030632"/>
      </c:lineChart>
      <c:dateAx>
        <c:axId val="495030240"/>
        <c:scaling>
          <c:orientation val="minMax"/>
        </c:scaling>
        <c:delete val="1"/>
        <c:axPos val="b"/>
        <c:numFmt formatCode="ge" sourceLinked="1"/>
        <c:majorTickMark val="none"/>
        <c:minorTickMark val="none"/>
        <c:tickLblPos val="none"/>
        <c:crossAx val="495030632"/>
        <c:crosses val="autoZero"/>
        <c:auto val="1"/>
        <c:lblOffset val="100"/>
        <c:baseTimeUnit val="years"/>
      </c:dateAx>
      <c:valAx>
        <c:axId val="49503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0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247.26</c:v>
                </c:pt>
                <c:pt idx="1">
                  <c:v>251.93</c:v>
                </c:pt>
                <c:pt idx="2">
                  <c:v>259.68</c:v>
                </c:pt>
                <c:pt idx="3">
                  <c:v>264.97000000000003</c:v>
                </c:pt>
                <c:pt idx="4">
                  <c:v>257.31</c:v>
                </c:pt>
              </c:numCache>
            </c:numRef>
          </c:val>
        </c:ser>
        <c:dLbls>
          <c:showLegendKey val="0"/>
          <c:showVal val="0"/>
          <c:showCatName val="0"/>
          <c:showSerName val="0"/>
          <c:showPercent val="0"/>
          <c:showBubbleSize val="0"/>
        </c:dLbls>
        <c:gapWidth val="150"/>
        <c:axId val="495031808"/>
        <c:axId val="49503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495031808"/>
        <c:axId val="495032200"/>
      </c:lineChart>
      <c:dateAx>
        <c:axId val="495031808"/>
        <c:scaling>
          <c:orientation val="minMax"/>
        </c:scaling>
        <c:delete val="1"/>
        <c:axPos val="b"/>
        <c:numFmt formatCode="ge" sourceLinked="1"/>
        <c:majorTickMark val="none"/>
        <c:minorTickMark val="none"/>
        <c:tickLblPos val="none"/>
        <c:crossAx val="495032200"/>
        <c:crosses val="autoZero"/>
        <c:auto val="1"/>
        <c:lblOffset val="100"/>
        <c:baseTimeUnit val="years"/>
      </c:dateAx>
      <c:valAx>
        <c:axId val="49503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0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5" zoomScaleNormal="65" workbookViewId="0">
      <selection activeCell="W9" sqref="W9:AC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飯田市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104247</v>
      </c>
      <c r="AM8" s="47"/>
      <c r="AN8" s="47"/>
      <c r="AO8" s="47"/>
      <c r="AP8" s="47"/>
      <c r="AQ8" s="47"/>
      <c r="AR8" s="47"/>
      <c r="AS8" s="47"/>
      <c r="AT8" s="43">
        <f>データ!S6</f>
        <v>658.66</v>
      </c>
      <c r="AU8" s="43"/>
      <c r="AV8" s="43"/>
      <c r="AW8" s="43"/>
      <c r="AX8" s="43"/>
      <c r="AY8" s="43"/>
      <c r="AZ8" s="43"/>
      <c r="BA8" s="43"/>
      <c r="BB8" s="43">
        <f>データ!T6</f>
        <v>158.27000000000001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73.91</v>
      </c>
      <c r="Q10" s="43"/>
      <c r="R10" s="43"/>
      <c r="S10" s="43"/>
      <c r="T10" s="43"/>
      <c r="U10" s="43"/>
      <c r="V10" s="43"/>
      <c r="W10" s="43">
        <f>データ!P6</f>
        <v>64.959999999999994</v>
      </c>
      <c r="X10" s="43"/>
      <c r="Y10" s="43"/>
      <c r="Z10" s="43"/>
      <c r="AA10" s="43"/>
      <c r="AB10" s="43"/>
      <c r="AC10" s="43"/>
      <c r="AD10" s="47">
        <f>データ!Q6</f>
        <v>3727</v>
      </c>
      <c r="AE10" s="47"/>
      <c r="AF10" s="47"/>
      <c r="AG10" s="47"/>
      <c r="AH10" s="47"/>
      <c r="AI10" s="47"/>
      <c r="AJ10" s="47"/>
      <c r="AK10" s="2"/>
      <c r="AL10" s="47">
        <f>データ!U6</f>
        <v>76658</v>
      </c>
      <c r="AM10" s="47"/>
      <c r="AN10" s="47"/>
      <c r="AO10" s="47"/>
      <c r="AP10" s="47"/>
      <c r="AQ10" s="47"/>
      <c r="AR10" s="47"/>
      <c r="AS10" s="47"/>
      <c r="AT10" s="43">
        <f>データ!V6</f>
        <v>24.29</v>
      </c>
      <c r="AU10" s="43"/>
      <c r="AV10" s="43"/>
      <c r="AW10" s="43"/>
      <c r="AX10" s="43"/>
      <c r="AY10" s="43"/>
      <c r="AZ10" s="43"/>
      <c r="BA10" s="43"/>
      <c r="BB10" s="43">
        <f>データ!W6</f>
        <v>3155.95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202053</v>
      </c>
      <c r="D6" s="31">
        <f t="shared" si="3"/>
        <v>47</v>
      </c>
      <c r="E6" s="31">
        <f t="shared" si="3"/>
        <v>17</v>
      </c>
      <c r="F6" s="31">
        <f t="shared" si="3"/>
        <v>1</v>
      </c>
      <c r="G6" s="31">
        <f t="shared" si="3"/>
        <v>0</v>
      </c>
      <c r="H6" s="31" t="str">
        <f t="shared" si="3"/>
        <v>長野県　飯田市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73.91</v>
      </c>
      <c r="P6" s="32">
        <f t="shared" si="3"/>
        <v>64.959999999999994</v>
      </c>
      <c r="Q6" s="32">
        <f t="shared" si="3"/>
        <v>3727</v>
      </c>
      <c r="R6" s="32">
        <f t="shared" si="3"/>
        <v>104247</v>
      </c>
      <c r="S6" s="32">
        <f t="shared" si="3"/>
        <v>658.66</v>
      </c>
      <c r="T6" s="32">
        <f t="shared" si="3"/>
        <v>158.27000000000001</v>
      </c>
      <c r="U6" s="32">
        <f t="shared" si="3"/>
        <v>76658</v>
      </c>
      <c r="V6" s="32">
        <f t="shared" si="3"/>
        <v>24.29</v>
      </c>
      <c r="W6" s="32">
        <f t="shared" si="3"/>
        <v>3155.95</v>
      </c>
      <c r="X6" s="33">
        <f>IF(X7="",NA(),X7)</f>
        <v>85.82</v>
      </c>
      <c r="Y6" s="33">
        <f t="shared" ref="Y6:AG6" si="4">IF(Y7="",NA(),Y7)</f>
        <v>84.62</v>
      </c>
      <c r="Z6" s="33">
        <f t="shared" si="4"/>
        <v>82.91</v>
      </c>
      <c r="AA6" s="33">
        <f t="shared" si="4"/>
        <v>86.23</v>
      </c>
      <c r="AB6" s="33">
        <f t="shared" si="4"/>
        <v>85.89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93.69</v>
      </c>
      <c r="BF6" s="33">
        <f t="shared" ref="BF6:BN6" si="7">IF(BF7="",NA(),BF7)</f>
        <v>853.4</v>
      </c>
      <c r="BG6" s="33">
        <f t="shared" si="7"/>
        <v>740.79</v>
      </c>
      <c r="BH6" s="33">
        <f t="shared" si="7"/>
        <v>621.85</v>
      </c>
      <c r="BI6" s="33">
        <f t="shared" si="7"/>
        <v>573.19000000000005</v>
      </c>
      <c r="BJ6" s="33">
        <f t="shared" si="7"/>
        <v>936.66</v>
      </c>
      <c r="BK6" s="33">
        <f t="shared" si="7"/>
        <v>918.88</v>
      </c>
      <c r="BL6" s="33">
        <f t="shared" si="7"/>
        <v>885.97</v>
      </c>
      <c r="BM6" s="33">
        <f t="shared" si="7"/>
        <v>854.16</v>
      </c>
      <c r="BN6" s="33">
        <f t="shared" si="7"/>
        <v>848.31</v>
      </c>
      <c r="BO6" s="32" t="str">
        <f>IF(BO7="","",IF(BO7="-","【-】","【"&amp;SUBSTITUTE(TEXT(BO7,"#,##0.00"),"-","△")&amp;"】"))</f>
        <v>【763.62】</v>
      </c>
      <c r="BP6" s="33">
        <f>IF(BP7="",NA(),BP7)</f>
        <v>83.81</v>
      </c>
      <c r="BQ6" s="33">
        <f t="shared" ref="BQ6:BY6" si="8">IF(BQ7="",NA(),BQ7)</f>
        <v>82.3</v>
      </c>
      <c r="BR6" s="33">
        <f t="shared" si="8"/>
        <v>81.84</v>
      </c>
      <c r="BS6" s="33">
        <f t="shared" si="8"/>
        <v>86.63</v>
      </c>
      <c r="BT6" s="33">
        <f t="shared" si="8"/>
        <v>86.49</v>
      </c>
      <c r="BU6" s="33">
        <f t="shared" si="8"/>
        <v>88.44</v>
      </c>
      <c r="BV6" s="33">
        <f t="shared" si="8"/>
        <v>88.2</v>
      </c>
      <c r="BW6" s="33">
        <f t="shared" si="8"/>
        <v>89.94</v>
      </c>
      <c r="BX6" s="33">
        <f t="shared" si="8"/>
        <v>93.13</v>
      </c>
      <c r="BY6" s="33">
        <f t="shared" si="8"/>
        <v>94.38</v>
      </c>
      <c r="BZ6" s="32" t="str">
        <f>IF(BZ7="","",IF(BZ7="-","【-】","【"&amp;SUBSTITUTE(TEXT(BZ7,"#,##0.00"),"-","△")&amp;"】"))</f>
        <v>【98.53】</v>
      </c>
      <c r="CA6" s="33">
        <f>IF(CA7="",NA(),CA7)</f>
        <v>247.26</v>
      </c>
      <c r="CB6" s="33">
        <f t="shared" ref="CB6:CJ6" si="9">IF(CB7="",NA(),CB7)</f>
        <v>251.93</v>
      </c>
      <c r="CC6" s="33">
        <f t="shared" si="9"/>
        <v>259.68</v>
      </c>
      <c r="CD6" s="33">
        <f t="shared" si="9"/>
        <v>264.97000000000003</v>
      </c>
      <c r="CE6" s="33">
        <f t="shared" si="9"/>
        <v>257.31</v>
      </c>
      <c r="CF6" s="33">
        <f t="shared" si="9"/>
        <v>169.89</v>
      </c>
      <c r="CG6" s="33">
        <f t="shared" si="9"/>
        <v>171.78</v>
      </c>
      <c r="CH6" s="33">
        <f t="shared" si="9"/>
        <v>168.57</v>
      </c>
      <c r="CI6" s="33">
        <f t="shared" si="9"/>
        <v>167.97</v>
      </c>
      <c r="CJ6" s="33">
        <f t="shared" si="9"/>
        <v>165.45</v>
      </c>
      <c r="CK6" s="32" t="str">
        <f>IF(CK7="","",IF(CK7="-","【-】","【"&amp;SUBSTITUTE(TEXT(CK7,"#,##0.00"),"-","△")&amp;"】"))</f>
        <v>【139.70】</v>
      </c>
      <c r="CL6" s="33">
        <f>IF(CL7="",NA(),CL7)</f>
        <v>71.400000000000006</v>
      </c>
      <c r="CM6" s="33">
        <f t="shared" ref="CM6:CU6" si="10">IF(CM7="",NA(),CM7)</f>
        <v>74.08</v>
      </c>
      <c r="CN6" s="33">
        <f t="shared" si="10"/>
        <v>61.2</v>
      </c>
      <c r="CO6" s="33">
        <f t="shared" si="10"/>
        <v>61.39</v>
      </c>
      <c r="CP6" s="33">
        <f t="shared" si="10"/>
        <v>60.89</v>
      </c>
      <c r="CQ6" s="33">
        <f t="shared" si="10"/>
        <v>62.55</v>
      </c>
      <c r="CR6" s="33">
        <f t="shared" si="10"/>
        <v>62.27</v>
      </c>
      <c r="CS6" s="33">
        <f t="shared" si="10"/>
        <v>64.12</v>
      </c>
      <c r="CT6" s="33">
        <f t="shared" si="10"/>
        <v>64.87</v>
      </c>
      <c r="CU6" s="33">
        <f t="shared" si="10"/>
        <v>65.62</v>
      </c>
      <c r="CV6" s="32" t="str">
        <f>IF(CV7="","",IF(CV7="-","【-】","【"&amp;SUBSTITUTE(TEXT(CV7,"#,##0.00"),"-","△")&amp;"】"))</f>
        <v>【60.01】</v>
      </c>
      <c r="CW6" s="33">
        <f>IF(CW7="",NA(),CW7)</f>
        <v>90.36</v>
      </c>
      <c r="CX6" s="33">
        <f t="shared" ref="CX6:DF6" si="11">IF(CX7="",NA(),CX7)</f>
        <v>90.63</v>
      </c>
      <c r="CY6" s="33">
        <f t="shared" si="11"/>
        <v>91.5</v>
      </c>
      <c r="CZ6" s="33">
        <f t="shared" si="11"/>
        <v>92.39</v>
      </c>
      <c r="DA6" s="33">
        <f t="shared" si="11"/>
        <v>93.05</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0.36</v>
      </c>
      <c r="EE6" s="33">
        <f t="shared" ref="EE6:EM6" si="14">IF(EE7="",NA(),EE7)</f>
        <v>0.17</v>
      </c>
      <c r="EF6" s="33">
        <f t="shared" si="14"/>
        <v>0.3</v>
      </c>
      <c r="EG6" s="33">
        <f t="shared" si="14"/>
        <v>0.31</v>
      </c>
      <c r="EH6" s="33">
        <f t="shared" si="14"/>
        <v>0.32</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202053</v>
      </c>
      <c r="D7" s="35">
        <v>47</v>
      </c>
      <c r="E7" s="35">
        <v>17</v>
      </c>
      <c r="F7" s="35">
        <v>1</v>
      </c>
      <c r="G7" s="35">
        <v>0</v>
      </c>
      <c r="H7" s="35" t="s">
        <v>96</v>
      </c>
      <c r="I7" s="35" t="s">
        <v>97</v>
      </c>
      <c r="J7" s="35" t="s">
        <v>98</v>
      </c>
      <c r="K7" s="35" t="s">
        <v>99</v>
      </c>
      <c r="L7" s="35" t="s">
        <v>100</v>
      </c>
      <c r="M7" s="36" t="s">
        <v>101</v>
      </c>
      <c r="N7" s="36" t="s">
        <v>102</v>
      </c>
      <c r="O7" s="36">
        <v>73.91</v>
      </c>
      <c r="P7" s="36">
        <v>64.959999999999994</v>
      </c>
      <c r="Q7" s="36">
        <v>3727</v>
      </c>
      <c r="R7" s="36">
        <v>104247</v>
      </c>
      <c r="S7" s="36">
        <v>658.66</v>
      </c>
      <c r="T7" s="36">
        <v>158.27000000000001</v>
      </c>
      <c r="U7" s="36">
        <v>76658</v>
      </c>
      <c r="V7" s="36">
        <v>24.29</v>
      </c>
      <c r="W7" s="36">
        <v>3155.95</v>
      </c>
      <c r="X7" s="36">
        <v>85.82</v>
      </c>
      <c r="Y7" s="36">
        <v>84.62</v>
      </c>
      <c r="Z7" s="36">
        <v>82.91</v>
      </c>
      <c r="AA7" s="36">
        <v>86.23</v>
      </c>
      <c r="AB7" s="36">
        <v>85.89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93.69</v>
      </c>
      <c r="BF7" s="36">
        <v>853.4</v>
      </c>
      <c r="BG7" s="36">
        <v>740.79</v>
      </c>
      <c r="BH7" s="36">
        <v>621.85</v>
      </c>
      <c r="BI7" s="36">
        <v>573.19000000000005</v>
      </c>
      <c r="BJ7" s="36">
        <v>936.66</v>
      </c>
      <c r="BK7" s="36">
        <v>918.88</v>
      </c>
      <c r="BL7" s="36">
        <v>885.97</v>
      </c>
      <c r="BM7" s="36">
        <v>854.16</v>
      </c>
      <c r="BN7" s="36">
        <v>848.31</v>
      </c>
      <c r="BO7" s="36">
        <v>763.62</v>
      </c>
      <c r="BP7" s="36">
        <v>83.81</v>
      </c>
      <c r="BQ7" s="36">
        <v>82.3</v>
      </c>
      <c r="BR7" s="36">
        <v>81.84</v>
      </c>
      <c r="BS7" s="36">
        <v>86.63</v>
      </c>
      <c r="BT7" s="36">
        <v>86.49</v>
      </c>
      <c r="BU7" s="36">
        <v>88.44</v>
      </c>
      <c r="BV7" s="36">
        <v>88.2</v>
      </c>
      <c r="BW7" s="36">
        <v>89.94</v>
      </c>
      <c r="BX7" s="36">
        <v>93.13</v>
      </c>
      <c r="BY7" s="36">
        <v>94.38</v>
      </c>
      <c r="BZ7" s="36">
        <v>98.53</v>
      </c>
      <c r="CA7" s="36">
        <v>247.26</v>
      </c>
      <c r="CB7" s="36">
        <v>251.93</v>
      </c>
      <c r="CC7" s="36">
        <v>259.68</v>
      </c>
      <c r="CD7" s="36">
        <v>264.97000000000003</v>
      </c>
      <c r="CE7" s="36">
        <v>257.31</v>
      </c>
      <c r="CF7" s="36">
        <v>169.89</v>
      </c>
      <c r="CG7" s="36">
        <v>171.78</v>
      </c>
      <c r="CH7" s="36">
        <v>168.57</v>
      </c>
      <c r="CI7" s="36">
        <v>167.97</v>
      </c>
      <c r="CJ7" s="36">
        <v>165.45</v>
      </c>
      <c r="CK7" s="36">
        <v>139.69999999999999</v>
      </c>
      <c r="CL7" s="36">
        <v>71.400000000000006</v>
      </c>
      <c r="CM7" s="36">
        <v>74.08</v>
      </c>
      <c r="CN7" s="36">
        <v>61.2</v>
      </c>
      <c r="CO7" s="36">
        <v>61.39</v>
      </c>
      <c r="CP7" s="36">
        <v>60.89</v>
      </c>
      <c r="CQ7" s="36">
        <v>62.55</v>
      </c>
      <c r="CR7" s="36">
        <v>62.27</v>
      </c>
      <c r="CS7" s="36">
        <v>64.12</v>
      </c>
      <c r="CT7" s="36">
        <v>64.87</v>
      </c>
      <c r="CU7" s="36">
        <v>65.62</v>
      </c>
      <c r="CV7" s="36">
        <v>60.01</v>
      </c>
      <c r="CW7" s="36">
        <v>90.36</v>
      </c>
      <c r="CX7" s="36">
        <v>90.63</v>
      </c>
      <c r="CY7" s="36">
        <v>91.5</v>
      </c>
      <c r="CZ7" s="36">
        <v>92.39</v>
      </c>
      <c r="DA7" s="36">
        <v>93.05</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0.36</v>
      </c>
      <c r="EE7" s="36">
        <v>0.17</v>
      </c>
      <c r="EF7" s="36">
        <v>0.3</v>
      </c>
      <c r="EG7" s="36">
        <v>0.31</v>
      </c>
      <c r="EH7" s="36">
        <v>0.32</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矢澤 愛子</dc:creator>
  <cp:keywords/>
  <dc:description/>
  <cp:lastModifiedBy>矢澤 愛子</cp:lastModifiedBy>
  <cp:lastPrinted>2017-02-13T00:49:03Z</cp:lastPrinted>
  <dcterms:created xsi:type="dcterms:W3CDTF">2017-02-08T02:49:44Z</dcterms:created>
  <dcterms:modified xsi:type="dcterms:W3CDTF">2017-02-13T05:42:30Z</dcterms:modified>
  <cp:category/>
</cp:coreProperties>
</file>