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<sst xmlns="http://schemas.openxmlformats.org/spreadsheetml/2006/main" count="218" uniqueCount="108">
  <si>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</si>
  <si>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</si>
  <si>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</si>
  <si>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</si>
  <si>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</si>
  <si>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</si>
  <si>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</si>
  <si>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</si>
  <si>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</si>
  <si>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</si>
  <si>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</si>
  <si>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</si>
  <si>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</si>
  <si>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</si>
  <si>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</si>
  <si>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</si>
  <si>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</si>
  <si>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</si>
  <si>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</si>
  <si>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</si>
  <si>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</si>
  <si>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</si>
  <si>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</si>
  <si>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</si>
  <si>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</si>
  <si>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</si>
  <si>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</si>
  <si>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</si>
  <si>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</si>
  <si>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</si>
  <si>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</si>
  <si>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</si>
  <si>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</si>
  <si>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</si>
  <si>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</si>
  <si>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</si>
  <si>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</si>
  <si>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</si>
  <si>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</si>
  <si>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</si>
  <si>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</si>
  <si>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</si>
  <si>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</si>
  <si>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</si>
  <si>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</si>
  <si>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</si>
  <si>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</si>
  <si>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</si>
  <si>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</si>
  <si>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</si>
  <si>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</si>
  <si>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</si>
  <si>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</si>
  <si>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</si>
  <si>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</si>
  <si>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</si>
  <si>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</si>
  <si>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</si>
  <si>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</si>
  <si>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</si>
  <si>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</si>
  <si>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</si>
  <si>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</si>
  <si>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</si>
  <si>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</si>
  <si>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</si>
  <si>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</si>
  <si>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</si>
  <si>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</si>
  <si>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</si>
  <si>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</si>
  <si>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</si>
  <si>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</si>
  <si>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</si>
  <si>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</si>
  <si>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</si>
  <si>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</si>
  <si>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</si>
  <si>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</si>
  <si>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</si>
  <si>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</si>
  <si>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</si>
  <si>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</si>
  <si>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</si>
  <si>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</si>
  <si>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</si>
  <si>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</si>
  <si>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</si>
  <si>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</si>
  <si>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</si>
  <si>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</si>
  <si>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</si>
  <si>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</si>
  <si>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平谷村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</si>
  <si>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</si>
  <si>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</si>
  <si>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</si>
  <si>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</si>
  <si>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</si>
  <si>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</si>
  <si>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</si>
  <si>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</si>
  <si>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</si>
  <si>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</si>
  <si>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</si>
  <si>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③耐震化については平成２７年度より「生活基盤施設耐震化等交付金」により配水管交換及び施設改修を実施・予定している。</t>
    <phoneticPr fontId="4"/>
  </si>
  <si>
    <t>施設等の耐震化の実施により安定した水道水の供給を行うとともに、経営の安定化を図るため、水道料金の改定や施設修繕計画の策定など将来に向けた総合的な計画を検討する必要がある。また、人口増加対策として過疎対策を推進する。</t>
    <rPh sb="88" eb="90">
      <t>ジンコウ</t>
    </rPh>
    <rPh sb="90" eb="92">
      <t>ゾウカ</t>
    </rPh>
    <rPh sb="92" eb="94">
      <t>タイサク</t>
    </rPh>
    <rPh sb="97" eb="99">
      <t>カソ</t>
    </rPh>
    <rPh sb="99" eb="101">
      <t>タイサク</t>
    </rPh>
    <rPh sb="102" eb="104">
      <t>スイシン</t>
    </rPh>
    <phoneticPr fontId="4"/>
  </si>
  <si>
    <r>
      <t>①経常収支比率は100％前後となっているが、実情としては一般会計からの繰入金により黒字経営となっている。平成２７年度からの配水管の耐震化事業に伴</t>
    </r>
    <r>
      <rPr>
        <sz val="11"/>
        <rFont val="ＭＳ ゴシック"/>
        <family val="3"/>
        <charset val="128"/>
      </rPr>
      <t>い、④企業債残高対給水収益比率が増加してくることから料金改定や経</t>
    </r>
    <r>
      <rPr>
        <sz val="11"/>
        <color theme="1"/>
        <rFont val="ＭＳ ゴシック"/>
        <family val="3"/>
        <charset val="128"/>
      </rPr>
      <t>営方針の見直しを図る必要がある。⑤料金回収率は、類似団体平均値を上回っており、経営改善の成果を上げている要因の一つである。今後は配水管の布設替えに伴い、料金の見直しを検討する。⑦施設利用率は類似団体平均値と比べ、同程度で推移しており、人口・観光客数の減少に伴っていると思われる。村の過疎化が進む中ではあるが過疎対策をより一層推進していく。⑧有収率については平均よりもやや高く推移しており、今後は配水管の交換により有収率が上がると見込まれる。</t>
    </r>
    <rPh sb="75" eb="77">
      <t>キギョウ</t>
    </rPh>
    <rPh sb="77" eb="78">
      <t>サイ</t>
    </rPh>
    <rPh sb="78" eb="80">
      <t>ザンダカ</t>
    </rPh>
    <rPh sb="80" eb="81">
      <t>タイ</t>
    </rPh>
    <rPh sb="81" eb="83">
      <t>キュウスイ</t>
    </rPh>
    <rPh sb="83" eb="85">
      <t>シュウエキ</t>
    </rPh>
    <rPh sb="85" eb="87">
      <t>ヒリツ</t>
    </rPh>
    <rPh sb="245" eb="248">
      <t>カソカ</t>
    </rPh>
    <rPh sb="249" eb="250">
      <t>スス</t>
    </rPh>
    <rPh sb="251" eb="252">
      <t>ナカ</t>
    </rPh>
    <rPh sb="264" eb="266">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</si>
</sst>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10.59</c:v>
                </c:pt>
              </c:numCache>
            </c:numRef>
          </c:val>
        </c:ser>
        <c:dLbls>
          <c:showLegendKey val="0"/>
          <c:showVal val="0"/>
          <c:showCatName val="0"/>
          <c:showSerName val="0"/>
          <c:showPercent val="0"/>
          <c:showBubbleSize val="0"/>
        </c:dLbls>
        <c:gapWidth val="150"/>
        <c:axId val="81585280"/>
        <c:axId val="815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1585280"/>
        <c:axId val="81587200"/>
      </c:lineChart>
      <c:dateAx>
        <c:axId val="81585280"/>
        <c:scaling>
          <c:orientation val="minMax"/>
        </c:scaling>
        <c:delete val="1"/>
        <c:axPos val="b"/>
        <c:numFmt formatCode="ge" sourceLinked="1"/>
        <c:majorTickMark val="none"/>
        <c:minorTickMark val="none"/>
        <c:tickLblPos val="none"/>
        <c:crossAx val="81587200"/>
        <c:crosses val="autoZero"/>
        <c:auto val="1"/>
        <c:lblOffset val="100"/>
        <c:baseTimeUnit val="years"/>
      </c:dateAx>
      <c:valAx>
        <c:axId val="81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44.46</c:v>
                </c:pt>
                <c:pt idx="1">
                  <c:v>42.02</c:v>
                </c:pt>
                <c:pt idx="2">
                  <c:v>46.22</c:v>
                </c:pt>
                <c:pt idx="3">
                  <c:v>47.49</c:v>
                </c:pt>
                <c:pt idx="4">
                  <c:v>45.23</c:v>
                </c:pt>
              </c:numCache>
            </c:numRef>
          </c:val>
        </c:ser>
        <c:dLbls>
          <c:showLegendKey val="0"/>
          <c:showVal val="0"/>
          <c:showCatName val="0"/>
          <c:showSerName val="0"/>
          <c:showPercent val="0"/>
          <c:showBubbleSize val="0"/>
        </c:dLbls>
        <c:gapWidth val="150"/>
        <c:axId val="94971392"/>
        <c:axId val="949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4971392"/>
        <c:axId val="94973312"/>
      </c:lineChart>
      <c:dateAx>
        <c:axId val="94971392"/>
        <c:scaling>
          <c:orientation val="minMax"/>
        </c:scaling>
        <c:delete val="1"/>
        <c:axPos val="b"/>
        <c:numFmt formatCode="ge" sourceLinked="1"/>
        <c:majorTickMark val="none"/>
        <c:minorTickMark val="none"/>
        <c:tickLblPos val="none"/>
        <c:crossAx val="94973312"/>
        <c:crosses val="autoZero"/>
        <c:auto val="1"/>
        <c:lblOffset val="100"/>
        <c:baseTimeUnit val="years"/>
      </c:dateAx>
      <c:valAx>
        <c:axId val="949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78.400000000000006</c:v>
                </c:pt>
                <c:pt idx="1">
                  <c:v>78.739999999999995</c:v>
                </c:pt>
                <c:pt idx="2">
                  <c:v>78.03</c:v>
                </c:pt>
                <c:pt idx="3">
                  <c:v>78.739999999999995</c:v>
                </c:pt>
                <c:pt idx="4">
                  <c:v>81</c:v>
                </c:pt>
              </c:numCache>
            </c:numRef>
          </c:val>
        </c:ser>
        <c:dLbls>
          <c:showLegendKey val="0"/>
          <c:showVal val="0"/>
          <c:showCatName val="0"/>
          <c:showSerName val="0"/>
          <c:showPercent val="0"/>
          <c:showBubbleSize val="0"/>
        </c:dLbls>
        <c:gapWidth val="150"/>
        <c:axId val="95020160"/>
        <c:axId val="950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5020160"/>
        <c:axId val="95022080"/>
      </c:lineChart>
      <c:dateAx>
        <c:axId val="95020160"/>
        <c:scaling>
          <c:orientation val="minMax"/>
        </c:scaling>
        <c:delete val="1"/>
        <c:axPos val="b"/>
        <c:numFmt formatCode="ge" sourceLinked="1"/>
        <c:majorTickMark val="none"/>
        <c:minorTickMark val="none"/>
        <c:tickLblPos val="none"/>
        <c:crossAx val="95022080"/>
        <c:crosses val="autoZero"/>
        <c:auto val="1"/>
        <c:lblOffset val="100"/>
        <c:baseTimeUnit val="years"/>
      </c:dateAx>
      <c:valAx>
        <c:axId val="950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c:v>
                </c:pt>
                <c:pt idx="1">
                  <c:v>100</c:v>
                </c:pt>
                <c:pt idx="2">
                  <c:v>98.54</c:v>
                </c:pt>
                <c:pt idx="3">
                  <c:v>101.09</c:v>
                </c:pt>
                <c:pt idx="4">
                  <c:v>100.45</c:v>
                </c:pt>
              </c:numCache>
            </c:numRef>
          </c:val>
        </c:ser>
        <c:dLbls>
          <c:showLegendKey val="0"/>
          <c:showVal val="0"/>
          <c:showCatName val="0"/>
          <c:showSerName val="0"/>
          <c:showPercent val="0"/>
          <c:showBubbleSize val="0"/>
        </c:dLbls>
        <c:gapWidth val="150"/>
        <c:axId val="81900288"/>
        <c:axId val="819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1900288"/>
        <c:axId val="81902208"/>
      </c:lineChart>
      <c:dateAx>
        <c:axId val="81900288"/>
        <c:scaling>
          <c:orientation val="minMax"/>
        </c:scaling>
        <c:delete val="1"/>
        <c:axPos val="b"/>
        <c:numFmt formatCode="ge" sourceLinked="1"/>
        <c:majorTickMark val="none"/>
        <c:minorTickMark val="none"/>
        <c:tickLblPos val="none"/>
        <c:crossAx val="81902208"/>
        <c:crosses val="autoZero"/>
        <c:auto val="1"/>
        <c:lblOffset val="100"/>
        <c:baseTimeUnit val="years"/>
      </c:dateAx>
      <c:valAx>
        <c:axId val="819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54848"/>
        <c:axId val="946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54848"/>
        <c:axId val="94656768"/>
      </c:lineChart>
      <c:dateAx>
        <c:axId val="94654848"/>
        <c:scaling>
          <c:orientation val="minMax"/>
        </c:scaling>
        <c:delete val="1"/>
        <c:axPos val="b"/>
        <c:numFmt formatCode="ge" sourceLinked="1"/>
        <c:majorTickMark val="none"/>
        <c:minorTickMark val="none"/>
        <c:tickLblPos val="none"/>
        <c:crossAx val="94656768"/>
        <c:crosses val="autoZero"/>
        <c:auto val="1"/>
        <c:lblOffset val="100"/>
        <c:baseTimeUnit val="years"/>
      </c:dateAx>
      <c:valAx>
        <c:axId val="946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91328"/>
        <c:axId val="946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91328"/>
        <c:axId val="94693248"/>
      </c:lineChart>
      <c:dateAx>
        <c:axId val="94691328"/>
        <c:scaling>
          <c:orientation val="minMax"/>
        </c:scaling>
        <c:delete val="1"/>
        <c:axPos val="b"/>
        <c:numFmt formatCode="ge" sourceLinked="1"/>
        <c:majorTickMark val="none"/>
        <c:minorTickMark val="none"/>
        <c:tickLblPos val="none"/>
        <c:crossAx val="94693248"/>
        <c:crosses val="autoZero"/>
        <c:auto val="1"/>
        <c:lblOffset val="100"/>
        <c:baseTimeUnit val="years"/>
      </c:dateAx>
      <c:valAx>
        <c:axId val="946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01920"/>
        <c:axId val="948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01920"/>
        <c:axId val="94803840"/>
      </c:lineChart>
      <c:dateAx>
        <c:axId val="94801920"/>
        <c:scaling>
          <c:orientation val="minMax"/>
        </c:scaling>
        <c:delete val="1"/>
        <c:axPos val="b"/>
        <c:numFmt formatCode="ge" sourceLinked="1"/>
        <c:majorTickMark val="none"/>
        <c:minorTickMark val="none"/>
        <c:tickLblPos val="none"/>
        <c:crossAx val="94803840"/>
        <c:crosses val="autoZero"/>
        <c:auto val="1"/>
        <c:lblOffset val="100"/>
        <c:baseTimeUnit val="years"/>
      </c:dateAx>
      <c:valAx>
        <c:axId val="948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106560"/>
        <c:axId val="951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06560"/>
        <c:axId val="95108480"/>
      </c:lineChart>
      <c:dateAx>
        <c:axId val="95106560"/>
        <c:scaling>
          <c:orientation val="minMax"/>
        </c:scaling>
        <c:delete val="1"/>
        <c:axPos val="b"/>
        <c:numFmt formatCode="ge" sourceLinked="1"/>
        <c:majorTickMark val="none"/>
        <c:minorTickMark val="none"/>
        <c:tickLblPos val="none"/>
        <c:crossAx val="95108480"/>
        <c:crosses val="autoZero"/>
        <c:auto val="1"/>
        <c:lblOffset val="100"/>
        <c:baseTimeUnit val="years"/>
      </c:dateAx>
      <c:valAx>
        <c:axId val="951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formatCode="#,##0.00;&quot;△&quot;#,##0.00;&quot;-&quot;">
                  <c:v>291.43</c:v>
                </c:pt>
              </c:numCache>
            </c:numRef>
          </c:val>
        </c:ser>
        <c:dLbls>
          <c:showLegendKey val="0"/>
          <c:showVal val="0"/>
          <c:showCatName val="0"/>
          <c:showSerName val="0"/>
          <c:showPercent val="0"/>
          <c:showBubbleSize val="0"/>
        </c:dLbls>
        <c:gapWidth val="150"/>
        <c:axId val="95146752"/>
        <c:axId val="951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5146752"/>
        <c:axId val="95148672"/>
      </c:lineChart>
      <c:dateAx>
        <c:axId val="95146752"/>
        <c:scaling>
          <c:orientation val="minMax"/>
        </c:scaling>
        <c:delete val="1"/>
        <c:axPos val="b"/>
        <c:numFmt formatCode="ge" sourceLinked="1"/>
        <c:majorTickMark val="none"/>
        <c:minorTickMark val="none"/>
        <c:tickLblPos val="none"/>
        <c:crossAx val="95148672"/>
        <c:crosses val="autoZero"/>
        <c:auto val="1"/>
        <c:lblOffset val="100"/>
        <c:baseTimeUnit val="years"/>
      </c:dateAx>
      <c:valAx>
        <c:axId val="951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81.17</c:v>
                </c:pt>
                <c:pt idx="1">
                  <c:v>51.68</c:v>
                </c:pt>
                <c:pt idx="2">
                  <c:v>33.25</c:v>
                </c:pt>
                <c:pt idx="3">
                  <c:v>65.88</c:v>
                </c:pt>
                <c:pt idx="4">
                  <c:v>47.89</c:v>
                </c:pt>
              </c:numCache>
            </c:numRef>
          </c:val>
        </c:ser>
        <c:dLbls>
          <c:showLegendKey val="0"/>
          <c:showVal val="0"/>
          <c:showCatName val="0"/>
          <c:showSerName val="0"/>
          <c:showPercent val="0"/>
          <c:showBubbleSize val="0"/>
        </c:dLbls>
        <c:gapWidth val="150"/>
        <c:axId val="94898816"/>
        <c:axId val="949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4898816"/>
        <c:axId val="94929664"/>
      </c:lineChart>
      <c:dateAx>
        <c:axId val="94898816"/>
        <c:scaling>
          <c:orientation val="minMax"/>
        </c:scaling>
        <c:delete val="1"/>
        <c:axPos val="b"/>
        <c:numFmt formatCode="ge" sourceLinked="1"/>
        <c:majorTickMark val="none"/>
        <c:minorTickMark val="none"/>
        <c:tickLblPos val="none"/>
        <c:crossAx val="94929664"/>
        <c:crosses val="autoZero"/>
        <c:auto val="1"/>
        <c:lblOffset val="100"/>
        <c:baseTimeUnit val="years"/>
      </c:dateAx>
      <c:valAx>
        <c:axId val="949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179.61</c:v>
                </c:pt>
                <c:pt idx="1">
                  <c:v>304.25</c:v>
                </c:pt>
                <c:pt idx="2">
                  <c:v>435.43</c:v>
                </c:pt>
                <c:pt idx="3">
                  <c:v>213.79</c:v>
                </c:pt>
                <c:pt idx="4">
                  <c:v>286.51</c:v>
                </c:pt>
              </c:numCache>
            </c:numRef>
          </c:val>
        </c:ser>
        <c:dLbls>
          <c:showLegendKey val="0"/>
          <c:showVal val="0"/>
          <c:showCatName val="0"/>
          <c:showSerName val="0"/>
          <c:showPercent val="0"/>
          <c:showBubbleSize val="0"/>
        </c:dLbls>
        <c:gapWidth val="150"/>
        <c:axId val="94947200"/>
        <c:axId val="949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4947200"/>
        <c:axId val="94957568"/>
      </c:lineChart>
      <c:dateAx>
        <c:axId val="94947200"/>
        <c:scaling>
          <c:orientation val="minMax"/>
        </c:scaling>
        <c:delete val="1"/>
        <c:axPos val="b"/>
        <c:numFmt formatCode="ge" sourceLinked="1"/>
        <c:majorTickMark val="none"/>
        <c:minorTickMark val="none"/>
        <c:tickLblPos val="none"/>
        <c:crossAx val="94957568"/>
        <c:crosses val="autoZero"/>
        <c:auto val="1"/>
        <c:lblOffset val="100"/>
        <c:baseTimeUnit val="years"/>
      </c:dateAx>
      <c:valAx>
        <c:axId val="949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 zoomScaleNormal="100" workbookViewId="0">
      <selection activeCell="BH12" sqref="BH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平谷村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473</v>
      </c>
      <c r="AJ8" s="74"/>
      <c r="AK8" s="74"/>
      <c r="AL8" s="74"/>
      <c r="AM8" s="74"/>
      <c r="AN8" s="74"/>
      <c r="AO8" s="74"/>
      <c r="AP8" s="75"/>
      <c r="AQ8" s="56">
        <f>データ!R6</f>
        <v>77.37</v>
      </c>
      <c r="AR8" s="56"/>
      <c r="AS8" s="56"/>
      <c r="AT8" s="56"/>
      <c r="AU8" s="56"/>
      <c r="AV8" s="56"/>
      <c r="AW8" s="56"/>
      <c r="AX8" s="56"/>
      <c r="AY8" s="56">
        <f>データ!S6</f>
        <v>6.11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96.83</v>
      </c>
      <c r="S10" s="56"/>
      <c r="T10" s="56"/>
      <c r="U10" s="56"/>
      <c r="V10" s="56"/>
      <c r="W10" s="56"/>
      <c r="X10" s="56"/>
      <c r="Y10" s="56"/>
      <c r="Z10" s="64">
        <f>データ!P6</f>
        <v>1600</v>
      </c>
      <c r="AA10" s="64"/>
      <c r="AB10" s="64"/>
      <c r="AC10" s="64"/>
      <c r="AD10" s="64"/>
      <c r="AE10" s="64"/>
      <c r="AF10" s="64"/>
      <c r="AG10" s="64"/>
      <c r="AH10" s="2"/>
      <c r="AI10" s="64">
        <f>データ!T6</f>
        <v>427</v>
      </c>
      <c r="AJ10" s="64"/>
      <c r="AK10" s="64"/>
      <c r="AL10" s="64"/>
      <c r="AM10" s="64"/>
      <c r="AN10" s="64"/>
      <c r="AO10" s="64"/>
      <c r="AP10" s="64"/>
      <c r="AQ10" s="56">
        <f>データ!U6</f>
        <v>0.37</v>
      </c>
      <c r="AR10" s="56"/>
      <c r="AS10" s="56"/>
      <c r="AT10" s="56"/>
      <c r="AU10" s="56"/>
      <c r="AV10" s="56"/>
      <c r="AW10" s="56"/>
      <c r="AX10" s="56"/>
      <c r="AY10" s="56">
        <f>データ!V6</f>
        <v>1154.05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204099</v>
      </c>
      <c r="D6" s="31">
        <f t="shared" si="3"/>
        <v>47</v>
      </c>
      <c r="E6" s="31">
        <f t="shared" si="3"/>
        <v>1</v>
      </c>
      <c r="F6" s="31">
        <f t="shared" si="3"/>
        <v>0</v>
      </c>
      <c r="G6" s="31">
        <f t="shared" si="3"/>
        <v>0</v>
      </c>
      <c r="H6" s="31" t="str">
        <f t="shared" si="3"/>
        <v>長野県　平谷村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96.83</v>
      </c>
      <c r="P6" s="32">
        <f t="shared" si="3"/>
        <v>1600</v>
      </c>
      <c r="Q6" s="32">
        <f t="shared" si="3"/>
        <v>473</v>
      </c>
      <c r="R6" s="32">
        <f t="shared" si="3"/>
        <v>77.37</v>
      </c>
      <c r="S6" s="32">
        <f t="shared" si="3"/>
        <v>6.11</v>
      </c>
      <c r="T6" s="32">
        <f t="shared" si="3"/>
        <v>427</v>
      </c>
      <c r="U6" s="32">
        <f t="shared" si="3"/>
        <v>0.37</v>
      </c>
      <c r="V6" s="32">
        <f t="shared" si="3"/>
        <v>1154.05</v>
      </c>
      <c r="W6" s="33">
        <f>IF(W7="",NA(),W7)</f>
        <v>100</v>
      </c>
      <c r="X6" s="33">
        <f t="shared" ref="X6:AF6" si="4">IF(X7="",NA(),X7)</f>
        <v>100</v>
      </c>
      <c r="Y6" s="33">
        <f t="shared" si="4"/>
        <v>98.54</v>
      </c>
      <c r="Z6" s="33">
        <f t="shared" si="4"/>
        <v>101.09</v>
      </c>
      <c r="AA6" s="33">
        <f t="shared" si="4"/>
        <v>100.45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3">
        <f t="shared" si="7"/>
        <v>291.43</v>
      </c>
      <c r="BI6" s="33">
        <f t="shared" si="7"/>
        <v>1442.51</v>
      </c>
      <c r="BJ6" s="33">
        <f t="shared" si="7"/>
        <v>1496.15</v>
      </c>
      <c r="BK6" s="33">
        <f t="shared" si="7"/>
        <v>1462.56</v>
      </c>
      <c r="BL6" s="33">
        <f t="shared" si="7"/>
        <v>1486.62</v>
      </c>
      <c r="BM6" s="33">
        <f t="shared" si="7"/>
        <v>1510.14</v>
      </c>
      <c r="BN6" s="32" t="str">
        <f>IF(BN7="","",IF(BN7="-","【-】","【"&amp;SUBSTITUTE(TEXT(BN7,"#,##0.00"),"-","△")&amp;"】"))</f>
        <v>【1,242.90】</v>
      </c>
      <c r="BO6" s="33">
        <f>IF(BO7="",NA(),BO7)</f>
        <v>81.17</v>
      </c>
      <c r="BP6" s="33">
        <f t="shared" ref="BP6:BX6" si="8">IF(BP7="",NA(),BP7)</f>
        <v>51.68</v>
      </c>
      <c r="BQ6" s="33">
        <f t="shared" si="8"/>
        <v>33.25</v>
      </c>
      <c r="BR6" s="33">
        <f t="shared" si="8"/>
        <v>65.88</v>
      </c>
      <c r="BS6" s="33">
        <f t="shared" si="8"/>
        <v>47.89</v>
      </c>
      <c r="BT6" s="33">
        <f t="shared" si="8"/>
        <v>33.299999999999997</v>
      </c>
      <c r="BU6" s="33">
        <f t="shared" si="8"/>
        <v>33.01</v>
      </c>
      <c r="BV6" s="33">
        <f t="shared" si="8"/>
        <v>32.39</v>
      </c>
      <c r="BW6" s="33">
        <f t="shared" si="8"/>
        <v>24.39</v>
      </c>
      <c r="BX6" s="33">
        <f t="shared" si="8"/>
        <v>22.67</v>
      </c>
      <c r="BY6" s="32" t="str">
        <f>IF(BY7="","",IF(BY7="-","【-】","【"&amp;SUBSTITUTE(TEXT(BY7,"#,##0.00"),"-","△")&amp;"】"))</f>
        <v>【33.35】</v>
      </c>
      <c r="BZ6" s="33">
        <f>IF(BZ7="",NA(),BZ7)</f>
        <v>179.61</v>
      </c>
      <c r="CA6" s="33">
        <f t="shared" ref="CA6:CI6" si="9">IF(CA7="",NA(),CA7)</f>
        <v>304.25</v>
      </c>
      <c r="CB6" s="33">
        <f t="shared" si="9"/>
        <v>435.43</v>
      </c>
      <c r="CC6" s="33">
        <f t="shared" si="9"/>
        <v>213.79</v>
      </c>
      <c r="CD6" s="33">
        <f t="shared" si="9"/>
        <v>286.51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44.46</v>
      </c>
      <c r="CL6" s="33">
        <f t="shared" ref="CL6:CT6" si="10">IF(CL7="",NA(),CL7)</f>
        <v>42.02</v>
      </c>
      <c r="CM6" s="33">
        <f t="shared" si="10"/>
        <v>46.22</v>
      </c>
      <c r="CN6" s="33">
        <f t="shared" si="10"/>
        <v>47.49</v>
      </c>
      <c r="CO6" s="33">
        <f t="shared" si="10"/>
        <v>45.23</v>
      </c>
      <c r="CP6" s="33">
        <f t="shared" si="10"/>
        <v>50.66</v>
      </c>
      <c r="CQ6" s="33">
        <f t="shared" si="10"/>
        <v>51.11</v>
      </c>
      <c r="CR6" s="33">
        <f t="shared" si="10"/>
        <v>50.49</v>
      </c>
      <c r="CS6" s="33">
        <f t="shared" si="10"/>
        <v>48.36</v>
      </c>
      <c r="CT6" s="33">
        <f t="shared" si="10"/>
        <v>48.7</v>
      </c>
      <c r="CU6" s="32" t="str">
        <f>IF(CU7="","",IF(CU7="-","【-】","【"&amp;SUBSTITUTE(TEXT(CU7,"#,##0.00"),"-","△")&amp;"】"))</f>
        <v>【57.58】</v>
      </c>
      <c r="CV6" s="33">
        <f>IF(CV7="",NA(),CV7)</f>
        <v>78.400000000000006</v>
      </c>
      <c r="CW6" s="33">
        <f t="shared" ref="CW6:DE6" si="11">IF(CW7="",NA(),CW7)</f>
        <v>78.739999999999995</v>
      </c>
      <c r="CX6" s="33">
        <f t="shared" si="11"/>
        <v>78.03</v>
      </c>
      <c r="CY6" s="33">
        <f t="shared" si="11"/>
        <v>78.739999999999995</v>
      </c>
      <c r="CZ6" s="33">
        <f t="shared" si="11"/>
        <v>81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10.59</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204099</v>
      </c>
      <c r="D7" s="35">
        <v>47</v>
      </c>
      <c r="E7" s="35">
        <v>1</v>
      </c>
      <c r="F7" s="35">
        <v>0</v>
      </c>
      <c r="G7" s="35">
        <v>0</v>
      </c>
      <c r="H7" s="35" t="s">
        <v>93</v>
      </c>
      <c r="I7" s="35" t="s">
        <v>94</v>
      </c>
      <c r="J7" s="35" t="s">
        <v>95</v>
      </c>
      <c r="K7" s="35" t="s">
        <v>96</v>
      </c>
      <c r="L7" s="35" t="s">
        <v>97</v>
      </c>
      <c r="M7" s="36" t="s">
        <v>98</v>
      </c>
      <c r="N7" s="36" t="s">
        <v>99</v>
      </c>
      <c r="O7" s="36">
        <v>96.83</v>
      </c>
      <c r="P7" s="36">
        <v>1600</v>
      </c>
      <c r="Q7" s="36">
        <v>473</v>
      </c>
      <c r="R7" s="36">
        <v>77.37</v>
      </c>
      <c r="S7" s="36">
        <v>6.11</v>
      </c>
      <c r="T7" s="36">
        <v>427</v>
      </c>
      <c r="U7" s="36">
        <v>0.37</v>
      </c>
      <c r="V7" s="36">
        <v>1154.05</v>
      </c>
      <c r="W7" s="36">
        <v>100</v>
      </c>
      <c r="X7" s="36">
        <v>100</v>
      </c>
      <c r="Y7" s="36">
        <v>98.54</v>
      </c>
      <c r="Z7" s="36">
        <v>101.09</v>
      </c>
      <c r="AA7" s="36">
        <v>100.45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291.43</v>
      </c>
      <c r="BI7" s="36">
        <v>1442.51</v>
      </c>
      <c r="BJ7" s="36">
        <v>1496.15</v>
      </c>
      <c r="BK7" s="36">
        <v>1462.56</v>
      </c>
      <c r="BL7" s="36">
        <v>1486.62</v>
      </c>
      <c r="BM7" s="36">
        <v>1510.14</v>
      </c>
      <c r="BN7" s="36">
        <v>1242.9000000000001</v>
      </c>
      <c r="BO7" s="36">
        <v>81.17</v>
      </c>
      <c r="BP7" s="36">
        <v>51.68</v>
      </c>
      <c r="BQ7" s="36">
        <v>33.25</v>
      </c>
      <c r="BR7" s="36">
        <v>65.88</v>
      </c>
      <c r="BS7" s="36">
        <v>47.89</v>
      </c>
      <c r="BT7" s="36">
        <v>33.299999999999997</v>
      </c>
      <c r="BU7" s="36">
        <v>33.01</v>
      </c>
      <c r="BV7" s="36">
        <v>32.39</v>
      </c>
      <c r="BW7" s="36">
        <v>24.39</v>
      </c>
      <c r="BX7" s="36">
        <v>22.67</v>
      </c>
      <c r="BY7" s="36">
        <v>33.35</v>
      </c>
      <c r="BZ7" s="36">
        <v>179.61</v>
      </c>
      <c r="CA7" s="36">
        <v>304.25</v>
      </c>
      <c r="CB7" s="36">
        <v>435.43</v>
      </c>
      <c r="CC7" s="36">
        <v>213.79</v>
      </c>
      <c r="CD7" s="36">
        <v>286.51</v>
      </c>
      <c r="CE7" s="36">
        <v>526.57000000000005</v>
      </c>
      <c r="CF7" s="36">
        <v>523.08000000000004</v>
      </c>
      <c r="CG7" s="36">
        <v>530.83000000000004</v>
      </c>
      <c r="CH7" s="36">
        <v>734.18</v>
      </c>
      <c r="CI7" s="36">
        <v>789.62</v>
      </c>
      <c r="CJ7" s="36">
        <v>524.69000000000005</v>
      </c>
      <c r="CK7" s="36">
        <v>44.46</v>
      </c>
      <c r="CL7" s="36">
        <v>42.02</v>
      </c>
      <c r="CM7" s="36">
        <v>46.22</v>
      </c>
      <c r="CN7" s="36">
        <v>47.49</v>
      </c>
      <c r="CO7" s="36">
        <v>45.23</v>
      </c>
      <c r="CP7" s="36">
        <v>50.66</v>
      </c>
      <c r="CQ7" s="36">
        <v>51.11</v>
      </c>
      <c r="CR7" s="36">
        <v>50.49</v>
      </c>
      <c r="CS7" s="36">
        <v>48.36</v>
      </c>
      <c r="CT7" s="36">
        <v>48.7</v>
      </c>
      <c r="CU7" s="36">
        <v>57.58</v>
      </c>
      <c r="CV7" s="36">
        <v>78.400000000000006</v>
      </c>
      <c r="CW7" s="36">
        <v>78.739999999999995</v>
      </c>
      <c r="CX7" s="36">
        <v>78.03</v>
      </c>
      <c r="CY7" s="36">
        <v>78.739999999999995</v>
      </c>
      <c r="CZ7" s="36">
        <v>81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10.59</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2017-01-30T10:57:32Z</cp:lastPrinted>
  <dcterms:created xsi:type="dcterms:W3CDTF">2016-12-02T02:18:21Z</dcterms:created>
  <dcterms:modified xsi:type="dcterms:W3CDTF">2017-02-20T04:50:56Z</dcterms:modified>
  <cp:category/>
</cp:coreProperties>
</file>