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<sst xmlns="http://schemas.openxmlformats.org/spreadsheetml/2006/main" count="221" uniqueCount="111">
  <si>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</si>
  <si>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</si>
  <si>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</si>
  <si>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</si>
  <si>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</si>
  <si>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</si>
  <si>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</si>
  <si>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</si>
  <si>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</si>
  <si>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</si>
  <si>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</si>
  <si>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</si>
  <si>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</si>
  <si>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</si>
  <si>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</si>
  <si>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</si>
  <si>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</si>
  <si>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</si>
  <si>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</si>
  <si>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</si>
  <si>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</si>
  <si>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</si>
  <si>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</si>
  <si>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</si>
  <si>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</si>
  <si>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</si>
  <si>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</si>
  <si>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</si>
  <si>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</si>
  <si>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</si>
  <si>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</si>
  <si>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</si>
  <si>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</si>
  <si>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</si>
  <si>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</si>
  <si>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</si>
  <si>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</si>
  <si>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</si>
  <si>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</si>
  <si>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</si>
  <si>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</si>
  <si>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</si>
  <si>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</si>
  <si>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</si>
  <si>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</si>
  <si>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</si>
  <si>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</si>
  <si>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</si>
  <si>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</si>
  <si>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</si>
  <si>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</si>
  <si>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</si>
  <si>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</si>
  <si>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</si>
  <si>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</si>
  <si>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</si>
  <si>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</si>
  <si>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</si>
  <si>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</si>
  <si>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</si>
  <si>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</si>
  <si>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</si>
  <si>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</si>
  <si>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</si>
  <si>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</si>
  <si>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</si>
  <si>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</si>
  <si>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</si>
  <si>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</si>
  <si>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</si>
  <si>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</si>
  <si>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</si>
  <si>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</si>
  <si>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</si>
  <si>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</si>
  <si>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</si>
  <si>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</si>
  <si>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</si>
  <si>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</si>
  <si>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</si>
  <si>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</si>
  <si>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</si>
  <si>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</si>
  <si>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</si>
  <si>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</si>
  <si>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</si>
  <si>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</si>
  <si>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</si>
  <si>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</si>
  <si>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</si>
  <si>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</si>
  <si>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</si>
  <si>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</si>
  <si>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</si>
  <si>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</si>
  <si>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</si>
  <si>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白馬村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</si>
  <si>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</si>
  <si>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</si>
  <si>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</si>
  <si>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</si>
  <si>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</si>
  <si>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</si>
  <si>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</si>
  <si>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</si>
  <si>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</si>
  <si>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</si>
  <si>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</si>
  <si>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汚水処理原価が類似団体と比較し高い傾向にあり、逆に経費回収率は低く、その要因として類似団体より低い水洗化率が考えられる。水洗化率の向上が必要である。
　施設稼働率が低い状況は、定住人口より多い観光人口（観光客）を想定した施設整備によるものである。</t>
    <rPh sb="2" eb="4">
      <t>オスイ</t>
    </rPh>
    <rPh sb="4" eb="6">
      <t>ショリ</t>
    </rPh>
    <rPh sb="6" eb="8">
      <t>ゲンカ</t>
    </rPh>
    <rPh sb="9" eb="11">
      <t>ルイジ</t>
    </rPh>
    <rPh sb="11" eb="13">
      <t>ダンタイ</t>
    </rPh>
    <rPh sb="14" eb="16">
      <t>ヒカク</t>
    </rPh>
    <rPh sb="17" eb="18">
      <t>タカ</t>
    </rPh>
    <rPh sb="19" eb="21">
      <t>ケイコウ</t>
    </rPh>
    <rPh sb="25" eb="26">
      <t>ギャク</t>
    </rPh>
    <rPh sb="27" eb="29">
      <t>ケイヒ</t>
    </rPh>
    <rPh sb="29" eb="31">
      <t>カイシュウ</t>
    </rPh>
    <rPh sb="31" eb="32">
      <t>リツ</t>
    </rPh>
    <rPh sb="33" eb="34">
      <t>ヒク</t>
    </rPh>
    <rPh sb="38" eb="40">
      <t>ヨウイン</t>
    </rPh>
    <rPh sb="43" eb="45">
      <t>ルイジ</t>
    </rPh>
    <rPh sb="45" eb="47">
      <t>ダンタイ</t>
    </rPh>
    <rPh sb="49" eb="50">
      <t>ヒク</t>
    </rPh>
    <rPh sb="51" eb="54">
      <t>スイセンカ</t>
    </rPh>
    <rPh sb="54" eb="55">
      <t>リツ</t>
    </rPh>
    <rPh sb="56" eb="57">
      <t>カンガ</t>
    </rPh>
    <rPh sb="62" eb="65">
      <t>スイセンカ</t>
    </rPh>
    <rPh sb="65" eb="66">
      <t>リツ</t>
    </rPh>
    <rPh sb="67" eb="69">
      <t>コウジョウ</t>
    </rPh>
    <rPh sb="70" eb="72">
      <t>ヒツヨウ</t>
    </rPh>
    <rPh sb="78" eb="80">
      <t>シセツ</t>
    </rPh>
    <rPh sb="80" eb="82">
      <t>カドウ</t>
    </rPh>
    <rPh sb="82" eb="83">
      <t>リツ</t>
    </rPh>
    <rPh sb="84" eb="85">
      <t>ヒク</t>
    </rPh>
    <rPh sb="86" eb="88">
      <t>ジョウキョウ</t>
    </rPh>
    <rPh sb="90" eb="92">
      <t>テイジュウ</t>
    </rPh>
    <rPh sb="92" eb="94">
      <t>ジンコウ</t>
    </rPh>
    <rPh sb="96" eb="97">
      <t>オオ</t>
    </rPh>
    <rPh sb="98" eb="100">
      <t>カンコウ</t>
    </rPh>
    <rPh sb="100" eb="102">
      <t>ジンコウ</t>
    </rPh>
    <rPh sb="103" eb="106">
      <t>カンコウキャク</t>
    </rPh>
    <rPh sb="108" eb="110">
      <t>ソウテイ</t>
    </rPh>
    <rPh sb="112" eb="114">
      <t>シセツ</t>
    </rPh>
    <rPh sb="114" eb="116">
      <t>セイビ</t>
    </rPh>
    <phoneticPr fontId="4"/>
  </si>
  <si>
    <t xml:space="preserve">
　現在、汚水処理場の平成２６～３０年度を第１期とする長寿命化計画に基づく更新事業を実施している。
　その事業によりダウンサイジング化できるものは行うよう努める。
　管渠については、法定耐用年数を経過するものはないが、平成２６年１１月に発生した震災による災害復旧工事により被災箇所（４４０ｍ程）の修繕を実施した。復旧延長は全延長の０．４％にあたる。</t>
    <rPh sb="2" eb="4">
      <t>ゲンザイ</t>
    </rPh>
    <rPh sb="5" eb="7">
      <t>オスイ</t>
    </rPh>
    <rPh sb="7" eb="10">
      <t>ショリジョウ</t>
    </rPh>
    <rPh sb="21" eb="22">
      <t>ダイ</t>
    </rPh>
    <rPh sb="23" eb="24">
      <t>キ</t>
    </rPh>
    <rPh sb="27" eb="28">
      <t>チョウ</t>
    </rPh>
    <rPh sb="28" eb="31">
      <t>ジュミョウカ</t>
    </rPh>
    <rPh sb="31" eb="33">
      <t>ケイカク</t>
    </rPh>
    <rPh sb="34" eb="35">
      <t>モト</t>
    </rPh>
    <rPh sb="37" eb="39">
      <t>コウシン</t>
    </rPh>
    <rPh sb="39" eb="41">
      <t>ジギョウ</t>
    </rPh>
    <rPh sb="42" eb="44">
      <t>ジッシ</t>
    </rPh>
    <rPh sb="53" eb="55">
      <t>ジギョウ</t>
    </rPh>
    <rPh sb="66" eb="67">
      <t>カ</t>
    </rPh>
    <rPh sb="73" eb="74">
      <t>オコナ</t>
    </rPh>
    <rPh sb="77" eb="78">
      <t>ツト</t>
    </rPh>
    <rPh sb="83" eb="85">
      <t>カンキョ</t>
    </rPh>
    <rPh sb="91" eb="93">
      <t>ホウテイ</t>
    </rPh>
    <rPh sb="93" eb="95">
      <t>タイヨウ</t>
    </rPh>
    <rPh sb="95" eb="97">
      <t>ネンスウ</t>
    </rPh>
    <rPh sb="98" eb="100">
      <t>ケイカ</t>
    </rPh>
    <rPh sb="109" eb="111">
      <t>ヘイセイ</t>
    </rPh>
    <rPh sb="113" eb="114">
      <t>ネン</t>
    </rPh>
    <rPh sb="116" eb="117">
      <t>ゲツ</t>
    </rPh>
    <rPh sb="118" eb="120">
      <t>ハッセイ</t>
    </rPh>
    <rPh sb="122" eb="124">
      <t>シンサイ</t>
    </rPh>
    <rPh sb="127" eb="129">
      <t>サイガイ</t>
    </rPh>
    <rPh sb="129" eb="131">
      <t>フッキュウ</t>
    </rPh>
    <rPh sb="131" eb="133">
      <t>コウジ</t>
    </rPh>
    <rPh sb="136" eb="138">
      <t>ヒサイ</t>
    </rPh>
    <rPh sb="138" eb="140">
      <t>カショ</t>
    </rPh>
    <rPh sb="145" eb="146">
      <t>ホド</t>
    </rPh>
    <rPh sb="148" eb="150">
      <t>シュウゼン</t>
    </rPh>
    <rPh sb="151" eb="153">
      <t>ジッシ</t>
    </rPh>
    <phoneticPr fontId="4"/>
  </si>
  <si>
    <t xml:space="preserve">
　現在の状況は、整備から維持管理に移行している。水洗化率の向上に努めると伴に、更新事業によるダウンサイジング化等を図る。
　使用料金の見直しも行うべきだが、上水道料金、消費税の改定も考慮すると厳しいものがある。管渠の更新も想定した資金確保をしていくうえで、法適用以降も一般会計からの繰入は必要な状態である。</t>
    <rPh sb="2" eb="4">
      <t>ゲンザイ</t>
    </rPh>
    <rPh sb="5" eb="7">
      <t>ジョウキョウ</t>
    </rPh>
    <rPh sb="9" eb="11">
      <t>セイビ</t>
    </rPh>
    <rPh sb="13" eb="15">
      <t>イジ</t>
    </rPh>
    <rPh sb="15" eb="17">
      <t>カンリ</t>
    </rPh>
    <rPh sb="18" eb="20">
      <t>イコウ</t>
    </rPh>
    <rPh sb="25" eb="28">
      <t>スイセンカ</t>
    </rPh>
    <rPh sb="28" eb="29">
      <t>リツ</t>
    </rPh>
    <rPh sb="30" eb="32">
      <t>コウジョウ</t>
    </rPh>
    <rPh sb="33" eb="34">
      <t>ツト</t>
    </rPh>
    <rPh sb="37" eb="38">
      <t>トモ</t>
    </rPh>
    <rPh sb="40" eb="42">
      <t>コウシン</t>
    </rPh>
    <rPh sb="42" eb="44">
      <t>ジギョウ</t>
    </rPh>
    <rPh sb="55" eb="56">
      <t>カ</t>
    </rPh>
    <rPh sb="56" eb="57">
      <t>ナド</t>
    </rPh>
    <rPh sb="58" eb="59">
      <t>ハカ</t>
    </rPh>
    <rPh sb="63" eb="65">
      <t>シヨウ</t>
    </rPh>
    <rPh sb="65" eb="67">
      <t>リョウキン</t>
    </rPh>
    <rPh sb="68" eb="70">
      <t>ミナオ</t>
    </rPh>
    <rPh sb="72" eb="73">
      <t>オコナ</t>
    </rPh>
    <rPh sb="79" eb="82">
      <t>ジョウスイドウ</t>
    </rPh>
    <rPh sb="82" eb="84">
      <t>リョウキン</t>
    </rPh>
    <rPh sb="85" eb="88">
      <t>ショウヒゼイ</t>
    </rPh>
    <rPh sb="89" eb="91">
      <t>カイテイ</t>
    </rPh>
    <rPh sb="92" eb="94">
      <t>コウリョ</t>
    </rPh>
    <rPh sb="97" eb="98">
      <t>キビ</t>
    </rPh>
    <rPh sb="106" eb="108">
      <t>カンキョ</t>
    </rPh>
    <rPh sb="109" eb="111">
      <t>コウシン</t>
    </rPh>
    <rPh sb="112" eb="114">
      <t>ソウテイ</t>
    </rPh>
    <rPh sb="116" eb="118">
      <t>シキン</t>
    </rPh>
    <rPh sb="118" eb="120">
      <t>カクホ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</si>
</sst>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0.99</c:v>
                </c:pt>
                <c:pt idx="3" formatCode="#,##0.00;&quot;△&quot;#,##0.00;&quot;-&quot;">
                  <c:v>10</c:v>
                </c:pt>
                <c:pt idx="4" formatCode="#,##0.00;&quot;△&quot;#,##0.00;&quot;-&quot;">
                  <c:v>1.31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23072"/>
        <c:axId val="8352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7.0000000000000007E-2</c:v>
                </c:pt>
                <c:pt idx="2">
                  <c:v>0.14000000000000001</c:v>
                </c:pt>
                <c:pt idx="3">
                  <c:v>0.03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23072"/>
        <c:axId val="83524992"/>
      </c:lineChart>
      <c:dateAx>
        <c:axId val="8352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524992"/>
        <c:crosses val="autoZero"/>
        <c:auto val="1"/>
        <c:lblOffset val="100"/>
        <c:baseTimeUnit val="years"/>
      </c:dateAx>
      <c:valAx>
        <c:axId val="8352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52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41.89</c:v>
                </c:pt>
                <c:pt idx="1">
                  <c:v>41.73</c:v>
                </c:pt>
                <c:pt idx="2">
                  <c:v>42.63</c:v>
                </c:pt>
                <c:pt idx="3">
                  <c:v>46.14</c:v>
                </c:pt>
                <c:pt idx="4">
                  <c:v>34.83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7216"/>
        <c:axId val="8583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50.74</c:v>
                </c:pt>
                <c:pt idx="1">
                  <c:v>49.29</c:v>
                </c:pt>
                <c:pt idx="2">
                  <c:v>50.32</c:v>
                </c:pt>
                <c:pt idx="3">
                  <c:v>49.89</c:v>
                </c:pt>
                <c:pt idx="4">
                  <c:v>49.39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7216"/>
        <c:axId val="85839872"/>
      </c:lineChart>
      <c:dateAx>
        <c:axId val="8581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39872"/>
        <c:crosses val="autoZero"/>
        <c:auto val="1"/>
        <c:lblOffset val="100"/>
        <c:baseTimeUnit val="years"/>
      </c:dateAx>
      <c:valAx>
        <c:axId val="8583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1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77.45</c:v>
                </c:pt>
                <c:pt idx="1">
                  <c:v>77.69</c:v>
                </c:pt>
                <c:pt idx="2">
                  <c:v>79.150000000000006</c:v>
                </c:pt>
                <c:pt idx="3">
                  <c:v>80.78</c:v>
                </c:pt>
                <c:pt idx="4">
                  <c:v>81.16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70080"/>
        <c:axId val="8587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85.1</c:v>
                </c:pt>
                <c:pt idx="1">
                  <c:v>84.31</c:v>
                </c:pt>
                <c:pt idx="2">
                  <c:v>84.57</c:v>
                </c:pt>
                <c:pt idx="3">
                  <c:v>84.73</c:v>
                </c:pt>
                <c:pt idx="4">
                  <c:v>83.96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70080"/>
        <c:axId val="85872000"/>
      </c:lineChart>
      <c:dateAx>
        <c:axId val="8587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72000"/>
        <c:crosses val="autoZero"/>
        <c:auto val="1"/>
        <c:lblOffset val="100"/>
        <c:baseTimeUnit val="years"/>
      </c:dateAx>
      <c:valAx>
        <c:axId val="8587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7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64.790000000000006</c:v>
                </c:pt>
                <c:pt idx="1">
                  <c:v>66.260000000000005</c:v>
                </c:pt>
                <c:pt idx="2">
                  <c:v>66.88</c:v>
                </c:pt>
                <c:pt idx="3">
                  <c:v>69.38</c:v>
                </c:pt>
                <c:pt idx="4">
                  <c:v>71.98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87936"/>
        <c:axId val="8408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87936"/>
        <c:axId val="84089856"/>
      </c:lineChart>
      <c:dateAx>
        <c:axId val="8408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089856"/>
        <c:crosses val="autoZero"/>
        <c:auto val="1"/>
        <c:lblOffset val="100"/>
        <c:baseTimeUnit val="years"/>
      </c:dateAx>
      <c:valAx>
        <c:axId val="8408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08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28512"/>
        <c:axId val="8413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28512"/>
        <c:axId val="84130432"/>
      </c:lineChart>
      <c:dateAx>
        <c:axId val="8412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30432"/>
        <c:crosses val="autoZero"/>
        <c:auto val="1"/>
        <c:lblOffset val="100"/>
        <c:baseTimeUnit val="years"/>
      </c:dateAx>
      <c:valAx>
        <c:axId val="8413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2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46912"/>
        <c:axId val="8424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46912"/>
        <c:axId val="84248832"/>
      </c:lineChart>
      <c:dateAx>
        <c:axId val="8424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48832"/>
        <c:crosses val="autoZero"/>
        <c:auto val="1"/>
        <c:lblOffset val="100"/>
        <c:baseTimeUnit val="years"/>
      </c:dateAx>
      <c:valAx>
        <c:axId val="8424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4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69312"/>
        <c:axId val="8427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69312"/>
        <c:axId val="84275584"/>
      </c:lineChart>
      <c:dateAx>
        <c:axId val="8426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75584"/>
        <c:crosses val="autoZero"/>
        <c:auto val="1"/>
        <c:lblOffset val="100"/>
        <c:baseTimeUnit val="years"/>
      </c:dateAx>
      <c:valAx>
        <c:axId val="8427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6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16512"/>
        <c:axId val="8563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16512"/>
        <c:axId val="85630976"/>
      </c:lineChart>
      <c:dateAx>
        <c:axId val="8561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630976"/>
        <c:crosses val="autoZero"/>
        <c:auto val="1"/>
        <c:lblOffset val="100"/>
        <c:baseTimeUnit val="years"/>
      </c:dateAx>
      <c:valAx>
        <c:axId val="8563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61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2107.19</c:v>
                </c:pt>
                <c:pt idx="1">
                  <c:v>1920.73</c:v>
                </c:pt>
                <c:pt idx="2">
                  <c:v>1633.5</c:v>
                </c:pt>
                <c:pt idx="3">
                  <c:v>1196.96</c:v>
                </c:pt>
                <c:pt idx="4">
                  <c:v>1215.3399999999999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21088"/>
        <c:axId val="8572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1365.62</c:v>
                </c:pt>
                <c:pt idx="1">
                  <c:v>1309.43</c:v>
                </c:pt>
                <c:pt idx="2">
                  <c:v>1306.92</c:v>
                </c:pt>
                <c:pt idx="3">
                  <c:v>1203.71</c:v>
                </c:pt>
                <c:pt idx="4">
                  <c:v>1162.3599999999999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1088"/>
        <c:axId val="85723008"/>
      </c:lineChart>
      <c:dateAx>
        <c:axId val="8572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723008"/>
        <c:crosses val="autoZero"/>
        <c:auto val="1"/>
        <c:lblOffset val="100"/>
        <c:baseTimeUnit val="years"/>
      </c:dateAx>
      <c:valAx>
        <c:axId val="8572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72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77.33</c:v>
                </c:pt>
                <c:pt idx="1">
                  <c:v>71.56</c:v>
                </c:pt>
                <c:pt idx="2">
                  <c:v>57.49</c:v>
                </c:pt>
                <c:pt idx="3">
                  <c:v>55.54</c:v>
                </c:pt>
                <c:pt idx="4">
                  <c:v>57.86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32352"/>
        <c:axId val="8575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65.98</c:v>
                </c:pt>
                <c:pt idx="1">
                  <c:v>67.59</c:v>
                </c:pt>
                <c:pt idx="2">
                  <c:v>68.510000000000005</c:v>
                </c:pt>
                <c:pt idx="3">
                  <c:v>69.739999999999995</c:v>
                </c:pt>
                <c:pt idx="4">
                  <c:v>68.209999999999994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32352"/>
        <c:axId val="85759104"/>
      </c:lineChart>
      <c:dateAx>
        <c:axId val="8573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759104"/>
        <c:crosses val="autoZero"/>
        <c:auto val="1"/>
        <c:lblOffset val="100"/>
        <c:baseTimeUnit val="years"/>
      </c:dateAx>
      <c:valAx>
        <c:axId val="8575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73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313.23</c:v>
                </c:pt>
                <c:pt idx="1">
                  <c:v>332.52</c:v>
                </c:pt>
                <c:pt idx="2">
                  <c:v>427.15</c:v>
                </c:pt>
                <c:pt idx="3">
                  <c:v>446.38</c:v>
                </c:pt>
                <c:pt idx="4">
                  <c:v>429.42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93024"/>
        <c:axId val="8579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258.83</c:v>
                </c:pt>
                <c:pt idx="1">
                  <c:v>251.88</c:v>
                </c:pt>
                <c:pt idx="2">
                  <c:v>247.43</c:v>
                </c:pt>
                <c:pt idx="3">
                  <c:v>248.89</c:v>
                </c:pt>
                <c:pt idx="4">
                  <c:v>250.84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024"/>
        <c:axId val="85795200"/>
      </c:lineChart>
      <c:dateAx>
        <c:axId val="8579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795200"/>
        <c:crosses val="autoZero"/>
        <c:auto val="1"/>
        <c:lblOffset val="100"/>
        <c:baseTimeUnit val="years"/>
      </c:dateAx>
      <c:valAx>
        <c:axId val="8579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79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F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長野県　白馬村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9324</v>
      </c>
      <c r="AM8" s="47"/>
      <c r="AN8" s="47"/>
      <c r="AO8" s="47"/>
      <c r="AP8" s="47"/>
      <c r="AQ8" s="47"/>
      <c r="AR8" s="47"/>
      <c r="AS8" s="47"/>
      <c r="AT8" s="43">
        <f>データ!S6</f>
        <v>189.36</v>
      </c>
      <c r="AU8" s="43"/>
      <c r="AV8" s="43"/>
      <c r="AW8" s="43"/>
      <c r="AX8" s="43"/>
      <c r="AY8" s="43"/>
      <c r="AZ8" s="43"/>
      <c r="BA8" s="43"/>
      <c r="BB8" s="43">
        <f>データ!T6</f>
        <v>49.24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75.42</v>
      </c>
      <c r="Q10" s="43"/>
      <c r="R10" s="43"/>
      <c r="S10" s="43"/>
      <c r="T10" s="43"/>
      <c r="U10" s="43"/>
      <c r="V10" s="43"/>
      <c r="W10" s="43">
        <f>データ!P6</f>
        <v>36.93</v>
      </c>
      <c r="X10" s="43"/>
      <c r="Y10" s="43"/>
      <c r="Z10" s="43"/>
      <c r="AA10" s="43"/>
      <c r="AB10" s="43"/>
      <c r="AC10" s="43"/>
      <c r="AD10" s="47">
        <f>データ!Q6</f>
        <v>3670</v>
      </c>
      <c r="AE10" s="47"/>
      <c r="AF10" s="47"/>
      <c r="AG10" s="47"/>
      <c r="AH10" s="47"/>
      <c r="AI10" s="47"/>
      <c r="AJ10" s="47"/>
      <c r="AK10" s="2"/>
      <c r="AL10" s="47">
        <f>データ!U6</f>
        <v>6905</v>
      </c>
      <c r="AM10" s="47"/>
      <c r="AN10" s="47"/>
      <c r="AO10" s="47"/>
      <c r="AP10" s="47"/>
      <c r="AQ10" s="47"/>
      <c r="AR10" s="47"/>
      <c r="AS10" s="47"/>
      <c r="AT10" s="43">
        <f>データ!V6</f>
        <v>4.53</v>
      </c>
      <c r="AU10" s="43"/>
      <c r="AV10" s="43"/>
      <c r="AW10" s="43"/>
      <c r="AX10" s="43"/>
      <c r="AY10" s="43"/>
      <c r="AZ10" s="43"/>
      <c r="BA10" s="43"/>
      <c r="BB10" s="43">
        <f>データ!W6</f>
        <v>1524.28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204854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長野県　白馬村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75.42</v>
      </c>
      <c r="P6" s="32">
        <f t="shared" si="3"/>
        <v>36.93</v>
      </c>
      <c r="Q6" s="32">
        <f t="shared" si="3"/>
        <v>3670</v>
      </c>
      <c r="R6" s="32">
        <f t="shared" si="3"/>
        <v>9324</v>
      </c>
      <c r="S6" s="32">
        <f t="shared" si="3"/>
        <v>189.36</v>
      </c>
      <c r="T6" s="32">
        <f t="shared" si="3"/>
        <v>49.24</v>
      </c>
      <c r="U6" s="32">
        <f t="shared" si="3"/>
        <v>6905</v>
      </c>
      <c r="V6" s="32">
        <f t="shared" si="3"/>
        <v>4.53</v>
      </c>
      <c r="W6" s="32">
        <f t="shared" si="3"/>
        <v>1524.28</v>
      </c>
      <c r="X6" s="33">
        <f>IF(X7="",NA(),X7)</f>
        <v>64.790000000000006</v>
      </c>
      <c r="Y6" s="33">
        <f t="shared" ref="Y6:AG6" si="4">IF(Y7="",NA(),Y7)</f>
        <v>66.260000000000005</v>
      </c>
      <c r="Z6" s="33">
        <f t="shared" si="4"/>
        <v>66.88</v>
      </c>
      <c r="AA6" s="33">
        <f t="shared" si="4"/>
        <v>69.38</v>
      </c>
      <c r="AB6" s="33">
        <f t="shared" si="4"/>
        <v>71.98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2107.19</v>
      </c>
      <c r="BF6" s="33">
        <f t="shared" ref="BF6:BN6" si="7">IF(BF7="",NA(),BF7)</f>
        <v>1920.73</v>
      </c>
      <c r="BG6" s="33">
        <f t="shared" si="7"/>
        <v>1633.5</v>
      </c>
      <c r="BH6" s="33">
        <f t="shared" si="7"/>
        <v>1196.96</v>
      </c>
      <c r="BI6" s="33">
        <f t="shared" si="7"/>
        <v>1215.3399999999999</v>
      </c>
      <c r="BJ6" s="33">
        <f t="shared" si="7"/>
        <v>1365.62</v>
      </c>
      <c r="BK6" s="33">
        <f t="shared" si="7"/>
        <v>1309.43</v>
      </c>
      <c r="BL6" s="33">
        <f t="shared" si="7"/>
        <v>1306.92</v>
      </c>
      <c r="BM6" s="33">
        <f t="shared" si="7"/>
        <v>1203.71</v>
      </c>
      <c r="BN6" s="33">
        <f t="shared" si="7"/>
        <v>1162.3599999999999</v>
      </c>
      <c r="BO6" s="32" t="str">
        <f>IF(BO7="","",IF(BO7="-","【-】","【"&amp;SUBSTITUTE(TEXT(BO7,"#,##0.00"),"-","△")&amp;"】"))</f>
        <v>【763.62】</v>
      </c>
      <c r="BP6" s="33">
        <f>IF(BP7="",NA(),BP7)</f>
        <v>77.33</v>
      </c>
      <c r="BQ6" s="33">
        <f t="shared" ref="BQ6:BY6" si="8">IF(BQ7="",NA(),BQ7)</f>
        <v>71.56</v>
      </c>
      <c r="BR6" s="33">
        <f t="shared" si="8"/>
        <v>57.49</v>
      </c>
      <c r="BS6" s="33">
        <f t="shared" si="8"/>
        <v>55.54</v>
      </c>
      <c r="BT6" s="33">
        <f t="shared" si="8"/>
        <v>57.86</v>
      </c>
      <c r="BU6" s="33">
        <f t="shared" si="8"/>
        <v>65.98</v>
      </c>
      <c r="BV6" s="33">
        <f t="shared" si="8"/>
        <v>67.59</v>
      </c>
      <c r="BW6" s="33">
        <f t="shared" si="8"/>
        <v>68.510000000000005</v>
      </c>
      <c r="BX6" s="33">
        <f t="shared" si="8"/>
        <v>69.739999999999995</v>
      </c>
      <c r="BY6" s="33">
        <f t="shared" si="8"/>
        <v>68.209999999999994</v>
      </c>
      <c r="BZ6" s="32" t="str">
        <f>IF(BZ7="","",IF(BZ7="-","【-】","【"&amp;SUBSTITUTE(TEXT(BZ7,"#,##0.00"),"-","△")&amp;"】"))</f>
        <v>【98.53】</v>
      </c>
      <c r="CA6" s="33">
        <f>IF(CA7="",NA(),CA7)</f>
        <v>313.23</v>
      </c>
      <c r="CB6" s="33">
        <f t="shared" ref="CB6:CJ6" si="9">IF(CB7="",NA(),CB7)</f>
        <v>332.52</v>
      </c>
      <c r="CC6" s="33">
        <f t="shared" si="9"/>
        <v>427.15</v>
      </c>
      <c r="CD6" s="33">
        <f t="shared" si="9"/>
        <v>446.38</v>
      </c>
      <c r="CE6" s="33">
        <f t="shared" si="9"/>
        <v>429.42</v>
      </c>
      <c r="CF6" s="33">
        <f t="shared" si="9"/>
        <v>258.83</v>
      </c>
      <c r="CG6" s="33">
        <f t="shared" si="9"/>
        <v>251.88</v>
      </c>
      <c r="CH6" s="33">
        <f t="shared" si="9"/>
        <v>247.43</v>
      </c>
      <c r="CI6" s="33">
        <f t="shared" si="9"/>
        <v>248.89</v>
      </c>
      <c r="CJ6" s="33">
        <f t="shared" si="9"/>
        <v>250.84</v>
      </c>
      <c r="CK6" s="32" t="str">
        <f>IF(CK7="","",IF(CK7="-","【-】","【"&amp;SUBSTITUTE(TEXT(CK7,"#,##0.00"),"-","△")&amp;"】"))</f>
        <v>【139.70】</v>
      </c>
      <c r="CL6" s="33">
        <f>IF(CL7="",NA(),CL7)</f>
        <v>41.89</v>
      </c>
      <c r="CM6" s="33">
        <f t="shared" ref="CM6:CU6" si="10">IF(CM7="",NA(),CM7)</f>
        <v>41.73</v>
      </c>
      <c r="CN6" s="33">
        <f t="shared" si="10"/>
        <v>42.63</v>
      </c>
      <c r="CO6" s="33">
        <f t="shared" si="10"/>
        <v>46.14</v>
      </c>
      <c r="CP6" s="33">
        <f t="shared" si="10"/>
        <v>34.83</v>
      </c>
      <c r="CQ6" s="33">
        <f t="shared" si="10"/>
        <v>50.74</v>
      </c>
      <c r="CR6" s="33">
        <f t="shared" si="10"/>
        <v>49.29</v>
      </c>
      <c r="CS6" s="33">
        <f t="shared" si="10"/>
        <v>50.32</v>
      </c>
      <c r="CT6" s="33">
        <f t="shared" si="10"/>
        <v>49.89</v>
      </c>
      <c r="CU6" s="33">
        <f t="shared" si="10"/>
        <v>49.39</v>
      </c>
      <c r="CV6" s="32" t="str">
        <f>IF(CV7="","",IF(CV7="-","【-】","【"&amp;SUBSTITUTE(TEXT(CV7,"#,##0.00"),"-","△")&amp;"】"))</f>
        <v>【60.01】</v>
      </c>
      <c r="CW6" s="33">
        <f>IF(CW7="",NA(),CW7)</f>
        <v>77.45</v>
      </c>
      <c r="CX6" s="33">
        <f t="shared" ref="CX6:DF6" si="11">IF(CX7="",NA(),CX7)</f>
        <v>77.69</v>
      </c>
      <c r="CY6" s="33">
        <f t="shared" si="11"/>
        <v>79.150000000000006</v>
      </c>
      <c r="CZ6" s="33">
        <f t="shared" si="11"/>
        <v>80.78</v>
      </c>
      <c r="DA6" s="33">
        <f t="shared" si="11"/>
        <v>81.16</v>
      </c>
      <c r="DB6" s="33">
        <f t="shared" si="11"/>
        <v>85.1</v>
      </c>
      <c r="DC6" s="33">
        <f t="shared" si="11"/>
        <v>84.31</v>
      </c>
      <c r="DD6" s="33">
        <f t="shared" si="11"/>
        <v>84.57</v>
      </c>
      <c r="DE6" s="33">
        <f t="shared" si="11"/>
        <v>84.73</v>
      </c>
      <c r="DF6" s="33">
        <f t="shared" si="11"/>
        <v>83.96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3">
        <f t="shared" si="14"/>
        <v>0.99</v>
      </c>
      <c r="EG6" s="33">
        <f t="shared" si="14"/>
        <v>10</v>
      </c>
      <c r="EH6" s="33">
        <f t="shared" si="14"/>
        <v>1.31</v>
      </c>
      <c r="EI6" s="33">
        <f t="shared" si="14"/>
        <v>0.09</v>
      </c>
      <c r="EJ6" s="33">
        <f t="shared" si="14"/>
        <v>7.0000000000000007E-2</v>
      </c>
      <c r="EK6" s="33">
        <f t="shared" si="14"/>
        <v>0.14000000000000001</v>
      </c>
      <c r="EL6" s="33">
        <f t="shared" si="14"/>
        <v>0.03</v>
      </c>
      <c r="EM6" s="33">
        <f t="shared" si="14"/>
        <v>0.15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204854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75.42</v>
      </c>
      <c r="P7" s="36">
        <v>36.93</v>
      </c>
      <c r="Q7" s="36">
        <v>3670</v>
      </c>
      <c r="R7" s="36">
        <v>9324</v>
      </c>
      <c r="S7" s="36">
        <v>189.36</v>
      </c>
      <c r="T7" s="36">
        <v>49.24</v>
      </c>
      <c r="U7" s="36">
        <v>6905</v>
      </c>
      <c r="V7" s="36">
        <v>4.53</v>
      </c>
      <c r="W7" s="36">
        <v>1524.28</v>
      </c>
      <c r="X7" s="36">
        <v>64.790000000000006</v>
      </c>
      <c r="Y7" s="36">
        <v>66.260000000000005</v>
      </c>
      <c r="Z7" s="36">
        <v>66.88</v>
      </c>
      <c r="AA7" s="36">
        <v>69.38</v>
      </c>
      <c r="AB7" s="36">
        <v>71.98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2107.19</v>
      </c>
      <c r="BF7" s="36">
        <v>1920.73</v>
      </c>
      <c r="BG7" s="36">
        <v>1633.5</v>
      </c>
      <c r="BH7" s="36">
        <v>1196.96</v>
      </c>
      <c r="BI7" s="36">
        <v>1215.3399999999999</v>
      </c>
      <c r="BJ7" s="36">
        <v>1365.62</v>
      </c>
      <c r="BK7" s="36">
        <v>1309.43</v>
      </c>
      <c r="BL7" s="36">
        <v>1306.92</v>
      </c>
      <c r="BM7" s="36">
        <v>1203.71</v>
      </c>
      <c r="BN7" s="36">
        <v>1162.3599999999999</v>
      </c>
      <c r="BO7" s="36">
        <v>763.62</v>
      </c>
      <c r="BP7" s="36">
        <v>77.33</v>
      </c>
      <c r="BQ7" s="36">
        <v>71.56</v>
      </c>
      <c r="BR7" s="36">
        <v>57.49</v>
      </c>
      <c r="BS7" s="36">
        <v>55.54</v>
      </c>
      <c r="BT7" s="36">
        <v>57.86</v>
      </c>
      <c r="BU7" s="36">
        <v>65.98</v>
      </c>
      <c r="BV7" s="36">
        <v>67.59</v>
      </c>
      <c r="BW7" s="36">
        <v>68.510000000000005</v>
      </c>
      <c r="BX7" s="36">
        <v>69.739999999999995</v>
      </c>
      <c r="BY7" s="36">
        <v>68.209999999999994</v>
      </c>
      <c r="BZ7" s="36">
        <v>98.53</v>
      </c>
      <c r="CA7" s="36">
        <v>313.23</v>
      </c>
      <c r="CB7" s="36">
        <v>332.52</v>
      </c>
      <c r="CC7" s="36">
        <v>427.15</v>
      </c>
      <c r="CD7" s="36">
        <v>446.38</v>
      </c>
      <c r="CE7" s="36">
        <v>429.42</v>
      </c>
      <c r="CF7" s="36">
        <v>258.83</v>
      </c>
      <c r="CG7" s="36">
        <v>251.88</v>
      </c>
      <c r="CH7" s="36">
        <v>247.43</v>
      </c>
      <c r="CI7" s="36">
        <v>248.89</v>
      </c>
      <c r="CJ7" s="36">
        <v>250.84</v>
      </c>
      <c r="CK7" s="36">
        <v>139.69999999999999</v>
      </c>
      <c r="CL7" s="36">
        <v>41.89</v>
      </c>
      <c r="CM7" s="36">
        <v>41.73</v>
      </c>
      <c r="CN7" s="36">
        <v>42.63</v>
      </c>
      <c r="CO7" s="36">
        <v>46.14</v>
      </c>
      <c r="CP7" s="36">
        <v>34.83</v>
      </c>
      <c r="CQ7" s="36">
        <v>50.74</v>
      </c>
      <c r="CR7" s="36">
        <v>49.29</v>
      </c>
      <c r="CS7" s="36">
        <v>50.32</v>
      </c>
      <c r="CT7" s="36">
        <v>49.89</v>
      </c>
      <c r="CU7" s="36">
        <v>49.39</v>
      </c>
      <c r="CV7" s="36">
        <v>60.01</v>
      </c>
      <c r="CW7" s="36">
        <v>77.45</v>
      </c>
      <c r="CX7" s="36">
        <v>77.69</v>
      </c>
      <c r="CY7" s="36">
        <v>79.150000000000006</v>
      </c>
      <c r="CZ7" s="36">
        <v>80.78</v>
      </c>
      <c r="DA7" s="36">
        <v>81.16</v>
      </c>
      <c r="DB7" s="36">
        <v>85.1</v>
      </c>
      <c r="DC7" s="36">
        <v>84.31</v>
      </c>
      <c r="DD7" s="36">
        <v>84.57</v>
      </c>
      <c r="DE7" s="36">
        <v>84.73</v>
      </c>
      <c r="DF7" s="36">
        <v>83.96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0.99</v>
      </c>
      <c r="EG7" s="36">
        <v>10</v>
      </c>
      <c r="EH7" s="36">
        <v>1.31</v>
      </c>
      <c r="EI7" s="36">
        <v>0.09</v>
      </c>
      <c r="EJ7" s="36">
        <v>7.0000000000000007E-2</v>
      </c>
      <c r="EK7" s="36">
        <v>0.14000000000000001</v>
      </c>
      <c r="EL7" s="36">
        <v>0.03</v>
      </c>
      <c r="EM7" s="36">
        <v>0.15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dcterms:created xsi:type="dcterms:W3CDTF">2017-02-08T02:49:56Z</dcterms:created>
  <dcterms:modified xsi:type="dcterms:W3CDTF">2017-02-15T00:35:14Z</dcterms:modified>
</cp:coreProperties>
</file>