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18\Desktop\H29決算統計\平成28年度財政状況資料集（11月掲載分）\07松本\"/>
    </mc:Choice>
  </mc:AlternateContent>
  <bookViews>
    <workbookView xWindow="0" yWindow="0" windowWidth="15345" windowHeight="67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BE40" i="9"/>
  <c r="AM40" i="9"/>
  <c r="U40" i="9"/>
  <c r="C40" i="9"/>
  <c r="BE39" i="9"/>
  <c r="AM39" i="9"/>
  <c r="U39" i="9"/>
  <c r="C39" i="9"/>
  <c r="BE38" i="9"/>
  <c r="AM38" i="9"/>
  <c r="U38" i="9"/>
  <c r="C38" i="9"/>
  <c r="BE37" i="9"/>
  <c r="AM37" i="9"/>
  <c r="U37" i="9"/>
  <c r="C37" i="9"/>
  <c r="BE36" i="9"/>
  <c r="AM36" i="9"/>
  <c r="C36" i="9"/>
  <c r="C35"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l="1"/>
  <c r="BE34" i="9" s="1"/>
  <c r="BE35" i="9" s="1"/>
  <c r="BW34" i="9" l="1"/>
  <c r="BW35" i="9" s="1"/>
  <c r="BW36" i="9" s="1"/>
  <c r="BW37" i="9" s="1"/>
  <c r="BW38" i="9" s="1"/>
  <c r="BW39" i="9" s="1"/>
  <c r="BW40" i="9" s="1"/>
  <c r="BW41" i="9" s="1"/>
  <c r="BW42" i="9" s="1"/>
  <c r="BW43" i="9" s="1"/>
  <c r="CO34" i="9" l="1"/>
  <c r="CO35" i="9" s="1"/>
  <c r="CO36" i="9" s="1"/>
  <c r="CO37" i="9" s="1"/>
  <c r="CO38" i="9" s="1"/>
  <c r="CO39" i="9" s="1"/>
  <c r="CO40" i="9" s="1"/>
</calcChain>
</file>

<file path=xl/sharedStrings.xml><?xml version="1.0" encoding="utf-8"?>
<sst xmlns="http://schemas.openxmlformats.org/spreadsheetml/2006/main" count="1082" uniqueCount="575">
  <si>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</si>
  <si>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</si>
  <si>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</si>
  <si>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</si>
  <si>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</si>
  <si>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</si>
  <si>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</si>
  <si>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</si>
  <si>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</si>
  <si>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</si>
  <si>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</si>
  <si>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</si>
  <si>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</si>
  <si>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</si>
  <si>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</si>
  <si>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</si>
  <si>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</si>
  <si>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</si>
  <si>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</si>
  <si>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</si>
  <si>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</si>
  <si>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</si>
  <si>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</si>
  <si>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</si>
  <si>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</si>
  <si>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</si>
  <si>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</si>
  <si>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</si>
  <si>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</si>
  <si>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</si>
  <si>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</si>
  <si>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</si>
  <si>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</si>
  <si>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</si>
  <si>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</si>
  <si>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</si>
  <si>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</si>
  <si>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</si>
  <si>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</si>
  <si>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</si>
  <si>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</si>
  <si>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</si>
  <si>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</si>
  <si>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</si>
  <si>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</si>
  <si>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</si>
  <si>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</si>
  <si>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</si>
  <si>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</si>
  <si>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</si>
  <si>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</si>
  <si>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</si>
  <si>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</si>
  <si>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</si>
  <si>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</si>
  <si>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</si>
  <si>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</si>
  <si>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</si>
  <si>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</si>
  <si>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</si>
  <si>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</si>
  <si>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</si>
  <si>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</si>
  <si>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</si>
  <si>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</si>
  <si>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</si>
  <si>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</si>
  <si>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</si>
  <si>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</si>
  <si>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</si>
  <si>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</si>
  <si>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</si>
  <si>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</si>
  <si>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</si>
  <si>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</si>
  <si>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</si>
  <si>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</si>
  <si>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</si>
  <si>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</si>
  <si>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</si>
  <si>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</si>
  <si>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</si>
  <si>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安曇野市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</si>
  <si>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</si>
  <si>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</si>
  <si>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</si>
  <si>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</si>
  <si>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</si>
  <si>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</si>
  <si>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</si>
  <si>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</si>
  <si>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</si>
  <si>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</si>
  <si>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</si>
  <si>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</si>
  <si>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</si>
  <si>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</si>
  <si>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</si>
  <si>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</si>
  <si>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</si>
  <si>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</si>
  <si>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</si>
  <si>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</si>
  <si>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</si>
  <si>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</si>
  <si>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</si>
  <si>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</si>
  <si>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</si>
  <si>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</si>
  <si>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</si>
  <si>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</si>
  <si>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</si>
  <si>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</si>
  <si>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</si>
  <si>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</si>
  <si>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</si>
  <si>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</si>
  <si>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</si>
  <si>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</si>
  <si>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</si>
  <si>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</si>
  <si>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</si>
  <si>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</si>
  <si>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</si>
  <si>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</si>
  <si>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</si>
  <si>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</si>
  <si>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</si>
  <si>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</si>
  <si>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</si>
  <si>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</si>
  <si>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</si>
  <si>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</si>
  <si>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</si>
  <si>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</si>
  <si>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</si>
  <si>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</si>
  <si>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</si>
  <si>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</si>
  <si>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</si>
  <si>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</si>
  <si>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</si>
  <si>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</si>
  <si>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</si>
  <si>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</si>
  <si>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</si>
  <si>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</si>
  <si>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</si>
  <si>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</si>
  <si>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</si>
  <si>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</si>
  <si>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</si>
  <si>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</si>
  <si>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</si>
  <si>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</si>
  <si>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</si>
  <si>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</si>
  <si>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</si>
  <si>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</si>
  <si>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</si>
  <si>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</si>
  <si>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</si>
  <si>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</si>
  <si>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</si>
  <si>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</si>
  <si>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</si>
  <si>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</si>
  <si>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</si>
  <si>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</si>
  <si>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</si>
  <si>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</si>
  <si>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</si>
  <si>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</si>
  <si>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</si>
  <si>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</si>
  <si>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</si>
  <si>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</si>
  <si>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</si>
  <si>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</si>
  <si>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</si>
  <si>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</si>
  <si>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</si>
  <si>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</si>
  <si>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</si>
  <si>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</si>
  <si>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</si>
  <si>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</si>
  <si>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</si>
  <si>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</si>
  <si>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</si>
  <si>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</si>
  <si>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</si>
  <si>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</si>
  <si>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</si>
  <si>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</si>
  <si>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</si>
  <si>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長野県安曇野市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</si>
  <si>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</si>
  <si>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</si>
  <si>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</si>
  <si>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</si>
  <si>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</si>
  <si>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</si>
  <si>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</si>
  <si>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</si>
  <si>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</si>
  <si>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</si>
  <si>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</si>
  <si>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</si>
  <si>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</si>
  <si>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</si>
  <si>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</si>
  <si>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</si>
  <si>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</si>
  <si>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</si>
  <si>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</si>
  <si>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</si>
  <si>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</si>
  <si>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</si>
  <si>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</si>
  <si>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</si>
  <si>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</si>
  <si>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</si>
  <si>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</si>
  <si>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</si>
  <si>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</si>
  <si>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</si>
  <si>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</si>
  <si>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</si>
  <si>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</si>
  <si>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</si>
  <si>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</si>
  <si>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</si>
  <si>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</si>
  <si>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</si>
  <si>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</si>
  <si>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</si>
  <si>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</si>
  <si>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</si>
  <si>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</si>
  <si>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</si>
  <si>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</si>
  <si>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</si>
  <si>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</si>
  <si>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</si>
  <si>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</si>
  <si>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</si>
  <si>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</si>
  <si>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</si>
  <si>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</si>
  <si>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</si>
  <si>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</si>
  <si>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</si>
  <si>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</si>
  <si>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</si>
  <si>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</si>
  <si>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</si>
  <si>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</si>
  <si>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</si>
  <si>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</si>
  <si>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</si>
  <si>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</si>
  <si>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</si>
  <si>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</si>
  <si>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</si>
  <si>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</si>
  <si>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</si>
  <si>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</si>
  <si>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</si>
  <si>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</si>
  <si>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</si>
  <si>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</si>
  <si>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</si>
  <si>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</si>
  <si>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</si>
  <si>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</si>
  <si>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</si>
  <si>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</si>
  <si>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</si>
  <si>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</si>
  <si>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</si>
  <si>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</si>
  <si>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</si>
  <si>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</si>
  <si>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</si>
  <si>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</si>
  <si>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</si>
  <si>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</si>
  <si>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</si>
  <si>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</si>
  <si>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</si>
  <si>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</si>
  <si>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</si>
  <si>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</si>
  <si>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</si>
  <si>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</si>
  <si>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</si>
  <si>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</si>
  <si>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</si>
  <si>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</si>
  <si>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</si>
  <si>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</si>
  <si>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</si>
  <si>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</si>
  <si>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</si>
  <si>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</si>
  <si>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</si>
  <si>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</si>
  <si>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</si>
  <si>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</si>
  <si>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</si>
  <si>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</si>
  <si>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</si>
  <si>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</si>
  <si>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</si>
  <si>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</si>
  <si>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</si>
  <si>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観光施設</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</si>
  <si>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</si>
  <si>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</si>
  <si>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</si>
  <si>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</si>
  <si>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</si>
  <si>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</si>
  <si>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</si>
  <si>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</si>
  <si>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</si>
  <si>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</si>
  <si>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</si>
  <si>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</si>
  <si>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</si>
  <si>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</si>
  <si>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</si>
  <si>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</si>
  <si>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</si>
  <si>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</si>
  <si>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</si>
  <si>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</si>
  <si>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</si>
  <si>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</si>
  <si>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</si>
  <si>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</si>
  <si>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</si>
  <si>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</si>
  <si>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</si>
  <si>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長野県安曇野市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</si>
  <si>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</si>
  <si>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</si>
  <si>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</si>
  <si>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</si>
  <si>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</si>
  <si>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</si>
  <si>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</si>
  <si>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</si>
  <si>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</si>
  <si>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</si>
  <si>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</si>
  <si>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</si>
  <si>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</si>
  <si>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</si>
  <si>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</si>
  <si>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</si>
  <si>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</si>
  <si>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</si>
  <si>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</si>
  <si>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</si>
  <si>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</si>
  <si>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</si>
  <si>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</si>
  <si>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</si>
  <si>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</si>
  <si>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</si>
  <si>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</si>
  <si>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</si>
  <si>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</si>
  <si>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</si>
  <si>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</si>
  <si>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</si>
  <si>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</si>
  <si>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</si>
  <si>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</si>
  <si>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</si>
  <si>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</si>
  <si>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</si>
  <si>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</si>
  <si>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観光宿泊施設特別会計</t>
    <phoneticPr fontId="5"/>
  </si>
  <si>
    <t>法非適用企業</t>
    <phoneticPr fontId="5"/>
  </si>
  <si>
    <t>産業団地造成事業特別会計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</si>
  <si>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</si>
  <si>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</si>
  <si>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</si>
  <si>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</si>
  <si>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</si>
  <si>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</si>
  <si>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</si>
  <si>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</si>
  <si>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</si>
  <si>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</si>
  <si>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</si>
  <si>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</si>
  <si>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</si>
  <si>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</si>
  <si>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</si>
  <si>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</si>
  <si>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</si>
  <si>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</si>
  <si>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</si>
  <si>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</si>
  <si>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</si>
  <si>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</si>
  <si>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</si>
  <si>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</si>
  <si>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</si>
  <si>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</si>
  <si>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</si>
  <si>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</si>
  <si>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</si>
  <si>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</si>
  <si>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</si>
  <si>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</si>
  <si>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</si>
  <si>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</si>
  <si>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</si>
  <si>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</si>
  <si>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</si>
  <si>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</si>
  <si>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</si>
  <si>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</si>
  <si>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</si>
  <si>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</si>
  <si>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</si>
  <si>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</si>
  <si>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</si>
  <si>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</si>
  <si>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</si>
  <si>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</si>
  <si>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</si>
  <si>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</si>
  <si>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</si>
  <si>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</si>
  <si>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</si>
  <si>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</si>
  <si>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</si>
  <si>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介護保険特別会計</t>
    <phoneticPr fontId="5"/>
  </si>
  <si>
    <t>(Ｆ)</t>
    <phoneticPr fontId="5"/>
  </si>
  <si>
    <t>観光宿泊施設特別会計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</si>
  <si>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</si>
  <si>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</si>
  <si>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</si>
  <si>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</si>
  <si>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</si>
  <si>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</si>
  <si>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</si>
  <si>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</si>
  <si>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</si>
  <si>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</si>
  <si>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</si>
  <si>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</si>
  <si>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</si>
  <si>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</si>
  <si>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</si>
  <si>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</si>
  <si>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</si>
  <si>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</si>
  <si>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</si>
  <si>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</si>
  <si>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</si>
  <si>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</si>
  <si>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</si>
  <si>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</si>
  <si>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</si>
  <si>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</si>
  <si>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</si>
  <si>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</si>
  <si>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</si>
  <si>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</si>
  <si>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</si>
  <si>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</si>
  <si>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</si>
  <si>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</si>
  <si>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</si>
  <si>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</si>
  <si>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</si>
  <si>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</si>
  <si>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</si>
  <si>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</si>
  <si>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</si>
  <si>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</si>
  <si>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</si>
  <si>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</si>
  <si>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</si>
  <si>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</si>
  <si>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</si>
  <si>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</si>
  <si>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</si>
  <si>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</si>
  <si>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</si>
  <si>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</si>
  <si>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</si>
  <si>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</si>
  <si>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</si>
  <si>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</si>
  <si>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</si>
  <si>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</si>
  <si>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</si>
  <si>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</si>
  <si>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</si>
  <si>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</si>
  <si>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</si>
  <si>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</si>
  <si>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</si>
  <si>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</si>
  <si>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</si>
  <si>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</si>
  <si>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</si>
  <si>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</si>
  <si>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</si>
  <si>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</si>
  <si>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</si>
  <si>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</si>
  <si>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</si>
  <si>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</si>
  <si>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</si>
  <si>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</si>
  <si>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</si>
  <si>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</si>
  <si>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</si>
  <si>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0.27</t>
  </si>
  <si>
    <t>▲ 0.92</t>
  </si>
  <si>
    <t>水道事業会計</t>
  </si>
  <si>
    <t>下水道事業会計</t>
  </si>
  <si>
    <t>一般会計</t>
  </si>
  <si>
    <t>国民健康保険特別会計</t>
  </si>
  <si>
    <t>介護保険特別会計</t>
  </si>
  <si>
    <t>後期高齢者医療特別会計</t>
  </si>
  <si>
    <t>産業団地造成事業特別会計</t>
  </si>
  <si>
    <t>観光宿泊施設特別会計</t>
  </si>
  <si>
    <t>その他会計（赤字）</t>
  </si>
  <si>
    <t>その他会計（黒字）</t>
  </si>
  <si>
    <t>-</t>
    <phoneticPr fontId="2"/>
  </si>
  <si>
    <t>穂高広域施設組合</t>
    <rPh sb="0" eb="2">
      <t>ホタカ</t>
    </rPh>
    <rPh sb="2" eb="4">
      <t>コウイキ</t>
    </rPh>
    <rPh sb="4" eb="6">
      <t>シセツ</t>
    </rPh>
    <rPh sb="6" eb="8">
      <t>クミアイ</t>
    </rPh>
    <phoneticPr fontId="22"/>
  </si>
  <si>
    <t>安曇野松筑広域環境施設組合</t>
    <rPh sb="0" eb="3">
      <t>アズミノ</t>
    </rPh>
    <rPh sb="3" eb="4">
      <t>マツ</t>
    </rPh>
    <rPh sb="4" eb="5">
      <t>チク</t>
    </rPh>
    <rPh sb="5" eb="7">
      <t>コウイキ</t>
    </rPh>
    <rPh sb="7" eb="9">
      <t>カンキョウ</t>
    </rPh>
    <rPh sb="9" eb="11">
      <t>シセツ</t>
    </rPh>
    <rPh sb="11" eb="13">
      <t>クミアイ</t>
    </rPh>
    <phoneticPr fontId="22"/>
  </si>
  <si>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2"/>
  </si>
  <si>
    <t>安曇野・松本行政事務組合</t>
    <rPh sb="0" eb="3">
      <t>アズミノ</t>
    </rPh>
    <rPh sb="4" eb="6">
      <t>マツモト</t>
    </rPh>
    <rPh sb="6" eb="8">
      <t>ギョウセイ</t>
    </rPh>
    <rPh sb="8" eb="10">
      <t>ジム</t>
    </rPh>
    <rPh sb="10" eb="12">
      <t>クミアイ</t>
    </rPh>
    <phoneticPr fontId="2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</si>
  <si>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</si>
  <si>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</si>
  <si>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</si>
  <si>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2"/>
  </si>
  <si>
    <t>長野県市町村自治振興組合</t>
    <rPh sb="0" eb="3">
      <t>ナガノケン</t>
    </rPh>
    <rPh sb="3" eb="6">
      <t>シチョウソン</t>
    </rPh>
    <rPh sb="6" eb="8">
      <t>ジチ</t>
    </rPh>
    <rPh sb="8" eb="10">
      <t>シンコウ</t>
    </rPh>
    <rPh sb="10" eb="12">
      <t>クミアイ</t>
    </rPh>
    <phoneticPr fontId="22"/>
  </si>
  <si>
    <t>長野県地方税滞納整理機構</t>
    <rPh sb="0" eb="3">
      <t>ナガノケン</t>
    </rPh>
    <rPh sb="3" eb="5">
      <t>チホウ</t>
    </rPh>
    <rPh sb="5" eb="6">
      <t>ゼイ</t>
    </rPh>
    <rPh sb="6" eb="8">
      <t>タイノウ</t>
    </rPh>
    <rPh sb="8" eb="10">
      <t>セイリ</t>
    </rPh>
    <rPh sb="10" eb="12">
      <t>キコウ</t>
    </rPh>
    <phoneticPr fontId="2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</si>
  <si>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2"/>
  </si>
  <si>
    <t>安曇野市・松本市山林組合</t>
    <rPh sb="0" eb="3">
      <t>アズミノ</t>
    </rPh>
    <rPh sb="3" eb="4">
      <t>シ</t>
    </rPh>
    <rPh sb="5" eb="8">
      <t>マツモトシ</t>
    </rPh>
    <rPh sb="8" eb="10">
      <t>サンリン</t>
    </rPh>
    <rPh sb="10" eb="12">
      <t>クミアイ</t>
    </rPh>
    <phoneticPr fontId="22"/>
  </si>
  <si>
    <t>社団法人豊科開発公社</t>
    <rPh sb="0" eb="2">
      <t>シャダン</t>
    </rPh>
    <rPh sb="2" eb="4">
      <t>ホウジン</t>
    </rPh>
    <rPh sb="4" eb="6">
      <t>トヨシナ</t>
    </rPh>
    <rPh sb="6" eb="8">
      <t>カイハツ</t>
    </rPh>
    <rPh sb="8" eb="10">
      <t>コウシャ</t>
    </rPh>
    <phoneticPr fontId="22"/>
  </si>
  <si>
    <t>ほりでーゆー四季の郷</t>
    <rPh sb="6" eb="8">
      <t>シキ</t>
    </rPh>
    <rPh sb="9" eb="10">
      <t>ゴウ</t>
    </rPh>
    <phoneticPr fontId="22"/>
  </si>
  <si>
    <t>穂高温泉供給株式会社</t>
    <rPh sb="0" eb="2">
      <t>ホタカ</t>
    </rPh>
    <rPh sb="2" eb="4">
      <t>オンセン</t>
    </rPh>
    <rPh sb="4" eb="6">
      <t>キョウキュウ</t>
    </rPh>
    <rPh sb="6" eb="8">
      <t>カブシキ</t>
    </rPh>
    <rPh sb="8" eb="10">
      <t>カイシャ</t>
    </rPh>
    <phoneticPr fontId="22"/>
  </si>
  <si>
    <t>ファインビュー室山</t>
    <rPh sb="7" eb="9">
      <t>ムロヤマ</t>
    </rPh>
    <phoneticPr fontId="22"/>
  </si>
  <si>
    <t>三郷農業振興公社</t>
    <rPh sb="0" eb="2">
      <t>ミサト</t>
    </rPh>
    <rPh sb="2" eb="4">
      <t>ノウギョウ</t>
    </rPh>
    <rPh sb="4" eb="6">
      <t>シンコウ</t>
    </rPh>
    <rPh sb="6" eb="8">
      <t>コウシャ</t>
    </rPh>
    <phoneticPr fontId="22"/>
  </si>
  <si>
    <t>安曇野市土地開発公社</t>
    <rPh sb="0" eb="3">
      <t>アズミノ</t>
    </rPh>
    <rPh sb="3" eb="4">
      <t>シ</t>
    </rPh>
    <rPh sb="4" eb="6">
      <t>トチ</t>
    </rPh>
    <rPh sb="6" eb="8">
      <t>カイハツ</t>
    </rPh>
    <rPh sb="8" eb="10">
      <t>コウシャ</t>
    </rPh>
    <phoneticPr fontId="22"/>
  </si>
  <si>
    <t>-</t>
    <phoneticPr fontId="2"/>
  </si>
  <si>
    <t>松本広域連合（一般会計）</t>
    <rPh sb="0" eb="2">
      <t>マツモト</t>
    </rPh>
    <rPh sb="2" eb="4">
      <t>コウイキ</t>
    </rPh>
    <rPh sb="4" eb="6">
      <t>レンゴウ</t>
    </rPh>
    <rPh sb="7" eb="9">
      <t>イッパン</t>
    </rPh>
    <rPh sb="9" eb="11">
      <t>カイケイ</t>
    </rPh>
    <phoneticPr fontId="22"/>
  </si>
  <si>
    <t>-</t>
    <phoneticPr fontId="2"/>
  </si>
  <si>
    <t>松本広域連合（松本地域ふるさと基金事業特別会計）</t>
    <rPh sb="0" eb="2">
      <t>マツモト</t>
    </rPh>
    <rPh sb="2" eb="4">
      <t>コウイキ</t>
    </rPh>
    <rPh sb="4" eb="6">
      <t>レンゴウ</t>
    </rPh>
    <rPh sb="7" eb="9">
      <t>マツモト</t>
    </rPh>
    <rPh sb="9" eb="11">
      <t>チイキ</t>
    </rPh>
    <rPh sb="15" eb="17">
      <t>キキン</t>
    </rPh>
    <rPh sb="17" eb="19">
      <t>ジギョウ</t>
    </rPh>
    <rPh sb="19" eb="21">
      <t>トクベツ</t>
    </rPh>
    <rPh sb="21" eb="23">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</si>
  <si>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</si>
  <si>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</si>
  <si>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</si>
  <si>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</si>
  <si>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</si>
  <si>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</si>
  <si>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</si>
  <si>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</si>
  <si>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</si>
  <si>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</si>
  <si>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</si>
  <si>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</si>
  <si>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平成23年度以降、実質公債費比率、将来負担比率ともに改善傾向にあります。
将来負担比率は、充当可能特定歳入のうち、都市計画税の導入が無いなか、類似団体に比べ低い水準で推移することが出来ています。今後も交付税措置率が高い起債を活用するなど、一般財源負担の抑制を図っていきます。一方、実質公債費比率については、過去から類似団体の平均を上回っています。これは、新本庁舎建設など必要不可欠な起債事業を旧合併特例事業債の発行可能期間に集中して実施していること等が要因と考えられますが、充当可能な特定財源の確保も課題となっています。
両比率のさらなる健全化に向け、今後も事業量の最適化による発行額抑制と公債負担の平準化を進めていきます。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</si>
</sst>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extLst>
            <c:ext xmlns:c16="http://schemas.microsoft.com/office/drawing/2014/chart" uri="{C3380CC4-5D6E-409C-BE32-E72D297353CC}">
              <c16:uniqueId val="{00000000-5F69-4220-86CC-4C8A74675B1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58978</c:v>
                </c:pt>
                <c:pt idx="1">
                  <c:v>64045</c:v>
                </c:pt>
                <c:pt idx="2">
                  <c:v>95017</c:v>
                </c:pt>
                <c:pt idx="3">
                  <c:v>70418</c:v>
                </c:pt>
                <c:pt idx="4">
                  <c:v>63217</c:v>
                </c:pt>
              </c:numCache>
            </c:numRef>
          </c:val>
          <c:smooth val="0"/>
          <c:extLst>
            <c:ext xmlns:c16="http://schemas.microsoft.com/office/drawing/2014/chart" uri="{C3380CC4-5D6E-409C-BE32-E72D297353CC}">
              <c16:uniqueId val="{00000001-5F69-4220-86CC-4C8A74675B13}"/>
            </c:ext>
          </c:extLst>
        </c:ser>
        <c:dLbls>
          <c:showLegendKey val="0"/>
          <c:showVal val="0"/>
          <c:showCatName val="0"/>
          <c:showSerName val="0"/>
          <c:showPercent val="0"/>
          <c:showBubbleSize val="0"/>
        </c:dLbls>
        <c:marker val="1"/>
        <c:smooth val="0"/>
        <c:axId val="372989048"/>
        <c:axId val="372993360"/>
      </c:lineChart>
      <c:catAx>
        <c:axId val="3729890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2993360"/>
        <c:crosses val="autoZero"/>
        <c:auto val="1"/>
        <c:lblAlgn val="ctr"/>
        <c:lblOffset val="100"/>
        <c:tickLblSkip val="1"/>
        <c:tickMarkSkip val="1"/>
        <c:noMultiLvlLbl val="0"/>
      </c:catAx>
      <c:valAx>
        <c:axId val="37299336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2989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3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2.48</c:v>
                </c:pt>
                <c:pt idx="1">
                  <c:v>3.31</c:v>
                </c:pt>
                <c:pt idx="2">
                  <c:v>3.06</c:v>
                </c:pt>
                <c:pt idx="3">
                  <c:v>2.57</c:v>
                </c:pt>
                <c:pt idx="4">
                  <c:v>2.44</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19.420000000000002</c:v>
                </c:pt>
                <c:pt idx="1">
                  <c:v>19.350000000000001</c:v>
                </c:pt>
                <c:pt idx="2">
                  <c:v>20.02</c:v>
                </c:pt>
                <c:pt idx="3">
                  <c:v>19.53</c:v>
                </c:pt>
                <c:pt idx="4">
                  <c:v>19.04</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72991008"/>
        <c:axId val="372991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3.54</c:v>
                </c:pt>
                <c:pt idx="1">
                  <c:v>1.2</c:v>
                </c:pt>
                <c:pt idx="2">
                  <c:v>0.37</c:v>
                </c:pt>
                <c:pt idx="3">
                  <c:v>-0.27</c:v>
                </c:pt>
                <c:pt idx="4">
                  <c:v>-0.92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72991008"/>
        <c:axId val="372991792"/>
      </c:lineChart>
      <c:catAx>
        <c:axId val="372991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2991792"/>
        <c:crosses val="autoZero"/>
        <c:auto val="1"/>
        <c:lblAlgn val="ctr"/>
        <c:lblOffset val="100"/>
        <c:tickLblSkip val="1"/>
        <c:tickMarkSkip val="1"/>
        <c:noMultiLvlLbl val="0"/>
      </c:catAx>
      <c:valAx>
        <c:axId val="372991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2991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1.71</c:v>
                </c:pt>
                <c:pt idx="2">
                  <c:v>#N/A</c:v>
                </c:pt>
                <c:pt idx="3">
                  <c:v>1.47</c:v>
                </c:pt>
                <c:pt idx="4">
                  <c:v>#N/A</c:v>
                </c:pt>
                <c:pt idx="5">
                  <c:v>0.15</c:v>
                </c:pt>
                <c:pt idx="6">
                  <c:v>#N/A</c:v>
                </c:pt>
                <c:pt idx="7">
                  <c:v>1.23</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観光宿泊施設特別会計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産業団地造成事業特別会計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0.06</c:v>
                </c:pt>
                <c:pt idx="2">
                  <c:v>#N/A</c:v>
                </c:pt>
                <c:pt idx="3">
                  <c:v>0.06</c:v>
                </c:pt>
                <c:pt idx="4">
                  <c:v>#N/A</c:v>
                </c:pt>
                <c:pt idx="5">
                  <c:v>7.0000000000000007E-2</c:v>
                </c:pt>
                <c:pt idx="6">
                  <c:v>#N/A</c:v>
                </c:pt>
                <c:pt idx="7">
                  <c:v>0.06</c:v>
                </c:pt>
                <c:pt idx="8">
                  <c:v>#N/A</c:v>
                </c:pt>
                <c:pt idx="9">
                  <c:v>7.0000000000000007E-2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0.08</c:v>
                </c:pt>
                <c:pt idx="2">
                  <c:v>#N/A</c:v>
                </c:pt>
                <c:pt idx="3">
                  <c:v>0.28999999999999998</c:v>
                </c:pt>
                <c:pt idx="4">
                  <c:v>#N/A</c:v>
                </c:pt>
                <c:pt idx="5">
                  <c:v>0.21</c:v>
                </c:pt>
                <c:pt idx="6">
                  <c:v>#N/A</c:v>
                </c:pt>
                <c:pt idx="7">
                  <c:v>0.15</c:v>
                </c:pt>
                <c:pt idx="8">
                  <c:v>#N/A</c:v>
                </c:pt>
                <c:pt idx="9">
                  <c:v>0.54</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1.49</c:v>
                </c:pt>
                <c:pt idx="2">
                  <c:v>#N/A</c:v>
                </c:pt>
                <c:pt idx="3">
                  <c:v>1.1499999999999999</c:v>
                </c:pt>
                <c:pt idx="4">
                  <c:v>#N/A</c:v>
                </c:pt>
                <c:pt idx="5">
                  <c:v>1.58</c:v>
                </c:pt>
                <c:pt idx="6">
                  <c:v>#N/A</c:v>
                </c:pt>
                <c:pt idx="7">
                  <c:v>1.49</c:v>
                </c:pt>
                <c:pt idx="8">
                  <c:v>#N/A</c:v>
                </c:pt>
                <c:pt idx="9">
                  <c:v>1.83</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2.4700000000000002</c:v>
                </c:pt>
                <c:pt idx="2">
                  <c:v>#N/A</c:v>
                </c:pt>
                <c:pt idx="3">
                  <c:v>3.31</c:v>
                </c:pt>
                <c:pt idx="4">
                  <c:v>#N/A</c:v>
                </c:pt>
                <c:pt idx="5">
                  <c:v>3.05</c:v>
                </c:pt>
                <c:pt idx="6">
                  <c:v>#N/A</c:v>
                </c:pt>
                <c:pt idx="7">
                  <c:v>2.56</c:v>
                </c:pt>
                <c:pt idx="8">
                  <c:v>#N/A</c:v>
                </c:pt>
                <c:pt idx="9">
                  <c:v>2.44</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2.76</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15.31</c:v>
                </c:pt>
                <c:pt idx="2">
                  <c:v>#N/A</c:v>
                </c:pt>
                <c:pt idx="3">
                  <c:v>14.33</c:v>
                </c:pt>
                <c:pt idx="4">
                  <c:v>#N/A</c:v>
                </c:pt>
                <c:pt idx="5">
                  <c:v>12.55</c:v>
                </c:pt>
                <c:pt idx="6">
                  <c:v>#N/A</c:v>
                </c:pt>
                <c:pt idx="7">
                  <c:v>12.63</c:v>
                </c:pt>
                <c:pt idx="8">
                  <c:v>#N/A</c:v>
                </c:pt>
                <c:pt idx="9">
                  <c:v>12.51</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72986304"/>
        <c:axId val="372986696"/>
      </c:barChart>
      <c:catAx>
        <c:axId val="37298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2986696"/>
        <c:crosses val="autoZero"/>
        <c:auto val="1"/>
        <c:lblAlgn val="ctr"/>
        <c:lblOffset val="100"/>
        <c:tickLblSkip val="1"/>
        <c:tickMarkSkip val="1"/>
        <c:noMultiLvlLbl val="0"/>
      </c:catAx>
      <c:valAx>
        <c:axId val="372986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2986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59E-2"/>
          <c:y val="8.7976539589442848E-2"/>
          <c:w val="0.90356317136844166"/>
          <c:h val="0.639296187683285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4457</c:v>
                </c:pt>
                <c:pt idx="5">
                  <c:v>4632</c:v>
                </c:pt>
                <c:pt idx="8">
                  <c:v>4928</c:v>
                </c:pt>
                <c:pt idx="11">
                  <c:v>4970</c:v>
                </c:pt>
                <c:pt idx="14">
                  <c:v>5255</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2</c:v>
                </c:pt>
                <c:pt idx="9">
                  <c:v>1</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281</c:v>
                </c:pt>
                <c:pt idx="3">
                  <c:v>729</c:v>
                </c:pt>
                <c:pt idx="6">
                  <c:v>219</c:v>
                </c:pt>
                <c:pt idx="9">
                  <c:v>195</c:v>
                </c:pt>
                <c:pt idx="12">
                  <c:v>184</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136</c:v>
                </c:pt>
                <c:pt idx="3">
                  <c:v>135</c:v>
                </c:pt>
                <c:pt idx="6">
                  <c:v>163</c:v>
                </c:pt>
                <c:pt idx="9">
                  <c:v>164</c:v>
                </c:pt>
                <c:pt idx="12">
                  <c:v>125</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1811</c:v>
                </c:pt>
                <c:pt idx="3">
                  <c:v>1932</c:v>
                </c:pt>
                <c:pt idx="6">
                  <c:v>2071</c:v>
                </c:pt>
                <c:pt idx="9">
                  <c:v>2331</c:v>
                </c:pt>
                <c:pt idx="12">
                  <c:v>2110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4482</c:v>
                </c:pt>
                <c:pt idx="3">
                  <c:v>4358</c:v>
                </c:pt>
                <c:pt idx="6">
                  <c:v>4446</c:v>
                </c:pt>
                <c:pt idx="9">
                  <c:v>4436</c:v>
                </c:pt>
                <c:pt idx="12">
                  <c:v>4784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72992576"/>
        <c:axId val="372992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2253</c:v>
                </c:pt>
                <c:pt idx="2">
                  <c:v>#N/A</c:v>
                </c:pt>
                <c:pt idx="3">
                  <c:v>#N/A</c:v>
                </c:pt>
                <c:pt idx="4">
                  <c:v>2522</c:v>
                </c:pt>
                <c:pt idx="5">
                  <c:v>#N/A</c:v>
                </c:pt>
                <c:pt idx="6">
                  <c:v>#N/A</c:v>
                </c:pt>
                <c:pt idx="7">
                  <c:v>1973</c:v>
                </c:pt>
                <c:pt idx="8">
                  <c:v>#N/A</c:v>
                </c:pt>
                <c:pt idx="9">
                  <c:v>#N/A</c:v>
                </c:pt>
                <c:pt idx="10">
                  <c:v>2157</c:v>
                </c:pt>
                <c:pt idx="11">
                  <c:v>#N/A</c:v>
                </c:pt>
                <c:pt idx="12">
                  <c:v>#N/A</c:v>
                </c:pt>
                <c:pt idx="13">
                  <c:v>1948</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72992576"/>
        <c:axId val="372992968"/>
      </c:lineChart>
      <c:catAx>
        <c:axId val="372992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2992968"/>
        <c:crosses val="autoZero"/>
        <c:auto val="1"/>
        <c:lblAlgn val="ctr"/>
        <c:lblOffset val="100"/>
        <c:tickLblSkip val="1"/>
        <c:tickMarkSkip val="1"/>
        <c:noMultiLvlLbl val="0"/>
      </c:catAx>
      <c:valAx>
        <c:axId val="372992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2992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84"/>
          <c:h val="0.589182127738553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54642</c:v>
                </c:pt>
                <c:pt idx="5">
                  <c:v>54610</c:v>
                </c:pt>
                <c:pt idx="8">
                  <c:v>58850</c:v>
                </c:pt>
                <c:pt idx="11">
                  <c:v>58263</c:v>
                </c:pt>
                <c:pt idx="14">
                  <c:v>56945</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304</c:v>
                </c:pt>
                <c:pt idx="5">
                  <c:v>275</c:v>
                </c:pt>
                <c:pt idx="8">
                  <c:v>216</c:v>
                </c:pt>
                <c:pt idx="11">
                  <c:v>187</c:v>
                </c:pt>
                <c:pt idx="14">
                  <c:v>157</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13045</c:v>
                </c:pt>
                <c:pt idx="5">
                  <c:v>14056</c:v>
                </c:pt>
                <c:pt idx="8">
                  <c:v>13656</c:v>
                </c:pt>
                <c:pt idx="11">
                  <c:v>13964</c:v>
                </c:pt>
                <c:pt idx="14">
                  <c:v>13166</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7462</c:v>
                </c:pt>
                <c:pt idx="3">
                  <c:v>7545</c:v>
                </c:pt>
                <c:pt idx="6">
                  <c:v>6988</c:v>
                </c:pt>
                <c:pt idx="9">
                  <c:v>6763</c:v>
                </c:pt>
                <c:pt idx="12">
                  <c:v>6724</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993</c:v>
                </c:pt>
                <c:pt idx="3">
                  <c:v>853</c:v>
                </c:pt>
                <c:pt idx="6">
                  <c:v>680</c:v>
                </c:pt>
                <c:pt idx="9">
                  <c:v>513</c:v>
                </c:pt>
                <c:pt idx="12">
                  <c:v>411</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27517</c:v>
                </c:pt>
                <c:pt idx="3">
                  <c:v>26869</c:v>
                </c:pt>
                <c:pt idx="6">
                  <c:v>26511</c:v>
                </c:pt>
                <c:pt idx="9">
                  <c:v>27127</c:v>
                </c:pt>
                <c:pt idx="12">
                  <c:v>25454</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1941</c:v>
                </c:pt>
                <c:pt idx="3">
                  <c:v>1228</c:v>
                </c:pt>
                <c:pt idx="6">
                  <c:v>1009</c:v>
                </c:pt>
                <c:pt idx="9">
                  <c:v>757</c:v>
                </c:pt>
                <c:pt idx="12">
                  <c:v>551</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36967</c:v>
                </c:pt>
                <c:pt idx="3">
                  <c:v>37727</c:v>
                </c:pt>
                <c:pt idx="6">
                  <c:v>41666</c:v>
                </c:pt>
                <c:pt idx="9">
                  <c:v>42081</c:v>
                </c:pt>
                <c:pt idx="12">
                  <c:v>41757</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05022024"/>
        <c:axId val="405017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6890</c:v>
                </c:pt>
                <c:pt idx="2">
                  <c:v>#N/A</c:v>
                </c:pt>
                <c:pt idx="3">
                  <c:v>#N/A</c:v>
                </c:pt>
                <c:pt idx="4">
                  <c:v>5281</c:v>
                </c:pt>
                <c:pt idx="5">
                  <c:v>#N/A</c:v>
                </c:pt>
                <c:pt idx="6">
                  <c:v>#N/A</c:v>
                </c:pt>
                <c:pt idx="7">
                  <c:v>4132</c:v>
                </c:pt>
                <c:pt idx="8">
                  <c:v>#N/A</c:v>
                </c:pt>
                <c:pt idx="9">
                  <c:v>#N/A</c:v>
                </c:pt>
                <c:pt idx="10">
                  <c:v>4827</c:v>
                </c:pt>
                <c:pt idx="11">
                  <c:v>#N/A</c:v>
                </c:pt>
                <c:pt idx="12">
                  <c:v>#N/A</c:v>
                </c:pt>
                <c:pt idx="13">
                  <c:v>4629</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05022024"/>
        <c:axId val="405017712"/>
      </c:lineChart>
      <c:catAx>
        <c:axId val="405022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5017712"/>
        <c:crosses val="autoZero"/>
        <c:auto val="1"/>
        <c:lblAlgn val="ctr"/>
        <c:lblOffset val="100"/>
        <c:tickLblSkip val="1"/>
        <c:tickMarkSkip val="1"/>
        <c:noMultiLvlLbl val="0"/>
      </c:catAx>
      <c:valAx>
        <c:axId val="405017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022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{B11FA166-2ADE-49F2-B236-D10EC41AEB99}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{65729653-B60F-4A65-BE47-332E1984FB7D}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{63074A6C-3BCC-4883-8360-13A404B28FB6}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{BB891417-77C4-49E3-A7FE-1D5B989ADBE3}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{268DD2EB-92C3-4470-8E13-56EAE923F8F1}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{3E701395-915B-462E-BF27-3E67E52B1F47}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{71EF34B6-AE81-48B8-8FF9-C9F7C79FBCF2}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{30F37A87-857E-4B71-962E-272AFE594114}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{36FD1D98-D801-483A-A0F2-133FBA278253}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{75C95409-E20C-41BD-853A-7D886FF8E7DE}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05016536"/>
        <c:axId val="405020064"/>
      </c:scatterChart>
      <c:valAx>
        <c:axId val="4050165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5020064"/>
        <c:crosses val="autoZero"/>
        <c:crossBetween val="midCat"/>
      </c:valAx>
      <c:valAx>
        <c:axId val="4050200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50165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{4B61D617-F2D2-43DA-B829-A5376B7FE7B7}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{0A811939-9AB2-4EB8-BECA-31352B4618E7}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{867BA3C7-B7BA-4B75-ADF6-1278DEFFF334}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{9D1A17DE-8325-4E56-8C0A-4A08F8C1F644}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{41CEAFA9-4D1A-49D8-80AE-D02C9E71C953}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c:v>
                </c:pt>
                <c:pt idx="1">
                  <c:v>11.7</c:v>
                </c:pt>
                <c:pt idx="2">
                  <c:v>10.7</c:v>
                </c:pt>
                <c:pt idx="3">
                  <c:v>10.5</c:v>
                </c:pt>
                <c:pt idx="4">
                  <c:v>9.6</c:v>
                </c:pt>
              </c:numCache>
            </c:numRef>
          </c:xVal>
          <c:yVal>
            <c:numRef>
              <c:f>公会計指標分析・財政指標組合せ分析表!$K$73:$O$73</c:f>
              <c:numCache>
                <c:formatCode>#,##0.0;"▲ "#,##0.0</c:formatCode>
                <c:ptCount val="5"/>
                <c:pt idx="0">
                  <c:v>33</c:v>
                </c:pt>
                <c:pt idx="1">
                  <c:v>25.1</c:v>
                </c:pt>
                <c:pt idx="2">
                  <c:v>20</c:v>
                </c:pt>
                <c:pt idx="3">
                  <c:v>22.5</c:v>
                </c:pt>
                <c:pt idx="4">
                  <c:v>22.2</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{33E7E347-A790-4698-B064-FED46D40E2C2}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{06F883F6-DA28-428F-89F8-B9E2A08DEB69}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{133479E1-1B3F-4279-A94F-7B438F5D7D7C}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{EA709B0E-8C45-41AC-8B26-5C7B499F1EEF}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{AF070F47-8718-4679-BF6C-6C4E0A1B5856}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8.1999999999999993</c:v>
                </c:pt>
              </c:numCache>
            </c:numRef>
          </c:xVal>
          <c:yVal>
            <c:numRef>
              <c:f>公会計指標分析・財政指標組合せ分析表!$K$77:$O$77</c:f>
              <c:numCache>
                <c:formatCode>#,##0.0;"▲ "#,##0.0</c:formatCode>
                <c:ptCount val="5"/>
                <c:pt idx="0">
                  <c:v>58.2</c:v>
                </c:pt>
                <c:pt idx="1">
                  <c:v>50.3</c:v>
                </c:pt>
                <c:pt idx="2">
                  <c:v>45.9</c:v>
                </c:pt>
                <c:pt idx="3">
                  <c:v>39</c:v>
                </c:pt>
                <c:pt idx="4">
                  <c:v>32.5</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05019280"/>
        <c:axId val="405023200"/>
      </c:scatterChart>
      <c:valAx>
        <c:axId val="405019280"/>
        <c:scaling>
          <c:orientation val="minMax"/>
          <c:max val="12.4"/>
          <c:min val="7.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5023200"/>
        <c:crosses val="autoZero"/>
        <c:crossBetween val="midCat"/>
      </c:valAx>
      <c:valAx>
        <c:axId val="405023200"/>
        <c:scaling>
          <c:orientation val="minMax"/>
          <c:max val="65"/>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50192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長野県安曇野市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年度に比べ</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年度の元利償還金は、</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4,796</a:t>
          </a:r>
          <a:r>
            <a:rPr lang="ja-JP" altLang="ja-JP" sz="1100">
              <a:solidFill>
                <a:schemeClr val="dk1"/>
              </a:solidFill>
              <a:effectLst/>
              <a:latin typeface="+mn-lt"/>
              <a:ea typeface="+mn-ea"/>
              <a:cs typeface="+mn-cs"/>
            </a:rPr>
            <a:t>万円増額となり、一方、準元利償還金は</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7,172</a:t>
          </a:r>
          <a:r>
            <a:rPr lang="ja-JP" altLang="ja-JP" sz="1100">
              <a:solidFill>
                <a:schemeClr val="dk1"/>
              </a:solidFill>
              <a:effectLst/>
              <a:latin typeface="+mn-lt"/>
              <a:ea typeface="+mn-ea"/>
              <a:cs typeface="+mn-cs"/>
            </a:rPr>
            <a:t>万円減額となったことから、元利償還金との合計で</a:t>
          </a:r>
          <a:r>
            <a:rPr lang="en-US" altLang="ja-JP" sz="1100">
              <a:solidFill>
                <a:schemeClr val="dk1"/>
              </a:solidFill>
              <a:effectLst/>
              <a:latin typeface="+mn-lt"/>
              <a:ea typeface="+mn-ea"/>
              <a:cs typeface="+mn-cs"/>
            </a:rPr>
            <a:t>7,625</a:t>
          </a:r>
          <a:r>
            <a:rPr lang="ja-JP" altLang="ja-JP" sz="1100">
              <a:solidFill>
                <a:schemeClr val="dk1"/>
              </a:solidFill>
              <a:effectLst/>
              <a:latin typeface="+mn-lt"/>
              <a:ea typeface="+mn-ea"/>
              <a:cs typeface="+mn-cs"/>
            </a:rPr>
            <a:t>万円の増額となりました。</a:t>
          </a:r>
          <a:endParaRPr lang="ja-JP" altLang="ja-JP" sz="1400">
            <a:effectLst/>
          </a:endParaRPr>
        </a:p>
        <a:p>
          <a:r>
            <a:rPr lang="ja-JP" altLang="ja-JP" sz="1100">
              <a:solidFill>
                <a:schemeClr val="dk1"/>
              </a:solidFill>
              <a:effectLst/>
              <a:latin typeface="+mn-lt"/>
              <a:ea typeface="+mn-ea"/>
              <a:cs typeface="+mn-cs"/>
            </a:rPr>
            <a:t>また、元利償還金及び準元利償還金の合計から、交付税算入分等を引いた実負担額は</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978</a:t>
          </a:r>
          <a:r>
            <a:rPr lang="ja-JP" altLang="ja-JP" sz="1100">
              <a:solidFill>
                <a:schemeClr val="dk1"/>
              </a:solidFill>
              <a:effectLst/>
              <a:latin typeface="+mn-lt"/>
              <a:ea typeface="+mn-ea"/>
              <a:cs typeface="+mn-cs"/>
            </a:rPr>
            <a:t>万円の減額となり、実質公債費比率が単年度で</a:t>
          </a:r>
          <a:r>
            <a:rPr lang="en-US" altLang="ja-JP" sz="1100">
              <a:solidFill>
                <a:schemeClr val="dk1"/>
              </a:solidFill>
              <a:effectLst/>
              <a:latin typeface="+mn-lt"/>
              <a:ea typeface="+mn-ea"/>
              <a:cs typeface="+mn-cs"/>
            </a:rPr>
            <a:t>0.7</a:t>
          </a:r>
          <a:r>
            <a:rPr lang="ja-JP" altLang="ja-JP" sz="1100">
              <a:solidFill>
                <a:schemeClr val="dk1"/>
              </a:solidFill>
              <a:effectLst/>
              <a:latin typeface="+mn-lt"/>
              <a:ea typeface="+mn-ea"/>
              <a:cs typeface="+mn-cs"/>
            </a:rPr>
            <a:t>ポイント改善した結果となりました。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長野県安曇野市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分子のうち将来負担額は昨年度比で</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4,395</a:t>
          </a:r>
          <a:r>
            <a:rPr lang="ja-JP" altLang="ja-JP" sz="1100">
              <a:solidFill>
                <a:schemeClr val="dk1"/>
              </a:solidFill>
              <a:effectLst/>
              <a:latin typeface="+mn-lt"/>
              <a:ea typeface="+mn-ea"/>
              <a:cs typeface="+mn-cs"/>
            </a:rPr>
            <a:t>万円の減額となりました。項目ごとにみると、地方債新規発行額</a:t>
          </a:r>
          <a:r>
            <a:rPr lang="en-US" altLang="ja-JP" sz="1100">
              <a:solidFill>
                <a:schemeClr val="dk1"/>
              </a:solidFill>
              <a:effectLst/>
              <a:latin typeface="+mn-lt"/>
              <a:ea typeface="+mn-ea"/>
              <a:cs typeface="+mn-cs"/>
            </a:rPr>
            <a:t>41</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6,970</a:t>
          </a:r>
          <a:r>
            <a:rPr lang="ja-JP" altLang="ja-JP" sz="1100">
              <a:solidFill>
                <a:schemeClr val="dk1"/>
              </a:solidFill>
              <a:effectLst/>
              <a:latin typeface="+mn-lt"/>
              <a:ea typeface="+mn-ea"/>
              <a:cs typeface="+mn-cs"/>
            </a:rPr>
            <a:t>万円に対し、地方債償還額（元金分）</a:t>
          </a:r>
          <a:r>
            <a:rPr lang="en-US" altLang="ja-JP" sz="1100">
              <a:solidFill>
                <a:schemeClr val="dk1"/>
              </a:solidFill>
              <a:effectLst/>
              <a:latin typeface="+mn-lt"/>
              <a:ea typeface="+mn-ea"/>
              <a:cs typeface="+mn-cs"/>
            </a:rPr>
            <a:t>44</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9,389</a:t>
          </a:r>
          <a:r>
            <a:rPr lang="ja-JP" altLang="ja-JP" sz="1100">
              <a:solidFill>
                <a:schemeClr val="dk1"/>
              </a:solidFill>
              <a:effectLst/>
              <a:latin typeface="+mn-lt"/>
              <a:ea typeface="+mn-ea"/>
              <a:cs typeface="+mn-cs"/>
            </a:rPr>
            <a:t>万円であったことから、地方債の現在高は</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2,419</a:t>
          </a:r>
          <a:r>
            <a:rPr lang="ja-JP" altLang="ja-JP" sz="1100">
              <a:solidFill>
                <a:schemeClr val="dk1"/>
              </a:solidFill>
              <a:effectLst/>
              <a:latin typeface="+mn-lt"/>
              <a:ea typeface="+mn-ea"/>
              <a:cs typeface="+mn-cs"/>
            </a:rPr>
            <a:t>万円の減となりました。公営企業債等繰入見込額は地方債発行額を地方債償還額（元金分）が大きく上回ったことにより、</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7,309</a:t>
          </a:r>
          <a:r>
            <a:rPr lang="ja-JP" altLang="ja-JP" sz="1100">
              <a:solidFill>
                <a:schemeClr val="dk1"/>
              </a:solidFill>
              <a:effectLst/>
              <a:latin typeface="+mn-lt"/>
              <a:ea typeface="+mn-ea"/>
              <a:cs typeface="+mn-cs"/>
            </a:rPr>
            <a:t>万円の減額となりました。組合負担等見込額は償還終了に伴い、</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209</a:t>
          </a:r>
          <a:r>
            <a:rPr lang="ja-JP" altLang="ja-JP" sz="1100">
              <a:solidFill>
                <a:schemeClr val="dk1"/>
              </a:solidFill>
              <a:effectLst/>
              <a:latin typeface="+mn-lt"/>
              <a:ea typeface="+mn-ea"/>
              <a:cs typeface="+mn-cs"/>
            </a:rPr>
            <a:t>万円の減額となっています。</a:t>
          </a:r>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退職手当負担見込額は若年層職員への入れ替わり等により</a:t>
          </a:r>
          <a:r>
            <a:rPr lang="en-US" altLang="ja-JP" sz="1100">
              <a:solidFill>
                <a:schemeClr val="dk1"/>
              </a:solidFill>
              <a:effectLst/>
              <a:latin typeface="+mn-lt"/>
              <a:ea typeface="+mn-ea"/>
              <a:cs typeface="+mn-cs"/>
            </a:rPr>
            <a:t>3,877</a:t>
          </a:r>
          <a:r>
            <a:rPr lang="ja-JP" altLang="ja-JP" sz="1100">
              <a:solidFill>
                <a:schemeClr val="dk1"/>
              </a:solidFill>
              <a:effectLst/>
              <a:latin typeface="+mn-lt"/>
              <a:ea typeface="+mn-ea"/>
              <a:cs typeface="+mn-cs"/>
            </a:rPr>
            <a:t>万円の減となりました。債務負担行為に基づく支出予定額は</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581</a:t>
          </a:r>
          <a:r>
            <a:rPr lang="ja-JP" altLang="ja-JP" sz="1100">
              <a:solidFill>
                <a:schemeClr val="dk1"/>
              </a:solidFill>
              <a:effectLst/>
              <a:latin typeface="+mn-lt"/>
              <a:ea typeface="+mn-ea"/>
              <a:cs typeface="+mn-cs"/>
            </a:rPr>
            <a:t>万円の減で、将来負担額の総額は</a:t>
          </a:r>
          <a:r>
            <a:rPr lang="en-US" altLang="ja-JP" sz="1100">
              <a:solidFill>
                <a:schemeClr val="dk1"/>
              </a:solidFill>
              <a:effectLst/>
              <a:latin typeface="+mn-lt"/>
              <a:ea typeface="+mn-ea"/>
              <a:cs typeface="+mn-cs"/>
            </a:rPr>
            <a:t>748</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9,724</a:t>
          </a:r>
          <a:r>
            <a:rPr lang="ja-JP" altLang="ja-JP" sz="1100">
              <a:solidFill>
                <a:schemeClr val="dk1"/>
              </a:solidFill>
              <a:effectLst/>
              <a:latin typeface="+mn-lt"/>
              <a:ea typeface="+mn-ea"/>
              <a:cs typeface="+mn-cs"/>
            </a:rPr>
            <a:t>万円（</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4,395</a:t>
          </a:r>
          <a:r>
            <a:rPr lang="ja-JP" altLang="ja-JP" sz="1100">
              <a:solidFill>
                <a:schemeClr val="dk1"/>
              </a:solidFill>
              <a:effectLst/>
              <a:latin typeface="+mn-lt"/>
              <a:ea typeface="+mn-ea"/>
              <a:cs typeface="+mn-cs"/>
            </a:rPr>
            <a:t>万円減額）です。</a:t>
          </a:r>
          <a:endParaRPr lang="ja-JP" altLang="ja-JP" sz="1400">
            <a:effectLst/>
          </a:endParaRPr>
        </a:p>
        <a:p>
          <a:r>
            <a:rPr lang="ja-JP" altLang="ja-JP" sz="1100">
              <a:solidFill>
                <a:schemeClr val="dk1"/>
              </a:solidFill>
              <a:effectLst/>
              <a:latin typeface="+mn-lt"/>
              <a:ea typeface="+mn-ea"/>
              <a:cs typeface="+mn-cs"/>
            </a:rPr>
            <a:t>　また、充当可能基金は</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9,782</a:t>
          </a:r>
          <a:r>
            <a:rPr lang="ja-JP" altLang="ja-JP" sz="1100">
              <a:solidFill>
                <a:schemeClr val="dk1"/>
              </a:solidFill>
              <a:effectLst/>
              <a:latin typeface="+mn-lt"/>
              <a:ea typeface="+mn-ea"/>
              <a:cs typeface="+mn-cs"/>
            </a:rPr>
            <a:t>万円の減額、充当可能特定歳入は</a:t>
          </a:r>
          <a:r>
            <a:rPr lang="en-US" altLang="ja-JP" sz="1100">
              <a:solidFill>
                <a:schemeClr val="dk1"/>
              </a:solidFill>
              <a:effectLst/>
              <a:latin typeface="+mn-lt"/>
              <a:ea typeface="+mn-ea"/>
              <a:cs typeface="+mn-cs"/>
            </a:rPr>
            <a:t>3,057</a:t>
          </a:r>
          <a:r>
            <a:rPr lang="ja-JP" altLang="ja-JP" sz="1100">
              <a:solidFill>
                <a:schemeClr val="dk1"/>
              </a:solidFill>
              <a:effectLst/>
              <a:latin typeface="+mn-lt"/>
              <a:ea typeface="+mn-ea"/>
              <a:cs typeface="+mn-cs"/>
            </a:rPr>
            <a:t>万円減額でした。一方、基準財政需要額算入見込額は事業費補正分の減額が大きく影響し、</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1,750</a:t>
          </a:r>
          <a:r>
            <a:rPr lang="ja-JP" altLang="ja-JP" sz="1100">
              <a:solidFill>
                <a:schemeClr val="dk1"/>
              </a:solidFill>
              <a:effectLst/>
              <a:latin typeface="+mn-lt"/>
              <a:ea typeface="+mn-ea"/>
              <a:cs typeface="+mn-cs"/>
            </a:rPr>
            <a:t>万円減額となりました。</a:t>
          </a:r>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ja-JP" altLang="ja-JP" sz="1100">
              <a:solidFill>
                <a:schemeClr val="dk1"/>
              </a:solidFill>
              <a:effectLst/>
              <a:latin typeface="+mn-lt"/>
              <a:ea typeface="+mn-ea"/>
              <a:cs typeface="+mn-cs"/>
            </a:rPr>
            <a:t>以上を合わせ、充当可能財源等の総額は</a:t>
          </a:r>
          <a:r>
            <a:rPr lang="en-US" altLang="ja-JP" sz="1100">
              <a:solidFill>
                <a:schemeClr val="dk1"/>
              </a:solidFill>
              <a:effectLst/>
              <a:latin typeface="+mn-lt"/>
              <a:ea typeface="+mn-ea"/>
              <a:cs typeface="+mn-cs"/>
            </a:rPr>
            <a:t>702</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6,828</a:t>
          </a:r>
          <a:r>
            <a:rPr lang="ja-JP" altLang="ja-JP" sz="1100">
              <a:solidFill>
                <a:schemeClr val="dk1"/>
              </a:solidFill>
              <a:effectLst/>
              <a:latin typeface="+mn-lt"/>
              <a:ea typeface="+mn-ea"/>
              <a:cs typeface="+mn-cs"/>
            </a:rPr>
            <a:t>万円となりました。</a:t>
          </a:r>
          <a:endParaRPr lang="ja-JP" altLang="ja-JP" sz="1400">
            <a:effectLst/>
          </a:endParaRPr>
        </a:p>
        <a:p>
          <a:r>
            <a:rPr lang="ja-JP" altLang="ja-JP" sz="1100">
              <a:solidFill>
                <a:schemeClr val="dk1"/>
              </a:solidFill>
              <a:effectLst/>
              <a:latin typeface="+mn-lt"/>
              <a:ea typeface="+mn-ea"/>
              <a:cs typeface="+mn-cs"/>
            </a:rPr>
            <a:t>※将来負担額（</a:t>
          </a:r>
          <a:r>
            <a:rPr lang="en-US" altLang="ja-JP" sz="1100">
              <a:solidFill>
                <a:schemeClr val="dk1"/>
              </a:solidFill>
              <a:effectLst/>
              <a:latin typeface="+mn-lt"/>
              <a:ea typeface="+mn-ea"/>
              <a:cs typeface="+mn-cs"/>
            </a:rPr>
            <a:t>748</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9,724</a:t>
          </a:r>
          <a:r>
            <a:rPr lang="ja-JP" altLang="ja-JP" sz="1100">
              <a:solidFill>
                <a:schemeClr val="dk1"/>
              </a:solidFill>
              <a:effectLst/>
              <a:latin typeface="+mn-lt"/>
              <a:ea typeface="+mn-ea"/>
              <a:cs typeface="+mn-cs"/>
            </a:rPr>
            <a:t>万円）から充当可能財源等の総額（</a:t>
          </a:r>
          <a:r>
            <a:rPr lang="en-US" altLang="ja-JP" sz="1100">
              <a:solidFill>
                <a:schemeClr val="dk1"/>
              </a:solidFill>
              <a:effectLst/>
              <a:latin typeface="+mn-lt"/>
              <a:ea typeface="+mn-ea"/>
              <a:cs typeface="+mn-cs"/>
            </a:rPr>
            <a:t>702</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6,828</a:t>
          </a:r>
          <a:r>
            <a:rPr lang="ja-JP" altLang="ja-JP" sz="1100">
              <a:solidFill>
                <a:schemeClr val="dk1"/>
              </a:solidFill>
              <a:effectLst/>
              <a:latin typeface="+mn-lt"/>
              <a:ea typeface="+mn-ea"/>
              <a:cs typeface="+mn-cs"/>
            </a:rPr>
            <a:t>万円）を引いた後の実質的な将来負担額は</a:t>
          </a:r>
          <a:r>
            <a:rPr lang="en-US" altLang="ja-JP" sz="1100">
              <a:solidFill>
                <a:schemeClr val="dk1"/>
              </a:solidFill>
              <a:effectLst/>
              <a:latin typeface="+mn-lt"/>
              <a:ea typeface="+mn-ea"/>
              <a:cs typeface="+mn-cs"/>
            </a:rPr>
            <a:t>46</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2,895</a:t>
          </a:r>
          <a:r>
            <a:rPr lang="ja-JP" altLang="ja-JP" sz="1100">
              <a:solidFill>
                <a:schemeClr val="dk1"/>
              </a:solidFill>
              <a:effectLst/>
              <a:latin typeface="+mn-lt"/>
              <a:ea typeface="+mn-ea"/>
              <a:cs typeface="+mn-cs"/>
            </a:rPr>
            <a:t>万円（</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9,807</a:t>
          </a:r>
          <a:r>
            <a:rPr lang="ja-JP" altLang="ja-JP" sz="1100">
              <a:solidFill>
                <a:schemeClr val="dk1"/>
              </a:solidFill>
              <a:effectLst/>
              <a:latin typeface="+mn-lt"/>
              <a:ea typeface="+mn-ea"/>
              <a:cs typeface="+mn-cs"/>
            </a:rPr>
            <a:t>万円減額）です。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長野県安曇野市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98,099
96,898
331.78
41,624,725
40,919,763
635,543
25,995,733
41,756,634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22.2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長野県安曇野市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98,099
96,898
331.78
41,624,725
40,919,763
635,543
25,995,733
41,756,634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22.2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長野県安曇野市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98,099
96,898
331.78
41,624,725
40,919,763
635,543
25,995,733
41,756,634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22.2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長野県安曇野市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98,099
96,898
331.78
41,624,725
40,919,763
635,543
25,995,733
41,756,634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22.2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昨年と同様の</a:t>
          </a:r>
          <a:r>
            <a:rPr kumimoji="1" lang="en-US" altLang="ja-JP" sz="1100">
              <a:solidFill>
                <a:schemeClr val="dk1"/>
              </a:solidFill>
              <a:effectLst/>
              <a:latin typeface="+mn-lt"/>
              <a:ea typeface="+mn-ea"/>
              <a:cs typeface="+mn-cs"/>
            </a:rPr>
            <a:t>0.57</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本指数は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カ年の平均ですが、詳細を見ると</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…0.568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0.567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0.569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0.568</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…0.566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0.569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0.568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0.562</a:t>
          </a:r>
          <a:r>
            <a:rPr kumimoji="1" lang="ja-JP" altLang="ja-JP" sz="1100">
              <a:solidFill>
                <a:schemeClr val="dk1"/>
              </a:solidFill>
              <a:effectLst/>
              <a:latin typeface="+mn-lt"/>
              <a:ea typeface="+mn-ea"/>
              <a:cs typeface="+mn-cs"/>
            </a:rPr>
            <a:t>）　となっています。</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単年度ごとの財政力指数は、基準財政需要額と基準財政収入額が本来の額（一本算定）に置き換えられて算定されています。ここ数年、財政力指数は単年度同様、ほぼ横ばいとなっています。</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15875</xdr:rowOff>
    </xdr:from>
    <xdr:to>
      <xdr:col>7</xdr:col>
      <xdr:colOff>152400</xdr:colOff>
      <xdr:row>41</xdr:row>
      <xdr:rowOff>15875</xdr:rowOff>
    </xdr:to>
    <xdr:cxnSp macro="">
      <xdr:nvCxnSpPr>
        <xdr:cNvPr id="68" name="直線コネクタ 67"/>
        <xdr:cNvCxnSpPr/>
      </xdr:nvCxnSpPr>
      <xdr:spPr>
        <a:xfrm>
          <a:off x="4114800" y="70453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167217</xdr:rowOff>
    </xdr:from>
    <xdr:to>
      <xdr:col>6</xdr:col>
      <xdr:colOff>0</xdr:colOff>
      <xdr:row>41</xdr:row>
      <xdr:rowOff>15875</xdr:rowOff>
    </xdr:to>
    <xdr:cxnSp macro="">
      <xdr:nvCxnSpPr>
        <xdr:cNvPr id="71" name="直線コネクタ 70"/>
        <xdr:cNvCxnSpPr/>
      </xdr:nvCxnSpPr>
      <xdr:spPr>
        <a:xfrm>
          <a:off x="3225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131885</xdr:rowOff>
    </xdr:from>
    <xdr:ext cx="736600" cy="259045"/>
    <xdr:sp macro="" textlink="">
      <xdr:nvSpPr>
        <xdr:cNvPr id="73" name="テキスト ボックス 72"/>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167217</xdr:rowOff>
    </xdr:from>
    <xdr:to>
      <xdr:col>4</xdr:col>
      <xdr:colOff>482600</xdr:colOff>
      <xdr:row>40</xdr:row>
      <xdr:rowOff>167217</xdr:rowOff>
    </xdr:to>
    <xdr:cxnSp macro="">
      <xdr:nvCxnSpPr>
        <xdr:cNvPr id="74" name="直線コネクタ 73"/>
        <xdr:cNvCxnSpPr/>
      </xdr:nvCxnSpPr>
      <xdr:spPr>
        <a:xfrm>
          <a:off x="2336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167217</xdr:rowOff>
    </xdr:from>
    <xdr:to>
      <xdr:col>3</xdr:col>
      <xdr:colOff>279400</xdr:colOff>
      <xdr:row>41</xdr:row>
      <xdr:rowOff>15875</xdr:rowOff>
    </xdr:to>
    <xdr:cxnSp macro="">
      <xdr:nvCxnSpPr>
        <xdr:cNvPr id="77" name="直線コネクタ 76"/>
        <xdr:cNvCxnSpPr/>
      </xdr:nvCxnSpPr>
      <xdr:spPr>
        <a:xfrm flipV="1">
          <a:off x="1447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87" name="円/楕円 86"/>
        <xdr:cNvSpPr/>
      </xdr:nvSpPr>
      <xdr:spPr>
        <a:xfrm>
          <a:off x="4902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153052</xdr:rowOff>
    </xdr:from>
    <xdr:ext cx="762000" cy="259045"/>
    <xdr:sp macro="" textlink="">
      <xdr:nvSpPr>
        <xdr:cNvPr id="88" name="財政力該当値テキスト"/>
        <xdr:cNvSpPr txBox="1"/>
      </xdr:nvSpPr>
      <xdr:spPr>
        <a:xfrm>
          <a:off x="50419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136525</xdr:rowOff>
    </xdr:from>
    <xdr:to>
      <xdr:col>6</xdr:col>
      <xdr:colOff>50800</xdr:colOff>
      <xdr:row>41</xdr:row>
      <xdr:rowOff>66675</xdr:rowOff>
    </xdr:to>
    <xdr:sp macro="" textlink="">
      <xdr:nvSpPr>
        <xdr:cNvPr id="89" name="円/楕円 88"/>
        <xdr:cNvSpPr/>
      </xdr:nvSpPr>
      <xdr:spPr>
        <a:xfrm>
          <a:off x="4064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76852</xdr:rowOff>
    </xdr:from>
    <xdr:ext cx="736600" cy="259045"/>
    <xdr:sp macro="" textlink="">
      <xdr:nvSpPr>
        <xdr:cNvPr id="90" name="テキスト ボックス 89"/>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116417</xdr:rowOff>
    </xdr:from>
    <xdr:to>
      <xdr:col>4</xdr:col>
      <xdr:colOff>533400</xdr:colOff>
      <xdr:row>41</xdr:row>
      <xdr:rowOff>46567</xdr:rowOff>
    </xdr:to>
    <xdr:sp macro="" textlink="">
      <xdr:nvSpPr>
        <xdr:cNvPr id="91" name="円/楕円 90"/>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31344</xdr:rowOff>
    </xdr:from>
    <xdr:ext cx="762000" cy="259045"/>
    <xdr:sp macro="" textlink="">
      <xdr:nvSpPr>
        <xdr:cNvPr id="92" name="テキスト ボックス 91"/>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116417</xdr:rowOff>
    </xdr:from>
    <xdr:to>
      <xdr:col>3</xdr:col>
      <xdr:colOff>330200</xdr:colOff>
      <xdr:row>41</xdr:row>
      <xdr:rowOff>46567</xdr:rowOff>
    </xdr:to>
    <xdr:sp macro="" textlink="">
      <xdr:nvSpPr>
        <xdr:cNvPr id="93" name="円/楕円 92"/>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31344</xdr:rowOff>
    </xdr:from>
    <xdr:ext cx="762000" cy="259045"/>
    <xdr:sp macro="" textlink="">
      <xdr:nvSpPr>
        <xdr:cNvPr id="94" name="テキスト ボックス 93"/>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95" name="円/楕円 94"/>
        <xdr:cNvSpPr/>
      </xdr:nvSpPr>
      <xdr:spPr>
        <a:xfrm>
          <a:off x="1397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51452</xdr:rowOff>
    </xdr:from>
    <xdr:ext cx="762000" cy="259045"/>
    <xdr:sp macro="" textlink="">
      <xdr:nvSpPr>
        <xdr:cNvPr id="96" name="テキスト ボックス 95"/>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％増加し、</a:t>
          </a:r>
          <a:r>
            <a:rPr kumimoji="1" lang="en-US" altLang="ja-JP" sz="1100">
              <a:solidFill>
                <a:schemeClr val="dk1"/>
              </a:solidFill>
              <a:effectLst/>
              <a:latin typeface="+mn-lt"/>
              <a:ea typeface="+mn-ea"/>
              <a:cs typeface="+mn-cs"/>
            </a:rPr>
            <a:t>85.9</a:t>
          </a:r>
          <a:r>
            <a:rPr kumimoji="1" lang="ja-JP" altLang="ja-JP" sz="1100">
              <a:solidFill>
                <a:schemeClr val="dk1"/>
              </a:solidFill>
              <a:effectLst/>
              <a:latin typeface="+mn-lt"/>
              <a:ea typeface="+mn-ea"/>
              <a:cs typeface="+mn-cs"/>
            </a:rPr>
            <a:t>％となりました。経常収支比率の分母となる経常一般財源は昨年比</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1068</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千円の減で</a:t>
          </a:r>
          <a:r>
            <a:rPr kumimoji="1" lang="en-US" altLang="ja-JP" sz="1100">
              <a:solidFill>
                <a:schemeClr val="dk1"/>
              </a:solidFill>
              <a:effectLst/>
              <a:latin typeface="+mn-lt"/>
              <a:ea typeface="+mn-ea"/>
              <a:cs typeface="+mn-cs"/>
            </a:rPr>
            <a:t>260</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6339</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千円となりました。一方、分子となる経常経費充当一般財源等は昨年度比</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3340</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千円の減で</a:t>
          </a:r>
          <a:r>
            <a:rPr kumimoji="1" lang="en-US" altLang="ja-JP" sz="1100">
              <a:solidFill>
                <a:schemeClr val="dk1"/>
              </a:solidFill>
              <a:effectLst/>
              <a:latin typeface="+mn-lt"/>
              <a:ea typeface="+mn-ea"/>
              <a:cs typeface="+mn-cs"/>
            </a:rPr>
            <a:t>224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76</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千円となりました。分子側が減となった主な要因としては、一部事務組合負担金が昨年度比</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7325</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千円減少したこと、また、分母側が減額となった要因としては、地方交付税が昨年度比</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677</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千円減少したことによります。</a:t>
          </a:r>
          <a:endParaRPr lang="ja-JP" altLang="ja-JP" sz="1400">
            <a:effectLst/>
          </a:endParaRPr>
        </a:p>
        <a:p>
          <a:r>
            <a:rPr kumimoji="1" lang="ja-JP" altLang="ja-JP" sz="1100">
              <a:solidFill>
                <a:schemeClr val="dk1"/>
              </a:solidFill>
              <a:effectLst/>
              <a:latin typeface="+mn-lt"/>
              <a:ea typeface="+mn-ea"/>
              <a:cs typeface="+mn-cs"/>
            </a:rPr>
            <a:t>　分子：</a:t>
          </a:r>
          <a:r>
            <a:rPr kumimoji="1" lang="en-US" altLang="ja-JP" sz="1100">
              <a:solidFill>
                <a:schemeClr val="dk1"/>
              </a:solidFill>
              <a:effectLst/>
              <a:latin typeface="+mn-lt"/>
              <a:ea typeface="+mn-ea"/>
              <a:cs typeface="+mn-cs"/>
            </a:rPr>
            <a:t>22,400,764</a:t>
          </a:r>
          <a:r>
            <a:rPr kumimoji="1" lang="ja-JP" altLang="ja-JP" sz="1100">
              <a:solidFill>
                <a:schemeClr val="dk1"/>
              </a:solidFill>
              <a:effectLst/>
              <a:latin typeface="+mn-lt"/>
              <a:ea typeface="+mn-ea"/>
              <a:cs typeface="+mn-cs"/>
            </a:rPr>
            <a:t>千円　　分母：</a:t>
          </a:r>
          <a:r>
            <a:rPr kumimoji="1" lang="en-US" altLang="ja-JP" sz="1100">
              <a:solidFill>
                <a:schemeClr val="dk1"/>
              </a:solidFill>
              <a:effectLst/>
              <a:latin typeface="+mn-lt"/>
              <a:ea typeface="+mn-ea"/>
              <a:cs typeface="+mn-cs"/>
            </a:rPr>
            <a:t>26,063,395</a:t>
          </a:r>
          <a:r>
            <a:rPr kumimoji="1" lang="ja-JP" altLang="ja-JP" sz="1100">
              <a:solidFill>
                <a:schemeClr val="dk1"/>
              </a:solidFill>
              <a:effectLst/>
              <a:latin typeface="+mn-lt"/>
              <a:ea typeface="+mn-ea"/>
              <a:cs typeface="+mn-cs"/>
            </a:rPr>
            <a:t>千円</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97790</xdr:rowOff>
    </xdr:from>
    <xdr:to>
      <xdr:col>7</xdr:col>
      <xdr:colOff>152400</xdr:colOff>
      <xdr:row>61</xdr:row>
      <xdr:rowOff>6773</xdr:rowOff>
    </xdr:to>
    <xdr:cxnSp macro="">
      <xdr:nvCxnSpPr>
        <xdr:cNvPr id="131" name="直線コネクタ 130"/>
        <xdr:cNvCxnSpPr/>
      </xdr:nvCxnSpPr>
      <xdr:spPr>
        <a:xfrm>
          <a:off x="4114800" y="1038479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126594</xdr:rowOff>
    </xdr:from>
    <xdr:ext cx="762000" cy="259045"/>
    <xdr:sp macro="" textlink="">
      <xdr:nvSpPr>
        <xdr:cNvPr id="132" name="財政構造の弾力性平均値テキスト"/>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89746</xdr:rowOff>
    </xdr:from>
    <xdr:to>
      <xdr:col>6</xdr:col>
      <xdr:colOff>0</xdr:colOff>
      <xdr:row>60</xdr:row>
      <xdr:rowOff>97790</xdr:rowOff>
    </xdr:to>
    <xdr:cxnSp macro="">
      <xdr:nvCxnSpPr>
        <xdr:cNvPr id="134" name="直線コネクタ 133"/>
        <xdr:cNvCxnSpPr/>
      </xdr:nvCxnSpPr>
      <xdr:spPr>
        <a:xfrm>
          <a:off x="3225800" y="103767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96114</xdr:rowOff>
    </xdr:from>
    <xdr:ext cx="736600" cy="259045"/>
    <xdr:sp macro="" textlink="">
      <xdr:nvSpPr>
        <xdr:cNvPr id="136" name="テキスト ボックス 135"/>
        <xdr:cNvSpPr txBox="1"/>
      </xdr:nvSpPr>
      <xdr:spPr>
        <a:xfrm>
          <a:off x="3733800" y="1072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81704</xdr:rowOff>
    </xdr:from>
    <xdr:to>
      <xdr:col>4</xdr:col>
      <xdr:colOff>482600</xdr:colOff>
      <xdr:row>60</xdr:row>
      <xdr:rowOff>89746</xdr:rowOff>
    </xdr:to>
    <xdr:cxnSp macro="">
      <xdr:nvCxnSpPr>
        <xdr:cNvPr id="137" name="直線コネクタ 136"/>
        <xdr:cNvCxnSpPr/>
      </xdr:nvCxnSpPr>
      <xdr:spPr>
        <a:xfrm>
          <a:off x="2336800" y="103687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39" name="テキスト ボックス 138"/>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81704</xdr:rowOff>
    </xdr:from>
    <xdr:to>
      <xdr:col>3</xdr:col>
      <xdr:colOff>279400</xdr:colOff>
      <xdr:row>61</xdr:row>
      <xdr:rowOff>38946</xdr:rowOff>
    </xdr:to>
    <xdr:cxnSp macro="">
      <xdr:nvCxnSpPr>
        <xdr:cNvPr id="140" name="直線コネクタ 139"/>
        <xdr:cNvCxnSpPr/>
      </xdr:nvCxnSpPr>
      <xdr:spPr>
        <a:xfrm flipV="1">
          <a:off x="1447800" y="10368704"/>
          <a:ext cx="889000" cy="1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42" name="テキスト ボックス 141"/>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4" name="テキスト ボックス 143"/>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127423</xdr:rowOff>
    </xdr:from>
    <xdr:to>
      <xdr:col>7</xdr:col>
      <xdr:colOff>203200</xdr:colOff>
      <xdr:row>61</xdr:row>
      <xdr:rowOff>57573</xdr:rowOff>
    </xdr:to>
    <xdr:sp macro="" textlink="">
      <xdr:nvSpPr>
        <xdr:cNvPr id="150" name="円/楕円 149"/>
        <xdr:cNvSpPr/>
      </xdr:nvSpPr>
      <xdr:spPr>
        <a:xfrm>
          <a:off x="49022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143950</xdr:rowOff>
    </xdr:from>
    <xdr:ext cx="762000" cy="259045"/>
    <xdr:sp macro="" textlink="">
      <xdr:nvSpPr>
        <xdr:cNvPr id="151" name="財政構造の弾力性該当値テキスト"/>
        <xdr:cNvSpPr txBox="1"/>
      </xdr:nvSpPr>
      <xdr:spPr>
        <a:xfrm>
          <a:off x="5041900" y="1025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46990</xdr:rowOff>
    </xdr:from>
    <xdr:to>
      <xdr:col>6</xdr:col>
      <xdr:colOff>50800</xdr:colOff>
      <xdr:row>60</xdr:row>
      <xdr:rowOff>148590</xdr:rowOff>
    </xdr:to>
    <xdr:sp macro="" textlink="">
      <xdr:nvSpPr>
        <xdr:cNvPr id="152" name="円/楕円 151"/>
        <xdr:cNvSpPr/>
      </xdr:nvSpPr>
      <xdr:spPr>
        <a:xfrm>
          <a:off x="4064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158767</xdr:rowOff>
    </xdr:from>
    <xdr:ext cx="736600" cy="259045"/>
    <xdr:sp macro="" textlink="">
      <xdr:nvSpPr>
        <xdr:cNvPr id="153" name="テキスト ボックス 152"/>
        <xdr:cNvSpPr txBox="1"/>
      </xdr:nvSpPr>
      <xdr:spPr>
        <a:xfrm>
          <a:off x="3733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38946</xdr:rowOff>
    </xdr:from>
    <xdr:to>
      <xdr:col>4</xdr:col>
      <xdr:colOff>533400</xdr:colOff>
      <xdr:row>60</xdr:row>
      <xdr:rowOff>140546</xdr:rowOff>
    </xdr:to>
    <xdr:sp macro="" textlink="">
      <xdr:nvSpPr>
        <xdr:cNvPr id="154" name="円/楕円 153"/>
        <xdr:cNvSpPr/>
      </xdr:nvSpPr>
      <xdr:spPr>
        <a:xfrm>
          <a:off x="3175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150723</xdr:rowOff>
    </xdr:from>
    <xdr:ext cx="762000" cy="259045"/>
    <xdr:sp macro="" textlink="">
      <xdr:nvSpPr>
        <xdr:cNvPr id="155" name="テキスト ボックス 154"/>
        <xdr:cNvSpPr txBox="1"/>
      </xdr:nvSpPr>
      <xdr:spPr>
        <a:xfrm>
          <a:off x="2844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30904</xdr:rowOff>
    </xdr:from>
    <xdr:to>
      <xdr:col>3</xdr:col>
      <xdr:colOff>330200</xdr:colOff>
      <xdr:row>60</xdr:row>
      <xdr:rowOff>132504</xdr:rowOff>
    </xdr:to>
    <xdr:sp macro="" textlink="">
      <xdr:nvSpPr>
        <xdr:cNvPr id="156" name="円/楕円 155"/>
        <xdr:cNvSpPr/>
      </xdr:nvSpPr>
      <xdr:spPr>
        <a:xfrm>
          <a:off x="2286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142681</xdr:rowOff>
    </xdr:from>
    <xdr:ext cx="762000" cy="259045"/>
    <xdr:sp macro="" textlink="">
      <xdr:nvSpPr>
        <xdr:cNvPr id="157" name="テキスト ボックス 156"/>
        <xdr:cNvSpPr txBox="1"/>
      </xdr:nvSpPr>
      <xdr:spPr>
        <a:xfrm>
          <a:off x="1955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159596</xdr:rowOff>
    </xdr:from>
    <xdr:to>
      <xdr:col>2</xdr:col>
      <xdr:colOff>127000</xdr:colOff>
      <xdr:row>61</xdr:row>
      <xdr:rowOff>89746</xdr:rowOff>
    </xdr:to>
    <xdr:sp macro="" textlink="">
      <xdr:nvSpPr>
        <xdr:cNvPr id="158" name="円/楕円 157"/>
        <xdr:cNvSpPr/>
      </xdr:nvSpPr>
      <xdr:spPr>
        <a:xfrm>
          <a:off x="1397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99923</xdr:rowOff>
    </xdr:from>
    <xdr:ext cx="762000" cy="259045"/>
    <xdr:sp macro="" textlink="">
      <xdr:nvSpPr>
        <xdr:cNvPr id="159" name="テキスト ボックス 158"/>
        <xdr:cNvSpPr txBox="1"/>
      </xdr:nvSpPr>
      <xdr:spPr>
        <a:xfrm>
          <a:off x="1066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[113,003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昨年より</a:t>
          </a:r>
          <a:r>
            <a:rPr kumimoji="1" lang="en-US" altLang="ja-JP" sz="1100">
              <a:solidFill>
                <a:schemeClr val="dk1"/>
              </a:solidFill>
              <a:effectLst/>
              <a:latin typeface="+mn-lt"/>
              <a:ea typeface="+mn-ea"/>
              <a:cs typeface="+mn-cs"/>
            </a:rPr>
            <a:t>1,882</a:t>
          </a:r>
          <a:r>
            <a:rPr kumimoji="1" lang="ja-JP" altLang="ja-JP" sz="1100">
              <a:solidFill>
                <a:schemeClr val="dk1"/>
              </a:solidFill>
              <a:effectLst/>
              <a:latin typeface="+mn-lt"/>
              <a:ea typeface="+mn-ea"/>
              <a:cs typeface="+mn-cs"/>
            </a:rPr>
            <a:t>円減の</a:t>
          </a:r>
          <a:r>
            <a:rPr kumimoji="1" lang="en-US" altLang="ja-JP" sz="1100">
              <a:solidFill>
                <a:schemeClr val="dk1"/>
              </a:solidFill>
              <a:effectLst/>
              <a:latin typeface="+mn-lt"/>
              <a:ea typeface="+mn-ea"/>
              <a:cs typeface="+mn-cs"/>
            </a:rPr>
            <a:t>113,003</a:t>
          </a:r>
          <a:r>
            <a:rPr kumimoji="1" lang="ja-JP" altLang="ja-JP" sz="1100">
              <a:solidFill>
                <a:schemeClr val="dk1"/>
              </a:solidFill>
              <a:effectLst/>
              <a:latin typeface="+mn-lt"/>
              <a:ea typeface="+mn-ea"/>
              <a:cs typeface="+mn-cs"/>
            </a:rPr>
            <a:t>円となりました。</a:t>
          </a:r>
          <a:endParaRPr lang="ja-JP" altLang="ja-JP" sz="1400">
            <a:effectLst/>
          </a:endParaRPr>
        </a:p>
        <a:p>
          <a:r>
            <a:rPr kumimoji="1" lang="ja-JP" altLang="ja-JP" sz="1100">
              <a:solidFill>
                <a:schemeClr val="dk1"/>
              </a:solidFill>
              <a:effectLst/>
              <a:latin typeface="+mn-lt"/>
              <a:ea typeface="+mn-ea"/>
              <a:cs typeface="+mn-cs"/>
            </a:rPr>
            <a:t>内訳ごとに比較すると、人件費（事業費支弁を含む）△</a:t>
          </a:r>
          <a:r>
            <a:rPr kumimoji="1" lang="en-US" altLang="ja-JP" sz="1100">
              <a:solidFill>
                <a:schemeClr val="dk1"/>
              </a:solidFill>
              <a:effectLst/>
              <a:latin typeface="+mn-lt"/>
              <a:ea typeface="+mn-ea"/>
              <a:cs typeface="+mn-cs"/>
            </a:rPr>
            <a:t>438</a:t>
          </a:r>
          <a:r>
            <a:rPr kumimoji="1" lang="ja-JP" altLang="ja-JP" sz="1100">
              <a:solidFill>
                <a:schemeClr val="dk1"/>
              </a:solidFill>
              <a:effectLst/>
              <a:latin typeface="+mn-lt"/>
              <a:ea typeface="+mn-ea"/>
              <a:cs typeface="+mn-cs"/>
            </a:rPr>
            <a:t>円、物件費△</a:t>
          </a:r>
          <a:r>
            <a:rPr kumimoji="1" lang="en-US" altLang="ja-JP" sz="1100">
              <a:solidFill>
                <a:schemeClr val="dk1"/>
              </a:solidFill>
              <a:effectLst/>
              <a:latin typeface="+mn-lt"/>
              <a:ea typeface="+mn-ea"/>
              <a:cs typeface="+mn-cs"/>
            </a:rPr>
            <a:t>1,142</a:t>
          </a:r>
          <a:r>
            <a:rPr kumimoji="1" lang="ja-JP" altLang="ja-JP" sz="1100">
              <a:solidFill>
                <a:schemeClr val="dk1"/>
              </a:solidFill>
              <a:effectLst/>
              <a:latin typeface="+mn-lt"/>
              <a:ea typeface="+mn-ea"/>
              <a:cs typeface="+mn-cs"/>
            </a:rPr>
            <a:t>円、維持補修費△</a:t>
          </a:r>
          <a:r>
            <a:rPr kumimoji="1" lang="en-US" altLang="ja-JP" sz="1100">
              <a:solidFill>
                <a:schemeClr val="dk1"/>
              </a:solidFill>
              <a:effectLst/>
              <a:latin typeface="+mn-lt"/>
              <a:ea typeface="+mn-ea"/>
              <a:cs typeface="+mn-cs"/>
            </a:rPr>
            <a:t>241</a:t>
          </a:r>
          <a:r>
            <a:rPr kumimoji="1" lang="ja-JP" altLang="ja-JP" sz="1100">
              <a:solidFill>
                <a:schemeClr val="dk1"/>
              </a:solidFill>
              <a:effectLst/>
              <a:latin typeface="+mn-lt"/>
              <a:ea typeface="+mn-ea"/>
              <a:cs typeface="+mn-cs"/>
            </a:rPr>
            <a:t>円といずれも減額しています。なお、人件費のうち職員分人件費が微増となっていますが、職員数については昨年と同数であり、今後も計画的に人員削減を進めていきます。また、効率的な施設運営、行政評価による事務事業見直し、スリム化を進め一層の経費節減を目指します。</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77071</xdr:rowOff>
    </xdr:from>
    <xdr:to>
      <xdr:col>7</xdr:col>
      <xdr:colOff>152400</xdr:colOff>
      <xdr:row>83</xdr:row>
      <xdr:rowOff>92208</xdr:rowOff>
    </xdr:to>
    <xdr:cxnSp macro="">
      <xdr:nvCxnSpPr>
        <xdr:cNvPr id="194" name="直線コネクタ 193"/>
        <xdr:cNvCxnSpPr/>
      </xdr:nvCxnSpPr>
      <xdr:spPr>
        <a:xfrm flipV="1">
          <a:off x="4114800" y="14307421"/>
          <a:ext cx="838200" cy="1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164378</xdr:rowOff>
    </xdr:from>
    <xdr:ext cx="762000" cy="259045"/>
    <xdr:sp macro="" textlink="">
      <xdr:nvSpPr>
        <xdr:cNvPr id="195" name="人件費・物件費等の状況平均値テキスト"/>
        <xdr:cNvSpPr txBox="1"/>
      </xdr:nvSpPr>
      <xdr:spPr>
        <a:xfrm>
          <a:off x="5041900" y="14394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92208</xdr:rowOff>
    </xdr:from>
    <xdr:to>
      <xdr:col>6</xdr:col>
      <xdr:colOff>0</xdr:colOff>
      <xdr:row>83</xdr:row>
      <xdr:rowOff>121720</xdr:rowOff>
    </xdr:to>
    <xdr:cxnSp macro="">
      <xdr:nvCxnSpPr>
        <xdr:cNvPr id="197" name="直線コネクタ 196"/>
        <xdr:cNvCxnSpPr/>
      </xdr:nvCxnSpPr>
      <xdr:spPr>
        <a:xfrm flipV="1">
          <a:off x="3225800" y="14322558"/>
          <a:ext cx="889000" cy="2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27472</xdr:rowOff>
    </xdr:from>
    <xdr:ext cx="736600" cy="259045"/>
    <xdr:sp macro="" textlink="">
      <xdr:nvSpPr>
        <xdr:cNvPr id="199" name="テキスト ボックス 198"/>
        <xdr:cNvSpPr txBox="1"/>
      </xdr:nvSpPr>
      <xdr:spPr>
        <a:xfrm>
          <a:off x="3733800" y="14600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30347</xdr:rowOff>
    </xdr:from>
    <xdr:to>
      <xdr:col>4</xdr:col>
      <xdr:colOff>482600</xdr:colOff>
      <xdr:row>83</xdr:row>
      <xdr:rowOff>121720</xdr:rowOff>
    </xdr:to>
    <xdr:cxnSp macro="">
      <xdr:nvCxnSpPr>
        <xdr:cNvPr id="200" name="直線コネクタ 199"/>
        <xdr:cNvCxnSpPr/>
      </xdr:nvCxnSpPr>
      <xdr:spPr>
        <a:xfrm>
          <a:off x="2336800" y="14260697"/>
          <a:ext cx="889000" cy="9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8030</xdr:rowOff>
    </xdr:from>
    <xdr:ext cx="762000" cy="259045"/>
    <xdr:sp macro="" textlink="">
      <xdr:nvSpPr>
        <xdr:cNvPr id="202" name="テキスト ボックス 201"/>
        <xdr:cNvSpPr txBox="1"/>
      </xdr:nvSpPr>
      <xdr:spPr>
        <a:xfrm>
          <a:off x="2844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18974</xdr:rowOff>
    </xdr:from>
    <xdr:to>
      <xdr:col>3</xdr:col>
      <xdr:colOff>279400</xdr:colOff>
      <xdr:row>83</xdr:row>
      <xdr:rowOff>30347</xdr:rowOff>
    </xdr:to>
    <xdr:cxnSp macro="">
      <xdr:nvCxnSpPr>
        <xdr:cNvPr id="203" name="直線コネクタ 202"/>
        <xdr:cNvCxnSpPr/>
      </xdr:nvCxnSpPr>
      <xdr:spPr>
        <a:xfrm>
          <a:off x="1447800" y="14249324"/>
          <a:ext cx="8890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108</xdr:rowOff>
    </xdr:from>
    <xdr:ext cx="762000" cy="259045"/>
    <xdr:sp macro="" textlink="">
      <xdr:nvSpPr>
        <xdr:cNvPr id="205" name="テキスト ボックス 204"/>
        <xdr:cNvSpPr txBox="1"/>
      </xdr:nvSpPr>
      <xdr:spPr>
        <a:xfrm>
          <a:off x="1955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159428</xdr:rowOff>
    </xdr:from>
    <xdr:ext cx="762000" cy="259045"/>
    <xdr:sp macro="" textlink="">
      <xdr:nvSpPr>
        <xdr:cNvPr id="207" name="テキスト ボックス 206"/>
        <xdr:cNvSpPr txBox="1"/>
      </xdr:nvSpPr>
      <xdr:spPr>
        <a:xfrm>
          <a:off x="1066800" y="1438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26271</xdr:rowOff>
    </xdr:from>
    <xdr:to>
      <xdr:col>7</xdr:col>
      <xdr:colOff>203200</xdr:colOff>
      <xdr:row>83</xdr:row>
      <xdr:rowOff>127871</xdr:rowOff>
    </xdr:to>
    <xdr:sp macro="" textlink="">
      <xdr:nvSpPr>
        <xdr:cNvPr id="213" name="円/楕円 212"/>
        <xdr:cNvSpPr/>
      </xdr:nvSpPr>
      <xdr:spPr>
        <a:xfrm>
          <a:off x="4902200" y="1425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42798</xdr:rowOff>
    </xdr:from>
    <xdr:ext cx="762000" cy="259045"/>
    <xdr:sp macro="" textlink="">
      <xdr:nvSpPr>
        <xdr:cNvPr id="214" name="人件費・物件費等の状況該当値テキスト"/>
        <xdr:cNvSpPr txBox="1"/>
      </xdr:nvSpPr>
      <xdr:spPr>
        <a:xfrm>
          <a:off x="5041900" y="1410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113,003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41408</xdr:rowOff>
    </xdr:from>
    <xdr:to>
      <xdr:col>6</xdr:col>
      <xdr:colOff>50800</xdr:colOff>
      <xdr:row>83</xdr:row>
      <xdr:rowOff>143008</xdr:rowOff>
    </xdr:to>
    <xdr:sp macro="" textlink="">
      <xdr:nvSpPr>
        <xdr:cNvPr id="215" name="円/楕円 214"/>
        <xdr:cNvSpPr/>
      </xdr:nvSpPr>
      <xdr:spPr>
        <a:xfrm>
          <a:off x="4064000" y="1427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153185</xdr:rowOff>
    </xdr:from>
    <xdr:ext cx="736600" cy="259045"/>
    <xdr:sp macro="" textlink="">
      <xdr:nvSpPr>
        <xdr:cNvPr id="216" name="テキスト ボックス 215"/>
        <xdr:cNvSpPr txBox="1"/>
      </xdr:nvSpPr>
      <xdr:spPr>
        <a:xfrm>
          <a:off x="3733800" y="14040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114,885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70920</xdr:rowOff>
    </xdr:from>
    <xdr:to>
      <xdr:col>4</xdr:col>
      <xdr:colOff>533400</xdr:colOff>
      <xdr:row>84</xdr:row>
      <xdr:rowOff>1070</xdr:rowOff>
    </xdr:to>
    <xdr:sp macro="" textlink="">
      <xdr:nvSpPr>
        <xdr:cNvPr id="217" name="円/楕円 216"/>
        <xdr:cNvSpPr/>
      </xdr:nvSpPr>
      <xdr:spPr>
        <a:xfrm>
          <a:off x="3175000" y="1430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11247</xdr:rowOff>
    </xdr:from>
    <xdr:ext cx="762000" cy="259045"/>
    <xdr:sp macro="" textlink="">
      <xdr:nvSpPr>
        <xdr:cNvPr id="218" name="テキスト ボックス 217"/>
        <xdr:cNvSpPr txBox="1"/>
      </xdr:nvSpPr>
      <xdr:spPr>
        <a:xfrm>
          <a:off x="2844800" y="140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118,554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150997</xdr:rowOff>
    </xdr:from>
    <xdr:to>
      <xdr:col>3</xdr:col>
      <xdr:colOff>330200</xdr:colOff>
      <xdr:row>83</xdr:row>
      <xdr:rowOff>81147</xdr:rowOff>
    </xdr:to>
    <xdr:sp macro="" textlink="">
      <xdr:nvSpPr>
        <xdr:cNvPr id="219" name="円/楕円 218"/>
        <xdr:cNvSpPr/>
      </xdr:nvSpPr>
      <xdr:spPr>
        <a:xfrm>
          <a:off x="2286000" y="1420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91324</xdr:rowOff>
    </xdr:from>
    <xdr:ext cx="762000" cy="259045"/>
    <xdr:sp macro="" textlink="">
      <xdr:nvSpPr>
        <xdr:cNvPr id="220" name="テキスト ボックス 219"/>
        <xdr:cNvSpPr txBox="1"/>
      </xdr:nvSpPr>
      <xdr:spPr>
        <a:xfrm>
          <a:off x="1955800" y="13978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107,194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139624</xdr:rowOff>
    </xdr:from>
    <xdr:to>
      <xdr:col>2</xdr:col>
      <xdr:colOff>127000</xdr:colOff>
      <xdr:row>83</xdr:row>
      <xdr:rowOff>69774</xdr:rowOff>
    </xdr:to>
    <xdr:sp macro="" textlink="">
      <xdr:nvSpPr>
        <xdr:cNvPr id="221" name="円/楕円 220"/>
        <xdr:cNvSpPr/>
      </xdr:nvSpPr>
      <xdr:spPr>
        <a:xfrm>
          <a:off x="1397000" y="1419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79951</xdr:rowOff>
    </xdr:from>
    <xdr:ext cx="762000" cy="259045"/>
    <xdr:sp macro="" textlink="">
      <xdr:nvSpPr>
        <xdr:cNvPr id="222" name="テキスト ボックス 221"/>
        <xdr:cNvSpPr txBox="1"/>
      </xdr:nvSpPr>
      <xdr:spPr>
        <a:xfrm>
          <a:off x="1066800" y="1396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ポイント増加して</a:t>
          </a:r>
          <a:r>
            <a:rPr kumimoji="1" lang="en-US" altLang="ja-JP" sz="1100">
              <a:solidFill>
                <a:schemeClr val="dk1"/>
              </a:solidFill>
              <a:effectLst/>
              <a:latin typeface="+mn-lt"/>
              <a:ea typeface="+mn-ea"/>
              <a:cs typeface="+mn-cs"/>
            </a:rPr>
            <a:t>96.8</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本年のみならず、過去５年とも類似団体の平均、及び全国市平均のいずれと比較しても低い水準で推移しています。今後とも給与体系の見直し、各種手当の効率化等に配慮しながら</a:t>
          </a:r>
          <a:r>
            <a:rPr lang="ja-JP" altLang="ja-JP" sz="1100">
              <a:solidFill>
                <a:schemeClr val="dk1"/>
              </a:solidFill>
              <a:effectLst/>
              <a:latin typeface="+mn-lt"/>
              <a:ea typeface="+mn-ea"/>
              <a:cs typeface="+mn-cs"/>
            </a:rPr>
            <a:t>適正な給与水準の維持に努めます。</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95250</xdr:rowOff>
    </xdr:from>
    <xdr:to>
      <xdr:col>24</xdr:col>
      <xdr:colOff>558800</xdr:colOff>
      <xdr:row>86</xdr:row>
      <xdr:rowOff>159052</xdr:rowOff>
    </xdr:to>
    <xdr:cxnSp macro="">
      <xdr:nvCxnSpPr>
        <xdr:cNvPr id="253" name="直線コネクタ 252"/>
        <xdr:cNvCxnSpPr/>
      </xdr:nvCxnSpPr>
      <xdr:spPr>
        <a:xfrm flipV="1">
          <a:off x="17018000" y="13639800"/>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10177</xdr:rowOff>
    </xdr:from>
    <xdr:ext cx="762000" cy="259045"/>
    <xdr:sp macro="" textlink="">
      <xdr:nvSpPr>
        <xdr:cNvPr id="256"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79</xdr:row>
      <xdr:rowOff>95250</xdr:rowOff>
    </xdr:from>
    <xdr:to>
      <xdr:col>24</xdr:col>
      <xdr:colOff>647700</xdr:colOff>
      <xdr:row>79</xdr:row>
      <xdr:rowOff>95250</xdr:rowOff>
    </xdr:to>
    <xdr:cxnSp macro="">
      <xdr:nvCxnSpPr>
        <xdr:cNvPr id="257" name="直線コネクタ 256"/>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109462</xdr:rowOff>
    </xdr:from>
    <xdr:to>
      <xdr:col>24</xdr:col>
      <xdr:colOff>558800</xdr:colOff>
      <xdr:row>82</xdr:row>
      <xdr:rowOff>120952</xdr:rowOff>
    </xdr:to>
    <xdr:cxnSp macro="">
      <xdr:nvCxnSpPr>
        <xdr:cNvPr id="258" name="直線コネクタ 257"/>
        <xdr:cNvCxnSpPr/>
      </xdr:nvCxnSpPr>
      <xdr:spPr>
        <a:xfrm>
          <a:off x="16179800" y="141683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20156</xdr:rowOff>
    </xdr:from>
    <xdr:ext cx="762000" cy="259045"/>
    <xdr:sp macro="" textlink="">
      <xdr:nvSpPr>
        <xdr:cNvPr id="259" name="給与水準   （国との比較）平均値テキスト"/>
        <xdr:cNvSpPr txBox="1"/>
      </xdr:nvSpPr>
      <xdr:spPr>
        <a:xfrm>
          <a:off x="17106900" y="14250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60" name="フローチャート : 判断 259"/>
        <xdr:cNvSpPr/>
      </xdr:nvSpPr>
      <xdr:spPr>
        <a:xfrm>
          <a:off x="169672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109462</xdr:rowOff>
    </xdr:from>
    <xdr:to>
      <xdr:col>23</xdr:col>
      <xdr:colOff>406400</xdr:colOff>
      <xdr:row>82</xdr:row>
      <xdr:rowOff>109462</xdr:rowOff>
    </xdr:to>
    <xdr:cxnSp macro="">
      <xdr:nvCxnSpPr>
        <xdr:cNvPr id="261" name="直線コネクタ 260"/>
        <xdr:cNvCxnSpPr/>
      </xdr:nvCxnSpPr>
      <xdr:spPr>
        <a:xfrm>
          <a:off x="15290800" y="141683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2" name="フローチャート : 判断 261"/>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157436</xdr:rowOff>
    </xdr:from>
    <xdr:ext cx="736600" cy="259045"/>
    <xdr:sp macro="" textlink="">
      <xdr:nvSpPr>
        <xdr:cNvPr id="263" name="テキスト ボックス 262"/>
        <xdr:cNvSpPr txBox="1"/>
      </xdr:nvSpPr>
      <xdr:spPr>
        <a:xfrm>
          <a:off x="15798800" y="143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97971</xdr:rowOff>
    </xdr:from>
    <xdr:to>
      <xdr:col>22</xdr:col>
      <xdr:colOff>203200</xdr:colOff>
      <xdr:row>82</xdr:row>
      <xdr:rowOff>109462</xdr:rowOff>
    </xdr:to>
    <xdr:cxnSp macro="">
      <xdr:nvCxnSpPr>
        <xdr:cNvPr id="264" name="直線コネクタ 263"/>
        <xdr:cNvCxnSpPr/>
      </xdr:nvCxnSpPr>
      <xdr:spPr>
        <a:xfrm>
          <a:off x="14401800" y="1415687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97971</xdr:rowOff>
    </xdr:from>
    <xdr:to>
      <xdr:col>21</xdr:col>
      <xdr:colOff>0</xdr:colOff>
      <xdr:row>87</xdr:row>
      <xdr:rowOff>125488</xdr:rowOff>
    </xdr:to>
    <xdr:cxnSp macro="">
      <xdr:nvCxnSpPr>
        <xdr:cNvPr id="267" name="直線コネクタ 266"/>
        <xdr:cNvCxnSpPr/>
      </xdr:nvCxnSpPr>
      <xdr:spPr>
        <a:xfrm flipV="1">
          <a:off x="13512800" y="14156871"/>
          <a:ext cx="889000" cy="88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8" name="フローチャート : 判断 267"/>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9" name="テキスト ボックス 268"/>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70152</xdr:rowOff>
    </xdr:from>
    <xdr:to>
      <xdr:col>24</xdr:col>
      <xdr:colOff>609600</xdr:colOff>
      <xdr:row>83</xdr:row>
      <xdr:rowOff>302</xdr:rowOff>
    </xdr:to>
    <xdr:sp macro="" textlink="">
      <xdr:nvSpPr>
        <xdr:cNvPr id="277" name="円/楕円 276"/>
        <xdr:cNvSpPr/>
      </xdr:nvSpPr>
      <xdr:spPr>
        <a:xfrm>
          <a:off x="16967200" y="141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86679</xdr:rowOff>
    </xdr:from>
    <xdr:ext cx="762000" cy="259045"/>
    <xdr:sp macro="" textlink="">
      <xdr:nvSpPr>
        <xdr:cNvPr id="278" name="給与水準   （国との比較）該当値テキスト"/>
        <xdr:cNvSpPr txBox="1"/>
      </xdr:nvSpPr>
      <xdr:spPr>
        <a:xfrm>
          <a:off x="17106900" y="1397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58662</xdr:rowOff>
    </xdr:from>
    <xdr:to>
      <xdr:col>23</xdr:col>
      <xdr:colOff>457200</xdr:colOff>
      <xdr:row>82</xdr:row>
      <xdr:rowOff>160262</xdr:rowOff>
    </xdr:to>
    <xdr:sp macro="" textlink="">
      <xdr:nvSpPr>
        <xdr:cNvPr id="279" name="円/楕円 278"/>
        <xdr:cNvSpPr/>
      </xdr:nvSpPr>
      <xdr:spPr>
        <a:xfrm>
          <a:off x="161290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170439</xdr:rowOff>
    </xdr:from>
    <xdr:ext cx="736600" cy="259045"/>
    <xdr:sp macro="" textlink="">
      <xdr:nvSpPr>
        <xdr:cNvPr id="280" name="テキスト ボックス 279"/>
        <xdr:cNvSpPr txBox="1"/>
      </xdr:nvSpPr>
      <xdr:spPr>
        <a:xfrm>
          <a:off x="15798800" y="13886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58662</xdr:rowOff>
    </xdr:from>
    <xdr:to>
      <xdr:col>22</xdr:col>
      <xdr:colOff>254000</xdr:colOff>
      <xdr:row>82</xdr:row>
      <xdr:rowOff>160262</xdr:rowOff>
    </xdr:to>
    <xdr:sp macro="" textlink="">
      <xdr:nvSpPr>
        <xdr:cNvPr id="281" name="円/楕円 280"/>
        <xdr:cNvSpPr/>
      </xdr:nvSpPr>
      <xdr:spPr>
        <a:xfrm>
          <a:off x="152400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170439</xdr:rowOff>
    </xdr:from>
    <xdr:ext cx="762000" cy="259045"/>
    <xdr:sp macro="" textlink="">
      <xdr:nvSpPr>
        <xdr:cNvPr id="282" name="テキスト ボックス 281"/>
        <xdr:cNvSpPr txBox="1"/>
      </xdr:nvSpPr>
      <xdr:spPr>
        <a:xfrm>
          <a:off x="14909800" y="1388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47171</xdr:rowOff>
    </xdr:from>
    <xdr:to>
      <xdr:col>21</xdr:col>
      <xdr:colOff>50800</xdr:colOff>
      <xdr:row>82</xdr:row>
      <xdr:rowOff>148771</xdr:rowOff>
    </xdr:to>
    <xdr:sp macro="" textlink="">
      <xdr:nvSpPr>
        <xdr:cNvPr id="283" name="円/楕円 282"/>
        <xdr:cNvSpPr/>
      </xdr:nvSpPr>
      <xdr:spPr>
        <a:xfrm>
          <a:off x="14351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158948</xdr:rowOff>
    </xdr:from>
    <xdr:ext cx="762000" cy="259045"/>
    <xdr:sp macro="" textlink="">
      <xdr:nvSpPr>
        <xdr:cNvPr id="284" name="テキスト ボックス 283"/>
        <xdr:cNvSpPr txBox="1"/>
      </xdr:nvSpPr>
      <xdr:spPr>
        <a:xfrm>
          <a:off x="14020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74688</xdr:rowOff>
    </xdr:from>
    <xdr:to>
      <xdr:col>19</xdr:col>
      <xdr:colOff>533400</xdr:colOff>
      <xdr:row>88</xdr:row>
      <xdr:rowOff>4838</xdr:rowOff>
    </xdr:to>
    <xdr:sp macro="" textlink="">
      <xdr:nvSpPr>
        <xdr:cNvPr id="285" name="円/楕円 284"/>
        <xdr:cNvSpPr/>
      </xdr:nvSpPr>
      <xdr:spPr>
        <a:xfrm>
          <a:off x="13462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15015</xdr:rowOff>
    </xdr:from>
    <xdr:ext cx="762000" cy="259045"/>
    <xdr:sp macro="" textlink="">
      <xdr:nvSpPr>
        <xdr:cNvPr id="286" name="テキスト ボックス 285"/>
        <xdr:cNvSpPr txBox="1"/>
      </xdr:nvSpPr>
      <xdr:spPr>
        <a:xfrm>
          <a:off x="13131800" y="1475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人口千人に対する人数は昨年より</a:t>
          </a:r>
          <a:r>
            <a:rPr kumimoji="1" lang="en-US" altLang="ja-JP" sz="1100">
              <a:solidFill>
                <a:schemeClr val="dk1"/>
              </a:solidFill>
              <a:effectLst/>
              <a:latin typeface="+mn-lt"/>
              <a:ea typeface="+mn-ea"/>
              <a:cs typeface="+mn-cs"/>
            </a:rPr>
            <a:t>0.03</a:t>
          </a:r>
          <a:r>
            <a:rPr kumimoji="1" lang="ja-JP" altLang="ja-JP" sz="1100">
              <a:solidFill>
                <a:schemeClr val="dk1"/>
              </a:solidFill>
              <a:effectLst/>
              <a:latin typeface="+mn-lt"/>
              <a:ea typeface="+mn-ea"/>
              <a:cs typeface="+mn-cs"/>
            </a:rPr>
            <a:t>人増加の</a:t>
          </a:r>
          <a:r>
            <a:rPr kumimoji="1" lang="en-US" altLang="ja-JP" sz="1100">
              <a:solidFill>
                <a:schemeClr val="dk1"/>
              </a:solidFill>
              <a:effectLst/>
              <a:latin typeface="+mn-lt"/>
              <a:ea typeface="+mn-ea"/>
              <a:cs typeface="+mn-cs"/>
            </a:rPr>
            <a:t>6.78</a:t>
          </a:r>
          <a:r>
            <a:rPr kumimoji="1" lang="ja-JP" altLang="ja-JP" sz="1100">
              <a:solidFill>
                <a:schemeClr val="dk1"/>
              </a:solidFill>
              <a:effectLst/>
              <a:latin typeface="+mn-lt"/>
              <a:ea typeface="+mn-ea"/>
              <a:cs typeface="+mn-cs"/>
            </a:rPr>
            <a:t>人となりました。実際の人数は</a:t>
          </a:r>
          <a:r>
            <a:rPr kumimoji="1" lang="en-US" altLang="ja-JP" sz="1100">
              <a:solidFill>
                <a:schemeClr val="dk1"/>
              </a:solidFill>
              <a:effectLst/>
              <a:latin typeface="+mn-lt"/>
              <a:ea typeface="+mn-ea"/>
              <a:cs typeface="+mn-cs"/>
            </a:rPr>
            <a:t>665</a:t>
          </a:r>
          <a:r>
            <a:rPr kumimoji="1" lang="ja-JP" altLang="ja-JP" sz="1100">
              <a:solidFill>
                <a:schemeClr val="dk1"/>
              </a:solidFill>
              <a:effectLst/>
              <a:latin typeface="+mn-lt"/>
              <a:ea typeface="+mn-ea"/>
              <a:cs typeface="+mn-cs"/>
            </a:rPr>
            <a:t>人で前年度と同数となっています。</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当市の第２次定員適正化計画（</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）では、ここで使用する職員数に加え、公営企業等の職員を含めた職員数で目標値を設定しています。</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735</a:t>
          </a:r>
          <a:r>
            <a:rPr kumimoji="1" lang="ja-JP" altLang="ja-JP" sz="1100">
              <a:solidFill>
                <a:schemeClr val="dk1"/>
              </a:solidFill>
              <a:effectLst/>
              <a:latin typeface="+mn-lt"/>
              <a:ea typeface="+mn-ea"/>
              <a:cs typeface="+mn-cs"/>
            </a:rPr>
            <a:t>人の目標に対し、</a:t>
          </a:r>
          <a:r>
            <a:rPr kumimoji="1" lang="en-US" altLang="ja-JP" sz="1100">
              <a:solidFill>
                <a:schemeClr val="dk1"/>
              </a:solidFill>
              <a:effectLst/>
              <a:latin typeface="+mn-lt"/>
              <a:ea typeface="+mn-ea"/>
              <a:cs typeface="+mn-cs"/>
            </a:rPr>
            <a:t>733</a:t>
          </a:r>
          <a:r>
            <a:rPr kumimoji="1" lang="ja-JP" altLang="ja-JP" sz="1100">
              <a:solidFill>
                <a:schemeClr val="dk1"/>
              </a:solidFill>
              <a:effectLst/>
              <a:latin typeface="+mn-lt"/>
              <a:ea typeface="+mn-ea"/>
              <a:cs typeface="+mn-cs"/>
            </a:rPr>
            <a:t>人と目標を上回るペースで人員削減が進んで</a:t>
          </a:r>
          <a:r>
            <a:rPr lang="ja-JP" altLang="ja-JP" sz="1100" b="0" i="0" baseline="0">
              <a:solidFill>
                <a:schemeClr val="dk1"/>
              </a:solidFill>
              <a:effectLst/>
              <a:latin typeface="+mn-lt"/>
              <a:ea typeface="+mn-ea"/>
              <a:cs typeface="+mn-cs"/>
            </a:rPr>
            <a:t>います。今後も住民サービスの質の低下を招かない範囲で、さらなる効率的な行政運営ができるよう取り組んでいきます。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8" name="直線コネクタ 317"/>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9"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20" name="直線コネクタ 319"/>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77107</xdr:rowOff>
    </xdr:from>
    <xdr:to>
      <xdr:col>24</xdr:col>
      <xdr:colOff>558800</xdr:colOff>
      <xdr:row>60</xdr:row>
      <xdr:rowOff>80554</xdr:rowOff>
    </xdr:to>
    <xdr:cxnSp macro="">
      <xdr:nvCxnSpPr>
        <xdr:cNvPr id="323" name="直線コネクタ 322"/>
        <xdr:cNvCxnSpPr/>
      </xdr:nvCxnSpPr>
      <xdr:spPr>
        <a:xfrm>
          <a:off x="16179800" y="10364107"/>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166145</xdr:rowOff>
    </xdr:from>
    <xdr:ext cx="762000" cy="259045"/>
    <xdr:sp macro="" textlink="">
      <xdr:nvSpPr>
        <xdr:cNvPr id="324" name="定員管理の状況平均値テキスト"/>
        <xdr:cNvSpPr txBox="1"/>
      </xdr:nvSpPr>
      <xdr:spPr>
        <a:xfrm>
          <a:off x="17106900" y="1045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5" name="フローチャート : 判断 324"/>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75958</xdr:rowOff>
    </xdr:from>
    <xdr:to>
      <xdr:col>23</xdr:col>
      <xdr:colOff>406400</xdr:colOff>
      <xdr:row>60</xdr:row>
      <xdr:rowOff>77107</xdr:rowOff>
    </xdr:to>
    <xdr:cxnSp macro="">
      <xdr:nvCxnSpPr>
        <xdr:cNvPr id="326" name="直線コネクタ 325"/>
        <xdr:cNvCxnSpPr/>
      </xdr:nvCxnSpPr>
      <xdr:spPr>
        <a:xfrm>
          <a:off x="15290800" y="10362958"/>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7" name="フローチャート : 判断 326"/>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80269</xdr:rowOff>
    </xdr:from>
    <xdr:ext cx="736600" cy="259045"/>
    <xdr:sp macro="" textlink="">
      <xdr:nvSpPr>
        <xdr:cNvPr id="328" name="テキスト ボックス 327"/>
        <xdr:cNvSpPr txBox="1"/>
      </xdr:nvSpPr>
      <xdr:spPr>
        <a:xfrm>
          <a:off x="15798800" y="10538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75958</xdr:rowOff>
    </xdr:from>
    <xdr:to>
      <xdr:col>22</xdr:col>
      <xdr:colOff>203200</xdr:colOff>
      <xdr:row>60</xdr:row>
      <xdr:rowOff>78256</xdr:rowOff>
    </xdr:to>
    <xdr:cxnSp macro="">
      <xdr:nvCxnSpPr>
        <xdr:cNvPr id="329" name="直線コネクタ 328"/>
        <xdr:cNvCxnSpPr/>
      </xdr:nvCxnSpPr>
      <xdr:spPr>
        <a:xfrm flipV="1">
          <a:off x="14401800" y="1036295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30" name="フローチャート : 判断 329"/>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156348</xdr:rowOff>
    </xdr:from>
    <xdr:ext cx="762000" cy="259045"/>
    <xdr:sp macro="" textlink="">
      <xdr:nvSpPr>
        <xdr:cNvPr id="331" name="テキスト ボックス 330"/>
        <xdr:cNvSpPr txBox="1"/>
      </xdr:nvSpPr>
      <xdr:spPr>
        <a:xfrm>
          <a:off x="14909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77107</xdr:rowOff>
    </xdr:from>
    <xdr:to>
      <xdr:col>21</xdr:col>
      <xdr:colOff>0</xdr:colOff>
      <xdr:row>60</xdr:row>
      <xdr:rowOff>78256</xdr:rowOff>
    </xdr:to>
    <xdr:cxnSp macro="">
      <xdr:nvCxnSpPr>
        <xdr:cNvPr id="332" name="直線コネクタ 331"/>
        <xdr:cNvCxnSpPr/>
      </xdr:nvCxnSpPr>
      <xdr:spPr>
        <a:xfrm>
          <a:off x="13512800" y="10364107"/>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3" name="フローチャート : 判断 332"/>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160944</xdr:rowOff>
    </xdr:from>
    <xdr:ext cx="762000" cy="259045"/>
    <xdr:sp macro="" textlink="">
      <xdr:nvSpPr>
        <xdr:cNvPr id="334" name="テキスト ボックス 333"/>
        <xdr:cNvSpPr txBox="1"/>
      </xdr:nvSpPr>
      <xdr:spPr>
        <a:xfrm>
          <a:off x="14020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5" name="フローチャート : 判断 334"/>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170136</xdr:rowOff>
    </xdr:from>
    <xdr:ext cx="762000" cy="259045"/>
    <xdr:sp macro="" textlink="">
      <xdr:nvSpPr>
        <xdr:cNvPr id="336" name="テキスト ボックス 335"/>
        <xdr:cNvSpPr txBox="1"/>
      </xdr:nvSpPr>
      <xdr:spPr>
        <a:xfrm>
          <a:off x="13131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29754</xdr:rowOff>
    </xdr:from>
    <xdr:to>
      <xdr:col>24</xdr:col>
      <xdr:colOff>609600</xdr:colOff>
      <xdr:row>60</xdr:row>
      <xdr:rowOff>131354</xdr:rowOff>
    </xdr:to>
    <xdr:sp macro="" textlink="">
      <xdr:nvSpPr>
        <xdr:cNvPr id="342" name="円/楕円 341"/>
        <xdr:cNvSpPr/>
      </xdr:nvSpPr>
      <xdr:spPr>
        <a:xfrm>
          <a:off x="169672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46281</xdr:rowOff>
    </xdr:from>
    <xdr:ext cx="762000" cy="259045"/>
    <xdr:sp macro="" textlink="">
      <xdr:nvSpPr>
        <xdr:cNvPr id="343" name="定員管理の状況該当値テキスト"/>
        <xdr:cNvSpPr txBox="1"/>
      </xdr:nvSpPr>
      <xdr:spPr>
        <a:xfrm>
          <a:off x="17106900" y="1016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26307</xdr:rowOff>
    </xdr:from>
    <xdr:to>
      <xdr:col>23</xdr:col>
      <xdr:colOff>457200</xdr:colOff>
      <xdr:row>60</xdr:row>
      <xdr:rowOff>127907</xdr:rowOff>
    </xdr:to>
    <xdr:sp macro="" textlink="">
      <xdr:nvSpPr>
        <xdr:cNvPr id="344" name="円/楕円 343"/>
        <xdr:cNvSpPr/>
      </xdr:nvSpPr>
      <xdr:spPr>
        <a:xfrm>
          <a:off x="16129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138084</xdr:rowOff>
    </xdr:from>
    <xdr:ext cx="736600" cy="259045"/>
    <xdr:sp macro="" textlink="">
      <xdr:nvSpPr>
        <xdr:cNvPr id="345" name="テキスト ボックス 344"/>
        <xdr:cNvSpPr txBox="1"/>
      </xdr:nvSpPr>
      <xdr:spPr>
        <a:xfrm>
          <a:off x="15798800" y="1008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25158</xdr:rowOff>
    </xdr:from>
    <xdr:to>
      <xdr:col>22</xdr:col>
      <xdr:colOff>254000</xdr:colOff>
      <xdr:row>60</xdr:row>
      <xdr:rowOff>126758</xdr:rowOff>
    </xdr:to>
    <xdr:sp macro="" textlink="">
      <xdr:nvSpPr>
        <xdr:cNvPr id="346" name="円/楕円 345"/>
        <xdr:cNvSpPr/>
      </xdr:nvSpPr>
      <xdr:spPr>
        <a:xfrm>
          <a:off x="15240000" y="10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136935</xdr:rowOff>
    </xdr:from>
    <xdr:ext cx="762000" cy="259045"/>
    <xdr:sp macro="" textlink="">
      <xdr:nvSpPr>
        <xdr:cNvPr id="347" name="テキスト ボックス 346"/>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27456</xdr:rowOff>
    </xdr:from>
    <xdr:to>
      <xdr:col>21</xdr:col>
      <xdr:colOff>50800</xdr:colOff>
      <xdr:row>60</xdr:row>
      <xdr:rowOff>129056</xdr:rowOff>
    </xdr:to>
    <xdr:sp macro="" textlink="">
      <xdr:nvSpPr>
        <xdr:cNvPr id="348" name="円/楕円 347"/>
        <xdr:cNvSpPr/>
      </xdr:nvSpPr>
      <xdr:spPr>
        <a:xfrm>
          <a:off x="14351000" y="103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139233</xdr:rowOff>
    </xdr:from>
    <xdr:ext cx="762000" cy="259045"/>
    <xdr:sp macro="" textlink="">
      <xdr:nvSpPr>
        <xdr:cNvPr id="349" name="テキスト ボックス 348"/>
        <xdr:cNvSpPr txBox="1"/>
      </xdr:nvSpPr>
      <xdr:spPr>
        <a:xfrm>
          <a:off x="14020800" y="100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26307</xdr:rowOff>
    </xdr:from>
    <xdr:to>
      <xdr:col>19</xdr:col>
      <xdr:colOff>533400</xdr:colOff>
      <xdr:row>60</xdr:row>
      <xdr:rowOff>127907</xdr:rowOff>
    </xdr:to>
    <xdr:sp macro="" textlink="">
      <xdr:nvSpPr>
        <xdr:cNvPr id="350" name="円/楕円 349"/>
        <xdr:cNvSpPr/>
      </xdr:nvSpPr>
      <xdr:spPr>
        <a:xfrm>
          <a:off x="13462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138084</xdr:rowOff>
    </xdr:from>
    <xdr:ext cx="762000" cy="259045"/>
    <xdr:sp macro="" textlink="">
      <xdr:nvSpPr>
        <xdr:cNvPr id="351" name="テキスト ボックス 350"/>
        <xdr:cNvSpPr txBox="1"/>
      </xdr:nvSpPr>
      <xdr:spPr>
        <a:xfrm>
          <a:off x="13131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比率は</a:t>
          </a:r>
          <a:r>
            <a:rPr lang="en-US" altLang="ja-JP" sz="1100" b="0" i="0" baseline="0">
              <a:solidFill>
                <a:schemeClr val="dk1"/>
              </a:solidFill>
              <a:effectLst/>
              <a:latin typeface="+mn-lt"/>
              <a:ea typeface="+mn-ea"/>
              <a:cs typeface="+mn-cs"/>
            </a:rPr>
            <a:t>9.6</a:t>
          </a:r>
          <a:r>
            <a:rPr lang="ja-JP" altLang="ja-JP" sz="1100" b="0" i="0" baseline="0">
              <a:solidFill>
                <a:schemeClr val="dk1"/>
              </a:solidFill>
              <a:effectLst/>
              <a:latin typeface="+mn-lt"/>
              <a:ea typeface="+mn-ea"/>
              <a:cs typeface="+mn-cs"/>
            </a:rPr>
            <a:t>％で、前年度から</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ポイントの改善となりました。また、単年度においては</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9.6</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10.1</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9.4</a:t>
          </a:r>
          <a:r>
            <a:rPr lang="ja-JP" altLang="ja-JP" sz="1100" b="0" i="0" baseline="0">
              <a:solidFill>
                <a:schemeClr val="dk1"/>
              </a:solidFill>
              <a:effectLst/>
              <a:latin typeface="+mn-lt"/>
              <a:ea typeface="+mn-ea"/>
              <a:cs typeface="+mn-cs"/>
            </a:rPr>
            <a:t>％となっており、単年度では</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ポイント改善しております。</a:t>
          </a:r>
          <a:endParaRPr lang="ja-JP" altLang="ja-JP" sz="1400">
            <a:effectLst/>
          </a:endParaRPr>
        </a:p>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分子については、準元利償還金が昨年度比△</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7171</a:t>
          </a:r>
          <a:r>
            <a:rPr lang="ja-JP" altLang="ja-JP" sz="1100" b="0" i="0" baseline="0">
              <a:solidFill>
                <a:schemeClr val="dk1"/>
              </a:solidFill>
              <a:effectLst/>
              <a:latin typeface="+mn-lt"/>
              <a:ea typeface="+mn-ea"/>
              <a:cs typeface="+mn-cs"/>
            </a:rPr>
            <a:t>万</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千円、元利償還金との合計で昨年度比</a:t>
          </a:r>
          <a:r>
            <a:rPr lang="en-US" altLang="ja-JP" sz="1100" b="0" i="0" baseline="0">
              <a:solidFill>
                <a:schemeClr val="dk1"/>
              </a:solidFill>
              <a:effectLst/>
              <a:latin typeface="+mn-lt"/>
              <a:ea typeface="+mn-ea"/>
              <a:cs typeface="+mn-cs"/>
            </a:rPr>
            <a:t>7624</a:t>
          </a:r>
          <a:r>
            <a:rPr lang="ja-JP" altLang="ja-JP" sz="1100" b="0" i="0" baseline="0">
              <a:solidFill>
                <a:schemeClr val="dk1"/>
              </a:solidFill>
              <a:effectLst/>
              <a:latin typeface="+mn-lt"/>
              <a:ea typeface="+mn-ea"/>
              <a:cs typeface="+mn-cs"/>
            </a:rPr>
            <a:t>万</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千円の増となりました。また、交付税算入分は昨年度比</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7869</a:t>
          </a:r>
          <a:r>
            <a:rPr lang="ja-JP" altLang="ja-JP" sz="1100" b="0" i="0" baseline="0">
              <a:solidFill>
                <a:schemeClr val="dk1"/>
              </a:solidFill>
              <a:effectLst/>
              <a:latin typeface="+mn-lt"/>
              <a:ea typeface="+mn-ea"/>
              <a:cs typeface="+mn-cs"/>
            </a:rPr>
            <a:t>万円と増加となりました。分母では普通交付税が昨年度比</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677</a:t>
          </a:r>
          <a:r>
            <a:rPr lang="ja-JP" altLang="ja-JP" sz="1100" b="0" i="0" baseline="0">
              <a:solidFill>
                <a:schemeClr val="dk1"/>
              </a:solidFill>
              <a:effectLst/>
              <a:latin typeface="+mn-lt"/>
              <a:ea typeface="+mn-ea"/>
              <a:cs typeface="+mn-cs"/>
            </a:rPr>
            <a:t>万</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千円、標準税収入額が昨年度比</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8331</a:t>
          </a:r>
          <a:r>
            <a:rPr lang="ja-JP" altLang="ja-JP" sz="1100" b="0" i="0" baseline="0">
              <a:solidFill>
                <a:schemeClr val="dk1"/>
              </a:solidFill>
              <a:effectLst/>
              <a:latin typeface="+mn-lt"/>
              <a:ea typeface="+mn-ea"/>
              <a:cs typeface="+mn-cs"/>
            </a:rPr>
            <a:t>万</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千円で、交付税算入分を引いた後の金額は昨年比△</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3237</a:t>
          </a:r>
          <a:r>
            <a:rPr lang="ja-JP" altLang="ja-JP" sz="1100" b="0" i="0" baseline="0">
              <a:solidFill>
                <a:schemeClr val="dk1"/>
              </a:solidFill>
              <a:effectLst/>
              <a:latin typeface="+mn-lt"/>
              <a:ea typeface="+mn-ea"/>
              <a:cs typeface="+mn-cs"/>
            </a:rPr>
            <a:t>万</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千円となりました。</a:t>
          </a:r>
          <a:endParaRPr lang="ja-JP" altLang="ja-JP" sz="1400">
            <a:effectLst/>
          </a:endParaRPr>
        </a:p>
        <a:p>
          <a:pPr rtl="0"/>
          <a:r>
            <a:rPr lang="ja-JP" altLang="ja-JP" sz="1100" b="0" i="0" baseline="0">
              <a:solidFill>
                <a:schemeClr val="dk1"/>
              </a:solidFill>
              <a:effectLst/>
              <a:latin typeface="+mn-lt"/>
              <a:ea typeface="+mn-ea"/>
              <a:cs typeface="+mn-cs"/>
            </a:rPr>
            <a:t>　分子：  </a:t>
          </a:r>
          <a:r>
            <a:rPr lang="en-US" altLang="ja-JP" sz="1100" b="0" i="0" baseline="0">
              <a:solidFill>
                <a:schemeClr val="dk1"/>
              </a:solidFill>
              <a:effectLst/>
              <a:latin typeface="+mn-lt"/>
              <a:ea typeface="+mn-ea"/>
              <a:cs typeface="+mn-cs"/>
            </a:rPr>
            <a:t>1,947,727</a:t>
          </a:r>
          <a:r>
            <a:rPr lang="ja-JP" altLang="ja-JP" sz="1100" b="0" i="0" baseline="0">
              <a:solidFill>
                <a:schemeClr val="dk1"/>
              </a:solidFill>
              <a:effectLst/>
              <a:latin typeface="+mn-lt"/>
              <a:ea typeface="+mn-ea"/>
              <a:cs typeface="+mn-cs"/>
            </a:rPr>
            <a:t>千円　　分母：</a:t>
          </a:r>
          <a:r>
            <a:rPr lang="en-US" altLang="ja-JP" sz="1100" b="0" i="0" baseline="0">
              <a:solidFill>
                <a:schemeClr val="dk1"/>
              </a:solidFill>
              <a:effectLst/>
              <a:latin typeface="+mn-lt"/>
              <a:ea typeface="+mn-ea"/>
              <a:cs typeface="+mn-cs"/>
            </a:rPr>
            <a:t>20,773,694</a:t>
          </a:r>
          <a:r>
            <a:rPr lang="ja-JP" altLang="ja-JP" sz="1100" b="0" i="0" baseline="0">
              <a:solidFill>
                <a:schemeClr val="dk1"/>
              </a:solidFill>
              <a:effectLst/>
              <a:latin typeface="+mn-lt"/>
              <a:ea typeface="+mn-ea"/>
              <a:cs typeface="+mn-cs"/>
            </a:rPr>
            <a:t>千円</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8" name="直線コネクタ 377"/>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158242</xdr:rowOff>
    </xdr:from>
    <xdr:to>
      <xdr:col>24</xdr:col>
      <xdr:colOff>558800</xdr:colOff>
      <xdr:row>42</xdr:row>
      <xdr:rowOff>73660</xdr:rowOff>
    </xdr:to>
    <xdr:cxnSp macro="">
      <xdr:nvCxnSpPr>
        <xdr:cNvPr id="383" name="直線コネクタ 382"/>
        <xdr:cNvCxnSpPr/>
      </xdr:nvCxnSpPr>
      <xdr:spPr>
        <a:xfrm flipV="1">
          <a:off x="16179800" y="718769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160291</xdr:rowOff>
    </xdr:from>
    <xdr:ext cx="762000" cy="259045"/>
    <xdr:sp macro="" textlink="">
      <xdr:nvSpPr>
        <xdr:cNvPr id="384"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5" name="フローチャート : 判断 384"/>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73660</xdr:rowOff>
    </xdr:from>
    <xdr:to>
      <xdr:col>23</xdr:col>
      <xdr:colOff>406400</xdr:colOff>
      <xdr:row>42</xdr:row>
      <xdr:rowOff>92964</xdr:rowOff>
    </xdr:to>
    <xdr:cxnSp macro="">
      <xdr:nvCxnSpPr>
        <xdr:cNvPr id="386" name="直線コネクタ 385"/>
        <xdr:cNvCxnSpPr/>
      </xdr:nvCxnSpPr>
      <xdr:spPr>
        <a:xfrm flipV="1">
          <a:off x="15290800" y="727456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7" name="フローチャート : 判断 386"/>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161307</xdr:rowOff>
    </xdr:from>
    <xdr:ext cx="736600" cy="259045"/>
    <xdr:sp macro="" textlink="">
      <xdr:nvSpPr>
        <xdr:cNvPr id="388" name="テキスト ボックス 387"/>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92964</xdr:rowOff>
    </xdr:from>
    <xdr:to>
      <xdr:col>22</xdr:col>
      <xdr:colOff>203200</xdr:colOff>
      <xdr:row>43</xdr:row>
      <xdr:rowOff>18034</xdr:rowOff>
    </xdr:to>
    <xdr:cxnSp macro="">
      <xdr:nvCxnSpPr>
        <xdr:cNvPr id="389" name="直線コネクタ 388"/>
        <xdr:cNvCxnSpPr/>
      </xdr:nvCxnSpPr>
      <xdr:spPr>
        <a:xfrm flipV="1">
          <a:off x="14401800" y="729386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90" name="フローチャート : 判断 389"/>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142003</xdr:rowOff>
    </xdr:from>
    <xdr:ext cx="762000" cy="259045"/>
    <xdr:sp macro="" textlink="">
      <xdr:nvSpPr>
        <xdr:cNvPr id="391" name="テキスト ボックス 390"/>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18034</xdr:rowOff>
    </xdr:from>
    <xdr:to>
      <xdr:col>21</xdr:col>
      <xdr:colOff>0</xdr:colOff>
      <xdr:row>43</xdr:row>
      <xdr:rowOff>46990</xdr:rowOff>
    </xdr:to>
    <xdr:cxnSp macro="">
      <xdr:nvCxnSpPr>
        <xdr:cNvPr id="392" name="直線コネクタ 391"/>
        <xdr:cNvCxnSpPr/>
      </xdr:nvCxnSpPr>
      <xdr:spPr>
        <a:xfrm flipV="1">
          <a:off x="13512800" y="739038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3" name="フローチャート : 判断 39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94" name="テキスト ボックス 393"/>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5" name="フローチャート : 判断 394"/>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115333</xdr:rowOff>
    </xdr:from>
    <xdr:ext cx="762000" cy="259045"/>
    <xdr:sp macro="" textlink="">
      <xdr:nvSpPr>
        <xdr:cNvPr id="396" name="テキスト ボックス 395"/>
        <xdr:cNvSpPr txBox="1"/>
      </xdr:nvSpPr>
      <xdr:spPr>
        <a:xfrm>
          <a:off x="13131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402" name="円/楕円 401"/>
        <xdr:cNvSpPr/>
      </xdr:nvSpPr>
      <xdr:spPr>
        <a:xfrm>
          <a:off x="169672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79519</xdr:rowOff>
    </xdr:from>
    <xdr:ext cx="762000" cy="259045"/>
    <xdr:sp macro="" textlink="">
      <xdr:nvSpPr>
        <xdr:cNvPr id="403" name="公債費負担の状況該当値テキスト"/>
        <xdr:cNvSpPr txBox="1"/>
      </xdr:nvSpPr>
      <xdr:spPr>
        <a:xfrm>
          <a:off x="17106900" y="710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22860</xdr:rowOff>
    </xdr:from>
    <xdr:to>
      <xdr:col>23</xdr:col>
      <xdr:colOff>457200</xdr:colOff>
      <xdr:row>42</xdr:row>
      <xdr:rowOff>124460</xdr:rowOff>
    </xdr:to>
    <xdr:sp macro="" textlink="">
      <xdr:nvSpPr>
        <xdr:cNvPr id="404" name="円/楕円 403"/>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109237</xdr:rowOff>
    </xdr:from>
    <xdr:ext cx="736600" cy="259045"/>
    <xdr:sp macro="" textlink="">
      <xdr:nvSpPr>
        <xdr:cNvPr id="405" name="テキスト ボックス 404"/>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42164</xdr:rowOff>
    </xdr:from>
    <xdr:to>
      <xdr:col>22</xdr:col>
      <xdr:colOff>254000</xdr:colOff>
      <xdr:row>42</xdr:row>
      <xdr:rowOff>143764</xdr:rowOff>
    </xdr:to>
    <xdr:sp macro="" textlink="">
      <xdr:nvSpPr>
        <xdr:cNvPr id="406" name="円/楕円 405"/>
        <xdr:cNvSpPr/>
      </xdr:nvSpPr>
      <xdr:spPr>
        <a:xfrm>
          <a:off x="15240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128541</xdr:rowOff>
    </xdr:from>
    <xdr:ext cx="762000" cy="259045"/>
    <xdr:sp macro="" textlink="">
      <xdr:nvSpPr>
        <xdr:cNvPr id="407" name="テキスト ボックス 406"/>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138684</xdr:rowOff>
    </xdr:from>
    <xdr:to>
      <xdr:col>21</xdr:col>
      <xdr:colOff>50800</xdr:colOff>
      <xdr:row>43</xdr:row>
      <xdr:rowOff>68834</xdr:rowOff>
    </xdr:to>
    <xdr:sp macro="" textlink="">
      <xdr:nvSpPr>
        <xdr:cNvPr id="408" name="円/楕円 407"/>
        <xdr:cNvSpPr/>
      </xdr:nvSpPr>
      <xdr:spPr>
        <a:xfrm>
          <a:off x="14351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53611</xdr:rowOff>
    </xdr:from>
    <xdr:ext cx="762000" cy="259045"/>
    <xdr:sp macro="" textlink="">
      <xdr:nvSpPr>
        <xdr:cNvPr id="409" name="テキスト ボックス 408"/>
        <xdr:cNvSpPr txBox="1"/>
      </xdr:nvSpPr>
      <xdr:spPr>
        <a:xfrm>
          <a:off x="14020800" y="74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167640</xdr:rowOff>
    </xdr:from>
    <xdr:to>
      <xdr:col>19</xdr:col>
      <xdr:colOff>533400</xdr:colOff>
      <xdr:row>43</xdr:row>
      <xdr:rowOff>97790</xdr:rowOff>
    </xdr:to>
    <xdr:sp macro="" textlink="">
      <xdr:nvSpPr>
        <xdr:cNvPr id="410" name="円/楕円 409"/>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82567</xdr:rowOff>
    </xdr:from>
    <xdr:ext cx="762000" cy="259045"/>
    <xdr:sp macro="" textlink="">
      <xdr:nvSpPr>
        <xdr:cNvPr id="411" name="テキスト ボックス 410"/>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昨年より</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改善</a:t>
          </a:r>
          <a:r>
            <a:rPr lang="ja-JP" altLang="ja-JP" sz="1100" b="0" i="0" baseline="0">
              <a:solidFill>
                <a:schemeClr val="dk1"/>
              </a:solidFill>
              <a:effectLst/>
              <a:latin typeface="+mn-lt"/>
              <a:ea typeface="+mn-ea"/>
              <a:cs typeface="+mn-cs"/>
            </a:rPr>
            <a:t>し、</a:t>
          </a:r>
          <a:r>
            <a:rPr lang="en-US" altLang="ja-JP" sz="1100" b="0" i="0" baseline="0">
              <a:solidFill>
                <a:schemeClr val="dk1"/>
              </a:solidFill>
              <a:effectLst/>
              <a:latin typeface="+mn-lt"/>
              <a:ea typeface="+mn-ea"/>
              <a:cs typeface="+mn-cs"/>
            </a:rPr>
            <a:t>22.2</a:t>
          </a:r>
          <a:r>
            <a:rPr lang="ja-JP" altLang="ja-JP" sz="1100" b="0" i="0" baseline="0">
              <a:solidFill>
                <a:schemeClr val="dk1"/>
              </a:solidFill>
              <a:effectLst/>
              <a:latin typeface="+mn-lt"/>
              <a:ea typeface="+mn-ea"/>
              <a:cs typeface="+mn-cs"/>
            </a:rPr>
            <a:t>％となりました。</a:t>
          </a:r>
          <a:endParaRPr lang="ja-JP" altLang="ja-JP" sz="1400">
            <a:effectLst/>
          </a:endParaRPr>
        </a:p>
        <a:p>
          <a:pPr rtl="0"/>
          <a:r>
            <a:rPr lang="ja-JP" altLang="ja-JP" sz="1100" b="0" i="0" baseline="0">
              <a:solidFill>
                <a:schemeClr val="dk1"/>
              </a:solidFill>
              <a:effectLst/>
              <a:latin typeface="+mn-lt"/>
              <a:ea typeface="+mn-ea"/>
              <a:cs typeface="+mn-cs"/>
            </a:rPr>
            <a:t>これは分母が昨年度比△</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3237</a:t>
          </a:r>
          <a:r>
            <a:rPr lang="ja-JP" altLang="ja-JP" sz="1100" b="0" i="0" baseline="0">
              <a:solidFill>
                <a:schemeClr val="dk1"/>
              </a:solidFill>
              <a:effectLst/>
              <a:latin typeface="+mn-lt"/>
              <a:ea typeface="+mn-ea"/>
              <a:cs typeface="+mn-cs"/>
            </a:rPr>
            <a:t>万</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千円の減額、分子も昨年度比△</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9807</a:t>
          </a:r>
          <a:r>
            <a:rPr lang="ja-JP" altLang="ja-JP" sz="1100" b="0" i="0" baseline="0">
              <a:solidFill>
                <a:schemeClr val="dk1"/>
              </a:solidFill>
              <a:effectLst/>
              <a:latin typeface="+mn-lt"/>
              <a:ea typeface="+mn-ea"/>
              <a:cs typeface="+mn-cs"/>
            </a:rPr>
            <a:t>千円の減額となり、結果、昨年度よりも数値が改善致しました。</a:t>
          </a:r>
          <a:endParaRPr lang="ja-JP" altLang="ja-JP" sz="1400">
            <a:effectLst/>
          </a:endParaRPr>
        </a:p>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分子減少の主な要因は、将来負担額のうち、地方債現在高が昨年度比△</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2419</a:t>
          </a:r>
          <a:r>
            <a:rPr lang="ja-JP" altLang="ja-JP" sz="1100" b="0" i="0" baseline="0">
              <a:solidFill>
                <a:schemeClr val="dk1"/>
              </a:solidFill>
              <a:effectLst/>
              <a:latin typeface="+mn-lt"/>
              <a:ea typeface="+mn-ea"/>
              <a:cs typeface="+mn-cs"/>
            </a:rPr>
            <a:t>万</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千円、公営企業債繰入見込額が昨年度比△</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7308</a:t>
          </a:r>
          <a:r>
            <a:rPr lang="ja-JP" altLang="ja-JP" sz="1100" b="0" i="0" baseline="0">
              <a:solidFill>
                <a:schemeClr val="dk1"/>
              </a:solidFill>
              <a:effectLst/>
              <a:latin typeface="+mn-lt"/>
              <a:ea typeface="+mn-ea"/>
              <a:cs typeface="+mn-cs"/>
            </a:rPr>
            <a:t>万</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千円となったことが挙げられます。</a:t>
          </a:r>
          <a:endParaRPr lang="ja-JP" altLang="ja-JP" sz="1400">
            <a:effectLst/>
          </a:endParaRPr>
        </a:p>
        <a:p>
          <a:r>
            <a:rPr lang="ja-JP" altLang="ja-JP" sz="1100" b="0" i="0" baseline="0">
              <a:solidFill>
                <a:schemeClr val="dk1"/>
              </a:solidFill>
              <a:effectLst/>
              <a:latin typeface="+mn-lt"/>
              <a:ea typeface="+mn-ea"/>
              <a:cs typeface="+mn-cs"/>
            </a:rPr>
            <a:t>　分子：  </a:t>
          </a:r>
          <a:r>
            <a:rPr lang="en-US" altLang="ja-JP" sz="1100" b="0" i="0" baseline="0">
              <a:solidFill>
                <a:schemeClr val="dk1"/>
              </a:solidFill>
              <a:effectLst/>
              <a:latin typeface="+mn-lt"/>
              <a:ea typeface="+mn-ea"/>
              <a:cs typeface="+mn-cs"/>
            </a:rPr>
            <a:t>4,628,953</a:t>
          </a:r>
          <a:r>
            <a:rPr lang="ja-JP" altLang="ja-JP" sz="1100" b="0" i="0" baseline="0">
              <a:solidFill>
                <a:schemeClr val="dk1"/>
              </a:solidFill>
              <a:effectLst/>
              <a:latin typeface="+mn-lt"/>
              <a:ea typeface="+mn-ea"/>
              <a:cs typeface="+mn-cs"/>
            </a:rPr>
            <a:t>千円</a:t>
          </a:r>
          <a:r>
            <a:rPr lang="ja-JP" altLang="ja-JP" sz="1100">
              <a:solidFill>
                <a:schemeClr val="dk1"/>
              </a:solidFill>
              <a:effectLst/>
              <a:latin typeface="+mn-lt"/>
              <a:ea typeface="+mn-ea"/>
              <a:cs typeface="+mn-cs"/>
            </a:rPr>
            <a:t>　分母：</a:t>
          </a:r>
          <a:r>
            <a:rPr lang="en-US" altLang="ja-JP" sz="1100">
              <a:solidFill>
                <a:schemeClr val="dk1"/>
              </a:solidFill>
              <a:effectLst/>
              <a:latin typeface="+mn-lt"/>
              <a:ea typeface="+mn-ea"/>
              <a:cs typeface="+mn-cs"/>
            </a:rPr>
            <a:t>20,773,694</a:t>
          </a:r>
          <a:r>
            <a:rPr lang="ja-JP" altLang="ja-JP" sz="1100">
              <a:solidFill>
                <a:schemeClr val="dk1"/>
              </a:solidFill>
              <a:effectLst/>
              <a:latin typeface="+mn-lt"/>
              <a:ea typeface="+mn-ea"/>
              <a:cs typeface="+mn-cs"/>
            </a:rPr>
            <a:t>千円</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40" name="直線コネクタ 439"/>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41"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2" name="直線コネクタ 441"/>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148929</xdr:rowOff>
    </xdr:from>
    <xdr:to>
      <xdr:col>24</xdr:col>
      <xdr:colOff>558800</xdr:colOff>
      <xdr:row>14</xdr:row>
      <xdr:rowOff>151342</xdr:rowOff>
    </xdr:to>
    <xdr:cxnSp macro="">
      <xdr:nvCxnSpPr>
        <xdr:cNvPr id="445" name="直線コネクタ 444"/>
        <xdr:cNvCxnSpPr/>
      </xdr:nvCxnSpPr>
      <xdr:spPr>
        <a:xfrm flipV="1">
          <a:off x="16179800" y="2549229"/>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153052</xdr:rowOff>
    </xdr:from>
    <xdr:ext cx="762000" cy="259045"/>
    <xdr:sp macro="" textlink="">
      <xdr:nvSpPr>
        <xdr:cNvPr id="446" name="将来負担の状況平均値テキスト"/>
        <xdr:cNvSpPr txBox="1"/>
      </xdr:nvSpPr>
      <xdr:spPr>
        <a:xfrm>
          <a:off x="17106900" y="2553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7" name="フローチャート : 判断 446"/>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131233</xdr:rowOff>
    </xdr:from>
    <xdr:to>
      <xdr:col>23</xdr:col>
      <xdr:colOff>406400</xdr:colOff>
      <xdr:row>14</xdr:row>
      <xdr:rowOff>151342</xdr:rowOff>
    </xdr:to>
    <xdr:cxnSp macro="">
      <xdr:nvCxnSpPr>
        <xdr:cNvPr id="448" name="直線コネクタ 447"/>
        <xdr:cNvCxnSpPr/>
      </xdr:nvCxnSpPr>
      <xdr:spPr>
        <a:xfrm>
          <a:off x="15290800" y="25315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9" name="フローチャート : 判断 448"/>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148184</xdr:rowOff>
    </xdr:from>
    <xdr:ext cx="736600" cy="259045"/>
    <xdr:sp macro="" textlink="">
      <xdr:nvSpPr>
        <xdr:cNvPr id="450" name="テキスト ボックス 449"/>
        <xdr:cNvSpPr txBox="1"/>
      </xdr:nvSpPr>
      <xdr:spPr>
        <a:xfrm>
          <a:off x="15798800" y="271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131233</xdr:rowOff>
    </xdr:from>
    <xdr:to>
      <xdr:col>22</xdr:col>
      <xdr:colOff>203200</xdr:colOff>
      <xdr:row>15</xdr:row>
      <xdr:rowOff>804</xdr:rowOff>
    </xdr:to>
    <xdr:cxnSp macro="">
      <xdr:nvCxnSpPr>
        <xdr:cNvPr id="451" name="直線コネクタ 450"/>
        <xdr:cNvCxnSpPr/>
      </xdr:nvCxnSpPr>
      <xdr:spPr>
        <a:xfrm flipV="1">
          <a:off x="14401800" y="2531533"/>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2" name="フローチャート : 判断 45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53" name="テキスト ボックス 452"/>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804</xdr:rowOff>
    </xdr:from>
    <xdr:to>
      <xdr:col>21</xdr:col>
      <xdr:colOff>0</xdr:colOff>
      <xdr:row>15</xdr:row>
      <xdr:rowOff>64347</xdr:rowOff>
    </xdr:to>
    <xdr:cxnSp macro="">
      <xdr:nvCxnSpPr>
        <xdr:cNvPr id="454" name="直線コネクタ 453"/>
        <xdr:cNvCxnSpPr/>
      </xdr:nvCxnSpPr>
      <xdr:spPr>
        <a:xfrm flipV="1">
          <a:off x="13512800" y="2572554"/>
          <a:ext cx="889000" cy="6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5" name="フローチャート : 判断 45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56" name="テキスト ボックス 455"/>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7" name="フローチャート : 判断 45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58" name="テキスト ボックス 457"/>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98129</xdr:rowOff>
    </xdr:from>
    <xdr:to>
      <xdr:col>24</xdr:col>
      <xdr:colOff>609600</xdr:colOff>
      <xdr:row>15</xdr:row>
      <xdr:rowOff>28279</xdr:rowOff>
    </xdr:to>
    <xdr:sp macro="" textlink="">
      <xdr:nvSpPr>
        <xdr:cNvPr id="464" name="円/楕円 463"/>
        <xdr:cNvSpPr/>
      </xdr:nvSpPr>
      <xdr:spPr>
        <a:xfrm>
          <a:off x="16967200" y="249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114656</xdr:rowOff>
    </xdr:from>
    <xdr:ext cx="762000" cy="259045"/>
    <xdr:sp macro="" textlink="">
      <xdr:nvSpPr>
        <xdr:cNvPr id="465" name="将来負担の状況該当値テキスト"/>
        <xdr:cNvSpPr txBox="1"/>
      </xdr:nvSpPr>
      <xdr:spPr>
        <a:xfrm>
          <a:off x="17106900" y="234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100542</xdr:rowOff>
    </xdr:from>
    <xdr:to>
      <xdr:col>23</xdr:col>
      <xdr:colOff>457200</xdr:colOff>
      <xdr:row>15</xdr:row>
      <xdr:rowOff>30692</xdr:rowOff>
    </xdr:to>
    <xdr:sp macro="" textlink="">
      <xdr:nvSpPr>
        <xdr:cNvPr id="466" name="円/楕円 465"/>
        <xdr:cNvSpPr/>
      </xdr:nvSpPr>
      <xdr:spPr>
        <a:xfrm>
          <a:off x="16129000" y="25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40869</xdr:rowOff>
    </xdr:from>
    <xdr:ext cx="736600" cy="259045"/>
    <xdr:sp macro="" textlink="">
      <xdr:nvSpPr>
        <xdr:cNvPr id="467" name="テキスト ボックス 466"/>
        <xdr:cNvSpPr txBox="1"/>
      </xdr:nvSpPr>
      <xdr:spPr>
        <a:xfrm>
          <a:off x="15798800" y="2269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80433</xdr:rowOff>
    </xdr:from>
    <xdr:to>
      <xdr:col>22</xdr:col>
      <xdr:colOff>254000</xdr:colOff>
      <xdr:row>15</xdr:row>
      <xdr:rowOff>10583</xdr:rowOff>
    </xdr:to>
    <xdr:sp macro="" textlink="">
      <xdr:nvSpPr>
        <xdr:cNvPr id="468" name="円/楕円 467"/>
        <xdr:cNvSpPr/>
      </xdr:nvSpPr>
      <xdr:spPr>
        <a:xfrm>
          <a:off x="15240000" y="24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20760</xdr:rowOff>
    </xdr:from>
    <xdr:ext cx="762000" cy="259045"/>
    <xdr:sp macro="" textlink="">
      <xdr:nvSpPr>
        <xdr:cNvPr id="469" name="テキスト ボックス 468"/>
        <xdr:cNvSpPr txBox="1"/>
      </xdr:nvSpPr>
      <xdr:spPr>
        <a:xfrm>
          <a:off x="14909800" y="224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121454</xdr:rowOff>
    </xdr:from>
    <xdr:to>
      <xdr:col>21</xdr:col>
      <xdr:colOff>50800</xdr:colOff>
      <xdr:row>15</xdr:row>
      <xdr:rowOff>51604</xdr:rowOff>
    </xdr:to>
    <xdr:sp macro="" textlink="">
      <xdr:nvSpPr>
        <xdr:cNvPr id="470" name="円/楕円 469"/>
        <xdr:cNvSpPr/>
      </xdr:nvSpPr>
      <xdr:spPr>
        <a:xfrm>
          <a:off x="14351000" y="252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61781</xdr:rowOff>
    </xdr:from>
    <xdr:ext cx="762000" cy="259045"/>
    <xdr:sp macro="" textlink="">
      <xdr:nvSpPr>
        <xdr:cNvPr id="471" name="テキスト ボックス 470"/>
        <xdr:cNvSpPr txBox="1"/>
      </xdr:nvSpPr>
      <xdr:spPr>
        <a:xfrm>
          <a:off x="14020800" y="229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13547</xdr:rowOff>
    </xdr:from>
    <xdr:to>
      <xdr:col>19</xdr:col>
      <xdr:colOff>533400</xdr:colOff>
      <xdr:row>15</xdr:row>
      <xdr:rowOff>115147</xdr:rowOff>
    </xdr:to>
    <xdr:sp macro="" textlink="">
      <xdr:nvSpPr>
        <xdr:cNvPr id="472" name="円/楕円 471"/>
        <xdr:cNvSpPr/>
      </xdr:nvSpPr>
      <xdr:spPr>
        <a:xfrm>
          <a:off x="13462000" y="258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125324</xdr:rowOff>
    </xdr:from>
    <xdr:ext cx="762000" cy="259045"/>
    <xdr:sp macro="" textlink="">
      <xdr:nvSpPr>
        <xdr:cNvPr id="473" name="テキスト ボックス 472"/>
        <xdr:cNvSpPr txBox="1"/>
      </xdr:nvSpPr>
      <xdr:spPr>
        <a:xfrm>
          <a:off x="13131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長野県安曇野市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98,099
96,898
331.78
41,624,725
40,919,763
635,543
25,995,733
41,756,634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22.2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比率は昨年より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ポイント増えて</a:t>
          </a:r>
          <a:r>
            <a:rPr kumimoji="1" lang="en-US" altLang="ja-JP" sz="1100">
              <a:solidFill>
                <a:schemeClr val="dk1"/>
              </a:solidFill>
              <a:effectLst/>
              <a:latin typeface="+mn-lt"/>
              <a:ea typeface="+mn-ea"/>
              <a:cs typeface="+mn-cs"/>
            </a:rPr>
            <a:t>18.9</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経常収支比率の分母となる経常一般財源等は</a:t>
          </a:r>
          <a:r>
            <a:rPr kumimoji="1" lang="en-US" altLang="ja-JP" sz="1100">
              <a:solidFill>
                <a:schemeClr val="dk1"/>
              </a:solidFill>
              <a:effectLst/>
              <a:latin typeface="+mn-lt"/>
              <a:ea typeface="+mn-ea"/>
              <a:cs typeface="+mn-cs"/>
            </a:rPr>
            <a:t>260</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6339</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千円で、昨年比△</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1068</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千円となりました。これは、地方消費税交付金が昨年比△</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7145</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千円、臨時財政対策債△</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5130</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千円、地方交付税△</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677</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千円、地方税</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7998</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千円と前述のマイナスが増加分を上回ったことによります。</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分子となる人件費については、職員数に増減はないものの、昨年比△</a:t>
          </a:r>
          <a:r>
            <a:rPr kumimoji="1" lang="en-US" altLang="ja-JP" sz="1100">
              <a:solidFill>
                <a:schemeClr val="dk1"/>
              </a:solidFill>
              <a:effectLst/>
              <a:latin typeface="+mn-lt"/>
              <a:ea typeface="+mn-ea"/>
              <a:cs typeface="+mn-cs"/>
            </a:rPr>
            <a:t>6858</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千円とこちらも減額となっています。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104140</xdr:rowOff>
    </xdr:from>
    <xdr:to>
      <xdr:col>7</xdr:col>
      <xdr:colOff>15875</xdr:colOff>
      <xdr:row>34</xdr:row>
      <xdr:rowOff>119380</xdr:rowOff>
    </xdr:to>
    <xdr:cxnSp macro="">
      <xdr:nvCxnSpPr>
        <xdr:cNvPr id="66" name="直線コネクタ 65"/>
        <xdr:cNvCxnSpPr/>
      </xdr:nvCxnSpPr>
      <xdr:spPr>
        <a:xfrm>
          <a:off x="3987800" y="59334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104140</xdr:rowOff>
    </xdr:from>
    <xdr:to>
      <xdr:col>5</xdr:col>
      <xdr:colOff>549275</xdr:colOff>
      <xdr:row>34</xdr:row>
      <xdr:rowOff>104140</xdr:rowOff>
    </xdr:to>
    <xdr:cxnSp macro="">
      <xdr:nvCxnSpPr>
        <xdr:cNvPr id="69" name="直線コネクタ 68"/>
        <xdr:cNvCxnSpPr/>
      </xdr:nvCxnSpPr>
      <xdr:spPr>
        <a:xfrm>
          <a:off x="3098800" y="5933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104140</xdr:rowOff>
    </xdr:from>
    <xdr:to>
      <xdr:col>4</xdr:col>
      <xdr:colOff>346075</xdr:colOff>
      <xdr:row>34</xdr:row>
      <xdr:rowOff>149860</xdr:rowOff>
    </xdr:to>
    <xdr:cxnSp macro="">
      <xdr:nvCxnSpPr>
        <xdr:cNvPr id="72" name="直線コネクタ 71"/>
        <xdr:cNvCxnSpPr/>
      </xdr:nvCxnSpPr>
      <xdr:spPr>
        <a:xfrm flipV="1">
          <a:off x="2209800" y="5933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149860</xdr:rowOff>
    </xdr:from>
    <xdr:to>
      <xdr:col>3</xdr:col>
      <xdr:colOff>142875</xdr:colOff>
      <xdr:row>35</xdr:row>
      <xdr:rowOff>46990</xdr:rowOff>
    </xdr:to>
    <xdr:cxnSp macro="">
      <xdr:nvCxnSpPr>
        <xdr:cNvPr id="75" name="直線コネクタ 74"/>
        <xdr:cNvCxnSpPr/>
      </xdr:nvCxnSpPr>
      <xdr:spPr>
        <a:xfrm flipV="1">
          <a:off x="1320800" y="5979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68580</xdr:rowOff>
    </xdr:from>
    <xdr:to>
      <xdr:col>7</xdr:col>
      <xdr:colOff>66675</xdr:colOff>
      <xdr:row>34</xdr:row>
      <xdr:rowOff>170180</xdr:rowOff>
    </xdr:to>
    <xdr:sp macro="" textlink="">
      <xdr:nvSpPr>
        <xdr:cNvPr id="85" name="円/楕円 84"/>
        <xdr:cNvSpPr/>
      </xdr:nvSpPr>
      <xdr:spPr>
        <a:xfrm>
          <a:off x="47752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85107</xdr:rowOff>
    </xdr:from>
    <xdr:ext cx="762000" cy="259045"/>
    <xdr:sp macro="" textlink="">
      <xdr:nvSpPr>
        <xdr:cNvPr id="86" name="人件費該当値テキスト"/>
        <xdr:cNvSpPr txBox="1"/>
      </xdr:nvSpPr>
      <xdr:spPr>
        <a:xfrm>
          <a:off x="49149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53340</xdr:rowOff>
    </xdr:from>
    <xdr:to>
      <xdr:col>5</xdr:col>
      <xdr:colOff>600075</xdr:colOff>
      <xdr:row>34</xdr:row>
      <xdr:rowOff>154940</xdr:rowOff>
    </xdr:to>
    <xdr:sp macro="" textlink="">
      <xdr:nvSpPr>
        <xdr:cNvPr id="87" name="円/楕円 86"/>
        <xdr:cNvSpPr/>
      </xdr:nvSpPr>
      <xdr:spPr>
        <a:xfrm>
          <a:off x="3937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165117</xdr:rowOff>
    </xdr:from>
    <xdr:ext cx="736600" cy="259045"/>
    <xdr:sp macro="" textlink="">
      <xdr:nvSpPr>
        <xdr:cNvPr id="88" name="テキスト ボックス 87"/>
        <xdr:cNvSpPr txBox="1"/>
      </xdr:nvSpPr>
      <xdr:spPr>
        <a:xfrm>
          <a:off x="3606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53340</xdr:rowOff>
    </xdr:from>
    <xdr:to>
      <xdr:col>4</xdr:col>
      <xdr:colOff>396875</xdr:colOff>
      <xdr:row>34</xdr:row>
      <xdr:rowOff>154940</xdr:rowOff>
    </xdr:to>
    <xdr:sp macro="" textlink="">
      <xdr:nvSpPr>
        <xdr:cNvPr id="89" name="円/楕円 88"/>
        <xdr:cNvSpPr/>
      </xdr:nvSpPr>
      <xdr:spPr>
        <a:xfrm>
          <a:off x="3048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165117</xdr:rowOff>
    </xdr:from>
    <xdr:ext cx="762000" cy="259045"/>
    <xdr:sp macro="" textlink="">
      <xdr:nvSpPr>
        <xdr:cNvPr id="90" name="テキスト ボックス 89"/>
        <xdr:cNvSpPr txBox="1"/>
      </xdr:nvSpPr>
      <xdr:spPr>
        <a:xfrm>
          <a:off x="2717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99060</xdr:rowOff>
    </xdr:from>
    <xdr:to>
      <xdr:col>3</xdr:col>
      <xdr:colOff>193675</xdr:colOff>
      <xdr:row>35</xdr:row>
      <xdr:rowOff>29210</xdr:rowOff>
    </xdr:to>
    <xdr:sp macro="" textlink="">
      <xdr:nvSpPr>
        <xdr:cNvPr id="91" name="円/楕円 90"/>
        <xdr:cNvSpPr/>
      </xdr:nvSpPr>
      <xdr:spPr>
        <a:xfrm>
          <a:off x="2159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39387</xdr:rowOff>
    </xdr:from>
    <xdr:ext cx="762000" cy="259045"/>
    <xdr:sp macro="" textlink="">
      <xdr:nvSpPr>
        <xdr:cNvPr id="92" name="テキスト ボックス 91"/>
        <xdr:cNvSpPr txBox="1"/>
      </xdr:nvSpPr>
      <xdr:spPr>
        <a:xfrm>
          <a:off x="1828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167640</xdr:rowOff>
    </xdr:from>
    <xdr:to>
      <xdr:col>1</xdr:col>
      <xdr:colOff>676275</xdr:colOff>
      <xdr:row>35</xdr:row>
      <xdr:rowOff>97790</xdr:rowOff>
    </xdr:to>
    <xdr:sp macro="" textlink="">
      <xdr:nvSpPr>
        <xdr:cNvPr id="93" name="円/楕円 92"/>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107967</xdr:rowOff>
    </xdr:from>
    <xdr:ext cx="762000" cy="259045"/>
    <xdr:sp macro="" textlink="">
      <xdr:nvSpPr>
        <xdr:cNvPr id="94" name="テキスト ボックス 93"/>
        <xdr:cNvSpPr txBox="1"/>
      </xdr:nvSpPr>
      <xdr:spPr>
        <a:xfrm>
          <a:off x="939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比率は昨年に比べ</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ポイント増加し</a:t>
          </a:r>
          <a:r>
            <a:rPr kumimoji="1" lang="en-US" altLang="ja-JP" sz="1100">
              <a:solidFill>
                <a:schemeClr val="dk1"/>
              </a:solidFill>
              <a:effectLst/>
              <a:latin typeface="+mn-lt"/>
              <a:ea typeface="+mn-ea"/>
              <a:cs typeface="+mn-cs"/>
            </a:rPr>
            <a:t>13.3</a:t>
          </a:r>
          <a:r>
            <a:rPr kumimoji="1" lang="ja-JP" altLang="ja-JP" sz="1100">
              <a:solidFill>
                <a:schemeClr val="dk1"/>
              </a:solidFill>
              <a:effectLst/>
              <a:latin typeface="+mn-lt"/>
              <a:ea typeface="+mn-ea"/>
              <a:cs typeface="+mn-cs"/>
            </a:rPr>
            <a:t>％で、ほぼ横ばいです。</a:t>
          </a:r>
          <a:endParaRPr lang="ja-JP" altLang="ja-JP" sz="1400">
            <a:effectLst/>
          </a:endParaRPr>
        </a:p>
        <a:p>
          <a:r>
            <a:rPr kumimoji="1" lang="ja-JP" altLang="ja-JP" sz="1100">
              <a:solidFill>
                <a:schemeClr val="dk1"/>
              </a:solidFill>
              <a:effectLst/>
              <a:latin typeface="+mn-lt"/>
              <a:ea typeface="+mn-ea"/>
              <a:cs typeface="+mn-cs"/>
            </a:rPr>
            <a:t>　物件費の経常的経費充当一般財源等は、昨年度比△</a:t>
          </a:r>
          <a:r>
            <a:rPr kumimoji="1" lang="en-US" altLang="ja-JP" sz="1100">
              <a:solidFill>
                <a:schemeClr val="dk1"/>
              </a:solidFill>
              <a:effectLst/>
              <a:latin typeface="+mn-lt"/>
              <a:ea typeface="+mn-ea"/>
              <a:cs typeface="+mn-cs"/>
            </a:rPr>
            <a:t>1121</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千円となっています。しかし、左記人件費でも記載しましたが、分母の減少額が大きく、比率としては増加しています。</a:t>
          </a:r>
          <a:endParaRPr lang="ja-JP" altLang="ja-JP" sz="1400">
            <a:effectLst/>
          </a:endParaRPr>
        </a:p>
        <a:p>
          <a:r>
            <a:rPr kumimoji="1" lang="ja-JP" altLang="ja-JP" sz="1100">
              <a:solidFill>
                <a:schemeClr val="dk1"/>
              </a:solidFill>
              <a:effectLst/>
              <a:latin typeface="+mn-lt"/>
              <a:ea typeface="+mn-ea"/>
              <a:cs typeface="+mn-cs"/>
            </a:rPr>
            <a:t>　なお、本庁舎整備の終了等に伴う備品購入費の減額や、庁舎管理の光熱水費の減額等、効率化による需用費等の減額を図り、今後も住民サービス低下防止を視野に入れながら事務事業のスリム化を進めていき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118836</xdr:rowOff>
    </xdr:from>
    <xdr:to>
      <xdr:col>24</xdr:col>
      <xdr:colOff>31750</xdr:colOff>
      <xdr:row>15</xdr:row>
      <xdr:rowOff>138430</xdr:rowOff>
    </xdr:to>
    <xdr:cxnSp macro="">
      <xdr:nvCxnSpPr>
        <xdr:cNvPr id="129" name="直線コネクタ 128"/>
        <xdr:cNvCxnSpPr/>
      </xdr:nvCxnSpPr>
      <xdr:spPr>
        <a:xfrm>
          <a:off x="15671800" y="269058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118836</xdr:rowOff>
    </xdr:from>
    <xdr:to>
      <xdr:col>22</xdr:col>
      <xdr:colOff>565150</xdr:colOff>
      <xdr:row>15</xdr:row>
      <xdr:rowOff>125367</xdr:rowOff>
    </xdr:to>
    <xdr:cxnSp macro="">
      <xdr:nvCxnSpPr>
        <xdr:cNvPr id="132" name="直線コネクタ 131"/>
        <xdr:cNvCxnSpPr/>
      </xdr:nvCxnSpPr>
      <xdr:spPr>
        <a:xfrm flipV="1">
          <a:off x="14782800" y="269058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15620</xdr:rowOff>
    </xdr:from>
    <xdr:ext cx="736600" cy="259045"/>
    <xdr:sp macro="" textlink="">
      <xdr:nvSpPr>
        <xdr:cNvPr id="134" name="テキスト ボックス 133"/>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73116</xdr:rowOff>
    </xdr:from>
    <xdr:to>
      <xdr:col>21</xdr:col>
      <xdr:colOff>361950</xdr:colOff>
      <xdr:row>15</xdr:row>
      <xdr:rowOff>125367</xdr:rowOff>
    </xdr:to>
    <xdr:cxnSp macro="">
      <xdr:nvCxnSpPr>
        <xdr:cNvPr id="135" name="直線コネクタ 134"/>
        <xdr:cNvCxnSpPr/>
      </xdr:nvCxnSpPr>
      <xdr:spPr>
        <a:xfrm>
          <a:off x="13893800" y="264486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87465</xdr:rowOff>
    </xdr:from>
    <xdr:ext cx="762000" cy="259045"/>
    <xdr:sp macro="" textlink="">
      <xdr:nvSpPr>
        <xdr:cNvPr id="137" name="テキスト ボックス 136"/>
        <xdr:cNvSpPr txBox="1"/>
      </xdr:nvSpPr>
      <xdr:spPr>
        <a:xfrm>
          <a:off x="14401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66584</xdr:rowOff>
    </xdr:from>
    <xdr:to>
      <xdr:col>20</xdr:col>
      <xdr:colOff>158750</xdr:colOff>
      <xdr:row>15</xdr:row>
      <xdr:rowOff>73116</xdr:rowOff>
    </xdr:to>
    <xdr:cxnSp macro="">
      <xdr:nvCxnSpPr>
        <xdr:cNvPr id="138" name="直線コネクタ 137"/>
        <xdr:cNvCxnSpPr/>
      </xdr:nvCxnSpPr>
      <xdr:spPr>
        <a:xfrm>
          <a:off x="13004800" y="26383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41746</xdr:rowOff>
    </xdr:from>
    <xdr:ext cx="762000" cy="259045"/>
    <xdr:sp macro="" textlink="">
      <xdr:nvSpPr>
        <xdr:cNvPr id="140" name="テキスト ボックス 139"/>
        <xdr:cNvSpPr txBox="1"/>
      </xdr:nvSpPr>
      <xdr:spPr>
        <a:xfrm>
          <a:off x="13512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15620</xdr:rowOff>
    </xdr:from>
    <xdr:ext cx="762000" cy="259045"/>
    <xdr:sp macro="" textlink="">
      <xdr:nvSpPr>
        <xdr:cNvPr id="142" name="テキスト ボックス 141"/>
        <xdr:cNvSpPr txBox="1"/>
      </xdr:nvSpPr>
      <xdr:spPr>
        <a:xfrm>
          <a:off x="12623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87630</xdr:rowOff>
    </xdr:from>
    <xdr:to>
      <xdr:col>24</xdr:col>
      <xdr:colOff>82550</xdr:colOff>
      <xdr:row>16</xdr:row>
      <xdr:rowOff>17780</xdr:rowOff>
    </xdr:to>
    <xdr:sp macro="" textlink="">
      <xdr:nvSpPr>
        <xdr:cNvPr id="148" name="円/楕円 147"/>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104157</xdr:rowOff>
    </xdr:from>
    <xdr:ext cx="762000" cy="259045"/>
    <xdr:sp macro="" textlink="">
      <xdr:nvSpPr>
        <xdr:cNvPr id="149" name="物件費該当値テキスト"/>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68036</xdr:rowOff>
    </xdr:from>
    <xdr:to>
      <xdr:col>22</xdr:col>
      <xdr:colOff>615950</xdr:colOff>
      <xdr:row>15</xdr:row>
      <xdr:rowOff>169636</xdr:rowOff>
    </xdr:to>
    <xdr:sp macro="" textlink="">
      <xdr:nvSpPr>
        <xdr:cNvPr id="150" name="円/楕円 149"/>
        <xdr:cNvSpPr/>
      </xdr:nvSpPr>
      <xdr:spPr>
        <a:xfrm>
          <a:off x="15621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8363</xdr:rowOff>
    </xdr:from>
    <xdr:ext cx="736600" cy="259045"/>
    <xdr:sp macro="" textlink="">
      <xdr:nvSpPr>
        <xdr:cNvPr id="151" name="テキスト ボックス 150"/>
        <xdr:cNvSpPr txBox="1"/>
      </xdr:nvSpPr>
      <xdr:spPr>
        <a:xfrm>
          <a:off x="15290800" y="240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74567</xdr:rowOff>
    </xdr:from>
    <xdr:to>
      <xdr:col>21</xdr:col>
      <xdr:colOff>412750</xdr:colOff>
      <xdr:row>16</xdr:row>
      <xdr:rowOff>4717</xdr:rowOff>
    </xdr:to>
    <xdr:sp macro="" textlink="">
      <xdr:nvSpPr>
        <xdr:cNvPr id="152" name="円/楕円 151"/>
        <xdr:cNvSpPr/>
      </xdr:nvSpPr>
      <xdr:spPr>
        <a:xfrm>
          <a:off x="14732000" y="26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14894</xdr:rowOff>
    </xdr:from>
    <xdr:ext cx="762000" cy="259045"/>
    <xdr:sp macro="" textlink="">
      <xdr:nvSpPr>
        <xdr:cNvPr id="153" name="テキスト ボックス 152"/>
        <xdr:cNvSpPr txBox="1"/>
      </xdr:nvSpPr>
      <xdr:spPr>
        <a:xfrm>
          <a:off x="14401800" y="24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22316</xdr:rowOff>
    </xdr:from>
    <xdr:to>
      <xdr:col>20</xdr:col>
      <xdr:colOff>209550</xdr:colOff>
      <xdr:row>15</xdr:row>
      <xdr:rowOff>123916</xdr:rowOff>
    </xdr:to>
    <xdr:sp macro="" textlink="">
      <xdr:nvSpPr>
        <xdr:cNvPr id="154" name="円/楕円 153"/>
        <xdr:cNvSpPr/>
      </xdr:nvSpPr>
      <xdr:spPr>
        <a:xfrm>
          <a:off x="13843000" y="25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134093</xdr:rowOff>
    </xdr:from>
    <xdr:ext cx="762000" cy="259045"/>
    <xdr:sp macro="" textlink="">
      <xdr:nvSpPr>
        <xdr:cNvPr id="155" name="テキスト ボックス 154"/>
        <xdr:cNvSpPr txBox="1"/>
      </xdr:nvSpPr>
      <xdr:spPr>
        <a:xfrm>
          <a:off x="13512800" y="236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15784</xdr:rowOff>
    </xdr:from>
    <xdr:to>
      <xdr:col>19</xdr:col>
      <xdr:colOff>6350</xdr:colOff>
      <xdr:row>15</xdr:row>
      <xdr:rowOff>117384</xdr:rowOff>
    </xdr:to>
    <xdr:sp macro="" textlink="">
      <xdr:nvSpPr>
        <xdr:cNvPr id="156" name="円/楕円 155"/>
        <xdr:cNvSpPr/>
      </xdr:nvSpPr>
      <xdr:spPr>
        <a:xfrm>
          <a:off x="12954000" y="258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127561</xdr:rowOff>
    </xdr:from>
    <xdr:ext cx="762000" cy="259045"/>
    <xdr:sp macro="" textlink="">
      <xdr:nvSpPr>
        <xdr:cNvPr id="157" name="テキスト ボックス 156"/>
        <xdr:cNvSpPr txBox="1"/>
      </xdr:nvSpPr>
      <xdr:spPr>
        <a:xfrm>
          <a:off x="12623800" y="2356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比率は</a:t>
          </a:r>
          <a:r>
            <a:rPr kumimoji="1" lang="en-US" altLang="ja-JP" sz="1100">
              <a:solidFill>
                <a:schemeClr val="dk1"/>
              </a:solidFill>
              <a:effectLst/>
              <a:latin typeface="+mn-lt"/>
              <a:ea typeface="+mn-ea"/>
              <a:cs typeface="+mn-cs"/>
            </a:rPr>
            <a:t>8.9</a:t>
          </a:r>
          <a:r>
            <a:rPr kumimoji="1" lang="ja-JP" altLang="ja-JP" sz="1100">
              <a:solidFill>
                <a:schemeClr val="dk1"/>
              </a:solidFill>
              <a:effectLst/>
              <a:latin typeface="+mn-lt"/>
              <a:ea typeface="+mn-ea"/>
              <a:cs typeface="+mn-cs"/>
            </a:rPr>
            <a:t>％で昨年度より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ポイント増となっています。</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人件費の分析欄にも記載した通り、分母となる経常一般財源等は昨年比△</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1068</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千円となっていること、及び、分子となる扶助費分の経常的経費充当一般財源等は昨年比＋</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6757</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千円で経常経費への充当額が増えており、分母の減少、分子の増加により、昨年度より増加した比率が算定されいております。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58420</xdr:rowOff>
    </xdr:from>
    <xdr:to>
      <xdr:col>7</xdr:col>
      <xdr:colOff>15875</xdr:colOff>
      <xdr:row>54</xdr:row>
      <xdr:rowOff>119380</xdr:rowOff>
    </xdr:to>
    <xdr:cxnSp macro="">
      <xdr:nvCxnSpPr>
        <xdr:cNvPr id="190" name="直線コネクタ 189"/>
        <xdr:cNvCxnSpPr/>
      </xdr:nvCxnSpPr>
      <xdr:spPr>
        <a:xfrm>
          <a:off x="3987800" y="93167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91"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58420</xdr:rowOff>
    </xdr:from>
    <xdr:to>
      <xdr:col>5</xdr:col>
      <xdr:colOff>549275</xdr:colOff>
      <xdr:row>54</xdr:row>
      <xdr:rowOff>58420</xdr:rowOff>
    </xdr:to>
    <xdr:cxnSp macro="">
      <xdr:nvCxnSpPr>
        <xdr:cNvPr id="193" name="直線コネクタ 192"/>
        <xdr:cNvCxnSpPr/>
      </xdr:nvCxnSpPr>
      <xdr:spPr>
        <a:xfrm>
          <a:off x="3098800" y="9316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5" name="テキスト ボックス 194"/>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58420</xdr:rowOff>
    </xdr:from>
    <xdr:to>
      <xdr:col>4</xdr:col>
      <xdr:colOff>346075</xdr:colOff>
      <xdr:row>54</xdr:row>
      <xdr:rowOff>58420</xdr:rowOff>
    </xdr:to>
    <xdr:cxnSp macro="">
      <xdr:nvCxnSpPr>
        <xdr:cNvPr id="196" name="直線コネクタ 195"/>
        <xdr:cNvCxnSpPr/>
      </xdr:nvCxnSpPr>
      <xdr:spPr>
        <a:xfrm>
          <a:off x="2209800" y="9316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74947</xdr:rowOff>
    </xdr:from>
    <xdr:ext cx="762000" cy="259045"/>
    <xdr:sp macro="" textlink="">
      <xdr:nvSpPr>
        <xdr:cNvPr id="198" name="テキスト ボックス 197"/>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58420</xdr:rowOff>
    </xdr:from>
    <xdr:to>
      <xdr:col>3</xdr:col>
      <xdr:colOff>142875</xdr:colOff>
      <xdr:row>54</xdr:row>
      <xdr:rowOff>66040</xdr:rowOff>
    </xdr:to>
    <xdr:cxnSp macro="">
      <xdr:nvCxnSpPr>
        <xdr:cNvPr id="199" name="直線コネクタ 198"/>
        <xdr:cNvCxnSpPr/>
      </xdr:nvCxnSpPr>
      <xdr:spPr>
        <a:xfrm flipV="1">
          <a:off x="1320800" y="9316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44467</xdr:rowOff>
    </xdr:from>
    <xdr:ext cx="762000" cy="259045"/>
    <xdr:sp macro="" textlink="">
      <xdr:nvSpPr>
        <xdr:cNvPr id="201" name="テキスト ボックス 200"/>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3" name="テキスト ボックス 202"/>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68580</xdr:rowOff>
    </xdr:from>
    <xdr:to>
      <xdr:col>7</xdr:col>
      <xdr:colOff>66675</xdr:colOff>
      <xdr:row>54</xdr:row>
      <xdr:rowOff>170180</xdr:rowOff>
    </xdr:to>
    <xdr:sp macro="" textlink="">
      <xdr:nvSpPr>
        <xdr:cNvPr id="209" name="円/楕円 208"/>
        <xdr:cNvSpPr/>
      </xdr:nvSpPr>
      <xdr:spPr>
        <a:xfrm>
          <a:off x="47752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85107</xdr:rowOff>
    </xdr:from>
    <xdr:ext cx="762000" cy="259045"/>
    <xdr:sp macro="" textlink="">
      <xdr:nvSpPr>
        <xdr:cNvPr id="210" name="扶助費該当値テキスト"/>
        <xdr:cNvSpPr txBox="1"/>
      </xdr:nvSpPr>
      <xdr:spPr>
        <a:xfrm>
          <a:off x="49149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xdr:rowOff>
    </xdr:from>
    <xdr:to>
      <xdr:col>5</xdr:col>
      <xdr:colOff>600075</xdr:colOff>
      <xdr:row>54</xdr:row>
      <xdr:rowOff>109220</xdr:rowOff>
    </xdr:to>
    <xdr:sp macro="" textlink="">
      <xdr:nvSpPr>
        <xdr:cNvPr id="211" name="円/楕円 210"/>
        <xdr:cNvSpPr/>
      </xdr:nvSpPr>
      <xdr:spPr>
        <a:xfrm>
          <a:off x="3937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119397</xdr:rowOff>
    </xdr:from>
    <xdr:ext cx="736600" cy="259045"/>
    <xdr:sp macro="" textlink="">
      <xdr:nvSpPr>
        <xdr:cNvPr id="212" name="テキスト ボックス 211"/>
        <xdr:cNvSpPr txBox="1"/>
      </xdr:nvSpPr>
      <xdr:spPr>
        <a:xfrm>
          <a:off x="3606800" y="903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xdr:rowOff>
    </xdr:from>
    <xdr:to>
      <xdr:col>4</xdr:col>
      <xdr:colOff>396875</xdr:colOff>
      <xdr:row>54</xdr:row>
      <xdr:rowOff>109220</xdr:rowOff>
    </xdr:to>
    <xdr:sp macro="" textlink="">
      <xdr:nvSpPr>
        <xdr:cNvPr id="213" name="円/楕円 212"/>
        <xdr:cNvSpPr/>
      </xdr:nvSpPr>
      <xdr:spPr>
        <a:xfrm>
          <a:off x="3048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119397</xdr:rowOff>
    </xdr:from>
    <xdr:ext cx="762000" cy="259045"/>
    <xdr:sp macro="" textlink="">
      <xdr:nvSpPr>
        <xdr:cNvPr id="214" name="テキスト ボックス 213"/>
        <xdr:cNvSpPr txBox="1"/>
      </xdr:nvSpPr>
      <xdr:spPr>
        <a:xfrm>
          <a:off x="2717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xdr:rowOff>
    </xdr:from>
    <xdr:to>
      <xdr:col>3</xdr:col>
      <xdr:colOff>193675</xdr:colOff>
      <xdr:row>54</xdr:row>
      <xdr:rowOff>109220</xdr:rowOff>
    </xdr:to>
    <xdr:sp macro="" textlink="">
      <xdr:nvSpPr>
        <xdr:cNvPr id="215" name="円/楕円 214"/>
        <xdr:cNvSpPr/>
      </xdr:nvSpPr>
      <xdr:spPr>
        <a:xfrm>
          <a:off x="2159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119397</xdr:rowOff>
    </xdr:from>
    <xdr:ext cx="762000" cy="259045"/>
    <xdr:sp macro="" textlink="">
      <xdr:nvSpPr>
        <xdr:cNvPr id="216" name="テキスト ボックス 215"/>
        <xdr:cNvSpPr txBox="1"/>
      </xdr:nvSpPr>
      <xdr:spPr>
        <a:xfrm>
          <a:off x="1828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xdr:rowOff>
    </xdr:from>
    <xdr:to>
      <xdr:col>1</xdr:col>
      <xdr:colOff>676275</xdr:colOff>
      <xdr:row>54</xdr:row>
      <xdr:rowOff>116840</xdr:rowOff>
    </xdr:to>
    <xdr:sp macro="" textlink="">
      <xdr:nvSpPr>
        <xdr:cNvPr id="217" name="円/楕円 216"/>
        <xdr:cNvSpPr/>
      </xdr:nvSpPr>
      <xdr:spPr>
        <a:xfrm>
          <a:off x="1270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127017</xdr:rowOff>
    </xdr:from>
    <xdr:ext cx="762000" cy="259045"/>
    <xdr:sp macro="" textlink="">
      <xdr:nvSpPr>
        <xdr:cNvPr id="218" name="テキスト ボックス 217"/>
        <xdr:cNvSpPr txBox="1"/>
      </xdr:nvSpPr>
      <xdr:spPr>
        <a:xfrm>
          <a:off x="939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比率は</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10.1</a:t>
          </a:r>
          <a:r>
            <a:rPr kumimoji="1" lang="ja-JP" altLang="ja-JP" sz="1100">
              <a:solidFill>
                <a:schemeClr val="dk1"/>
              </a:solidFill>
              <a:effectLst/>
              <a:latin typeface="+mn-lt"/>
              <a:ea typeface="+mn-ea"/>
              <a:cs typeface="+mn-cs"/>
            </a:rPr>
            <a:t>％となりました。この項目は、公営企業（法非適）への繰出金が主ですが、上記補助費でも記載したとおり、下水道事業が公営企業化（法適）したことで繰出金から負担金となり、当該繰出金が補助費への計上となったことが比率減少の主な要因となっております。</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での下水道事業への繰出金</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504</a:t>
          </a:r>
          <a:r>
            <a:rPr kumimoji="1" lang="ja-JP" altLang="ja-JP" sz="1100">
              <a:solidFill>
                <a:schemeClr val="dk1"/>
              </a:solidFill>
              <a:effectLst/>
              <a:latin typeface="+mn-lt"/>
              <a:ea typeface="+mn-ea"/>
              <a:cs typeface="+mn-cs"/>
            </a:rPr>
            <a:t>万円を除いて比較した場合、繰出金は昨年比＋</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1050</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千円となります。今後、繰出金については繰出基準内を厳守する等、一般会計による補完の抑制に努めます。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39370</xdr:rowOff>
    </xdr:from>
    <xdr:to>
      <xdr:col>24</xdr:col>
      <xdr:colOff>31750</xdr:colOff>
      <xdr:row>58</xdr:row>
      <xdr:rowOff>149860</xdr:rowOff>
    </xdr:to>
    <xdr:cxnSp macro="">
      <xdr:nvCxnSpPr>
        <xdr:cNvPr id="251" name="直線コネクタ 250"/>
        <xdr:cNvCxnSpPr/>
      </xdr:nvCxnSpPr>
      <xdr:spPr>
        <a:xfrm flipV="1">
          <a:off x="15671800" y="9469120"/>
          <a:ext cx="838200" cy="62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170197</xdr:rowOff>
    </xdr:from>
    <xdr:ext cx="762000" cy="259045"/>
    <xdr:sp macro="" textlink="">
      <xdr:nvSpPr>
        <xdr:cNvPr id="252"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104140</xdr:rowOff>
    </xdr:from>
    <xdr:to>
      <xdr:col>22</xdr:col>
      <xdr:colOff>565150</xdr:colOff>
      <xdr:row>58</xdr:row>
      <xdr:rowOff>149860</xdr:rowOff>
    </xdr:to>
    <xdr:cxnSp macro="">
      <xdr:nvCxnSpPr>
        <xdr:cNvPr id="254" name="直線コネクタ 253"/>
        <xdr:cNvCxnSpPr/>
      </xdr:nvCxnSpPr>
      <xdr:spPr>
        <a:xfrm>
          <a:off x="14782800" y="10048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146067</xdr:rowOff>
    </xdr:from>
    <xdr:ext cx="736600" cy="259045"/>
    <xdr:sp macro="" textlink="">
      <xdr:nvSpPr>
        <xdr:cNvPr id="256" name="テキスト ボックス 255"/>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73660</xdr:rowOff>
    </xdr:from>
    <xdr:to>
      <xdr:col>21</xdr:col>
      <xdr:colOff>361950</xdr:colOff>
      <xdr:row>58</xdr:row>
      <xdr:rowOff>104140</xdr:rowOff>
    </xdr:to>
    <xdr:cxnSp macro="">
      <xdr:nvCxnSpPr>
        <xdr:cNvPr id="257" name="直線コネクタ 256"/>
        <xdr:cNvCxnSpPr/>
      </xdr:nvCxnSpPr>
      <xdr:spPr>
        <a:xfrm>
          <a:off x="13893800" y="10017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27940</xdr:rowOff>
    </xdr:from>
    <xdr:to>
      <xdr:col>20</xdr:col>
      <xdr:colOff>158750</xdr:colOff>
      <xdr:row>58</xdr:row>
      <xdr:rowOff>73660</xdr:rowOff>
    </xdr:to>
    <xdr:cxnSp macro="">
      <xdr:nvCxnSpPr>
        <xdr:cNvPr id="260" name="直線コネクタ 259"/>
        <xdr:cNvCxnSpPr/>
      </xdr:nvCxnSpPr>
      <xdr:spPr>
        <a:xfrm>
          <a:off x="13004800" y="9972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160020</xdr:rowOff>
    </xdr:from>
    <xdr:to>
      <xdr:col>24</xdr:col>
      <xdr:colOff>82550</xdr:colOff>
      <xdr:row>55</xdr:row>
      <xdr:rowOff>90170</xdr:rowOff>
    </xdr:to>
    <xdr:sp macro="" textlink="">
      <xdr:nvSpPr>
        <xdr:cNvPr id="270" name="円/楕円 269"/>
        <xdr:cNvSpPr/>
      </xdr:nvSpPr>
      <xdr:spPr>
        <a:xfrm>
          <a:off x="16459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5097</xdr:rowOff>
    </xdr:from>
    <xdr:ext cx="762000" cy="259045"/>
    <xdr:sp macro="" textlink="">
      <xdr:nvSpPr>
        <xdr:cNvPr id="271" name="その他該当値テキスト"/>
        <xdr:cNvSpPr txBox="1"/>
      </xdr:nvSpPr>
      <xdr:spPr>
        <a:xfrm>
          <a:off x="165989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99060</xdr:rowOff>
    </xdr:from>
    <xdr:to>
      <xdr:col>22</xdr:col>
      <xdr:colOff>615950</xdr:colOff>
      <xdr:row>59</xdr:row>
      <xdr:rowOff>29210</xdr:rowOff>
    </xdr:to>
    <xdr:sp macro="" textlink="">
      <xdr:nvSpPr>
        <xdr:cNvPr id="272" name="円/楕円 271"/>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13987</xdr:rowOff>
    </xdr:from>
    <xdr:ext cx="736600" cy="259045"/>
    <xdr:sp macro="" textlink="">
      <xdr:nvSpPr>
        <xdr:cNvPr id="273" name="テキスト ボックス 272"/>
        <xdr:cNvSpPr txBox="1"/>
      </xdr:nvSpPr>
      <xdr:spPr>
        <a:xfrm>
          <a:off x="15290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53340</xdr:rowOff>
    </xdr:from>
    <xdr:to>
      <xdr:col>21</xdr:col>
      <xdr:colOff>412750</xdr:colOff>
      <xdr:row>58</xdr:row>
      <xdr:rowOff>154940</xdr:rowOff>
    </xdr:to>
    <xdr:sp macro="" textlink="">
      <xdr:nvSpPr>
        <xdr:cNvPr id="274" name="円/楕円 273"/>
        <xdr:cNvSpPr/>
      </xdr:nvSpPr>
      <xdr:spPr>
        <a:xfrm>
          <a:off x="14732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139717</xdr:rowOff>
    </xdr:from>
    <xdr:ext cx="762000" cy="259045"/>
    <xdr:sp macro="" textlink="">
      <xdr:nvSpPr>
        <xdr:cNvPr id="275" name="テキスト ボックス 274"/>
        <xdr:cNvSpPr txBox="1"/>
      </xdr:nvSpPr>
      <xdr:spPr>
        <a:xfrm>
          <a:off x="14401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22860</xdr:rowOff>
    </xdr:from>
    <xdr:to>
      <xdr:col>20</xdr:col>
      <xdr:colOff>209550</xdr:colOff>
      <xdr:row>58</xdr:row>
      <xdr:rowOff>124460</xdr:rowOff>
    </xdr:to>
    <xdr:sp macro="" textlink="">
      <xdr:nvSpPr>
        <xdr:cNvPr id="276" name="円/楕円 275"/>
        <xdr:cNvSpPr/>
      </xdr:nvSpPr>
      <xdr:spPr>
        <a:xfrm>
          <a:off x="13843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109237</xdr:rowOff>
    </xdr:from>
    <xdr:ext cx="762000" cy="259045"/>
    <xdr:sp macro="" textlink="">
      <xdr:nvSpPr>
        <xdr:cNvPr id="277" name="テキスト ボックス 276"/>
        <xdr:cNvSpPr txBox="1"/>
      </xdr:nvSpPr>
      <xdr:spPr>
        <a:xfrm>
          <a:off x="13512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148590</xdr:rowOff>
    </xdr:from>
    <xdr:to>
      <xdr:col>19</xdr:col>
      <xdr:colOff>6350</xdr:colOff>
      <xdr:row>58</xdr:row>
      <xdr:rowOff>78740</xdr:rowOff>
    </xdr:to>
    <xdr:sp macro="" textlink="">
      <xdr:nvSpPr>
        <xdr:cNvPr id="278" name="円/楕円 277"/>
        <xdr:cNvSpPr/>
      </xdr:nvSpPr>
      <xdr:spPr>
        <a:xfrm>
          <a:off x="12954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63517</xdr:rowOff>
    </xdr:from>
    <xdr:ext cx="762000" cy="259045"/>
    <xdr:sp macro="" textlink="">
      <xdr:nvSpPr>
        <xdr:cNvPr id="279" name="テキスト ボックス 278"/>
        <xdr:cNvSpPr txBox="1"/>
      </xdr:nvSpPr>
      <xdr:spPr>
        <a:xfrm>
          <a:off x="12623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比率は前年より</a:t>
          </a:r>
          <a:r>
            <a:rPr kumimoji="1" lang="en-US" altLang="ja-JP" sz="1100">
              <a:solidFill>
                <a:schemeClr val="dk1"/>
              </a:solidFill>
              <a:effectLst/>
              <a:latin typeface="+mn-lt"/>
              <a:ea typeface="+mn-ea"/>
              <a:cs typeface="+mn-cs"/>
            </a:rPr>
            <a:t>7.6</a:t>
          </a:r>
          <a:r>
            <a:rPr kumimoji="1" lang="ja-JP" altLang="ja-JP" sz="1100">
              <a:solidFill>
                <a:schemeClr val="dk1"/>
              </a:solidFill>
              <a:effectLst/>
              <a:latin typeface="+mn-lt"/>
              <a:ea typeface="+mn-ea"/>
              <a:cs typeface="+mn-cs"/>
            </a:rPr>
            <a:t>ポイント増加し</a:t>
          </a:r>
          <a:r>
            <a:rPr kumimoji="1" lang="en-US" altLang="ja-JP" sz="1100">
              <a:solidFill>
                <a:schemeClr val="dk1"/>
              </a:solidFill>
              <a:effectLst/>
              <a:latin typeface="+mn-lt"/>
              <a:ea typeface="+mn-ea"/>
              <a:cs typeface="+mn-cs"/>
            </a:rPr>
            <a:t>17.9</a:t>
          </a:r>
          <a:r>
            <a:rPr kumimoji="1" lang="ja-JP" altLang="ja-JP" sz="1100">
              <a:solidFill>
                <a:schemeClr val="dk1"/>
              </a:solidFill>
              <a:effectLst/>
              <a:latin typeface="+mn-lt"/>
              <a:ea typeface="+mn-ea"/>
              <a:cs typeface="+mn-cs"/>
            </a:rPr>
            <a:t>％となりました。これは、下水道事業が公営企業化（法適）したため、一般会計からの繰出金が負担金計上となり、当該負担金額も</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7328</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千円と大きいため、比率を大きく押し上げる算定結果となっております。</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補助費等について、上記負担金を差し引いて検討した場合、昨年度比△</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6532</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千円となっております。これは、一部事務組合負担金が昨年度比△</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7355</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千円となったこと、また、事業評価の実施による市単補助金事業の見直しによる減が主な要因となっております。今後も、より効率的な補助金事業を精査し、補助費の削減を図ります。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86995</xdr:rowOff>
    </xdr:from>
    <xdr:to>
      <xdr:col>24</xdr:col>
      <xdr:colOff>31750</xdr:colOff>
      <xdr:row>40</xdr:row>
      <xdr:rowOff>6985</xdr:rowOff>
    </xdr:to>
    <xdr:cxnSp macro="">
      <xdr:nvCxnSpPr>
        <xdr:cNvPr id="307" name="直線コネクタ 306"/>
        <xdr:cNvCxnSpPr/>
      </xdr:nvCxnSpPr>
      <xdr:spPr>
        <a:xfrm>
          <a:off x="15671800" y="6430645"/>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24147</xdr:rowOff>
    </xdr:from>
    <xdr:ext cx="762000" cy="259045"/>
    <xdr:sp macro="" textlink="">
      <xdr:nvSpPr>
        <xdr:cNvPr id="308" name="補助費等平均値テキスト"/>
        <xdr:cNvSpPr txBox="1"/>
      </xdr:nvSpPr>
      <xdr:spPr>
        <a:xfrm>
          <a:off x="16598900" y="6196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81280</xdr:rowOff>
    </xdr:from>
    <xdr:to>
      <xdr:col>22</xdr:col>
      <xdr:colOff>565150</xdr:colOff>
      <xdr:row>37</xdr:row>
      <xdr:rowOff>86995</xdr:rowOff>
    </xdr:to>
    <xdr:cxnSp macro="">
      <xdr:nvCxnSpPr>
        <xdr:cNvPr id="310" name="直線コネクタ 309"/>
        <xdr:cNvCxnSpPr/>
      </xdr:nvCxnSpPr>
      <xdr:spPr>
        <a:xfrm>
          <a:off x="14782800" y="64249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90822</xdr:rowOff>
    </xdr:from>
    <xdr:ext cx="736600" cy="259045"/>
    <xdr:sp macro="" textlink="">
      <xdr:nvSpPr>
        <xdr:cNvPr id="312" name="テキスト ボックス 311"/>
        <xdr:cNvSpPr txBox="1"/>
      </xdr:nvSpPr>
      <xdr:spPr>
        <a:xfrm>
          <a:off x="15290800" y="6091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81280</xdr:rowOff>
    </xdr:from>
    <xdr:to>
      <xdr:col>21</xdr:col>
      <xdr:colOff>361950</xdr:colOff>
      <xdr:row>37</xdr:row>
      <xdr:rowOff>109855</xdr:rowOff>
    </xdr:to>
    <xdr:cxnSp macro="">
      <xdr:nvCxnSpPr>
        <xdr:cNvPr id="313" name="直線コネクタ 312"/>
        <xdr:cNvCxnSpPr/>
      </xdr:nvCxnSpPr>
      <xdr:spPr>
        <a:xfrm flipV="1">
          <a:off x="13893800" y="64249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5" name="テキスト ボックス 314"/>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109855</xdr:rowOff>
    </xdr:from>
    <xdr:to>
      <xdr:col>20</xdr:col>
      <xdr:colOff>158750</xdr:colOff>
      <xdr:row>37</xdr:row>
      <xdr:rowOff>127000</xdr:rowOff>
    </xdr:to>
    <xdr:cxnSp macro="">
      <xdr:nvCxnSpPr>
        <xdr:cNvPr id="316" name="直線コネクタ 315"/>
        <xdr:cNvCxnSpPr/>
      </xdr:nvCxnSpPr>
      <xdr:spPr>
        <a:xfrm flipV="1">
          <a:off x="13004800" y="64535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147972</xdr:rowOff>
    </xdr:from>
    <xdr:ext cx="762000" cy="259045"/>
    <xdr:sp macro="" textlink="">
      <xdr:nvSpPr>
        <xdr:cNvPr id="318" name="テキスト ボックス 317"/>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153687</xdr:rowOff>
    </xdr:from>
    <xdr:ext cx="762000" cy="259045"/>
    <xdr:sp macro="" textlink="">
      <xdr:nvSpPr>
        <xdr:cNvPr id="320" name="テキスト ボックス 319"/>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127635</xdr:rowOff>
    </xdr:from>
    <xdr:to>
      <xdr:col>24</xdr:col>
      <xdr:colOff>82550</xdr:colOff>
      <xdr:row>40</xdr:row>
      <xdr:rowOff>57785</xdr:rowOff>
    </xdr:to>
    <xdr:sp macro="" textlink="">
      <xdr:nvSpPr>
        <xdr:cNvPr id="326" name="円/楕円 325"/>
        <xdr:cNvSpPr/>
      </xdr:nvSpPr>
      <xdr:spPr>
        <a:xfrm>
          <a:off x="16459200" y="681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99712</xdr:rowOff>
    </xdr:from>
    <xdr:ext cx="762000" cy="259045"/>
    <xdr:sp macro="" textlink="">
      <xdr:nvSpPr>
        <xdr:cNvPr id="327" name="補助費等該当値テキスト"/>
        <xdr:cNvSpPr txBox="1"/>
      </xdr:nvSpPr>
      <xdr:spPr>
        <a:xfrm>
          <a:off x="16598900" y="678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36195</xdr:rowOff>
    </xdr:from>
    <xdr:to>
      <xdr:col>22</xdr:col>
      <xdr:colOff>615950</xdr:colOff>
      <xdr:row>37</xdr:row>
      <xdr:rowOff>137795</xdr:rowOff>
    </xdr:to>
    <xdr:sp macro="" textlink="">
      <xdr:nvSpPr>
        <xdr:cNvPr id="328" name="円/楕円 327"/>
        <xdr:cNvSpPr/>
      </xdr:nvSpPr>
      <xdr:spPr>
        <a:xfrm>
          <a:off x="15621000" y="63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122572</xdr:rowOff>
    </xdr:from>
    <xdr:ext cx="736600" cy="259045"/>
    <xdr:sp macro="" textlink="">
      <xdr:nvSpPr>
        <xdr:cNvPr id="329" name="テキスト ボックス 328"/>
        <xdr:cNvSpPr txBox="1"/>
      </xdr:nvSpPr>
      <xdr:spPr>
        <a:xfrm>
          <a:off x="15290800" y="6466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30480</xdr:rowOff>
    </xdr:from>
    <xdr:to>
      <xdr:col>21</xdr:col>
      <xdr:colOff>412750</xdr:colOff>
      <xdr:row>37</xdr:row>
      <xdr:rowOff>132080</xdr:rowOff>
    </xdr:to>
    <xdr:sp macro="" textlink="">
      <xdr:nvSpPr>
        <xdr:cNvPr id="330" name="円/楕円 329"/>
        <xdr:cNvSpPr/>
      </xdr:nvSpPr>
      <xdr:spPr>
        <a:xfrm>
          <a:off x="14732000" y="63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142257</xdr:rowOff>
    </xdr:from>
    <xdr:ext cx="762000" cy="259045"/>
    <xdr:sp macro="" textlink="">
      <xdr:nvSpPr>
        <xdr:cNvPr id="331" name="テキスト ボックス 330"/>
        <xdr:cNvSpPr txBox="1"/>
      </xdr:nvSpPr>
      <xdr:spPr>
        <a:xfrm>
          <a:off x="14401800" y="614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59055</xdr:rowOff>
    </xdr:from>
    <xdr:to>
      <xdr:col>20</xdr:col>
      <xdr:colOff>209550</xdr:colOff>
      <xdr:row>37</xdr:row>
      <xdr:rowOff>160655</xdr:rowOff>
    </xdr:to>
    <xdr:sp macro="" textlink="">
      <xdr:nvSpPr>
        <xdr:cNvPr id="332" name="円/楕円 331"/>
        <xdr:cNvSpPr/>
      </xdr:nvSpPr>
      <xdr:spPr>
        <a:xfrm>
          <a:off x="1384300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145432</xdr:rowOff>
    </xdr:from>
    <xdr:ext cx="762000" cy="259045"/>
    <xdr:sp macro="" textlink="">
      <xdr:nvSpPr>
        <xdr:cNvPr id="333" name="テキスト ボックス 332"/>
        <xdr:cNvSpPr txBox="1"/>
      </xdr:nvSpPr>
      <xdr:spPr>
        <a:xfrm>
          <a:off x="13512800" y="648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76200</xdr:rowOff>
    </xdr:from>
    <xdr:to>
      <xdr:col>19</xdr:col>
      <xdr:colOff>6350</xdr:colOff>
      <xdr:row>38</xdr:row>
      <xdr:rowOff>6350</xdr:rowOff>
    </xdr:to>
    <xdr:sp macro="" textlink="">
      <xdr:nvSpPr>
        <xdr:cNvPr id="334" name="円/楕円 333"/>
        <xdr:cNvSpPr/>
      </xdr:nvSpPr>
      <xdr:spPr>
        <a:xfrm>
          <a:off x="12954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162577</xdr:rowOff>
    </xdr:from>
    <xdr:ext cx="762000" cy="259045"/>
    <xdr:sp macro="" textlink="">
      <xdr:nvSpPr>
        <xdr:cNvPr id="335" name="テキスト ボックス 334"/>
        <xdr:cNvSpPr txBox="1"/>
      </xdr:nvSpPr>
      <xdr:spPr>
        <a:xfrm>
          <a:off x="12623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比率は</a:t>
          </a:r>
          <a:r>
            <a:rPr kumimoji="1" lang="en-US" altLang="ja-JP" sz="1100">
              <a:solidFill>
                <a:schemeClr val="dk1"/>
              </a:solidFill>
              <a:effectLst/>
              <a:latin typeface="+mn-lt"/>
              <a:ea typeface="+mn-ea"/>
              <a:cs typeface="+mn-cs"/>
            </a:rPr>
            <a:t>16.8</a:t>
          </a:r>
          <a:r>
            <a:rPr kumimoji="1" lang="ja-JP" altLang="ja-JP" sz="1100">
              <a:solidFill>
                <a:schemeClr val="dk1"/>
              </a:solidFill>
              <a:effectLst/>
              <a:latin typeface="+mn-lt"/>
              <a:ea typeface="+mn-ea"/>
              <a:cs typeface="+mn-cs"/>
            </a:rPr>
            <a:t>％で、昨年比で</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ポイントの増加となりました。</a:t>
          </a:r>
          <a:endParaRPr lang="ja-JP" altLang="ja-JP" sz="1400">
            <a:effectLst/>
          </a:endParaRPr>
        </a:p>
        <a:p>
          <a:r>
            <a:rPr kumimoji="1" lang="ja-JP" altLang="ja-JP" sz="1100">
              <a:solidFill>
                <a:schemeClr val="dk1"/>
              </a:solidFill>
              <a:effectLst/>
              <a:latin typeface="+mn-lt"/>
              <a:ea typeface="+mn-ea"/>
              <a:cs typeface="+mn-cs"/>
            </a:rPr>
            <a:t>増加の要因は、上記人件費でも記載したとおり分母が減少した一方で、分子となる公債費の経常的経費充当一般財源等が昨年度比で△</a:t>
          </a:r>
          <a:r>
            <a:rPr kumimoji="1" lang="en-US" altLang="ja-JP" sz="1100">
              <a:solidFill>
                <a:schemeClr val="dk1"/>
              </a:solidFill>
              <a:effectLst/>
              <a:latin typeface="+mn-lt"/>
              <a:ea typeface="+mn-ea"/>
              <a:cs typeface="+mn-cs"/>
            </a:rPr>
            <a:t>2954</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円となったものの、分母の減少率に比べ、分子の減少率が僅かであったことが、比率を増加させた算定要因となっております。なお、本年度は今後の償還元金、利子ともに既発債分を減額するよう、借換債の発行を行いませんでした。現在、額の大きな起債（臨時財政対策債、合併特例事業債）の償還が重なってきてはいるものの、起債発行抑制・平準化を図る取り組みを引き続き進めていき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4536</xdr:rowOff>
    </xdr:from>
    <xdr:to>
      <xdr:col>7</xdr:col>
      <xdr:colOff>15875</xdr:colOff>
      <xdr:row>77</xdr:row>
      <xdr:rowOff>24130</xdr:rowOff>
    </xdr:to>
    <xdr:cxnSp macro="">
      <xdr:nvCxnSpPr>
        <xdr:cNvPr id="370" name="直線コネクタ 369"/>
        <xdr:cNvCxnSpPr/>
      </xdr:nvCxnSpPr>
      <xdr:spPr>
        <a:xfrm>
          <a:off x="3987800" y="1320618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4536</xdr:rowOff>
    </xdr:from>
    <xdr:to>
      <xdr:col>5</xdr:col>
      <xdr:colOff>549275</xdr:colOff>
      <xdr:row>77</xdr:row>
      <xdr:rowOff>37193</xdr:rowOff>
    </xdr:to>
    <xdr:cxnSp macro="">
      <xdr:nvCxnSpPr>
        <xdr:cNvPr id="373" name="直線コネクタ 372"/>
        <xdr:cNvCxnSpPr/>
      </xdr:nvCxnSpPr>
      <xdr:spPr>
        <a:xfrm flipV="1">
          <a:off x="3098800" y="132061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118490</xdr:rowOff>
    </xdr:from>
    <xdr:ext cx="736600" cy="259045"/>
    <xdr:sp macro="" textlink="">
      <xdr:nvSpPr>
        <xdr:cNvPr id="375" name="テキスト ボックス 374"/>
        <xdr:cNvSpPr txBox="1"/>
      </xdr:nvSpPr>
      <xdr:spPr>
        <a:xfrm>
          <a:off x="3606800" y="13320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37193</xdr:rowOff>
    </xdr:from>
    <xdr:to>
      <xdr:col>4</xdr:col>
      <xdr:colOff>346075</xdr:colOff>
      <xdr:row>77</xdr:row>
      <xdr:rowOff>37193</xdr:rowOff>
    </xdr:to>
    <xdr:cxnSp macro="">
      <xdr:nvCxnSpPr>
        <xdr:cNvPr id="376" name="直線コネクタ 375"/>
        <xdr:cNvCxnSpPr/>
      </xdr:nvCxnSpPr>
      <xdr:spPr>
        <a:xfrm>
          <a:off x="2209800" y="13238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78" name="テキスト ボックス 377"/>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37193</xdr:rowOff>
    </xdr:from>
    <xdr:to>
      <xdr:col>3</xdr:col>
      <xdr:colOff>142875</xdr:colOff>
      <xdr:row>77</xdr:row>
      <xdr:rowOff>102507</xdr:rowOff>
    </xdr:to>
    <xdr:cxnSp macro="">
      <xdr:nvCxnSpPr>
        <xdr:cNvPr id="379" name="直線コネクタ 378"/>
        <xdr:cNvCxnSpPr/>
      </xdr:nvCxnSpPr>
      <xdr:spPr>
        <a:xfrm flipV="1">
          <a:off x="1320800" y="13238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111958</xdr:rowOff>
    </xdr:from>
    <xdr:ext cx="762000" cy="259045"/>
    <xdr:sp macro="" textlink="">
      <xdr:nvSpPr>
        <xdr:cNvPr id="381" name="テキスト ボックス 380"/>
        <xdr:cNvSpPr txBox="1"/>
      </xdr:nvSpPr>
      <xdr:spPr>
        <a:xfrm>
          <a:off x="1828800" y="1331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150421</xdr:rowOff>
    </xdr:from>
    <xdr:ext cx="762000" cy="259045"/>
    <xdr:sp macro="" textlink="">
      <xdr:nvSpPr>
        <xdr:cNvPr id="383" name="テキスト ボックス 382"/>
        <xdr:cNvSpPr txBox="1"/>
      </xdr:nvSpPr>
      <xdr:spPr>
        <a:xfrm>
          <a:off x="939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89" name="円/楕円 388"/>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161307</xdr:rowOff>
    </xdr:from>
    <xdr:ext cx="762000" cy="259045"/>
    <xdr:sp macro="" textlink="">
      <xdr:nvSpPr>
        <xdr:cNvPr id="390"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125186</xdr:rowOff>
    </xdr:from>
    <xdr:to>
      <xdr:col>5</xdr:col>
      <xdr:colOff>600075</xdr:colOff>
      <xdr:row>77</xdr:row>
      <xdr:rowOff>55336</xdr:rowOff>
    </xdr:to>
    <xdr:sp macro="" textlink="">
      <xdr:nvSpPr>
        <xdr:cNvPr id="391" name="円/楕円 390"/>
        <xdr:cNvSpPr/>
      </xdr:nvSpPr>
      <xdr:spPr>
        <a:xfrm>
          <a:off x="3937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65512</xdr:rowOff>
    </xdr:from>
    <xdr:ext cx="736600" cy="259045"/>
    <xdr:sp macro="" textlink="">
      <xdr:nvSpPr>
        <xdr:cNvPr id="392" name="テキスト ボックス 391"/>
        <xdr:cNvSpPr txBox="1"/>
      </xdr:nvSpPr>
      <xdr:spPr>
        <a:xfrm>
          <a:off x="3606800" y="1292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157843</xdr:rowOff>
    </xdr:from>
    <xdr:to>
      <xdr:col>4</xdr:col>
      <xdr:colOff>396875</xdr:colOff>
      <xdr:row>77</xdr:row>
      <xdr:rowOff>87993</xdr:rowOff>
    </xdr:to>
    <xdr:sp macro="" textlink="">
      <xdr:nvSpPr>
        <xdr:cNvPr id="393" name="円/楕円 392"/>
        <xdr:cNvSpPr/>
      </xdr:nvSpPr>
      <xdr:spPr>
        <a:xfrm>
          <a:off x="3048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98170</xdr:rowOff>
    </xdr:from>
    <xdr:ext cx="762000" cy="259045"/>
    <xdr:sp macro="" textlink="">
      <xdr:nvSpPr>
        <xdr:cNvPr id="394" name="テキスト ボックス 393"/>
        <xdr:cNvSpPr txBox="1"/>
      </xdr:nvSpPr>
      <xdr:spPr>
        <a:xfrm>
          <a:off x="2717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157843</xdr:rowOff>
    </xdr:from>
    <xdr:to>
      <xdr:col>3</xdr:col>
      <xdr:colOff>193675</xdr:colOff>
      <xdr:row>77</xdr:row>
      <xdr:rowOff>87993</xdr:rowOff>
    </xdr:to>
    <xdr:sp macro="" textlink="">
      <xdr:nvSpPr>
        <xdr:cNvPr id="395" name="円/楕円 394"/>
        <xdr:cNvSpPr/>
      </xdr:nvSpPr>
      <xdr:spPr>
        <a:xfrm>
          <a:off x="2159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98170</xdr:rowOff>
    </xdr:from>
    <xdr:ext cx="762000" cy="259045"/>
    <xdr:sp macro="" textlink="">
      <xdr:nvSpPr>
        <xdr:cNvPr id="396" name="テキスト ボックス 395"/>
        <xdr:cNvSpPr txBox="1"/>
      </xdr:nvSpPr>
      <xdr:spPr>
        <a:xfrm>
          <a:off x="1828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51707</xdr:rowOff>
    </xdr:from>
    <xdr:to>
      <xdr:col>1</xdr:col>
      <xdr:colOff>676275</xdr:colOff>
      <xdr:row>77</xdr:row>
      <xdr:rowOff>153307</xdr:rowOff>
    </xdr:to>
    <xdr:sp macro="" textlink="">
      <xdr:nvSpPr>
        <xdr:cNvPr id="397" name="円/楕円 396"/>
        <xdr:cNvSpPr/>
      </xdr:nvSpPr>
      <xdr:spPr>
        <a:xfrm>
          <a:off x="1270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138084</xdr:rowOff>
    </xdr:from>
    <xdr:ext cx="762000" cy="259045"/>
    <xdr:sp macro="" textlink="">
      <xdr:nvSpPr>
        <xdr:cNvPr id="398" name="テキスト ボックス 397"/>
        <xdr:cNvSpPr txBox="1"/>
      </xdr:nvSpPr>
      <xdr:spPr>
        <a:xfrm>
          <a:off x="939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比率は</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ポイント増加し</a:t>
          </a:r>
          <a:r>
            <a:rPr kumimoji="1" lang="en-US" altLang="ja-JP" sz="1100">
              <a:solidFill>
                <a:schemeClr val="dk1"/>
              </a:solidFill>
              <a:effectLst/>
              <a:latin typeface="+mn-lt"/>
              <a:ea typeface="+mn-ea"/>
              <a:cs typeface="+mn-cs"/>
            </a:rPr>
            <a:t>69.1</a:t>
          </a:r>
          <a:r>
            <a:rPr kumimoji="1" lang="ja-JP" altLang="ja-JP" sz="1100">
              <a:solidFill>
                <a:schemeClr val="dk1"/>
              </a:solidFill>
              <a:effectLst/>
              <a:latin typeface="+mn-lt"/>
              <a:ea typeface="+mn-ea"/>
              <a:cs typeface="+mn-cs"/>
            </a:rPr>
            <a:t>％となりました。人件費で記載したとおり、分母が昨年度比△</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1068</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円となったことが、数値増加の主な要因となります。この比率は、公債費の比率・経常収支比率全体比率により変動していきますが、公債費比率に対しては高く、全体比率に対しては低くなるのが理想です。公債費比率抑制とともに今後も注意を払っていき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110998</xdr:rowOff>
    </xdr:from>
    <xdr:to>
      <xdr:col>24</xdr:col>
      <xdr:colOff>31750</xdr:colOff>
      <xdr:row>75</xdr:row>
      <xdr:rowOff>143002</xdr:rowOff>
    </xdr:to>
    <xdr:cxnSp macro="">
      <xdr:nvCxnSpPr>
        <xdr:cNvPr id="429" name="直線コネクタ 428"/>
        <xdr:cNvCxnSpPr/>
      </xdr:nvCxnSpPr>
      <xdr:spPr>
        <a:xfrm>
          <a:off x="15671800" y="1296974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34562</xdr:rowOff>
    </xdr:from>
    <xdr:ext cx="762000" cy="259045"/>
    <xdr:sp macro="" textlink="">
      <xdr:nvSpPr>
        <xdr:cNvPr id="430" name="公債費以外平均値テキスト"/>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83566</xdr:rowOff>
    </xdr:from>
    <xdr:to>
      <xdr:col>22</xdr:col>
      <xdr:colOff>565150</xdr:colOff>
      <xdr:row>75</xdr:row>
      <xdr:rowOff>110998</xdr:rowOff>
    </xdr:to>
    <xdr:cxnSp macro="">
      <xdr:nvCxnSpPr>
        <xdr:cNvPr id="432" name="直線コネクタ 431"/>
        <xdr:cNvCxnSpPr/>
      </xdr:nvCxnSpPr>
      <xdr:spPr>
        <a:xfrm>
          <a:off x="14782800" y="129423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4" name="テキスト ボックス 433"/>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78994</xdr:rowOff>
    </xdr:from>
    <xdr:to>
      <xdr:col>21</xdr:col>
      <xdr:colOff>361950</xdr:colOff>
      <xdr:row>75</xdr:row>
      <xdr:rowOff>83566</xdr:rowOff>
    </xdr:to>
    <xdr:cxnSp macro="">
      <xdr:nvCxnSpPr>
        <xdr:cNvPr id="435" name="直線コネクタ 434"/>
        <xdr:cNvCxnSpPr/>
      </xdr:nvCxnSpPr>
      <xdr:spPr>
        <a:xfrm>
          <a:off x="13893800" y="129377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7" name="テキスト ボックス 436"/>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78994</xdr:rowOff>
    </xdr:from>
    <xdr:to>
      <xdr:col>20</xdr:col>
      <xdr:colOff>158750</xdr:colOff>
      <xdr:row>75</xdr:row>
      <xdr:rowOff>106426</xdr:rowOff>
    </xdr:to>
    <xdr:cxnSp macro="">
      <xdr:nvCxnSpPr>
        <xdr:cNvPr id="438" name="直線コネクタ 437"/>
        <xdr:cNvCxnSpPr/>
      </xdr:nvCxnSpPr>
      <xdr:spPr>
        <a:xfrm flipV="1">
          <a:off x="13004800" y="129377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40" name="テキスト ボックス 439"/>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158005</xdr:rowOff>
    </xdr:from>
    <xdr:ext cx="762000" cy="259045"/>
    <xdr:sp macro="" textlink="">
      <xdr:nvSpPr>
        <xdr:cNvPr id="442" name="テキスト ボックス 441"/>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92202</xdr:rowOff>
    </xdr:from>
    <xdr:to>
      <xdr:col>24</xdr:col>
      <xdr:colOff>82550</xdr:colOff>
      <xdr:row>76</xdr:row>
      <xdr:rowOff>22352</xdr:rowOff>
    </xdr:to>
    <xdr:sp macro="" textlink="">
      <xdr:nvSpPr>
        <xdr:cNvPr id="448" name="円/楕円 447"/>
        <xdr:cNvSpPr/>
      </xdr:nvSpPr>
      <xdr:spPr>
        <a:xfrm>
          <a:off x="164592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108729</xdr:rowOff>
    </xdr:from>
    <xdr:ext cx="762000" cy="259045"/>
    <xdr:sp macro="" textlink="">
      <xdr:nvSpPr>
        <xdr:cNvPr id="449" name="公債費以外該当値テキスト"/>
        <xdr:cNvSpPr txBox="1"/>
      </xdr:nvSpPr>
      <xdr:spPr>
        <a:xfrm>
          <a:off x="16598900" y="1279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60198</xdr:rowOff>
    </xdr:from>
    <xdr:to>
      <xdr:col>22</xdr:col>
      <xdr:colOff>615950</xdr:colOff>
      <xdr:row>75</xdr:row>
      <xdr:rowOff>161798</xdr:rowOff>
    </xdr:to>
    <xdr:sp macro="" textlink="">
      <xdr:nvSpPr>
        <xdr:cNvPr id="450" name="円/楕円 449"/>
        <xdr:cNvSpPr/>
      </xdr:nvSpPr>
      <xdr:spPr>
        <a:xfrm>
          <a:off x="15621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525</xdr:rowOff>
    </xdr:from>
    <xdr:ext cx="736600" cy="259045"/>
    <xdr:sp macro="" textlink="">
      <xdr:nvSpPr>
        <xdr:cNvPr id="451" name="テキスト ボックス 450"/>
        <xdr:cNvSpPr txBox="1"/>
      </xdr:nvSpPr>
      <xdr:spPr>
        <a:xfrm>
          <a:off x="15290800" y="12687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32766</xdr:rowOff>
    </xdr:from>
    <xdr:to>
      <xdr:col>21</xdr:col>
      <xdr:colOff>412750</xdr:colOff>
      <xdr:row>75</xdr:row>
      <xdr:rowOff>134366</xdr:rowOff>
    </xdr:to>
    <xdr:sp macro="" textlink="">
      <xdr:nvSpPr>
        <xdr:cNvPr id="452" name="円/楕円 451"/>
        <xdr:cNvSpPr/>
      </xdr:nvSpPr>
      <xdr:spPr>
        <a:xfrm>
          <a:off x="14732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144543</xdr:rowOff>
    </xdr:from>
    <xdr:ext cx="762000" cy="259045"/>
    <xdr:sp macro="" textlink="">
      <xdr:nvSpPr>
        <xdr:cNvPr id="453" name="テキスト ボックス 452"/>
        <xdr:cNvSpPr txBox="1"/>
      </xdr:nvSpPr>
      <xdr:spPr>
        <a:xfrm>
          <a:off x="14401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28194</xdr:rowOff>
    </xdr:from>
    <xdr:to>
      <xdr:col>20</xdr:col>
      <xdr:colOff>209550</xdr:colOff>
      <xdr:row>75</xdr:row>
      <xdr:rowOff>129794</xdr:rowOff>
    </xdr:to>
    <xdr:sp macro="" textlink="">
      <xdr:nvSpPr>
        <xdr:cNvPr id="454" name="円/楕円 453"/>
        <xdr:cNvSpPr/>
      </xdr:nvSpPr>
      <xdr:spPr>
        <a:xfrm>
          <a:off x="13843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139971</xdr:rowOff>
    </xdr:from>
    <xdr:ext cx="762000" cy="259045"/>
    <xdr:sp macro="" textlink="">
      <xdr:nvSpPr>
        <xdr:cNvPr id="455" name="テキスト ボックス 454"/>
        <xdr:cNvSpPr txBox="1"/>
      </xdr:nvSpPr>
      <xdr:spPr>
        <a:xfrm>
          <a:off x="13512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55626</xdr:rowOff>
    </xdr:from>
    <xdr:to>
      <xdr:col>19</xdr:col>
      <xdr:colOff>6350</xdr:colOff>
      <xdr:row>75</xdr:row>
      <xdr:rowOff>157226</xdr:rowOff>
    </xdr:to>
    <xdr:sp macro="" textlink="">
      <xdr:nvSpPr>
        <xdr:cNvPr id="456" name="円/楕円 455"/>
        <xdr:cNvSpPr/>
      </xdr:nvSpPr>
      <xdr:spPr>
        <a:xfrm>
          <a:off x="12954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167403</xdr:rowOff>
    </xdr:from>
    <xdr:ext cx="762000" cy="259045"/>
    <xdr:sp macro="" textlink="">
      <xdr:nvSpPr>
        <xdr:cNvPr id="457" name="テキスト ボックス 456"/>
        <xdr:cNvSpPr txBox="1"/>
      </xdr:nvSpPr>
      <xdr:spPr>
        <a:xfrm>
          <a:off x="12623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長野県安曇野市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113377</xdr:rowOff>
    </xdr:from>
    <xdr:to>
      <xdr:col>4</xdr:col>
      <xdr:colOff>1117600</xdr:colOff>
      <xdr:row>17</xdr:row>
      <xdr:rowOff>125019</xdr:rowOff>
    </xdr:to>
    <xdr:cxnSp macro="">
      <xdr:nvCxnSpPr>
        <xdr:cNvPr id="52" name="直線コネクタ 51"/>
        <xdr:cNvCxnSpPr/>
      </xdr:nvCxnSpPr>
      <xdr:spPr bwMode="auto">
        <a:xfrm>
          <a:off x="5003800" y="3075652"/>
          <a:ext cx="647700" cy="11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100837</xdr:rowOff>
    </xdr:from>
    <xdr:ext cx="762000" cy="259045"/>
    <xdr:sp macro="" textlink="">
      <xdr:nvSpPr>
        <xdr:cNvPr id="53" name="人口1人当たり決算額の推移平均値テキスト130"/>
        <xdr:cNvSpPr txBox="1"/>
      </xdr:nvSpPr>
      <xdr:spPr>
        <a:xfrm>
          <a:off x="5740400" y="2720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113377</xdr:rowOff>
    </xdr:from>
    <xdr:to>
      <xdr:col>4</xdr:col>
      <xdr:colOff>469900</xdr:colOff>
      <xdr:row>17</xdr:row>
      <xdr:rowOff>118096</xdr:rowOff>
    </xdr:to>
    <xdr:cxnSp macro="">
      <xdr:nvCxnSpPr>
        <xdr:cNvPr id="55" name="直線コネクタ 54"/>
        <xdr:cNvCxnSpPr/>
      </xdr:nvCxnSpPr>
      <xdr:spPr bwMode="auto">
        <a:xfrm flipV="1">
          <a:off x="4305300" y="3075652"/>
          <a:ext cx="698500" cy="4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29813</xdr:rowOff>
    </xdr:from>
    <xdr:ext cx="736600" cy="259045"/>
    <xdr:sp macro="" textlink="">
      <xdr:nvSpPr>
        <xdr:cNvPr id="57" name="テキスト ボックス 56"/>
        <xdr:cNvSpPr txBox="1"/>
      </xdr:nvSpPr>
      <xdr:spPr>
        <a:xfrm>
          <a:off x="4622800" y="2649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118096</xdr:rowOff>
    </xdr:from>
    <xdr:to>
      <xdr:col>3</xdr:col>
      <xdr:colOff>904875</xdr:colOff>
      <xdr:row>17</xdr:row>
      <xdr:rowOff>142980</xdr:rowOff>
    </xdr:to>
    <xdr:cxnSp macro="">
      <xdr:nvCxnSpPr>
        <xdr:cNvPr id="58" name="直線コネクタ 57"/>
        <xdr:cNvCxnSpPr/>
      </xdr:nvCxnSpPr>
      <xdr:spPr bwMode="auto">
        <a:xfrm flipV="1">
          <a:off x="3606800" y="3080371"/>
          <a:ext cx="698500" cy="24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159103</xdr:rowOff>
    </xdr:from>
    <xdr:ext cx="762000" cy="259045"/>
    <xdr:sp macro="" textlink="">
      <xdr:nvSpPr>
        <xdr:cNvPr id="60" name="テキスト ボックス 59"/>
        <xdr:cNvSpPr txBox="1"/>
      </xdr:nvSpPr>
      <xdr:spPr>
        <a:xfrm>
          <a:off x="3924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126505</xdr:rowOff>
    </xdr:from>
    <xdr:to>
      <xdr:col>3</xdr:col>
      <xdr:colOff>206375</xdr:colOff>
      <xdr:row>17</xdr:row>
      <xdr:rowOff>142980</xdr:rowOff>
    </xdr:to>
    <xdr:cxnSp macro="">
      <xdr:nvCxnSpPr>
        <xdr:cNvPr id="61" name="直線コネクタ 60"/>
        <xdr:cNvCxnSpPr/>
      </xdr:nvCxnSpPr>
      <xdr:spPr bwMode="auto">
        <a:xfrm>
          <a:off x="2908300" y="3088780"/>
          <a:ext cx="698500" cy="16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10055</xdr:rowOff>
    </xdr:from>
    <xdr:ext cx="762000" cy="259045"/>
    <xdr:sp macro="" textlink="">
      <xdr:nvSpPr>
        <xdr:cNvPr id="63" name="テキスト ボックス 62"/>
        <xdr:cNvSpPr txBox="1"/>
      </xdr:nvSpPr>
      <xdr:spPr>
        <a:xfrm>
          <a:off x="32258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149763</xdr:rowOff>
    </xdr:from>
    <xdr:ext cx="762000" cy="259045"/>
    <xdr:sp macro="" textlink="">
      <xdr:nvSpPr>
        <xdr:cNvPr id="65" name="テキスト ボックス 64"/>
        <xdr:cNvSpPr txBox="1"/>
      </xdr:nvSpPr>
      <xdr:spPr>
        <a:xfrm>
          <a:off x="2527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74219</xdr:rowOff>
    </xdr:from>
    <xdr:to>
      <xdr:col>5</xdr:col>
      <xdr:colOff>34925</xdr:colOff>
      <xdr:row>18</xdr:row>
      <xdr:rowOff>4369</xdr:rowOff>
    </xdr:to>
    <xdr:sp macro="" textlink="">
      <xdr:nvSpPr>
        <xdr:cNvPr id="71" name="円/楕円 70"/>
        <xdr:cNvSpPr/>
      </xdr:nvSpPr>
      <xdr:spPr bwMode="auto">
        <a:xfrm>
          <a:off x="5600700" y="3036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46296</xdr:rowOff>
    </xdr:from>
    <xdr:ext cx="762000" cy="259045"/>
    <xdr:sp macro="" textlink="">
      <xdr:nvSpPr>
        <xdr:cNvPr id="72" name="人口1人当たり決算額の推移該当値テキスト130"/>
        <xdr:cNvSpPr txBox="1"/>
      </xdr:nvSpPr>
      <xdr:spPr>
        <a:xfrm>
          <a:off x="5740400" y="3008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72,038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62577</xdr:rowOff>
    </xdr:from>
    <xdr:to>
      <xdr:col>4</xdr:col>
      <xdr:colOff>520700</xdr:colOff>
      <xdr:row>17</xdr:row>
      <xdr:rowOff>164177</xdr:rowOff>
    </xdr:to>
    <xdr:sp macro="" textlink="">
      <xdr:nvSpPr>
        <xdr:cNvPr id="73" name="円/楕円 72"/>
        <xdr:cNvSpPr/>
      </xdr:nvSpPr>
      <xdr:spPr bwMode="auto">
        <a:xfrm>
          <a:off x="4953000" y="3024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148954</xdr:rowOff>
    </xdr:from>
    <xdr:ext cx="736600" cy="259045"/>
    <xdr:sp macro="" textlink="">
      <xdr:nvSpPr>
        <xdr:cNvPr id="74" name="テキスト ボックス 73"/>
        <xdr:cNvSpPr txBox="1"/>
      </xdr:nvSpPr>
      <xdr:spPr>
        <a:xfrm>
          <a:off x="4622800" y="311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72,751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67296</xdr:rowOff>
    </xdr:from>
    <xdr:to>
      <xdr:col>3</xdr:col>
      <xdr:colOff>955675</xdr:colOff>
      <xdr:row>17</xdr:row>
      <xdr:rowOff>168896</xdr:rowOff>
    </xdr:to>
    <xdr:sp macro="" textlink="">
      <xdr:nvSpPr>
        <xdr:cNvPr id="75" name="円/楕円 74"/>
        <xdr:cNvSpPr/>
      </xdr:nvSpPr>
      <xdr:spPr bwMode="auto">
        <a:xfrm>
          <a:off x="4254500" y="3029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153673</xdr:rowOff>
    </xdr:from>
    <xdr:ext cx="762000" cy="259045"/>
    <xdr:sp macro="" textlink="">
      <xdr:nvSpPr>
        <xdr:cNvPr id="76" name="テキスト ボックス 75"/>
        <xdr:cNvSpPr txBox="1"/>
      </xdr:nvSpPr>
      <xdr:spPr>
        <a:xfrm>
          <a:off x="3924300" y="311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72,462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92180</xdr:rowOff>
    </xdr:from>
    <xdr:to>
      <xdr:col>3</xdr:col>
      <xdr:colOff>257175</xdr:colOff>
      <xdr:row>18</xdr:row>
      <xdr:rowOff>22330</xdr:rowOff>
    </xdr:to>
    <xdr:sp macro="" textlink="">
      <xdr:nvSpPr>
        <xdr:cNvPr id="77" name="円/楕円 76"/>
        <xdr:cNvSpPr/>
      </xdr:nvSpPr>
      <xdr:spPr bwMode="auto">
        <a:xfrm>
          <a:off x="3556000" y="3054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7107</xdr:rowOff>
    </xdr:from>
    <xdr:ext cx="762000" cy="259045"/>
    <xdr:sp macro="" textlink="">
      <xdr:nvSpPr>
        <xdr:cNvPr id="78" name="テキスト ボックス 77"/>
        <xdr:cNvSpPr txBox="1"/>
      </xdr:nvSpPr>
      <xdr:spPr>
        <a:xfrm>
          <a:off x="3225800" y="314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70,938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75705</xdr:rowOff>
    </xdr:from>
    <xdr:to>
      <xdr:col>2</xdr:col>
      <xdr:colOff>692150</xdr:colOff>
      <xdr:row>18</xdr:row>
      <xdr:rowOff>5855</xdr:rowOff>
    </xdr:to>
    <xdr:sp macro="" textlink="">
      <xdr:nvSpPr>
        <xdr:cNvPr id="79" name="円/楕円 78"/>
        <xdr:cNvSpPr/>
      </xdr:nvSpPr>
      <xdr:spPr bwMode="auto">
        <a:xfrm>
          <a:off x="2857500" y="3037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162082</xdr:rowOff>
    </xdr:from>
    <xdr:ext cx="762000" cy="259045"/>
    <xdr:sp macro="" textlink="">
      <xdr:nvSpPr>
        <xdr:cNvPr id="80" name="テキスト ボックス 79"/>
        <xdr:cNvSpPr txBox="1"/>
      </xdr:nvSpPr>
      <xdr:spPr>
        <a:xfrm>
          <a:off x="2527300" y="31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26393</xdr:rowOff>
    </xdr:from>
    <xdr:to>
      <xdr:col>4</xdr:col>
      <xdr:colOff>1117600</xdr:colOff>
      <xdr:row>36</xdr:row>
      <xdr:rowOff>73165</xdr:rowOff>
    </xdr:to>
    <xdr:cxnSp macro="">
      <xdr:nvCxnSpPr>
        <xdr:cNvPr id="112" name="直線コネクタ 111"/>
        <xdr:cNvCxnSpPr/>
      </xdr:nvCxnSpPr>
      <xdr:spPr bwMode="auto">
        <a:xfrm>
          <a:off x="5003800" y="6979643"/>
          <a:ext cx="647700" cy="46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57942</xdr:rowOff>
    </xdr:from>
    <xdr:ext cx="762000" cy="259045"/>
    <xdr:sp macro="" textlink="">
      <xdr:nvSpPr>
        <xdr:cNvPr id="113" name="人口1人当たり決算額の推移平均値テキスト445"/>
        <xdr:cNvSpPr txBox="1"/>
      </xdr:nvSpPr>
      <xdr:spPr>
        <a:xfrm>
          <a:off x="5740400" y="7011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26393</xdr:rowOff>
    </xdr:from>
    <xdr:to>
      <xdr:col>4</xdr:col>
      <xdr:colOff>469900</xdr:colOff>
      <xdr:row>36</xdr:row>
      <xdr:rowOff>69553</xdr:rowOff>
    </xdr:to>
    <xdr:cxnSp macro="">
      <xdr:nvCxnSpPr>
        <xdr:cNvPr id="115" name="直線コネクタ 114"/>
        <xdr:cNvCxnSpPr/>
      </xdr:nvCxnSpPr>
      <xdr:spPr bwMode="auto">
        <a:xfrm flipV="1">
          <a:off x="4305300" y="6979643"/>
          <a:ext cx="698500" cy="43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121360</xdr:rowOff>
    </xdr:from>
    <xdr:ext cx="736600" cy="259045"/>
    <xdr:sp macro="" textlink="">
      <xdr:nvSpPr>
        <xdr:cNvPr id="117" name="テキスト ボックス 116"/>
        <xdr:cNvSpPr txBox="1"/>
      </xdr:nvSpPr>
      <xdr:spPr>
        <a:xfrm>
          <a:off x="4622800" y="7074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288368</xdr:rowOff>
    </xdr:from>
    <xdr:to>
      <xdr:col>3</xdr:col>
      <xdr:colOff>904875</xdr:colOff>
      <xdr:row>36</xdr:row>
      <xdr:rowOff>69553</xdr:rowOff>
    </xdr:to>
    <xdr:cxnSp macro="">
      <xdr:nvCxnSpPr>
        <xdr:cNvPr id="118" name="直線コネクタ 117"/>
        <xdr:cNvCxnSpPr/>
      </xdr:nvCxnSpPr>
      <xdr:spPr bwMode="auto">
        <a:xfrm>
          <a:off x="3606800" y="6898718"/>
          <a:ext cx="698500" cy="124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27315</xdr:rowOff>
    </xdr:from>
    <xdr:ext cx="762000" cy="259045"/>
    <xdr:sp macro="" textlink="">
      <xdr:nvSpPr>
        <xdr:cNvPr id="120" name="テキスト ボックス 119"/>
        <xdr:cNvSpPr txBox="1"/>
      </xdr:nvSpPr>
      <xdr:spPr>
        <a:xfrm>
          <a:off x="3924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288368</xdr:rowOff>
    </xdr:from>
    <xdr:to>
      <xdr:col>3</xdr:col>
      <xdr:colOff>206375</xdr:colOff>
      <xdr:row>36</xdr:row>
      <xdr:rowOff>8448</xdr:rowOff>
    </xdr:to>
    <xdr:cxnSp macro="">
      <xdr:nvCxnSpPr>
        <xdr:cNvPr id="121" name="直線コネクタ 120"/>
        <xdr:cNvCxnSpPr/>
      </xdr:nvCxnSpPr>
      <xdr:spPr bwMode="auto">
        <a:xfrm flipV="1">
          <a:off x="2908300" y="6898718"/>
          <a:ext cx="698500" cy="62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153502</xdr:rowOff>
    </xdr:from>
    <xdr:ext cx="762000" cy="259045"/>
    <xdr:sp macro="" textlink="">
      <xdr:nvSpPr>
        <xdr:cNvPr id="123" name="テキスト ボックス 122"/>
        <xdr:cNvSpPr txBox="1"/>
      </xdr:nvSpPr>
      <xdr:spPr>
        <a:xfrm>
          <a:off x="32258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118800</xdr:rowOff>
    </xdr:from>
    <xdr:ext cx="762000" cy="259045"/>
    <xdr:sp macro="" textlink="">
      <xdr:nvSpPr>
        <xdr:cNvPr id="125" name="テキスト ボックス 124"/>
        <xdr:cNvSpPr txBox="1"/>
      </xdr:nvSpPr>
      <xdr:spPr>
        <a:xfrm>
          <a:off x="25273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22365</xdr:rowOff>
    </xdr:from>
    <xdr:to>
      <xdr:col>5</xdr:col>
      <xdr:colOff>34925</xdr:colOff>
      <xdr:row>36</xdr:row>
      <xdr:rowOff>123965</xdr:rowOff>
    </xdr:to>
    <xdr:sp macro="" textlink="">
      <xdr:nvSpPr>
        <xdr:cNvPr id="131" name="円/楕円 130"/>
        <xdr:cNvSpPr/>
      </xdr:nvSpPr>
      <xdr:spPr bwMode="auto">
        <a:xfrm>
          <a:off x="5600700" y="6975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210342</xdr:rowOff>
    </xdr:from>
    <xdr:ext cx="762000" cy="259045"/>
    <xdr:sp macro="" textlink="">
      <xdr:nvSpPr>
        <xdr:cNvPr id="132" name="人口1人当たり決算額の推移該当値テキスト445"/>
        <xdr:cNvSpPr txBox="1"/>
      </xdr:nvSpPr>
      <xdr:spPr>
        <a:xfrm>
          <a:off x="5740400" y="682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19,855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318493</xdr:rowOff>
    </xdr:from>
    <xdr:to>
      <xdr:col>4</xdr:col>
      <xdr:colOff>520700</xdr:colOff>
      <xdr:row>36</xdr:row>
      <xdr:rowOff>77193</xdr:rowOff>
    </xdr:to>
    <xdr:sp macro="" textlink="">
      <xdr:nvSpPr>
        <xdr:cNvPr id="133" name="円/楕円 132"/>
        <xdr:cNvSpPr/>
      </xdr:nvSpPr>
      <xdr:spPr bwMode="auto">
        <a:xfrm>
          <a:off x="4953000" y="6928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87370</xdr:rowOff>
    </xdr:from>
    <xdr:ext cx="736600" cy="259045"/>
    <xdr:sp macro="" textlink="">
      <xdr:nvSpPr>
        <xdr:cNvPr id="134" name="テキスト ボックス 133"/>
        <xdr:cNvSpPr txBox="1"/>
      </xdr:nvSpPr>
      <xdr:spPr>
        <a:xfrm>
          <a:off x="4622800" y="6697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21,901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18753</xdr:rowOff>
    </xdr:from>
    <xdr:to>
      <xdr:col>3</xdr:col>
      <xdr:colOff>955675</xdr:colOff>
      <xdr:row>36</xdr:row>
      <xdr:rowOff>120353</xdr:rowOff>
    </xdr:to>
    <xdr:sp macro="" textlink="">
      <xdr:nvSpPr>
        <xdr:cNvPr id="135" name="円/楕円 134"/>
        <xdr:cNvSpPr/>
      </xdr:nvSpPr>
      <xdr:spPr bwMode="auto">
        <a:xfrm>
          <a:off x="4254500" y="6972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130530</xdr:rowOff>
    </xdr:from>
    <xdr:ext cx="762000" cy="259045"/>
    <xdr:sp macro="" textlink="">
      <xdr:nvSpPr>
        <xdr:cNvPr id="136" name="テキスト ボックス 135"/>
        <xdr:cNvSpPr txBox="1"/>
      </xdr:nvSpPr>
      <xdr:spPr>
        <a:xfrm>
          <a:off x="3924300" y="6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20,013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237568</xdr:rowOff>
    </xdr:from>
    <xdr:to>
      <xdr:col>3</xdr:col>
      <xdr:colOff>257175</xdr:colOff>
      <xdr:row>35</xdr:row>
      <xdr:rowOff>339168</xdr:rowOff>
    </xdr:to>
    <xdr:sp macro="" textlink="">
      <xdr:nvSpPr>
        <xdr:cNvPr id="137" name="円/楕円 136"/>
        <xdr:cNvSpPr/>
      </xdr:nvSpPr>
      <xdr:spPr bwMode="auto">
        <a:xfrm>
          <a:off x="3556000" y="6847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6445</xdr:rowOff>
    </xdr:from>
    <xdr:ext cx="762000" cy="259045"/>
    <xdr:sp macro="" textlink="">
      <xdr:nvSpPr>
        <xdr:cNvPr id="138" name="テキスト ボックス 137"/>
        <xdr:cNvSpPr txBox="1"/>
      </xdr:nvSpPr>
      <xdr:spPr>
        <a:xfrm>
          <a:off x="3225800" y="661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25,441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300548</xdr:rowOff>
    </xdr:from>
    <xdr:to>
      <xdr:col>2</xdr:col>
      <xdr:colOff>692150</xdr:colOff>
      <xdr:row>36</xdr:row>
      <xdr:rowOff>59248</xdr:rowOff>
    </xdr:to>
    <xdr:sp macro="" textlink="">
      <xdr:nvSpPr>
        <xdr:cNvPr id="139" name="円/楕円 138"/>
        <xdr:cNvSpPr/>
      </xdr:nvSpPr>
      <xdr:spPr bwMode="auto">
        <a:xfrm>
          <a:off x="2857500" y="6910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69425</xdr:rowOff>
    </xdr:from>
    <xdr:ext cx="762000" cy="259045"/>
    <xdr:sp macro="" textlink="">
      <xdr:nvSpPr>
        <xdr:cNvPr id="140" name="テキスト ボックス 139"/>
        <xdr:cNvSpPr txBox="1"/>
      </xdr:nvSpPr>
      <xdr:spPr>
        <a:xfrm>
          <a:off x="2527300" y="667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長野県安曇野市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98,099
96,898
331.78
41,624,725
40,919,763
635,543
25,995,733
41,756,634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22.2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91370</xdr:rowOff>
    </xdr:from>
    <xdr:to>
      <xdr:col>6</xdr:col>
      <xdr:colOff>511175</xdr:colOff>
      <xdr:row>37</xdr:row>
      <xdr:rowOff>99714</xdr:rowOff>
    </xdr:to>
    <xdr:cxnSp macro="">
      <xdr:nvCxnSpPr>
        <xdr:cNvPr id="61" name="直線コネクタ 60"/>
        <xdr:cNvCxnSpPr/>
      </xdr:nvCxnSpPr>
      <xdr:spPr>
        <a:xfrm>
          <a:off x="3797300" y="6435020"/>
          <a:ext cx="8382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84478</xdr:rowOff>
    </xdr:from>
    <xdr:ext cx="534377" cy="259045"/>
    <xdr:sp macro="" textlink="">
      <xdr:nvSpPr>
        <xdr:cNvPr id="62" name="人件費平均値テキスト"/>
        <xdr:cNvSpPr txBox="1"/>
      </xdr:nvSpPr>
      <xdr:spPr>
        <a:xfrm>
          <a:off x="4686300" y="591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91370</xdr:rowOff>
    </xdr:from>
    <xdr:to>
      <xdr:col>5</xdr:col>
      <xdr:colOff>358775</xdr:colOff>
      <xdr:row>37</xdr:row>
      <xdr:rowOff>100457</xdr:rowOff>
    </xdr:to>
    <xdr:cxnSp macro="">
      <xdr:nvCxnSpPr>
        <xdr:cNvPr id="64" name="直線コネクタ 63"/>
        <xdr:cNvCxnSpPr/>
      </xdr:nvCxnSpPr>
      <xdr:spPr>
        <a:xfrm flipV="1">
          <a:off x="2908300" y="6435020"/>
          <a:ext cx="889000" cy="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10831</xdr:rowOff>
    </xdr:from>
    <xdr:ext cx="534377" cy="259045"/>
    <xdr:sp macro="" textlink="">
      <xdr:nvSpPr>
        <xdr:cNvPr id="66" name="テキスト ボックス 65"/>
        <xdr:cNvSpPr txBox="1"/>
      </xdr:nvSpPr>
      <xdr:spPr>
        <a:xfrm>
          <a:off x="3530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100457</xdr:rowOff>
    </xdr:from>
    <xdr:to>
      <xdr:col>4</xdr:col>
      <xdr:colOff>155575</xdr:colOff>
      <xdr:row>37</xdr:row>
      <xdr:rowOff>106400</xdr:rowOff>
    </xdr:to>
    <xdr:cxnSp macro="">
      <xdr:nvCxnSpPr>
        <xdr:cNvPr id="67" name="直線コネクタ 66"/>
        <xdr:cNvCxnSpPr/>
      </xdr:nvCxnSpPr>
      <xdr:spPr>
        <a:xfrm flipV="1">
          <a:off x="2019300" y="6444107"/>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147705</xdr:rowOff>
    </xdr:from>
    <xdr:ext cx="534377" cy="259045"/>
    <xdr:sp macro="" textlink="">
      <xdr:nvSpPr>
        <xdr:cNvPr id="69" name="テキスト ボックス 68"/>
        <xdr:cNvSpPr txBox="1"/>
      </xdr:nvSpPr>
      <xdr:spPr>
        <a:xfrm>
          <a:off x="2641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82093</xdr:rowOff>
    </xdr:from>
    <xdr:to>
      <xdr:col>2</xdr:col>
      <xdr:colOff>638175</xdr:colOff>
      <xdr:row>37</xdr:row>
      <xdr:rowOff>106400</xdr:rowOff>
    </xdr:to>
    <xdr:cxnSp macro="">
      <xdr:nvCxnSpPr>
        <xdr:cNvPr id="70" name="直線コネクタ 69"/>
        <xdr:cNvCxnSpPr/>
      </xdr:nvCxnSpPr>
      <xdr:spPr>
        <a:xfrm>
          <a:off x="1130300" y="6425743"/>
          <a:ext cx="889000" cy="2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154887</xdr:rowOff>
    </xdr:from>
    <xdr:ext cx="534377" cy="259045"/>
    <xdr:sp macro="" textlink="">
      <xdr:nvSpPr>
        <xdr:cNvPr id="72" name="テキスト ボックス 71"/>
        <xdr:cNvSpPr txBox="1"/>
      </xdr:nvSpPr>
      <xdr:spPr>
        <a:xfrm>
          <a:off x="1752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115987</xdr:rowOff>
    </xdr:from>
    <xdr:ext cx="534377" cy="259045"/>
    <xdr:sp macro="" textlink="">
      <xdr:nvSpPr>
        <xdr:cNvPr id="74" name="テキスト ボックス 73"/>
        <xdr:cNvSpPr txBox="1"/>
      </xdr:nvSpPr>
      <xdr:spPr>
        <a:xfrm>
          <a:off x="863111" y="59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48914</xdr:rowOff>
    </xdr:from>
    <xdr:to>
      <xdr:col>6</xdr:col>
      <xdr:colOff>561975</xdr:colOff>
      <xdr:row>37</xdr:row>
      <xdr:rowOff>150514</xdr:rowOff>
    </xdr:to>
    <xdr:sp macro="" textlink="">
      <xdr:nvSpPr>
        <xdr:cNvPr id="80" name="円/楕円 79"/>
        <xdr:cNvSpPr/>
      </xdr:nvSpPr>
      <xdr:spPr>
        <a:xfrm>
          <a:off x="4584700" y="639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27341</xdr:rowOff>
    </xdr:from>
    <xdr:ext cx="534377" cy="259045"/>
    <xdr:sp macro="" textlink="">
      <xdr:nvSpPr>
        <xdr:cNvPr id="81" name="人件費該当値テキスト"/>
        <xdr:cNvSpPr txBox="1"/>
      </xdr:nvSpPr>
      <xdr:spPr>
        <a:xfrm>
          <a:off x="4686300" y="63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55,099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40570</xdr:rowOff>
    </xdr:from>
    <xdr:to>
      <xdr:col>5</xdr:col>
      <xdr:colOff>409575</xdr:colOff>
      <xdr:row>37</xdr:row>
      <xdr:rowOff>142170</xdr:rowOff>
    </xdr:to>
    <xdr:sp macro="" textlink="">
      <xdr:nvSpPr>
        <xdr:cNvPr id="82" name="円/楕円 81"/>
        <xdr:cNvSpPr/>
      </xdr:nvSpPr>
      <xdr:spPr>
        <a:xfrm>
          <a:off x="3746500" y="63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133297</xdr:rowOff>
    </xdr:from>
    <xdr:ext cx="534377" cy="259045"/>
    <xdr:sp macro="" textlink="">
      <xdr:nvSpPr>
        <xdr:cNvPr id="83" name="テキスト ボックス 82"/>
        <xdr:cNvSpPr txBox="1"/>
      </xdr:nvSpPr>
      <xdr:spPr>
        <a:xfrm>
          <a:off x="3530111" y="647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55,537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49657</xdr:rowOff>
    </xdr:from>
    <xdr:to>
      <xdr:col>4</xdr:col>
      <xdr:colOff>206375</xdr:colOff>
      <xdr:row>37</xdr:row>
      <xdr:rowOff>151257</xdr:rowOff>
    </xdr:to>
    <xdr:sp macro="" textlink="">
      <xdr:nvSpPr>
        <xdr:cNvPr id="84" name="円/楕円 83"/>
        <xdr:cNvSpPr/>
      </xdr:nvSpPr>
      <xdr:spPr>
        <a:xfrm>
          <a:off x="2857500" y="639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142384</xdr:rowOff>
    </xdr:from>
    <xdr:ext cx="534377" cy="259045"/>
    <xdr:sp macro="" textlink="">
      <xdr:nvSpPr>
        <xdr:cNvPr id="85" name="テキスト ボックス 84"/>
        <xdr:cNvSpPr txBox="1"/>
      </xdr:nvSpPr>
      <xdr:spPr>
        <a:xfrm>
          <a:off x="2641111" y="64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55,060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55600</xdr:rowOff>
    </xdr:from>
    <xdr:to>
      <xdr:col>3</xdr:col>
      <xdr:colOff>3175</xdr:colOff>
      <xdr:row>37</xdr:row>
      <xdr:rowOff>157200</xdr:rowOff>
    </xdr:to>
    <xdr:sp macro="" textlink="">
      <xdr:nvSpPr>
        <xdr:cNvPr id="86" name="円/楕円 85"/>
        <xdr:cNvSpPr/>
      </xdr:nvSpPr>
      <xdr:spPr>
        <a:xfrm>
          <a:off x="1968500" y="639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148327</xdr:rowOff>
    </xdr:from>
    <xdr:ext cx="534377" cy="259045"/>
    <xdr:sp macro="" textlink="">
      <xdr:nvSpPr>
        <xdr:cNvPr id="87" name="テキスト ボックス 86"/>
        <xdr:cNvSpPr txBox="1"/>
      </xdr:nvSpPr>
      <xdr:spPr>
        <a:xfrm>
          <a:off x="1752111" y="649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54,748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31293</xdr:rowOff>
    </xdr:from>
    <xdr:to>
      <xdr:col>1</xdr:col>
      <xdr:colOff>485775</xdr:colOff>
      <xdr:row>37</xdr:row>
      <xdr:rowOff>132893</xdr:rowOff>
    </xdr:to>
    <xdr:sp macro="" textlink="">
      <xdr:nvSpPr>
        <xdr:cNvPr id="88" name="円/楕円 87"/>
        <xdr:cNvSpPr/>
      </xdr:nvSpPr>
      <xdr:spPr>
        <a:xfrm>
          <a:off x="1079500" y="63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124020</xdr:rowOff>
    </xdr:from>
    <xdr:ext cx="534377" cy="259045"/>
    <xdr:sp macro="" textlink="">
      <xdr:nvSpPr>
        <xdr:cNvPr id="89" name="テキスト ボックス 88"/>
        <xdr:cNvSpPr txBox="1"/>
      </xdr:nvSpPr>
      <xdr:spPr>
        <a:xfrm>
          <a:off x="863111" y="646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115273</xdr:rowOff>
    </xdr:from>
    <xdr:to>
      <xdr:col>6</xdr:col>
      <xdr:colOff>511175</xdr:colOff>
      <xdr:row>55</xdr:row>
      <xdr:rowOff>133920</xdr:rowOff>
    </xdr:to>
    <xdr:cxnSp macro="">
      <xdr:nvCxnSpPr>
        <xdr:cNvPr id="121" name="直線コネクタ 120"/>
        <xdr:cNvCxnSpPr/>
      </xdr:nvCxnSpPr>
      <xdr:spPr>
        <a:xfrm>
          <a:off x="3797300" y="9545023"/>
          <a:ext cx="838200" cy="1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94779</xdr:rowOff>
    </xdr:from>
    <xdr:ext cx="534377" cy="259045"/>
    <xdr:sp macro="" textlink="">
      <xdr:nvSpPr>
        <xdr:cNvPr id="122" name="物件費平均値テキスト"/>
        <xdr:cNvSpPr txBox="1"/>
      </xdr:nvSpPr>
      <xdr:spPr>
        <a:xfrm>
          <a:off x="4686300" y="9353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68115</xdr:rowOff>
    </xdr:from>
    <xdr:to>
      <xdr:col>5</xdr:col>
      <xdr:colOff>358775</xdr:colOff>
      <xdr:row>55</xdr:row>
      <xdr:rowOff>115273</xdr:rowOff>
    </xdr:to>
    <xdr:cxnSp macro="">
      <xdr:nvCxnSpPr>
        <xdr:cNvPr id="124" name="直線コネクタ 123"/>
        <xdr:cNvCxnSpPr/>
      </xdr:nvCxnSpPr>
      <xdr:spPr>
        <a:xfrm>
          <a:off x="2908300" y="9497865"/>
          <a:ext cx="889000" cy="4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158629</xdr:rowOff>
    </xdr:from>
    <xdr:ext cx="534377" cy="259045"/>
    <xdr:sp macro="" textlink="">
      <xdr:nvSpPr>
        <xdr:cNvPr id="126" name="テキスト ボックス 125"/>
        <xdr:cNvSpPr txBox="1"/>
      </xdr:nvSpPr>
      <xdr:spPr>
        <a:xfrm>
          <a:off x="3530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68115</xdr:rowOff>
    </xdr:from>
    <xdr:to>
      <xdr:col>4</xdr:col>
      <xdr:colOff>155575</xdr:colOff>
      <xdr:row>56</xdr:row>
      <xdr:rowOff>53861</xdr:rowOff>
    </xdr:to>
    <xdr:cxnSp macro="">
      <xdr:nvCxnSpPr>
        <xdr:cNvPr id="127" name="直線コネクタ 126"/>
        <xdr:cNvCxnSpPr/>
      </xdr:nvCxnSpPr>
      <xdr:spPr>
        <a:xfrm flipV="1">
          <a:off x="2019300" y="9497865"/>
          <a:ext cx="889000" cy="15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51602</xdr:rowOff>
    </xdr:from>
    <xdr:ext cx="534377" cy="259045"/>
    <xdr:sp macro="" textlink="">
      <xdr:nvSpPr>
        <xdr:cNvPr id="129" name="テキスト ボックス 128"/>
        <xdr:cNvSpPr txBox="1"/>
      </xdr:nvSpPr>
      <xdr:spPr>
        <a:xfrm>
          <a:off x="2641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53861</xdr:rowOff>
    </xdr:from>
    <xdr:to>
      <xdr:col>2</xdr:col>
      <xdr:colOff>638175</xdr:colOff>
      <xdr:row>56</xdr:row>
      <xdr:rowOff>92428</xdr:rowOff>
    </xdr:to>
    <xdr:cxnSp macro="">
      <xdr:nvCxnSpPr>
        <xdr:cNvPr id="130" name="直線コネクタ 129"/>
        <xdr:cNvCxnSpPr/>
      </xdr:nvCxnSpPr>
      <xdr:spPr>
        <a:xfrm flipV="1">
          <a:off x="1130300" y="9655061"/>
          <a:ext cx="889000" cy="3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69345</xdr:rowOff>
    </xdr:from>
    <xdr:ext cx="534377" cy="259045"/>
    <xdr:sp macro="" textlink="">
      <xdr:nvSpPr>
        <xdr:cNvPr id="132" name="テキスト ボックス 131"/>
        <xdr:cNvSpPr txBox="1"/>
      </xdr:nvSpPr>
      <xdr:spPr>
        <a:xfrm>
          <a:off x="1752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124715</xdr:rowOff>
    </xdr:from>
    <xdr:ext cx="534377" cy="259045"/>
    <xdr:sp macro="" textlink="">
      <xdr:nvSpPr>
        <xdr:cNvPr id="134" name="テキスト ボックス 133"/>
        <xdr:cNvSpPr txBox="1"/>
      </xdr:nvSpPr>
      <xdr:spPr>
        <a:xfrm>
          <a:off x="863111" y="938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83120</xdr:rowOff>
    </xdr:from>
    <xdr:to>
      <xdr:col>6</xdr:col>
      <xdr:colOff>561975</xdr:colOff>
      <xdr:row>56</xdr:row>
      <xdr:rowOff>13270</xdr:rowOff>
    </xdr:to>
    <xdr:sp macro="" textlink="">
      <xdr:nvSpPr>
        <xdr:cNvPr id="140" name="円/楕円 139"/>
        <xdr:cNvSpPr/>
      </xdr:nvSpPr>
      <xdr:spPr>
        <a:xfrm>
          <a:off x="4584700" y="951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61547</xdr:rowOff>
    </xdr:from>
    <xdr:ext cx="534377" cy="259045"/>
    <xdr:sp macro="" textlink="">
      <xdr:nvSpPr>
        <xdr:cNvPr id="141" name="物件費該当値テキスト"/>
        <xdr:cNvSpPr txBox="1"/>
      </xdr:nvSpPr>
      <xdr:spPr>
        <a:xfrm>
          <a:off x="4686300" y="949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59,854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64473</xdr:rowOff>
    </xdr:from>
    <xdr:to>
      <xdr:col>5</xdr:col>
      <xdr:colOff>409575</xdr:colOff>
      <xdr:row>55</xdr:row>
      <xdr:rowOff>166073</xdr:rowOff>
    </xdr:to>
    <xdr:sp macro="" textlink="">
      <xdr:nvSpPr>
        <xdr:cNvPr id="142" name="円/楕円 141"/>
        <xdr:cNvSpPr/>
      </xdr:nvSpPr>
      <xdr:spPr>
        <a:xfrm>
          <a:off x="3746500" y="949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157200</xdr:rowOff>
    </xdr:from>
    <xdr:ext cx="534377" cy="259045"/>
    <xdr:sp macro="" textlink="">
      <xdr:nvSpPr>
        <xdr:cNvPr id="143" name="テキスト ボックス 142"/>
        <xdr:cNvSpPr txBox="1"/>
      </xdr:nvSpPr>
      <xdr:spPr>
        <a:xfrm>
          <a:off x="3530111" y="958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60,996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17315</xdr:rowOff>
    </xdr:from>
    <xdr:to>
      <xdr:col>4</xdr:col>
      <xdr:colOff>206375</xdr:colOff>
      <xdr:row>55</xdr:row>
      <xdr:rowOff>118915</xdr:rowOff>
    </xdr:to>
    <xdr:sp macro="" textlink="">
      <xdr:nvSpPr>
        <xdr:cNvPr id="144" name="円/楕円 143"/>
        <xdr:cNvSpPr/>
      </xdr:nvSpPr>
      <xdr:spPr>
        <a:xfrm>
          <a:off x="2857500" y="944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135442</xdr:rowOff>
    </xdr:from>
    <xdr:ext cx="534377" cy="259045"/>
    <xdr:sp macro="" textlink="">
      <xdr:nvSpPr>
        <xdr:cNvPr id="145" name="テキスト ボックス 144"/>
        <xdr:cNvSpPr txBox="1"/>
      </xdr:nvSpPr>
      <xdr:spPr>
        <a:xfrm>
          <a:off x="2641111" y="922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63,884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3061</xdr:rowOff>
    </xdr:from>
    <xdr:to>
      <xdr:col>3</xdr:col>
      <xdr:colOff>3175</xdr:colOff>
      <xdr:row>56</xdr:row>
      <xdr:rowOff>104661</xdr:rowOff>
    </xdr:to>
    <xdr:sp macro="" textlink="">
      <xdr:nvSpPr>
        <xdr:cNvPr id="146" name="円/楕円 145"/>
        <xdr:cNvSpPr/>
      </xdr:nvSpPr>
      <xdr:spPr>
        <a:xfrm>
          <a:off x="1968500" y="960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95788</xdr:rowOff>
    </xdr:from>
    <xdr:ext cx="534377" cy="259045"/>
    <xdr:sp macro="" textlink="">
      <xdr:nvSpPr>
        <xdr:cNvPr id="147" name="テキスト ボックス 146"/>
        <xdr:cNvSpPr txBox="1"/>
      </xdr:nvSpPr>
      <xdr:spPr>
        <a:xfrm>
          <a:off x="1752111" y="969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54,257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41628</xdr:rowOff>
    </xdr:from>
    <xdr:to>
      <xdr:col>1</xdr:col>
      <xdr:colOff>485775</xdr:colOff>
      <xdr:row>56</xdr:row>
      <xdr:rowOff>143228</xdr:rowOff>
    </xdr:to>
    <xdr:sp macro="" textlink="">
      <xdr:nvSpPr>
        <xdr:cNvPr id="148" name="円/楕円 147"/>
        <xdr:cNvSpPr/>
      </xdr:nvSpPr>
      <xdr:spPr>
        <a:xfrm>
          <a:off x="1079500" y="964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134355</xdr:rowOff>
    </xdr:from>
    <xdr:ext cx="534377" cy="259045"/>
    <xdr:sp macro="" textlink="">
      <xdr:nvSpPr>
        <xdr:cNvPr id="149" name="テキスト ボックス 148"/>
        <xdr:cNvSpPr txBox="1"/>
      </xdr:nvSpPr>
      <xdr:spPr>
        <a:xfrm>
          <a:off x="863111" y="973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57894</xdr:rowOff>
    </xdr:from>
    <xdr:to>
      <xdr:col>6</xdr:col>
      <xdr:colOff>511175</xdr:colOff>
      <xdr:row>79</xdr:row>
      <xdr:rowOff>65765</xdr:rowOff>
    </xdr:to>
    <xdr:cxnSp macro="">
      <xdr:nvCxnSpPr>
        <xdr:cNvPr id="180" name="直線コネクタ 179"/>
        <xdr:cNvCxnSpPr/>
      </xdr:nvCxnSpPr>
      <xdr:spPr>
        <a:xfrm>
          <a:off x="3797300" y="13602444"/>
          <a:ext cx="838200" cy="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22720</xdr:rowOff>
    </xdr:from>
    <xdr:ext cx="469744" cy="259045"/>
    <xdr:sp macro="" textlink="">
      <xdr:nvSpPr>
        <xdr:cNvPr id="181" name="維持補修費平均値テキスト"/>
        <xdr:cNvSpPr txBox="1"/>
      </xdr:nvSpPr>
      <xdr:spPr>
        <a:xfrm>
          <a:off x="4686300" y="1322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43524</xdr:rowOff>
    </xdr:from>
    <xdr:to>
      <xdr:col>5</xdr:col>
      <xdr:colOff>358775</xdr:colOff>
      <xdr:row>79</xdr:row>
      <xdr:rowOff>57894</xdr:rowOff>
    </xdr:to>
    <xdr:cxnSp macro="">
      <xdr:nvCxnSpPr>
        <xdr:cNvPr id="183" name="直線コネクタ 182"/>
        <xdr:cNvCxnSpPr/>
      </xdr:nvCxnSpPr>
      <xdr:spPr>
        <a:xfrm>
          <a:off x="2908300" y="13588074"/>
          <a:ext cx="889000" cy="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154711</xdr:rowOff>
    </xdr:from>
    <xdr:ext cx="469744" cy="259045"/>
    <xdr:sp macro="" textlink="">
      <xdr:nvSpPr>
        <xdr:cNvPr id="185" name="テキスト ボックス 184"/>
        <xdr:cNvSpPr txBox="1"/>
      </xdr:nvSpPr>
      <xdr:spPr>
        <a:xfrm>
          <a:off x="3562427" y="1318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43524</xdr:rowOff>
    </xdr:from>
    <xdr:to>
      <xdr:col>4</xdr:col>
      <xdr:colOff>155575</xdr:colOff>
      <xdr:row>79</xdr:row>
      <xdr:rowOff>55640</xdr:rowOff>
    </xdr:to>
    <xdr:cxnSp macro="">
      <xdr:nvCxnSpPr>
        <xdr:cNvPr id="186" name="直線コネクタ 185"/>
        <xdr:cNvCxnSpPr/>
      </xdr:nvCxnSpPr>
      <xdr:spPr>
        <a:xfrm flipV="1">
          <a:off x="2019300" y="13588074"/>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17355</xdr:rowOff>
    </xdr:from>
    <xdr:ext cx="469744" cy="259045"/>
    <xdr:sp macro="" textlink="">
      <xdr:nvSpPr>
        <xdr:cNvPr id="188" name="テキスト ボックス 187"/>
        <xdr:cNvSpPr txBox="1"/>
      </xdr:nvSpPr>
      <xdr:spPr>
        <a:xfrm>
          <a:off x="2673427"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55640</xdr:rowOff>
    </xdr:from>
    <xdr:to>
      <xdr:col>2</xdr:col>
      <xdr:colOff>638175</xdr:colOff>
      <xdr:row>79</xdr:row>
      <xdr:rowOff>62726</xdr:rowOff>
    </xdr:to>
    <xdr:cxnSp macro="">
      <xdr:nvCxnSpPr>
        <xdr:cNvPr id="189" name="直線コネクタ 188"/>
        <xdr:cNvCxnSpPr/>
      </xdr:nvCxnSpPr>
      <xdr:spPr>
        <a:xfrm flipV="1">
          <a:off x="1130300" y="13600190"/>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23592</xdr:rowOff>
    </xdr:from>
    <xdr:ext cx="469744" cy="259045"/>
    <xdr:sp macro="" textlink="">
      <xdr:nvSpPr>
        <xdr:cNvPr id="191" name="テキスト ボックス 190"/>
        <xdr:cNvSpPr txBox="1"/>
      </xdr:nvSpPr>
      <xdr:spPr>
        <a:xfrm>
          <a:off x="1784427" y="1322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20652</xdr:rowOff>
    </xdr:from>
    <xdr:ext cx="469744" cy="259045"/>
    <xdr:sp macro="" textlink="">
      <xdr:nvSpPr>
        <xdr:cNvPr id="193" name="テキスト ボックス 192"/>
        <xdr:cNvSpPr txBox="1"/>
      </xdr:nvSpPr>
      <xdr:spPr>
        <a:xfrm>
          <a:off x="895427" y="1322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14965</xdr:rowOff>
    </xdr:from>
    <xdr:to>
      <xdr:col>6</xdr:col>
      <xdr:colOff>561975</xdr:colOff>
      <xdr:row>79</xdr:row>
      <xdr:rowOff>116565</xdr:rowOff>
    </xdr:to>
    <xdr:sp macro="" textlink="">
      <xdr:nvSpPr>
        <xdr:cNvPr id="199" name="円/楕円 198"/>
        <xdr:cNvSpPr/>
      </xdr:nvSpPr>
      <xdr:spPr>
        <a:xfrm>
          <a:off x="4584700" y="1355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101342</xdr:rowOff>
    </xdr:from>
    <xdr:ext cx="469744" cy="259045"/>
    <xdr:sp macro="" textlink="">
      <xdr:nvSpPr>
        <xdr:cNvPr id="200" name="維持補修費該当値テキスト"/>
        <xdr:cNvSpPr txBox="1"/>
      </xdr:nvSpPr>
      <xdr:spPr>
        <a:xfrm>
          <a:off x="4686300" y="1347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7094</xdr:rowOff>
    </xdr:from>
    <xdr:to>
      <xdr:col>5</xdr:col>
      <xdr:colOff>409575</xdr:colOff>
      <xdr:row>79</xdr:row>
      <xdr:rowOff>108694</xdr:rowOff>
    </xdr:to>
    <xdr:sp macro="" textlink="">
      <xdr:nvSpPr>
        <xdr:cNvPr id="201" name="円/楕円 200"/>
        <xdr:cNvSpPr/>
      </xdr:nvSpPr>
      <xdr:spPr>
        <a:xfrm>
          <a:off x="3746500" y="1355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99821</xdr:rowOff>
    </xdr:from>
    <xdr:ext cx="469744" cy="259045"/>
    <xdr:sp macro="" textlink="">
      <xdr:nvSpPr>
        <xdr:cNvPr id="202" name="テキスト ボックス 201"/>
        <xdr:cNvSpPr txBox="1"/>
      </xdr:nvSpPr>
      <xdr:spPr>
        <a:xfrm>
          <a:off x="3562427" y="136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164174</xdr:rowOff>
    </xdr:from>
    <xdr:to>
      <xdr:col>4</xdr:col>
      <xdr:colOff>206375</xdr:colOff>
      <xdr:row>79</xdr:row>
      <xdr:rowOff>94324</xdr:rowOff>
    </xdr:to>
    <xdr:sp macro="" textlink="">
      <xdr:nvSpPr>
        <xdr:cNvPr id="203" name="円/楕円 202"/>
        <xdr:cNvSpPr/>
      </xdr:nvSpPr>
      <xdr:spPr>
        <a:xfrm>
          <a:off x="2857500" y="1353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85451</xdr:rowOff>
    </xdr:from>
    <xdr:ext cx="469744" cy="259045"/>
    <xdr:sp macro="" textlink="">
      <xdr:nvSpPr>
        <xdr:cNvPr id="204" name="テキスト ボックス 203"/>
        <xdr:cNvSpPr txBox="1"/>
      </xdr:nvSpPr>
      <xdr:spPr>
        <a:xfrm>
          <a:off x="2673427" y="1363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1,695</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4840</xdr:rowOff>
    </xdr:from>
    <xdr:to>
      <xdr:col>3</xdr:col>
      <xdr:colOff>3175</xdr:colOff>
      <xdr:row>79</xdr:row>
      <xdr:rowOff>106440</xdr:rowOff>
    </xdr:to>
    <xdr:sp macro="" textlink="">
      <xdr:nvSpPr>
        <xdr:cNvPr id="205" name="円/楕円 204"/>
        <xdr:cNvSpPr/>
      </xdr:nvSpPr>
      <xdr:spPr>
        <a:xfrm>
          <a:off x="1968500" y="135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97567</xdr:rowOff>
    </xdr:from>
    <xdr:ext cx="469744" cy="259045"/>
    <xdr:sp macro="" textlink="">
      <xdr:nvSpPr>
        <xdr:cNvPr id="206" name="テキスト ボックス 205"/>
        <xdr:cNvSpPr txBox="1"/>
      </xdr:nvSpPr>
      <xdr:spPr>
        <a:xfrm>
          <a:off x="1784427" y="13642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11926</xdr:rowOff>
    </xdr:from>
    <xdr:to>
      <xdr:col>1</xdr:col>
      <xdr:colOff>485775</xdr:colOff>
      <xdr:row>79</xdr:row>
      <xdr:rowOff>113526</xdr:rowOff>
    </xdr:to>
    <xdr:sp macro="" textlink="">
      <xdr:nvSpPr>
        <xdr:cNvPr id="207" name="円/楕円 206"/>
        <xdr:cNvSpPr/>
      </xdr:nvSpPr>
      <xdr:spPr>
        <a:xfrm>
          <a:off x="1079500" y="1355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104653</xdr:rowOff>
    </xdr:from>
    <xdr:ext cx="469744" cy="259045"/>
    <xdr:sp macro="" textlink="">
      <xdr:nvSpPr>
        <xdr:cNvPr id="208" name="テキスト ボックス 207"/>
        <xdr:cNvSpPr txBox="1"/>
      </xdr:nvSpPr>
      <xdr:spPr>
        <a:xfrm>
          <a:off x="895427" y="1364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11654</xdr:rowOff>
    </xdr:from>
    <xdr:to>
      <xdr:col>6</xdr:col>
      <xdr:colOff>510540</xdr:colOff>
      <xdr:row>98</xdr:row>
      <xdr:rowOff>127538</xdr:rowOff>
    </xdr:to>
    <xdr:cxnSp macro="">
      <xdr:nvCxnSpPr>
        <xdr:cNvPr id="231" name="直線コネクタ 230"/>
        <xdr:cNvCxnSpPr/>
      </xdr:nvCxnSpPr>
      <xdr:spPr>
        <a:xfrm flipV="1">
          <a:off x="4633595" y="15442154"/>
          <a:ext cx="1270" cy="1487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131365</xdr:rowOff>
    </xdr:from>
    <xdr:ext cx="534377" cy="259045"/>
    <xdr:sp macro="" textlink="">
      <xdr:nvSpPr>
        <xdr:cNvPr id="232" name="扶助費最小値テキスト"/>
        <xdr:cNvSpPr txBox="1"/>
      </xdr:nvSpPr>
      <xdr:spPr>
        <a:xfrm>
          <a:off x="4686300" y="1693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98</xdr:row>
      <xdr:rowOff>127538</xdr:rowOff>
    </xdr:from>
    <xdr:to>
      <xdr:col>6</xdr:col>
      <xdr:colOff>600075</xdr:colOff>
      <xdr:row>98</xdr:row>
      <xdr:rowOff>127538</xdr:rowOff>
    </xdr:to>
    <xdr:cxnSp macro="">
      <xdr:nvCxnSpPr>
        <xdr:cNvPr id="233" name="直線コネクタ 232"/>
        <xdr:cNvCxnSpPr/>
      </xdr:nvCxnSpPr>
      <xdr:spPr>
        <a:xfrm>
          <a:off x="4546600" y="16929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129781</xdr:rowOff>
    </xdr:from>
    <xdr:ext cx="599010" cy="259045"/>
    <xdr:sp macro="" textlink="">
      <xdr:nvSpPr>
        <xdr:cNvPr id="234" name="扶助費最大値テキスト"/>
        <xdr:cNvSpPr txBox="1"/>
      </xdr:nvSpPr>
      <xdr:spPr>
        <a:xfrm>
          <a:off x="4686300" y="1521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11654</xdr:rowOff>
    </xdr:from>
    <xdr:to>
      <xdr:col>6</xdr:col>
      <xdr:colOff>600075</xdr:colOff>
      <xdr:row>90</xdr:row>
      <xdr:rowOff>11654</xdr:rowOff>
    </xdr:to>
    <xdr:cxnSp macro="">
      <xdr:nvCxnSpPr>
        <xdr:cNvPr id="235" name="直線コネクタ 234"/>
        <xdr:cNvCxnSpPr/>
      </xdr:nvCxnSpPr>
      <xdr:spPr>
        <a:xfrm>
          <a:off x="4546600" y="1544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127538</xdr:rowOff>
    </xdr:from>
    <xdr:to>
      <xdr:col>6</xdr:col>
      <xdr:colOff>511175</xdr:colOff>
      <xdr:row>99</xdr:row>
      <xdr:rowOff>4384</xdr:rowOff>
    </xdr:to>
    <xdr:cxnSp macro="">
      <xdr:nvCxnSpPr>
        <xdr:cNvPr id="236" name="直線コネクタ 235"/>
        <xdr:cNvCxnSpPr/>
      </xdr:nvCxnSpPr>
      <xdr:spPr>
        <a:xfrm flipV="1">
          <a:off x="3797300" y="16929638"/>
          <a:ext cx="838200" cy="4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110177</xdr:rowOff>
    </xdr:from>
    <xdr:ext cx="534377" cy="259045"/>
    <xdr:sp macro="" textlink="">
      <xdr:nvSpPr>
        <xdr:cNvPr id="237" name="扶助費平均値テキスト"/>
        <xdr:cNvSpPr txBox="1"/>
      </xdr:nvSpPr>
      <xdr:spPr>
        <a:xfrm>
          <a:off x="4686300" y="16226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87300</xdr:rowOff>
    </xdr:from>
    <xdr:to>
      <xdr:col>6</xdr:col>
      <xdr:colOff>561975</xdr:colOff>
      <xdr:row>96</xdr:row>
      <xdr:rowOff>17450</xdr:rowOff>
    </xdr:to>
    <xdr:sp macro="" textlink="">
      <xdr:nvSpPr>
        <xdr:cNvPr id="238" name="フローチャート : 判断 237"/>
        <xdr:cNvSpPr/>
      </xdr:nvSpPr>
      <xdr:spPr>
        <a:xfrm>
          <a:off x="4584700" y="1637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154056</xdr:rowOff>
    </xdr:from>
    <xdr:to>
      <xdr:col>5</xdr:col>
      <xdr:colOff>358775</xdr:colOff>
      <xdr:row>99</xdr:row>
      <xdr:rowOff>4384</xdr:rowOff>
    </xdr:to>
    <xdr:cxnSp macro="">
      <xdr:nvCxnSpPr>
        <xdr:cNvPr id="239" name="直線コネクタ 238"/>
        <xdr:cNvCxnSpPr/>
      </xdr:nvCxnSpPr>
      <xdr:spPr>
        <a:xfrm>
          <a:off x="2908300" y="16956156"/>
          <a:ext cx="889000" cy="2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10444</xdr:rowOff>
    </xdr:from>
    <xdr:to>
      <xdr:col>5</xdr:col>
      <xdr:colOff>409575</xdr:colOff>
      <xdr:row>96</xdr:row>
      <xdr:rowOff>112044</xdr:rowOff>
    </xdr:to>
    <xdr:sp macro="" textlink="">
      <xdr:nvSpPr>
        <xdr:cNvPr id="240" name="フローチャート : 判断 239"/>
        <xdr:cNvSpPr/>
      </xdr:nvSpPr>
      <xdr:spPr>
        <a:xfrm>
          <a:off x="3746500" y="1646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128571</xdr:rowOff>
    </xdr:from>
    <xdr:ext cx="534377" cy="259045"/>
    <xdr:sp macro="" textlink="">
      <xdr:nvSpPr>
        <xdr:cNvPr id="241" name="テキスト ボックス 240"/>
        <xdr:cNvSpPr txBox="1"/>
      </xdr:nvSpPr>
      <xdr:spPr>
        <a:xfrm>
          <a:off x="3530111" y="1624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154056</xdr:rowOff>
    </xdr:from>
    <xdr:to>
      <xdr:col>4</xdr:col>
      <xdr:colOff>155575</xdr:colOff>
      <xdr:row>99</xdr:row>
      <xdr:rowOff>49220</xdr:rowOff>
    </xdr:to>
    <xdr:cxnSp macro="">
      <xdr:nvCxnSpPr>
        <xdr:cNvPr id="242" name="直線コネクタ 241"/>
        <xdr:cNvCxnSpPr/>
      </xdr:nvCxnSpPr>
      <xdr:spPr>
        <a:xfrm flipV="1">
          <a:off x="2019300" y="16956156"/>
          <a:ext cx="889000" cy="6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102341</xdr:rowOff>
    </xdr:from>
    <xdr:to>
      <xdr:col>4</xdr:col>
      <xdr:colOff>206375</xdr:colOff>
      <xdr:row>97</xdr:row>
      <xdr:rowOff>32491</xdr:rowOff>
    </xdr:to>
    <xdr:sp macro="" textlink="">
      <xdr:nvSpPr>
        <xdr:cNvPr id="243" name="フローチャート : 判断 242"/>
        <xdr:cNvSpPr/>
      </xdr:nvSpPr>
      <xdr:spPr>
        <a:xfrm>
          <a:off x="2857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49018</xdr:rowOff>
    </xdr:from>
    <xdr:ext cx="534377" cy="259045"/>
    <xdr:sp macro="" textlink="">
      <xdr:nvSpPr>
        <xdr:cNvPr id="244" name="テキスト ボックス 243"/>
        <xdr:cNvSpPr txBox="1"/>
      </xdr:nvSpPr>
      <xdr:spPr>
        <a:xfrm>
          <a:off x="2641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49220</xdr:rowOff>
    </xdr:from>
    <xdr:to>
      <xdr:col>2</xdr:col>
      <xdr:colOff>638175</xdr:colOff>
      <xdr:row>99</xdr:row>
      <xdr:rowOff>56032</xdr:rowOff>
    </xdr:to>
    <xdr:cxnSp macro="">
      <xdr:nvCxnSpPr>
        <xdr:cNvPr id="245" name="直線コネクタ 244"/>
        <xdr:cNvCxnSpPr/>
      </xdr:nvCxnSpPr>
      <xdr:spPr>
        <a:xfrm flipV="1">
          <a:off x="1130300" y="17022770"/>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24251</xdr:rowOff>
    </xdr:from>
    <xdr:to>
      <xdr:col>3</xdr:col>
      <xdr:colOff>3175</xdr:colOff>
      <xdr:row>97</xdr:row>
      <xdr:rowOff>125851</xdr:rowOff>
    </xdr:to>
    <xdr:sp macro="" textlink="">
      <xdr:nvSpPr>
        <xdr:cNvPr id="246" name="フローチャート : 判断 245"/>
        <xdr:cNvSpPr/>
      </xdr:nvSpPr>
      <xdr:spPr>
        <a:xfrm>
          <a:off x="1968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142378</xdr:rowOff>
    </xdr:from>
    <xdr:ext cx="534377" cy="259045"/>
    <xdr:sp macro="" textlink="">
      <xdr:nvSpPr>
        <xdr:cNvPr id="247" name="テキスト ボックス 246"/>
        <xdr:cNvSpPr txBox="1"/>
      </xdr:nvSpPr>
      <xdr:spPr>
        <a:xfrm>
          <a:off x="1752111" y="1643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46989</xdr:rowOff>
    </xdr:from>
    <xdr:to>
      <xdr:col>1</xdr:col>
      <xdr:colOff>485775</xdr:colOff>
      <xdr:row>97</xdr:row>
      <xdr:rowOff>148589</xdr:rowOff>
    </xdr:to>
    <xdr:sp macro="" textlink="">
      <xdr:nvSpPr>
        <xdr:cNvPr id="248" name="フローチャート : 判断 247"/>
        <xdr:cNvSpPr/>
      </xdr:nvSpPr>
      <xdr:spPr>
        <a:xfrm>
          <a:off x="1079500" y="1667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165116</xdr:rowOff>
    </xdr:from>
    <xdr:ext cx="534377" cy="259045"/>
    <xdr:sp macro="" textlink="">
      <xdr:nvSpPr>
        <xdr:cNvPr id="249" name="テキスト ボックス 248"/>
        <xdr:cNvSpPr txBox="1"/>
      </xdr:nvSpPr>
      <xdr:spPr>
        <a:xfrm>
          <a:off x="863111" y="1645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76738</xdr:rowOff>
    </xdr:from>
    <xdr:to>
      <xdr:col>6</xdr:col>
      <xdr:colOff>561975</xdr:colOff>
      <xdr:row>99</xdr:row>
      <xdr:rowOff>6888</xdr:rowOff>
    </xdr:to>
    <xdr:sp macro="" textlink="">
      <xdr:nvSpPr>
        <xdr:cNvPr id="255" name="円/楕円 254"/>
        <xdr:cNvSpPr/>
      </xdr:nvSpPr>
      <xdr:spPr>
        <a:xfrm>
          <a:off x="4584700" y="1687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163115</xdr:rowOff>
    </xdr:from>
    <xdr:ext cx="534377" cy="259045"/>
    <xdr:sp macro="" textlink="">
      <xdr:nvSpPr>
        <xdr:cNvPr id="256" name="扶助費該当値テキスト"/>
        <xdr:cNvSpPr txBox="1"/>
      </xdr:nvSpPr>
      <xdr:spPr>
        <a:xfrm>
          <a:off x="4686300" y="1679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60,798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125034</xdr:rowOff>
    </xdr:from>
    <xdr:to>
      <xdr:col>5</xdr:col>
      <xdr:colOff>409575</xdr:colOff>
      <xdr:row>99</xdr:row>
      <xdr:rowOff>55184</xdr:rowOff>
    </xdr:to>
    <xdr:sp macro="" textlink="">
      <xdr:nvSpPr>
        <xdr:cNvPr id="257" name="円/楕円 256"/>
        <xdr:cNvSpPr/>
      </xdr:nvSpPr>
      <xdr:spPr>
        <a:xfrm>
          <a:off x="3746500" y="1692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46311</xdr:rowOff>
    </xdr:from>
    <xdr:ext cx="534377" cy="259045"/>
    <xdr:sp macro="" textlink="">
      <xdr:nvSpPr>
        <xdr:cNvPr id="258" name="テキスト ボックス 257"/>
        <xdr:cNvSpPr txBox="1"/>
      </xdr:nvSpPr>
      <xdr:spPr>
        <a:xfrm>
          <a:off x="3530111" y="1701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57,629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103256</xdr:rowOff>
    </xdr:from>
    <xdr:to>
      <xdr:col>4</xdr:col>
      <xdr:colOff>206375</xdr:colOff>
      <xdr:row>99</xdr:row>
      <xdr:rowOff>33406</xdr:rowOff>
    </xdr:to>
    <xdr:sp macro="" textlink="">
      <xdr:nvSpPr>
        <xdr:cNvPr id="259" name="円/楕円 258"/>
        <xdr:cNvSpPr/>
      </xdr:nvSpPr>
      <xdr:spPr>
        <a:xfrm>
          <a:off x="2857500" y="1690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24533</xdr:rowOff>
    </xdr:from>
    <xdr:ext cx="534377" cy="259045"/>
    <xdr:sp macro="" textlink="">
      <xdr:nvSpPr>
        <xdr:cNvPr id="260" name="テキスト ボックス 259"/>
        <xdr:cNvSpPr txBox="1"/>
      </xdr:nvSpPr>
      <xdr:spPr>
        <a:xfrm>
          <a:off x="2641111" y="1699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59,058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169870</xdr:rowOff>
    </xdr:from>
    <xdr:to>
      <xdr:col>3</xdr:col>
      <xdr:colOff>3175</xdr:colOff>
      <xdr:row>99</xdr:row>
      <xdr:rowOff>100020</xdr:rowOff>
    </xdr:to>
    <xdr:sp macro="" textlink="">
      <xdr:nvSpPr>
        <xdr:cNvPr id="261" name="円/楕円 260"/>
        <xdr:cNvSpPr/>
      </xdr:nvSpPr>
      <xdr:spPr>
        <a:xfrm>
          <a:off x="1968500" y="169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91147</xdr:rowOff>
    </xdr:from>
    <xdr:ext cx="534377" cy="259045"/>
    <xdr:sp macro="" textlink="">
      <xdr:nvSpPr>
        <xdr:cNvPr id="262" name="テキスト ボックス 261"/>
        <xdr:cNvSpPr txBox="1"/>
      </xdr:nvSpPr>
      <xdr:spPr>
        <a:xfrm>
          <a:off x="1752111" y="1706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54,687</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5232</xdr:rowOff>
    </xdr:from>
    <xdr:to>
      <xdr:col>1</xdr:col>
      <xdr:colOff>485775</xdr:colOff>
      <xdr:row>99</xdr:row>
      <xdr:rowOff>106832</xdr:rowOff>
    </xdr:to>
    <xdr:sp macro="" textlink="">
      <xdr:nvSpPr>
        <xdr:cNvPr id="263" name="円/楕円 262"/>
        <xdr:cNvSpPr/>
      </xdr:nvSpPr>
      <xdr:spPr>
        <a:xfrm>
          <a:off x="1079500" y="1697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97959</xdr:rowOff>
    </xdr:from>
    <xdr:ext cx="534377" cy="259045"/>
    <xdr:sp macro="" textlink="">
      <xdr:nvSpPr>
        <xdr:cNvPr id="264" name="テキスト ボックス 263"/>
        <xdr:cNvSpPr txBox="1"/>
      </xdr:nvSpPr>
      <xdr:spPr>
        <a:xfrm>
          <a:off x="863111"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88" name="直線コネクタ 287"/>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89"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0" name="直線コネクタ 289"/>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1"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2" name="直線コネクタ 291"/>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17818</xdr:rowOff>
    </xdr:from>
    <xdr:to>
      <xdr:col>15</xdr:col>
      <xdr:colOff>180975</xdr:colOff>
      <xdr:row>35</xdr:row>
      <xdr:rowOff>119901</xdr:rowOff>
    </xdr:to>
    <xdr:cxnSp macro="">
      <xdr:nvCxnSpPr>
        <xdr:cNvPr id="293" name="直線コネクタ 292"/>
        <xdr:cNvCxnSpPr/>
      </xdr:nvCxnSpPr>
      <xdr:spPr>
        <a:xfrm flipV="1">
          <a:off x="9639300" y="5847118"/>
          <a:ext cx="838200" cy="2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29532</xdr:rowOff>
    </xdr:from>
    <xdr:ext cx="534377" cy="259045"/>
    <xdr:sp macro="" textlink="">
      <xdr:nvSpPr>
        <xdr:cNvPr id="294" name="補助費等平均値テキスト"/>
        <xdr:cNvSpPr txBox="1"/>
      </xdr:nvSpPr>
      <xdr:spPr>
        <a:xfrm>
          <a:off x="10528300" y="603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5" name="フローチャート : 判断 294"/>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119901</xdr:rowOff>
    </xdr:from>
    <xdr:to>
      <xdr:col>14</xdr:col>
      <xdr:colOff>28575</xdr:colOff>
      <xdr:row>36</xdr:row>
      <xdr:rowOff>74409</xdr:rowOff>
    </xdr:to>
    <xdr:cxnSp macro="">
      <xdr:nvCxnSpPr>
        <xdr:cNvPr id="296" name="直線コネクタ 295"/>
        <xdr:cNvCxnSpPr/>
      </xdr:nvCxnSpPr>
      <xdr:spPr>
        <a:xfrm flipV="1">
          <a:off x="8750300" y="6120651"/>
          <a:ext cx="889000" cy="12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297" name="フローチャート : 判断 296"/>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164838</xdr:rowOff>
    </xdr:from>
    <xdr:ext cx="534377" cy="259045"/>
    <xdr:sp macro="" textlink="">
      <xdr:nvSpPr>
        <xdr:cNvPr id="298" name="テキスト ボックス 297"/>
        <xdr:cNvSpPr txBox="1"/>
      </xdr:nvSpPr>
      <xdr:spPr>
        <a:xfrm>
          <a:off x="9372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74409</xdr:rowOff>
    </xdr:from>
    <xdr:to>
      <xdr:col>12</xdr:col>
      <xdr:colOff>511175</xdr:colOff>
      <xdr:row>36</xdr:row>
      <xdr:rowOff>81356</xdr:rowOff>
    </xdr:to>
    <xdr:cxnSp macro="">
      <xdr:nvCxnSpPr>
        <xdr:cNvPr id="299" name="直線コネクタ 298"/>
        <xdr:cNvCxnSpPr/>
      </xdr:nvCxnSpPr>
      <xdr:spPr>
        <a:xfrm flipV="1">
          <a:off x="7861300" y="6246609"/>
          <a:ext cx="889000" cy="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0" name="フローチャート : 判断 299"/>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1" name="テキスト ボックス 300"/>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81356</xdr:rowOff>
    </xdr:from>
    <xdr:to>
      <xdr:col>11</xdr:col>
      <xdr:colOff>307975</xdr:colOff>
      <xdr:row>36</xdr:row>
      <xdr:rowOff>92824</xdr:rowOff>
    </xdr:to>
    <xdr:cxnSp macro="">
      <xdr:nvCxnSpPr>
        <xdr:cNvPr id="302" name="直線コネクタ 301"/>
        <xdr:cNvCxnSpPr/>
      </xdr:nvCxnSpPr>
      <xdr:spPr>
        <a:xfrm flipV="1">
          <a:off x="6972300" y="6253556"/>
          <a:ext cx="889000" cy="1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3" name="フローチャート : 判断 302"/>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4" name="テキスト ボックス 303"/>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5" name="フローチャート : 判断 304"/>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6" name="テキスト ボックス 305"/>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138468</xdr:rowOff>
    </xdr:from>
    <xdr:to>
      <xdr:col>15</xdr:col>
      <xdr:colOff>231775</xdr:colOff>
      <xdr:row>34</xdr:row>
      <xdr:rowOff>68618</xdr:rowOff>
    </xdr:to>
    <xdr:sp macro="" textlink="">
      <xdr:nvSpPr>
        <xdr:cNvPr id="312" name="円/楕円 311"/>
        <xdr:cNvSpPr/>
      </xdr:nvSpPr>
      <xdr:spPr>
        <a:xfrm>
          <a:off x="10426700" y="579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161345</xdr:rowOff>
    </xdr:from>
    <xdr:ext cx="534377" cy="259045"/>
    <xdr:sp macro="" textlink="">
      <xdr:nvSpPr>
        <xdr:cNvPr id="313" name="補助費等該当値テキスト"/>
        <xdr:cNvSpPr txBox="1"/>
      </xdr:nvSpPr>
      <xdr:spPr>
        <a:xfrm>
          <a:off x="10528300" y="564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69,597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69101</xdr:rowOff>
    </xdr:from>
    <xdr:to>
      <xdr:col>14</xdr:col>
      <xdr:colOff>79375</xdr:colOff>
      <xdr:row>35</xdr:row>
      <xdr:rowOff>170701</xdr:rowOff>
    </xdr:to>
    <xdr:sp macro="" textlink="">
      <xdr:nvSpPr>
        <xdr:cNvPr id="314" name="円/楕円 313"/>
        <xdr:cNvSpPr/>
      </xdr:nvSpPr>
      <xdr:spPr>
        <a:xfrm>
          <a:off x="9588500" y="60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161828</xdr:rowOff>
    </xdr:from>
    <xdr:ext cx="534377" cy="259045"/>
    <xdr:sp macro="" textlink="">
      <xdr:nvSpPr>
        <xdr:cNvPr id="315" name="テキスト ボックス 314"/>
        <xdr:cNvSpPr txBox="1"/>
      </xdr:nvSpPr>
      <xdr:spPr>
        <a:xfrm>
          <a:off x="9372111" y="616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48,059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23609</xdr:rowOff>
    </xdr:from>
    <xdr:to>
      <xdr:col>12</xdr:col>
      <xdr:colOff>561975</xdr:colOff>
      <xdr:row>36</xdr:row>
      <xdr:rowOff>125209</xdr:rowOff>
    </xdr:to>
    <xdr:sp macro="" textlink="">
      <xdr:nvSpPr>
        <xdr:cNvPr id="316" name="円/楕円 315"/>
        <xdr:cNvSpPr/>
      </xdr:nvSpPr>
      <xdr:spPr>
        <a:xfrm>
          <a:off x="8699500" y="619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116336</xdr:rowOff>
    </xdr:from>
    <xdr:ext cx="534377" cy="259045"/>
    <xdr:sp macro="" textlink="">
      <xdr:nvSpPr>
        <xdr:cNvPr id="317" name="テキスト ボックス 316"/>
        <xdr:cNvSpPr txBox="1"/>
      </xdr:nvSpPr>
      <xdr:spPr>
        <a:xfrm>
          <a:off x="8483111" y="628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38,141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30556</xdr:rowOff>
    </xdr:from>
    <xdr:to>
      <xdr:col>11</xdr:col>
      <xdr:colOff>358775</xdr:colOff>
      <xdr:row>36</xdr:row>
      <xdr:rowOff>132156</xdr:rowOff>
    </xdr:to>
    <xdr:sp macro="" textlink="">
      <xdr:nvSpPr>
        <xdr:cNvPr id="318" name="円/楕円 317"/>
        <xdr:cNvSpPr/>
      </xdr:nvSpPr>
      <xdr:spPr>
        <a:xfrm>
          <a:off x="7810500" y="62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123283</xdr:rowOff>
    </xdr:from>
    <xdr:ext cx="534377" cy="259045"/>
    <xdr:sp macro="" textlink="">
      <xdr:nvSpPr>
        <xdr:cNvPr id="319" name="テキスト ボックス 318"/>
        <xdr:cNvSpPr txBox="1"/>
      </xdr:nvSpPr>
      <xdr:spPr>
        <a:xfrm>
          <a:off x="7594111" y="629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37,594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42024</xdr:rowOff>
    </xdr:from>
    <xdr:to>
      <xdr:col>10</xdr:col>
      <xdr:colOff>155575</xdr:colOff>
      <xdr:row>36</xdr:row>
      <xdr:rowOff>143624</xdr:rowOff>
    </xdr:to>
    <xdr:sp macro="" textlink="">
      <xdr:nvSpPr>
        <xdr:cNvPr id="320" name="円/楕円 319"/>
        <xdr:cNvSpPr/>
      </xdr:nvSpPr>
      <xdr:spPr>
        <a:xfrm>
          <a:off x="6921500" y="621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134751</xdr:rowOff>
    </xdr:from>
    <xdr:ext cx="534377" cy="259045"/>
    <xdr:sp macro="" textlink="">
      <xdr:nvSpPr>
        <xdr:cNvPr id="321" name="テキスト ボックス 320"/>
        <xdr:cNvSpPr txBox="1"/>
      </xdr:nvSpPr>
      <xdr:spPr>
        <a:xfrm>
          <a:off x="6705111" y="630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5" name="直線コネクタ 344"/>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46"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47" name="直線コネクタ 346"/>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48"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49" name="直線コネクタ 348"/>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22215</xdr:rowOff>
    </xdr:from>
    <xdr:to>
      <xdr:col>15</xdr:col>
      <xdr:colOff>180975</xdr:colOff>
      <xdr:row>56</xdr:row>
      <xdr:rowOff>77087</xdr:rowOff>
    </xdr:to>
    <xdr:cxnSp macro="">
      <xdr:nvCxnSpPr>
        <xdr:cNvPr id="350" name="直線コネクタ 349"/>
        <xdr:cNvCxnSpPr/>
      </xdr:nvCxnSpPr>
      <xdr:spPr>
        <a:xfrm>
          <a:off x="9639300" y="9623415"/>
          <a:ext cx="838200" cy="5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17906</xdr:rowOff>
    </xdr:from>
    <xdr:ext cx="534377" cy="259045"/>
    <xdr:sp macro="" textlink="">
      <xdr:nvSpPr>
        <xdr:cNvPr id="351" name="普通建設事業費平均値テキスト"/>
        <xdr:cNvSpPr txBox="1"/>
      </xdr:nvSpPr>
      <xdr:spPr>
        <a:xfrm>
          <a:off x="10528300" y="94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2" name="フローチャート : 判断 351"/>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6221</xdr:rowOff>
    </xdr:from>
    <xdr:to>
      <xdr:col>14</xdr:col>
      <xdr:colOff>28575</xdr:colOff>
      <xdr:row>56</xdr:row>
      <xdr:rowOff>22215</xdr:rowOff>
    </xdr:to>
    <xdr:cxnSp macro="">
      <xdr:nvCxnSpPr>
        <xdr:cNvPr id="353" name="直線コネクタ 352"/>
        <xdr:cNvCxnSpPr/>
      </xdr:nvCxnSpPr>
      <xdr:spPr>
        <a:xfrm>
          <a:off x="8750300" y="9435971"/>
          <a:ext cx="889000" cy="18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4" name="フローチャート : 判断 353"/>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94655</xdr:rowOff>
    </xdr:from>
    <xdr:ext cx="534377" cy="259045"/>
    <xdr:sp macro="" textlink="">
      <xdr:nvSpPr>
        <xdr:cNvPr id="355" name="テキスト ボックス 354"/>
        <xdr:cNvSpPr txBox="1"/>
      </xdr:nvSpPr>
      <xdr:spPr>
        <a:xfrm>
          <a:off x="9372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6221</xdr:rowOff>
    </xdr:from>
    <xdr:to>
      <xdr:col>12</xdr:col>
      <xdr:colOff>511175</xdr:colOff>
      <xdr:row>56</xdr:row>
      <xdr:rowOff>70777</xdr:rowOff>
    </xdr:to>
    <xdr:cxnSp macro="">
      <xdr:nvCxnSpPr>
        <xdr:cNvPr id="356" name="直線コネクタ 355"/>
        <xdr:cNvCxnSpPr/>
      </xdr:nvCxnSpPr>
      <xdr:spPr>
        <a:xfrm flipV="1">
          <a:off x="7861300" y="9435971"/>
          <a:ext cx="889000" cy="23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57" name="フローチャート : 判断 356"/>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95864</xdr:rowOff>
    </xdr:from>
    <xdr:ext cx="534377" cy="259045"/>
    <xdr:sp macro="" textlink="">
      <xdr:nvSpPr>
        <xdr:cNvPr id="358" name="テキスト ボックス 357"/>
        <xdr:cNvSpPr txBox="1"/>
      </xdr:nvSpPr>
      <xdr:spPr>
        <a:xfrm>
          <a:off x="8483111" y="96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70777</xdr:rowOff>
    </xdr:from>
    <xdr:to>
      <xdr:col>11</xdr:col>
      <xdr:colOff>307975</xdr:colOff>
      <xdr:row>56</xdr:row>
      <xdr:rowOff>109388</xdr:rowOff>
    </xdr:to>
    <xdr:cxnSp macro="">
      <xdr:nvCxnSpPr>
        <xdr:cNvPr id="359" name="直線コネクタ 358"/>
        <xdr:cNvCxnSpPr/>
      </xdr:nvCxnSpPr>
      <xdr:spPr>
        <a:xfrm flipV="1">
          <a:off x="6972300" y="9671977"/>
          <a:ext cx="889000" cy="3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0" name="フローチャート : 判断 359"/>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113382</xdr:rowOff>
    </xdr:from>
    <xdr:ext cx="534377" cy="259045"/>
    <xdr:sp macro="" textlink="">
      <xdr:nvSpPr>
        <xdr:cNvPr id="361" name="テキスト ボックス 360"/>
        <xdr:cNvSpPr txBox="1"/>
      </xdr:nvSpPr>
      <xdr:spPr>
        <a:xfrm>
          <a:off x="7594111" y="97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2" name="フローチャート : 判断 361"/>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41571</xdr:rowOff>
    </xdr:from>
    <xdr:ext cx="534377" cy="259045"/>
    <xdr:sp macro="" textlink="">
      <xdr:nvSpPr>
        <xdr:cNvPr id="363" name="テキスト ボックス 362"/>
        <xdr:cNvSpPr txBox="1"/>
      </xdr:nvSpPr>
      <xdr:spPr>
        <a:xfrm>
          <a:off x="6705111" y="98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26287</xdr:rowOff>
    </xdr:from>
    <xdr:to>
      <xdr:col>15</xdr:col>
      <xdr:colOff>231775</xdr:colOff>
      <xdr:row>56</xdr:row>
      <xdr:rowOff>127887</xdr:rowOff>
    </xdr:to>
    <xdr:sp macro="" textlink="">
      <xdr:nvSpPr>
        <xdr:cNvPr id="369" name="円/楕円 368"/>
        <xdr:cNvSpPr/>
      </xdr:nvSpPr>
      <xdr:spPr>
        <a:xfrm>
          <a:off x="10426700" y="962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4714</xdr:rowOff>
    </xdr:from>
    <xdr:ext cx="534377" cy="259045"/>
    <xdr:sp macro="" textlink="">
      <xdr:nvSpPr>
        <xdr:cNvPr id="370" name="普通建設事業費該当値テキスト"/>
        <xdr:cNvSpPr txBox="1"/>
      </xdr:nvSpPr>
      <xdr:spPr>
        <a:xfrm>
          <a:off x="10528300" y="960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63,217</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142865</xdr:rowOff>
    </xdr:from>
    <xdr:to>
      <xdr:col>14</xdr:col>
      <xdr:colOff>79375</xdr:colOff>
      <xdr:row>56</xdr:row>
      <xdr:rowOff>73015</xdr:rowOff>
    </xdr:to>
    <xdr:sp macro="" textlink="">
      <xdr:nvSpPr>
        <xdr:cNvPr id="371" name="円/楕円 370"/>
        <xdr:cNvSpPr/>
      </xdr:nvSpPr>
      <xdr:spPr>
        <a:xfrm>
          <a:off x="9588500" y="957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64142</xdr:rowOff>
    </xdr:from>
    <xdr:ext cx="534377" cy="259045"/>
    <xdr:sp macro="" textlink="">
      <xdr:nvSpPr>
        <xdr:cNvPr id="372" name="テキスト ボックス 371"/>
        <xdr:cNvSpPr txBox="1"/>
      </xdr:nvSpPr>
      <xdr:spPr>
        <a:xfrm>
          <a:off x="9372111" y="966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70,418</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126871</xdr:rowOff>
    </xdr:from>
    <xdr:to>
      <xdr:col>12</xdr:col>
      <xdr:colOff>561975</xdr:colOff>
      <xdr:row>55</xdr:row>
      <xdr:rowOff>57021</xdr:rowOff>
    </xdr:to>
    <xdr:sp macro="" textlink="">
      <xdr:nvSpPr>
        <xdr:cNvPr id="373" name="円/楕円 372"/>
        <xdr:cNvSpPr/>
      </xdr:nvSpPr>
      <xdr:spPr>
        <a:xfrm>
          <a:off x="8699500" y="938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73548</xdr:rowOff>
    </xdr:from>
    <xdr:ext cx="534377" cy="259045"/>
    <xdr:sp macro="" textlink="">
      <xdr:nvSpPr>
        <xdr:cNvPr id="374" name="テキスト ボックス 373"/>
        <xdr:cNvSpPr txBox="1"/>
      </xdr:nvSpPr>
      <xdr:spPr>
        <a:xfrm>
          <a:off x="8483111" y="91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95,017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19977</xdr:rowOff>
    </xdr:from>
    <xdr:to>
      <xdr:col>11</xdr:col>
      <xdr:colOff>358775</xdr:colOff>
      <xdr:row>56</xdr:row>
      <xdr:rowOff>121577</xdr:rowOff>
    </xdr:to>
    <xdr:sp macro="" textlink="">
      <xdr:nvSpPr>
        <xdr:cNvPr id="375" name="円/楕円 374"/>
        <xdr:cNvSpPr/>
      </xdr:nvSpPr>
      <xdr:spPr>
        <a:xfrm>
          <a:off x="7810500" y="962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138104</xdr:rowOff>
    </xdr:from>
    <xdr:ext cx="534377" cy="259045"/>
    <xdr:sp macro="" textlink="">
      <xdr:nvSpPr>
        <xdr:cNvPr id="376" name="テキスト ボックス 375"/>
        <xdr:cNvSpPr txBox="1"/>
      </xdr:nvSpPr>
      <xdr:spPr>
        <a:xfrm>
          <a:off x="7594111" y="939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64,045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58588</xdr:rowOff>
    </xdr:from>
    <xdr:to>
      <xdr:col>10</xdr:col>
      <xdr:colOff>155575</xdr:colOff>
      <xdr:row>56</xdr:row>
      <xdr:rowOff>160188</xdr:rowOff>
    </xdr:to>
    <xdr:sp macro="" textlink="">
      <xdr:nvSpPr>
        <xdr:cNvPr id="377" name="円/楕円 376"/>
        <xdr:cNvSpPr/>
      </xdr:nvSpPr>
      <xdr:spPr>
        <a:xfrm>
          <a:off x="6921500" y="965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5265</xdr:rowOff>
    </xdr:from>
    <xdr:ext cx="534377" cy="259045"/>
    <xdr:sp macro="" textlink="">
      <xdr:nvSpPr>
        <xdr:cNvPr id="378" name="テキスト ボックス 377"/>
        <xdr:cNvSpPr txBox="1"/>
      </xdr:nvSpPr>
      <xdr:spPr>
        <a:xfrm>
          <a:off x="6705111" y="943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2" name="直線コネクタ 401"/>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5"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06" name="直線コネクタ 405"/>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100437</xdr:rowOff>
    </xdr:from>
    <xdr:to>
      <xdr:col>15</xdr:col>
      <xdr:colOff>180975</xdr:colOff>
      <xdr:row>77</xdr:row>
      <xdr:rowOff>122441</xdr:rowOff>
    </xdr:to>
    <xdr:cxnSp macro="">
      <xdr:nvCxnSpPr>
        <xdr:cNvPr id="407" name="直線コネクタ 406"/>
        <xdr:cNvCxnSpPr/>
      </xdr:nvCxnSpPr>
      <xdr:spPr>
        <a:xfrm flipV="1">
          <a:off x="9639300" y="13130637"/>
          <a:ext cx="838200" cy="19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92625</xdr:rowOff>
    </xdr:from>
    <xdr:ext cx="534377" cy="259045"/>
    <xdr:sp macro="" textlink="">
      <xdr:nvSpPr>
        <xdr:cNvPr id="408" name="普通建設事業費 （ うち新規整備　）平均値テキスト"/>
        <xdr:cNvSpPr txBox="1"/>
      </xdr:nvSpPr>
      <xdr:spPr>
        <a:xfrm>
          <a:off x="10528300" y="1312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09" name="フローチャート : 判断 408"/>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41421</xdr:rowOff>
    </xdr:from>
    <xdr:to>
      <xdr:col>14</xdr:col>
      <xdr:colOff>28575</xdr:colOff>
      <xdr:row>77</xdr:row>
      <xdr:rowOff>122441</xdr:rowOff>
    </xdr:to>
    <xdr:cxnSp macro="">
      <xdr:nvCxnSpPr>
        <xdr:cNvPr id="410" name="直線コネクタ 409"/>
        <xdr:cNvCxnSpPr/>
      </xdr:nvCxnSpPr>
      <xdr:spPr>
        <a:xfrm>
          <a:off x="8750300" y="12557271"/>
          <a:ext cx="889000" cy="76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134277</xdr:rowOff>
    </xdr:from>
    <xdr:to>
      <xdr:col>14</xdr:col>
      <xdr:colOff>79375</xdr:colOff>
      <xdr:row>74</xdr:row>
      <xdr:rowOff>64427</xdr:rowOff>
    </xdr:to>
    <xdr:sp macro="" textlink="">
      <xdr:nvSpPr>
        <xdr:cNvPr id="411" name="フローチャート : 判断 410"/>
        <xdr:cNvSpPr/>
      </xdr:nvSpPr>
      <xdr:spPr>
        <a:xfrm>
          <a:off x="9588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80954</xdr:rowOff>
    </xdr:from>
    <xdr:ext cx="534377" cy="259045"/>
    <xdr:sp macro="" textlink="">
      <xdr:nvSpPr>
        <xdr:cNvPr id="412" name="テキスト ボックス 411"/>
        <xdr:cNvSpPr txBox="1"/>
      </xdr:nvSpPr>
      <xdr:spPr>
        <a:xfrm>
          <a:off x="9372111" y="124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3" name="フローチャート : 判断 412"/>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66755</xdr:rowOff>
    </xdr:from>
    <xdr:ext cx="534377" cy="259045"/>
    <xdr:sp macro="" textlink="">
      <xdr:nvSpPr>
        <xdr:cNvPr id="414" name="テキスト ボックス 413"/>
        <xdr:cNvSpPr txBox="1"/>
      </xdr:nvSpPr>
      <xdr:spPr>
        <a:xfrm>
          <a:off x="8483111" y="1309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49637</xdr:rowOff>
    </xdr:from>
    <xdr:to>
      <xdr:col>15</xdr:col>
      <xdr:colOff>231775</xdr:colOff>
      <xdr:row>76</xdr:row>
      <xdr:rowOff>151237</xdr:rowOff>
    </xdr:to>
    <xdr:sp macro="" textlink="">
      <xdr:nvSpPr>
        <xdr:cNvPr id="420" name="円/楕円 419"/>
        <xdr:cNvSpPr/>
      </xdr:nvSpPr>
      <xdr:spPr>
        <a:xfrm>
          <a:off x="10426700" y="1307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72515</xdr:rowOff>
    </xdr:from>
    <xdr:ext cx="534377" cy="259045"/>
    <xdr:sp macro="" textlink="">
      <xdr:nvSpPr>
        <xdr:cNvPr id="421" name="普通建設事業費 （ うち新規整備　）該当値テキスト"/>
        <xdr:cNvSpPr txBox="1"/>
      </xdr:nvSpPr>
      <xdr:spPr>
        <a:xfrm>
          <a:off x="10528300" y="1293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24,061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71641</xdr:rowOff>
    </xdr:from>
    <xdr:to>
      <xdr:col>14</xdr:col>
      <xdr:colOff>79375</xdr:colOff>
      <xdr:row>78</xdr:row>
      <xdr:rowOff>1791</xdr:rowOff>
    </xdr:to>
    <xdr:sp macro="" textlink="">
      <xdr:nvSpPr>
        <xdr:cNvPr id="422" name="円/楕円 421"/>
        <xdr:cNvSpPr/>
      </xdr:nvSpPr>
      <xdr:spPr>
        <a:xfrm>
          <a:off x="9588500" y="1327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164368</xdr:rowOff>
    </xdr:from>
    <xdr:ext cx="534377" cy="259045"/>
    <xdr:sp macro="" textlink="">
      <xdr:nvSpPr>
        <xdr:cNvPr id="423" name="テキスト ボックス 422"/>
        <xdr:cNvSpPr txBox="1"/>
      </xdr:nvSpPr>
      <xdr:spPr>
        <a:xfrm>
          <a:off x="9372111" y="1336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13,906</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162071</xdr:rowOff>
    </xdr:from>
    <xdr:to>
      <xdr:col>12</xdr:col>
      <xdr:colOff>561975</xdr:colOff>
      <xdr:row>73</xdr:row>
      <xdr:rowOff>92221</xdr:rowOff>
    </xdr:to>
    <xdr:sp macro="" textlink="">
      <xdr:nvSpPr>
        <xdr:cNvPr id="424" name="円/楕円 423"/>
        <xdr:cNvSpPr/>
      </xdr:nvSpPr>
      <xdr:spPr>
        <a:xfrm>
          <a:off x="8699500" y="1250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108748</xdr:rowOff>
    </xdr:from>
    <xdr:ext cx="534377" cy="259045"/>
    <xdr:sp macro="" textlink="">
      <xdr:nvSpPr>
        <xdr:cNvPr id="425" name="テキスト ボックス 424"/>
        <xdr:cNvSpPr txBox="1"/>
      </xdr:nvSpPr>
      <xdr:spPr>
        <a:xfrm>
          <a:off x="8483111" y="1228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49" name="直線コネクタ 448"/>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0"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1" name="直線コネクタ 450"/>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2"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3" name="直線コネクタ 452"/>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99073</xdr:rowOff>
    </xdr:from>
    <xdr:to>
      <xdr:col>15</xdr:col>
      <xdr:colOff>180975</xdr:colOff>
      <xdr:row>96</xdr:row>
      <xdr:rowOff>132893</xdr:rowOff>
    </xdr:to>
    <xdr:cxnSp macro="">
      <xdr:nvCxnSpPr>
        <xdr:cNvPr id="454" name="直線コネクタ 453"/>
        <xdr:cNvCxnSpPr/>
      </xdr:nvCxnSpPr>
      <xdr:spPr>
        <a:xfrm>
          <a:off x="9639300" y="16386823"/>
          <a:ext cx="838200" cy="20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88244</xdr:rowOff>
    </xdr:from>
    <xdr:ext cx="534377" cy="259045"/>
    <xdr:sp macro="" textlink="">
      <xdr:nvSpPr>
        <xdr:cNvPr id="455" name="普通建設事業費 （ うち更新整備　）平均値テキスト"/>
        <xdr:cNvSpPr txBox="1"/>
      </xdr:nvSpPr>
      <xdr:spPr>
        <a:xfrm>
          <a:off x="10528300" y="16375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56" name="フローチャート : 判断 455"/>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99073</xdr:rowOff>
    </xdr:from>
    <xdr:to>
      <xdr:col>14</xdr:col>
      <xdr:colOff>28575</xdr:colOff>
      <xdr:row>96</xdr:row>
      <xdr:rowOff>124067</xdr:rowOff>
    </xdr:to>
    <xdr:cxnSp macro="">
      <xdr:nvCxnSpPr>
        <xdr:cNvPr id="457" name="直線コネクタ 456"/>
        <xdr:cNvCxnSpPr/>
      </xdr:nvCxnSpPr>
      <xdr:spPr>
        <a:xfrm flipV="1">
          <a:off x="8750300" y="16386823"/>
          <a:ext cx="889000" cy="19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58" name="フローチャート : 判断 457"/>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83887</xdr:rowOff>
    </xdr:from>
    <xdr:ext cx="534377" cy="259045"/>
    <xdr:sp macro="" textlink="">
      <xdr:nvSpPr>
        <xdr:cNvPr id="459" name="テキスト ボックス 458"/>
        <xdr:cNvSpPr txBox="1"/>
      </xdr:nvSpPr>
      <xdr:spPr>
        <a:xfrm>
          <a:off x="9372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0" name="フローチャート : 判断 459"/>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101819</xdr:rowOff>
    </xdr:from>
    <xdr:ext cx="534377" cy="259045"/>
    <xdr:sp macro="" textlink="">
      <xdr:nvSpPr>
        <xdr:cNvPr id="461" name="テキスト ボックス 460"/>
        <xdr:cNvSpPr txBox="1"/>
      </xdr:nvSpPr>
      <xdr:spPr>
        <a:xfrm>
          <a:off x="8483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82093</xdr:rowOff>
    </xdr:from>
    <xdr:to>
      <xdr:col>15</xdr:col>
      <xdr:colOff>231775</xdr:colOff>
      <xdr:row>97</xdr:row>
      <xdr:rowOff>12243</xdr:rowOff>
    </xdr:to>
    <xdr:sp macro="" textlink="">
      <xdr:nvSpPr>
        <xdr:cNvPr id="467" name="円/楕円 466"/>
        <xdr:cNvSpPr/>
      </xdr:nvSpPr>
      <xdr:spPr>
        <a:xfrm>
          <a:off x="10426700" y="1654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60520</xdr:rowOff>
    </xdr:from>
    <xdr:ext cx="534377" cy="259045"/>
    <xdr:sp macro="" textlink="">
      <xdr:nvSpPr>
        <xdr:cNvPr id="468" name="普通建設事業費 （ うち更新整備　）該当値テキスト"/>
        <xdr:cNvSpPr txBox="1"/>
      </xdr:nvSpPr>
      <xdr:spPr>
        <a:xfrm>
          <a:off x="10528300" y="165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33,536</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48273</xdr:rowOff>
    </xdr:from>
    <xdr:to>
      <xdr:col>14</xdr:col>
      <xdr:colOff>79375</xdr:colOff>
      <xdr:row>95</xdr:row>
      <xdr:rowOff>149873</xdr:rowOff>
    </xdr:to>
    <xdr:sp macro="" textlink="">
      <xdr:nvSpPr>
        <xdr:cNvPr id="469" name="円/楕円 468"/>
        <xdr:cNvSpPr/>
      </xdr:nvSpPr>
      <xdr:spPr>
        <a:xfrm>
          <a:off x="9588500" y="1633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166400</xdr:rowOff>
    </xdr:from>
    <xdr:ext cx="534377" cy="259045"/>
    <xdr:sp macro="" textlink="">
      <xdr:nvSpPr>
        <xdr:cNvPr id="470" name="テキスト ボックス 469"/>
        <xdr:cNvSpPr txBox="1"/>
      </xdr:nvSpPr>
      <xdr:spPr>
        <a:xfrm>
          <a:off x="9372111" y="1611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49,699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73267</xdr:rowOff>
    </xdr:from>
    <xdr:to>
      <xdr:col>12</xdr:col>
      <xdr:colOff>561975</xdr:colOff>
      <xdr:row>97</xdr:row>
      <xdr:rowOff>3417</xdr:rowOff>
    </xdr:to>
    <xdr:sp macro="" textlink="">
      <xdr:nvSpPr>
        <xdr:cNvPr id="471" name="円/楕円 470"/>
        <xdr:cNvSpPr/>
      </xdr:nvSpPr>
      <xdr:spPr>
        <a:xfrm>
          <a:off x="8699500" y="1653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19944</xdr:rowOff>
    </xdr:from>
    <xdr:ext cx="534377" cy="259045"/>
    <xdr:sp macro="" textlink="">
      <xdr:nvSpPr>
        <xdr:cNvPr id="472" name="テキスト ボックス 471"/>
        <xdr:cNvSpPr txBox="1"/>
      </xdr:nvSpPr>
      <xdr:spPr>
        <a:xfrm>
          <a:off x="8483111" y="1630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3" name="直線コネクタ 48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4" name="テキスト ボックス 48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5" name="直線コネクタ 48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6" name="テキスト ボックス 48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7" name="直線コネクタ 48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8" name="テキスト ボックス 48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9" name="直線コネクタ 48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0" name="テキスト ボックス 48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2" name="テキスト ボックス 49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4" name="直線コネクタ 493"/>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6" name="直線コネクタ 49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497"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498" name="直線コネクタ 497"/>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137506</xdr:rowOff>
    </xdr:from>
    <xdr:to>
      <xdr:col>23</xdr:col>
      <xdr:colOff>517525</xdr:colOff>
      <xdr:row>38</xdr:row>
      <xdr:rowOff>139700</xdr:rowOff>
    </xdr:to>
    <xdr:cxnSp macro="">
      <xdr:nvCxnSpPr>
        <xdr:cNvPr id="499" name="直線コネクタ 498"/>
        <xdr:cNvCxnSpPr/>
      </xdr:nvCxnSpPr>
      <xdr:spPr>
        <a:xfrm flipV="1">
          <a:off x="15481300" y="6652606"/>
          <a:ext cx="8382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54078</xdr:rowOff>
    </xdr:from>
    <xdr:ext cx="469744" cy="259045"/>
    <xdr:sp macro="" textlink="">
      <xdr:nvSpPr>
        <xdr:cNvPr id="500" name="災害復旧事業費平均値テキスト"/>
        <xdr:cNvSpPr txBox="1"/>
      </xdr:nvSpPr>
      <xdr:spPr>
        <a:xfrm>
          <a:off x="16370300" y="639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1" name="フローチャート : 判断 500"/>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502" name="直線コネクタ 501"/>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3" name="フローチャート : 判断 502"/>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66301</xdr:rowOff>
    </xdr:from>
    <xdr:ext cx="469744" cy="259045"/>
    <xdr:sp macro="" textlink="">
      <xdr:nvSpPr>
        <xdr:cNvPr id="504" name="テキスト ボックス 503"/>
        <xdr:cNvSpPr txBox="1"/>
      </xdr:nvSpPr>
      <xdr:spPr>
        <a:xfrm>
          <a:off x="15246427" y="623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132888</xdr:rowOff>
    </xdr:from>
    <xdr:to>
      <xdr:col>21</xdr:col>
      <xdr:colOff>161925</xdr:colOff>
      <xdr:row>38</xdr:row>
      <xdr:rowOff>139700</xdr:rowOff>
    </xdr:to>
    <xdr:cxnSp macro="">
      <xdr:nvCxnSpPr>
        <xdr:cNvPr id="505" name="直線コネクタ 504"/>
        <xdr:cNvCxnSpPr/>
      </xdr:nvCxnSpPr>
      <xdr:spPr>
        <a:xfrm>
          <a:off x="13703300" y="6647988"/>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06" name="フローチャート : 判断 505"/>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118124</xdr:rowOff>
    </xdr:from>
    <xdr:ext cx="469744" cy="259045"/>
    <xdr:sp macro="" textlink="">
      <xdr:nvSpPr>
        <xdr:cNvPr id="507" name="テキスト ボックス 506"/>
        <xdr:cNvSpPr txBox="1"/>
      </xdr:nvSpPr>
      <xdr:spPr>
        <a:xfrm>
          <a:off x="14357427" y="62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132888</xdr:rowOff>
    </xdr:from>
    <xdr:to>
      <xdr:col>19</xdr:col>
      <xdr:colOff>644525</xdr:colOff>
      <xdr:row>38</xdr:row>
      <xdr:rowOff>134214</xdr:rowOff>
    </xdr:to>
    <xdr:cxnSp macro="">
      <xdr:nvCxnSpPr>
        <xdr:cNvPr id="508" name="直線コネクタ 507"/>
        <xdr:cNvCxnSpPr/>
      </xdr:nvCxnSpPr>
      <xdr:spPr>
        <a:xfrm flipV="1">
          <a:off x="12814300" y="6647988"/>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09" name="フローチャート : 判断 508"/>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10" name="テキスト ボックス 509"/>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1" name="フローチャート : 判断 510"/>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12" name="テキスト ボックス 511"/>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86706</xdr:rowOff>
    </xdr:from>
    <xdr:to>
      <xdr:col>23</xdr:col>
      <xdr:colOff>568325</xdr:colOff>
      <xdr:row>39</xdr:row>
      <xdr:rowOff>16856</xdr:rowOff>
    </xdr:to>
    <xdr:sp macro="" textlink="">
      <xdr:nvSpPr>
        <xdr:cNvPr id="518" name="円/楕円 517"/>
        <xdr:cNvSpPr/>
      </xdr:nvSpPr>
      <xdr:spPr>
        <a:xfrm>
          <a:off x="16268700" y="660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9629</xdr:rowOff>
    </xdr:from>
    <xdr:ext cx="313932" cy="259045"/>
    <xdr:sp macro="" textlink="">
      <xdr:nvSpPr>
        <xdr:cNvPr id="519" name="災害復旧事業費該当値テキスト"/>
        <xdr:cNvSpPr txBox="1"/>
      </xdr:nvSpPr>
      <xdr:spPr>
        <a:xfrm>
          <a:off x="16370300" y="65247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20" name="円/楕円 519"/>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21" name="テキスト ボックス 520"/>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22" name="円/楕円 521"/>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23" name="テキスト ボックス 522"/>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82088</xdr:rowOff>
    </xdr:from>
    <xdr:to>
      <xdr:col>20</xdr:col>
      <xdr:colOff>9525</xdr:colOff>
      <xdr:row>39</xdr:row>
      <xdr:rowOff>12238</xdr:rowOff>
    </xdr:to>
    <xdr:sp macro="" textlink="">
      <xdr:nvSpPr>
        <xdr:cNvPr id="524" name="円/楕円 523"/>
        <xdr:cNvSpPr/>
      </xdr:nvSpPr>
      <xdr:spPr>
        <a:xfrm>
          <a:off x="13652500" y="659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3365</xdr:rowOff>
    </xdr:from>
    <xdr:ext cx="378565" cy="259045"/>
    <xdr:sp macro="" textlink="">
      <xdr:nvSpPr>
        <xdr:cNvPr id="525" name="テキスト ボックス 524"/>
        <xdr:cNvSpPr txBox="1"/>
      </xdr:nvSpPr>
      <xdr:spPr>
        <a:xfrm>
          <a:off x="13514017" y="6689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83414</xdr:rowOff>
    </xdr:from>
    <xdr:to>
      <xdr:col>18</xdr:col>
      <xdr:colOff>492125</xdr:colOff>
      <xdr:row>39</xdr:row>
      <xdr:rowOff>13564</xdr:rowOff>
    </xdr:to>
    <xdr:sp macro="" textlink="">
      <xdr:nvSpPr>
        <xdr:cNvPr id="526" name="円/楕円 525"/>
        <xdr:cNvSpPr/>
      </xdr:nvSpPr>
      <xdr:spPr>
        <a:xfrm>
          <a:off x="12763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4691</xdr:rowOff>
    </xdr:from>
    <xdr:ext cx="378565" cy="259045"/>
    <xdr:sp macro="" textlink="">
      <xdr:nvSpPr>
        <xdr:cNvPr id="527" name="テキスト ボックス 526"/>
        <xdr:cNvSpPr txBox="1"/>
      </xdr:nvSpPr>
      <xdr:spPr>
        <a:xfrm>
          <a:off x="12625017" y="66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フローチャート :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2" name="フローチャート :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3" name="テキスト ボックス 55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5" name="フローチャート :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6" name="テキスト ボックス 55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8" name="フローチャート :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9" name="テキスト ボックス 55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フローチャート :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1" name="テキスト ボックス 56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7" name="円/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9" name="円/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0" name="テキスト ボックス 56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1" name="円/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2" name="テキスト ボックス 57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3" name="円/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4" name="テキスト ボックス 57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5" name="円/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6" name="テキスト ボックス 57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0" name="テキスト ボックス 58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2" name="テキスト ボックス 59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4" name="テキスト ボックス 59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0" name="直線コネクタ 599"/>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1"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2" name="直線コネクタ 601"/>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3"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4" name="直線コネクタ 603"/>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110795</xdr:rowOff>
    </xdr:from>
    <xdr:to>
      <xdr:col>23</xdr:col>
      <xdr:colOff>517525</xdr:colOff>
      <xdr:row>75</xdr:row>
      <xdr:rowOff>158229</xdr:rowOff>
    </xdr:to>
    <xdr:cxnSp macro="">
      <xdr:nvCxnSpPr>
        <xdr:cNvPr id="605" name="直線コネクタ 604"/>
        <xdr:cNvCxnSpPr/>
      </xdr:nvCxnSpPr>
      <xdr:spPr>
        <a:xfrm flipV="1">
          <a:off x="15481300" y="12969545"/>
          <a:ext cx="8382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170311</xdr:rowOff>
    </xdr:from>
    <xdr:ext cx="534377" cy="259045"/>
    <xdr:sp macro="" textlink="">
      <xdr:nvSpPr>
        <xdr:cNvPr id="606" name="公債費平均値テキスト"/>
        <xdr:cNvSpPr txBox="1"/>
      </xdr:nvSpPr>
      <xdr:spPr>
        <a:xfrm>
          <a:off x="16370300" y="1268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07" name="フローチャート : 判断 606"/>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157518</xdr:rowOff>
    </xdr:from>
    <xdr:to>
      <xdr:col>22</xdr:col>
      <xdr:colOff>365125</xdr:colOff>
      <xdr:row>75</xdr:row>
      <xdr:rowOff>158229</xdr:rowOff>
    </xdr:to>
    <xdr:cxnSp macro="">
      <xdr:nvCxnSpPr>
        <xdr:cNvPr id="608" name="直線コネクタ 607"/>
        <xdr:cNvCxnSpPr/>
      </xdr:nvCxnSpPr>
      <xdr:spPr>
        <a:xfrm>
          <a:off x="14592300" y="13016268"/>
          <a:ext cx="889000" cy="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09" name="フローチャート : 判断 608"/>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132504</xdr:rowOff>
    </xdr:from>
    <xdr:ext cx="534377" cy="259045"/>
    <xdr:sp macro="" textlink="">
      <xdr:nvSpPr>
        <xdr:cNvPr id="610" name="テキスト ボックス 609"/>
        <xdr:cNvSpPr txBox="1"/>
      </xdr:nvSpPr>
      <xdr:spPr>
        <a:xfrm>
          <a:off x="15214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157518</xdr:rowOff>
    </xdr:from>
    <xdr:to>
      <xdr:col>21</xdr:col>
      <xdr:colOff>161925</xdr:colOff>
      <xdr:row>75</xdr:row>
      <xdr:rowOff>166739</xdr:rowOff>
    </xdr:to>
    <xdr:cxnSp macro="">
      <xdr:nvCxnSpPr>
        <xdr:cNvPr id="611" name="直線コネクタ 610"/>
        <xdr:cNvCxnSpPr/>
      </xdr:nvCxnSpPr>
      <xdr:spPr>
        <a:xfrm flipV="1">
          <a:off x="13703300" y="13016268"/>
          <a:ext cx="889000" cy="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2" name="フローチャート : 判断 611"/>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29391</xdr:rowOff>
    </xdr:from>
    <xdr:ext cx="534377" cy="259045"/>
    <xdr:sp macro="" textlink="">
      <xdr:nvSpPr>
        <xdr:cNvPr id="613" name="テキスト ボックス 612"/>
        <xdr:cNvSpPr txBox="1"/>
      </xdr:nvSpPr>
      <xdr:spPr>
        <a:xfrm>
          <a:off x="14325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113957</xdr:rowOff>
    </xdr:from>
    <xdr:to>
      <xdr:col>19</xdr:col>
      <xdr:colOff>644525</xdr:colOff>
      <xdr:row>75</xdr:row>
      <xdr:rowOff>166739</xdr:rowOff>
    </xdr:to>
    <xdr:cxnSp macro="">
      <xdr:nvCxnSpPr>
        <xdr:cNvPr id="614" name="直線コネクタ 613"/>
        <xdr:cNvCxnSpPr/>
      </xdr:nvCxnSpPr>
      <xdr:spPr>
        <a:xfrm>
          <a:off x="12814300" y="12972707"/>
          <a:ext cx="889000" cy="5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15" name="フローチャート : 判断 614"/>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56837</xdr:rowOff>
    </xdr:from>
    <xdr:ext cx="534377" cy="259045"/>
    <xdr:sp macro="" textlink="">
      <xdr:nvSpPr>
        <xdr:cNvPr id="616" name="テキスト ボックス 615"/>
        <xdr:cNvSpPr txBox="1"/>
      </xdr:nvSpPr>
      <xdr:spPr>
        <a:xfrm>
          <a:off x="13436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17" name="フローチャート : 判断 616"/>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29621</xdr:rowOff>
    </xdr:from>
    <xdr:ext cx="534377" cy="259045"/>
    <xdr:sp macro="" textlink="">
      <xdr:nvSpPr>
        <xdr:cNvPr id="618" name="テキスト ボックス 617"/>
        <xdr:cNvSpPr txBox="1"/>
      </xdr:nvSpPr>
      <xdr:spPr>
        <a:xfrm>
          <a:off x="12547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59995</xdr:rowOff>
    </xdr:from>
    <xdr:to>
      <xdr:col>23</xdr:col>
      <xdr:colOff>568325</xdr:colOff>
      <xdr:row>75</xdr:row>
      <xdr:rowOff>161595</xdr:rowOff>
    </xdr:to>
    <xdr:sp macro="" textlink="">
      <xdr:nvSpPr>
        <xdr:cNvPr id="624" name="円/楕円 623"/>
        <xdr:cNvSpPr/>
      </xdr:nvSpPr>
      <xdr:spPr>
        <a:xfrm>
          <a:off x="16268700" y="129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38422</xdr:rowOff>
    </xdr:from>
    <xdr:ext cx="534377" cy="259045"/>
    <xdr:sp macro="" textlink="">
      <xdr:nvSpPr>
        <xdr:cNvPr id="625" name="公債費該当値テキスト"/>
        <xdr:cNvSpPr txBox="1"/>
      </xdr:nvSpPr>
      <xdr:spPr>
        <a:xfrm>
          <a:off x="16370300" y="1289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48,776</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107429</xdr:rowOff>
    </xdr:from>
    <xdr:to>
      <xdr:col>22</xdr:col>
      <xdr:colOff>415925</xdr:colOff>
      <xdr:row>76</xdr:row>
      <xdr:rowOff>37579</xdr:rowOff>
    </xdr:to>
    <xdr:sp macro="" textlink="">
      <xdr:nvSpPr>
        <xdr:cNvPr id="626" name="円/楕円 625"/>
        <xdr:cNvSpPr/>
      </xdr:nvSpPr>
      <xdr:spPr>
        <a:xfrm>
          <a:off x="15430500" y="1296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28706</xdr:rowOff>
    </xdr:from>
    <xdr:ext cx="534377" cy="259045"/>
    <xdr:sp macro="" textlink="">
      <xdr:nvSpPr>
        <xdr:cNvPr id="627" name="テキスト ボックス 626"/>
        <xdr:cNvSpPr txBox="1"/>
      </xdr:nvSpPr>
      <xdr:spPr>
        <a:xfrm>
          <a:off x="15214111" y="1305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45,041</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106718</xdr:rowOff>
    </xdr:from>
    <xdr:to>
      <xdr:col>21</xdr:col>
      <xdr:colOff>212725</xdr:colOff>
      <xdr:row>76</xdr:row>
      <xdr:rowOff>36869</xdr:rowOff>
    </xdr:to>
    <xdr:sp macro="" textlink="">
      <xdr:nvSpPr>
        <xdr:cNvPr id="628" name="円/楕円 627"/>
        <xdr:cNvSpPr/>
      </xdr:nvSpPr>
      <xdr:spPr>
        <a:xfrm>
          <a:off x="14541500" y="129654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53395</xdr:rowOff>
    </xdr:from>
    <xdr:ext cx="534377" cy="259045"/>
    <xdr:sp macro="" textlink="">
      <xdr:nvSpPr>
        <xdr:cNvPr id="629" name="テキスト ボックス 628"/>
        <xdr:cNvSpPr txBox="1"/>
      </xdr:nvSpPr>
      <xdr:spPr>
        <a:xfrm>
          <a:off x="14325111" y="1274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45,097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115939</xdr:rowOff>
    </xdr:from>
    <xdr:to>
      <xdr:col>20</xdr:col>
      <xdr:colOff>9525</xdr:colOff>
      <xdr:row>76</xdr:row>
      <xdr:rowOff>46089</xdr:rowOff>
    </xdr:to>
    <xdr:sp macro="" textlink="">
      <xdr:nvSpPr>
        <xdr:cNvPr id="630" name="円/楕円 629"/>
        <xdr:cNvSpPr/>
      </xdr:nvSpPr>
      <xdr:spPr>
        <a:xfrm>
          <a:off x="13652500" y="1297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37216</xdr:rowOff>
    </xdr:from>
    <xdr:ext cx="534377" cy="259045"/>
    <xdr:sp macro="" textlink="">
      <xdr:nvSpPr>
        <xdr:cNvPr id="631" name="テキスト ボックス 630"/>
        <xdr:cNvSpPr txBox="1"/>
      </xdr:nvSpPr>
      <xdr:spPr>
        <a:xfrm>
          <a:off x="13436111" y="1306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44,371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63157</xdr:rowOff>
    </xdr:from>
    <xdr:to>
      <xdr:col>18</xdr:col>
      <xdr:colOff>492125</xdr:colOff>
      <xdr:row>75</xdr:row>
      <xdr:rowOff>164757</xdr:rowOff>
    </xdr:to>
    <xdr:sp macro="" textlink="">
      <xdr:nvSpPr>
        <xdr:cNvPr id="632" name="円/楕円 631"/>
        <xdr:cNvSpPr/>
      </xdr:nvSpPr>
      <xdr:spPr>
        <a:xfrm>
          <a:off x="12763500" y="1292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9834</xdr:rowOff>
    </xdr:from>
    <xdr:ext cx="534377" cy="259045"/>
    <xdr:sp macro="" textlink="">
      <xdr:nvSpPr>
        <xdr:cNvPr id="633" name="テキスト ボックス 632"/>
        <xdr:cNvSpPr txBox="1"/>
      </xdr:nvSpPr>
      <xdr:spPr>
        <a:xfrm>
          <a:off x="12547111" y="1269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4" name="直線コネクタ 64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5" name="テキスト ボックス 64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6" name="直線コネクタ 64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7" name="テキスト ボックス 64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8" name="直線コネクタ 64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9" name="テキスト ボックス 64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0" name="直線コネクタ 64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1" name="テキスト ボックス 65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2" name="直線コネクタ 65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3" name="テキスト ボックス 65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5" name="テキスト ボックス 65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57" name="直線コネクタ 656"/>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58"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59" name="直線コネクタ 658"/>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0"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1" name="直線コネクタ 660"/>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21476</xdr:rowOff>
    </xdr:from>
    <xdr:to>
      <xdr:col>23</xdr:col>
      <xdr:colOff>517525</xdr:colOff>
      <xdr:row>98</xdr:row>
      <xdr:rowOff>48882</xdr:rowOff>
    </xdr:to>
    <xdr:cxnSp macro="">
      <xdr:nvCxnSpPr>
        <xdr:cNvPr id="662" name="直線コネクタ 661"/>
        <xdr:cNvCxnSpPr/>
      </xdr:nvCxnSpPr>
      <xdr:spPr>
        <a:xfrm flipV="1">
          <a:off x="15481300" y="16823576"/>
          <a:ext cx="838200" cy="2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120769</xdr:rowOff>
    </xdr:from>
    <xdr:ext cx="534377" cy="259045"/>
    <xdr:sp macro="" textlink="">
      <xdr:nvSpPr>
        <xdr:cNvPr id="663" name="積立金平均値テキスト"/>
        <xdr:cNvSpPr txBox="1"/>
      </xdr:nvSpPr>
      <xdr:spPr>
        <a:xfrm>
          <a:off x="16370300" y="16751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4" name="フローチャート : 判断 663"/>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48882</xdr:rowOff>
    </xdr:from>
    <xdr:to>
      <xdr:col>22</xdr:col>
      <xdr:colOff>365125</xdr:colOff>
      <xdr:row>98</xdr:row>
      <xdr:rowOff>138785</xdr:rowOff>
    </xdr:to>
    <xdr:cxnSp macro="">
      <xdr:nvCxnSpPr>
        <xdr:cNvPr id="665" name="直線コネクタ 664"/>
        <xdr:cNvCxnSpPr/>
      </xdr:nvCxnSpPr>
      <xdr:spPr>
        <a:xfrm flipV="1">
          <a:off x="14592300" y="16850982"/>
          <a:ext cx="889000" cy="8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66" name="フローチャート : 判断 665"/>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168978</xdr:rowOff>
    </xdr:from>
    <xdr:ext cx="534377" cy="259045"/>
    <xdr:sp macro="" textlink="">
      <xdr:nvSpPr>
        <xdr:cNvPr id="667" name="テキスト ボックス 666"/>
        <xdr:cNvSpPr txBox="1"/>
      </xdr:nvSpPr>
      <xdr:spPr>
        <a:xfrm>
          <a:off x="15214111" y="1645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35116</xdr:rowOff>
    </xdr:from>
    <xdr:to>
      <xdr:col>21</xdr:col>
      <xdr:colOff>161925</xdr:colOff>
      <xdr:row>98</xdr:row>
      <xdr:rowOff>138785</xdr:rowOff>
    </xdr:to>
    <xdr:cxnSp macro="">
      <xdr:nvCxnSpPr>
        <xdr:cNvPr id="668" name="直線コネクタ 667"/>
        <xdr:cNvCxnSpPr/>
      </xdr:nvCxnSpPr>
      <xdr:spPr>
        <a:xfrm>
          <a:off x="13703300" y="16665766"/>
          <a:ext cx="889000" cy="27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69" name="フローチャート : 判断 668"/>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63783</xdr:rowOff>
    </xdr:from>
    <xdr:ext cx="534377" cy="259045"/>
    <xdr:sp macro="" textlink="">
      <xdr:nvSpPr>
        <xdr:cNvPr id="670" name="テキスト ボックス 669"/>
        <xdr:cNvSpPr txBox="1"/>
      </xdr:nvSpPr>
      <xdr:spPr>
        <a:xfrm>
          <a:off x="14325111" y="165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35116</xdr:rowOff>
    </xdr:from>
    <xdr:to>
      <xdr:col>19</xdr:col>
      <xdr:colOff>644525</xdr:colOff>
      <xdr:row>98</xdr:row>
      <xdr:rowOff>87579</xdr:rowOff>
    </xdr:to>
    <xdr:cxnSp macro="">
      <xdr:nvCxnSpPr>
        <xdr:cNvPr id="671" name="直線コネクタ 670"/>
        <xdr:cNvCxnSpPr/>
      </xdr:nvCxnSpPr>
      <xdr:spPr>
        <a:xfrm flipV="1">
          <a:off x="12814300" y="16665766"/>
          <a:ext cx="889000" cy="22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2" name="フローチャート : 判断 671"/>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5821</xdr:rowOff>
    </xdr:from>
    <xdr:ext cx="534377" cy="259045"/>
    <xdr:sp macro="" textlink="">
      <xdr:nvSpPr>
        <xdr:cNvPr id="673" name="テキスト ボックス 672"/>
        <xdr:cNvSpPr txBox="1"/>
      </xdr:nvSpPr>
      <xdr:spPr>
        <a:xfrm>
          <a:off x="13436111" y="1680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74" name="フローチャート : 判断 673"/>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75" name="テキスト ボックス 674"/>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142126</xdr:rowOff>
    </xdr:from>
    <xdr:to>
      <xdr:col>23</xdr:col>
      <xdr:colOff>568325</xdr:colOff>
      <xdr:row>98</xdr:row>
      <xdr:rowOff>72276</xdr:rowOff>
    </xdr:to>
    <xdr:sp macro="" textlink="">
      <xdr:nvSpPr>
        <xdr:cNvPr id="681" name="円/楕円 680"/>
        <xdr:cNvSpPr/>
      </xdr:nvSpPr>
      <xdr:spPr>
        <a:xfrm>
          <a:off x="16268700" y="167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165003</xdr:rowOff>
    </xdr:from>
    <xdr:ext cx="534377" cy="259045"/>
    <xdr:sp macro="" textlink="">
      <xdr:nvSpPr>
        <xdr:cNvPr id="682" name="積立金該当値テキスト"/>
        <xdr:cNvSpPr txBox="1"/>
      </xdr:nvSpPr>
      <xdr:spPr>
        <a:xfrm>
          <a:off x="16370300" y="1662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15,309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169532</xdr:rowOff>
    </xdr:from>
    <xdr:to>
      <xdr:col>22</xdr:col>
      <xdr:colOff>415925</xdr:colOff>
      <xdr:row>98</xdr:row>
      <xdr:rowOff>99682</xdr:rowOff>
    </xdr:to>
    <xdr:sp macro="" textlink="">
      <xdr:nvSpPr>
        <xdr:cNvPr id="683" name="円/楕円 682"/>
        <xdr:cNvSpPr/>
      </xdr:nvSpPr>
      <xdr:spPr>
        <a:xfrm>
          <a:off x="15430500" y="1680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90809</xdr:rowOff>
    </xdr:from>
    <xdr:ext cx="534377" cy="259045"/>
    <xdr:sp macro="" textlink="">
      <xdr:nvSpPr>
        <xdr:cNvPr id="684" name="テキスト ボックス 683"/>
        <xdr:cNvSpPr txBox="1"/>
      </xdr:nvSpPr>
      <xdr:spPr>
        <a:xfrm>
          <a:off x="15214111" y="1689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87985</xdr:rowOff>
    </xdr:from>
    <xdr:to>
      <xdr:col>21</xdr:col>
      <xdr:colOff>212725</xdr:colOff>
      <xdr:row>99</xdr:row>
      <xdr:rowOff>18135</xdr:rowOff>
    </xdr:to>
    <xdr:sp macro="" textlink="">
      <xdr:nvSpPr>
        <xdr:cNvPr id="685" name="円/楕円 684"/>
        <xdr:cNvSpPr/>
      </xdr:nvSpPr>
      <xdr:spPr>
        <a:xfrm>
          <a:off x="14541500" y="1689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9262</xdr:rowOff>
    </xdr:from>
    <xdr:ext cx="469744" cy="259045"/>
    <xdr:sp macro="" textlink="">
      <xdr:nvSpPr>
        <xdr:cNvPr id="686" name="テキスト ボックス 685"/>
        <xdr:cNvSpPr txBox="1"/>
      </xdr:nvSpPr>
      <xdr:spPr>
        <a:xfrm>
          <a:off x="14357427" y="1698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155766</xdr:rowOff>
    </xdr:from>
    <xdr:to>
      <xdr:col>20</xdr:col>
      <xdr:colOff>9525</xdr:colOff>
      <xdr:row>97</xdr:row>
      <xdr:rowOff>85916</xdr:rowOff>
    </xdr:to>
    <xdr:sp macro="" textlink="">
      <xdr:nvSpPr>
        <xdr:cNvPr id="687" name="円/楕円 686"/>
        <xdr:cNvSpPr/>
      </xdr:nvSpPr>
      <xdr:spPr>
        <a:xfrm>
          <a:off x="13652500" y="1661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102443</xdr:rowOff>
    </xdr:from>
    <xdr:ext cx="534377" cy="259045"/>
    <xdr:sp macro="" textlink="">
      <xdr:nvSpPr>
        <xdr:cNvPr id="688" name="テキスト ボックス 687"/>
        <xdr:cNvSpPr txBox="1"/>
      </xdr:nvSpPr>
      <xdr:spPr>
        <a:xfrm>
          <a:off x="13436111" y="1639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27,735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36779</xdr:rowOff>
    </xdr:from>
    <xdr:to>
      <xdr:col>18</xdr:col>
      <xdr:colOff>492125</xdr:colOff>
      <xdr:row>98</xdr:row>
      <xdr:rowOff>138379</xdr:rowOff>
    </xdr:to>
    <xdr:sp macro="" textlink="">
      <xdr:nvSpPr>
        <xdr:cNvPr id="689" name="円/楕円 688"/>
        <xdr:cNvSpPr/>
      </xdr:nvSpPr>
      <xdr:spPr>
        <a:xfrm>
          <a:off x="12763500" y="1683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129506</xdr:rowOff>
    </xdr:from>
    <xdr:ext cx="534377" cy="259045"/>
    <xdr:sp macro="" textlink="">
      <xdr:nvSpPr>
        <xdr:cNvPr id="690" name="テキスト ボックス 689"/>
        <xdr:cNvSpPr txBox="1"/>
      </xdr:nvSpPr>
      <xdr:spPr>
        <a:xfrm>
          <a:off x="12547111" y="1693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2" name="正方形/長方形 69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3" name="正方形/長方形 69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4" name="正方形/長方形 69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5" name="正方形/長方形 69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6" name="正方形/長方形 69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7" name="正方形/長方形 69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1" name="直線コネクタ 70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2" name="テキスト ボックス 70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3" name="直線コネクタ 70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4" name="テキスト ボックス 70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5" name="直線コネクタ 70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6" name="テキスト ボックス 70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7" name="直線コネクタ 70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8" name="テキスト ボックス 70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9" name="直線コネクタ 70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0" name="テキスト ボックス 70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4" name="直線コネクタ 713"/>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6" name="直線コネクタ 71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17"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18" name="直線コネクタ 717"/>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98933</xdr:rowOff>
    </xdr:from>
    <xdr:to>
      <xdr:col>32</xdr:col>
      <xdr:colOff>187325</xdr:colOff>
      <xdr:row>39</xdr:row>
      <xdr:rowOff>44450</xdr:rowOff>
    </xdr:to>
    <xdr:cxnSp macro="">
      <xdr:nvCxnSpPr>
        <xdr:cNvPr id="719" name="直線コネクタ 718"/>
        <xdr:cNvCxnSpPr/>
      </xdr:nvCxnSpPr>
      <xdr:spPr>
        <a:xfrm>
          <a:off x="21323300" y="6614033"/>
          <a:ext cx="838200" cy="11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140987</xdr:rowOff>
    </xdr:from>
    <xdr:ext cx="469744" cy="259045"/>
    <xdr:sp macro="" textlink="">
      <xdr:nvSpPr>
        <xdr:cNvPr id="720" name="投資及び出資金平均値テキスト"/>
        <xdr:cNvSpPr txBox="1"/>
      </xdr:nvSpPr>
      <xdr:spPr>
        <a:xfrm>
          <a:off x="222123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1" name="フローチャート : 判断 720"/>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59817</xdr:rowOff>
    </xdr:from>
    <xdr:to>
      <xdr:col>31</xdr:col>
      <xdr:colOff>34925</xdr:colOff>
      <xdr:row>38</xdr:row>
      <xdr:rowOff>98933</xdr:rowOff>
    </xdr:to>
    <xdr:cxnSp macro="">
      <xdr:nvCxnSpPr>
        <xdr:cNvPr id="722" name="直線コネクタ 721"/>
        <xdr:cNvCxnSpPr/>
      </xdr:nvCxnSpPr>
      <xdr:spPr>
        <a:xfrm>
          <a:off x="20434300" y="6232017"/>
          <a:ext cx="889000" cy="38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3" name="フローチャート : 判断 722"/>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49928</xdr:rowOff>
    </xdr:from>
    <xdr:ext cx="469744" cy="259045"/>
    <xdr:sp macro="" textlink="">
      <xdr:nvSpPr>
        <xdr:cNvPr id="724" name="テキスト ボックス 723"/>
        <xdr:cNvSpPr txBox="1"/>
      </xdr:nvSpPr>
      <xdr:spPr>
        <a:xfrm>
          <a:off x="21088427"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59817</xdr:rowOff>
    </xdr:from>
    <xdr:to>
      <xdr:col>29</xdr:col>
      <xdr:colOff>517525</xdr:colOff>
      <xdr:row>36</xdr:row>
      <xdr:rowOff>67691</xdr:rowOff>
    </xdr:to>
    <xdr:cxnSp macro="">
      <xdr:nvCxnSpPr>
        <xdr:cNvPr id="725" name="直線コネクタ 724"/>
        <xdr:cNvCxnSpPr/>
      </xdr:nvCxnSpPr>
      <xdr:spPr>
        <a:xfrm flipV="1">
          <a:off x="19545300" y="6232017"/>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26" name="フローチャート : 判断 725"/>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99712</xdr:rowOff>
    </xdr:from>
    <xdr:ext cx="469744" cy="259045"/>
    <xdr:sp macro="" textlink="">
      <xdr:nvSpPr>
        <xdr:cNvPr id="727" name="テキスト ボックス 726"/>
        <xdr:cNvSpPr txBox="1"/>
      </xdr:nvSpPr>
      <xdr:spPr>
        <a:xfrm>
          <a:off x="20199427"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67691</xdr:rowOff>
    </xdr:from>
    <xdr:to>
      <xdr:col>28</xdr:col>
      <xdr:colOff>314325</xdr:colOff>
      <xdr:row>39</xdr:row>
      <xdr:rowOff>38100</xdr:rowOff>
    </xdr:to>
    <xdr:cxnSp macro="">
      <xdr:nvCxnSpPr>
        <xdr:cNvPr id="728" name="直線コネクタ 727"/>
        <xdr:cNvCxnSpPr/>
      </xdr:nvCxnSpPr>
      <xdr:spPr>
        <a:xfrm flipV="1">
          <a:off x="18656300" y="6239891"/>
          <a:ext cx="889000" cy="48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29" name="フローチャート : 判断 728"/>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43832</xdr:rowOff>
    </xdr:from>
    <xdr:ext cx="469744" cy="259045"/>
    <xdr:sp macro="" textlink="">
      <xdr:nvSpPr>
        <xdr:cNvPr id="730" name="テキスト ボックス 729"/>
        <xdr:cNvSpPr txBox="1"/>
      </xdr:nvSpPr>
      <xdr:spPr>
        <a:xfrm>
          <a:off x="19310427" y="655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1" name="フローチャート : 判断 730"/>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95140</xdr:rowOff>
    </xdr:from>
    <xdr:ext cx="469744" cy="259045"/>
    <xdr:sp macro="" textlink="">
      <xdr:nvSpPr>
        <xdr:cNvPr id="732" name="テキスト ボックス 731"/>
        <xdr:cNvSpPr txBox="1"/>
      </xdr:nvSpPr>
      <xdr:spPr>
        <a:xfrm>
          <a:off x="18421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8" name="円/楕円 73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48133</xdr:rowOff>
    </xdr:from>
    <xdr:to>
      <xdr:col>31</xdr:col>
      <xdr:colOff>85725</xdr:colOff>
      <xdr:row>38</xdr:row>
      <xdr:rowOff>149733</xdr:rowOff>
    </xdr:to>
    <xdr:sp macro="" textlink="">
      <xdr:nvSpPr>
        <xdr:cNvPr id="740" name="円/楕円 739"/>
        <xdr:cNvSpPr/>
      </xdr:nvSpPr>
      <xdr:spPr>
        <a:xfrm>
          <a:off x="21272500" y="656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140860</xdr:rowOff>
    </xdr:from>
    <xdr:ext cx="378565" cy="259045"/>
    <xdr:sp macro="" textlink="">
      <xdr:nvSpPr>
        <xdr:cNvPr id="741" name="テキスト ボックス 740"/>
        <xdr:cNvSpPr txBox="1"/>
      </xdr:nvSpPr>
      <xdr:spPr>
        <a:xfrm>
          <a:off x="21134017" y="6655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9017</xdr:rowOff>
    </xdr:from>
    <xdr:to>
      <xdr:col>29</xdr:col>
      <xdr:colOff>568325</xdr:colOff>
      <xdr:row>36</xdr:row>
      <xdr:rowOff>110617</xdr:rowOff>
    </xdr:to>
    <xdr:sp macro="" textlink="">
      <xdr:nvSpPr>
        <xdr:cNvPr id="742" name="円/楕円 741"/>
        <xdr:cNvSpPr/>
      </xdr:nvSpPr>
      <xdr:spPr>
        <a:xfrm>
          <a:off x="20383500" y="618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127144</xdr:rowOff>
    </xdr:from>
    <xdr:ext cx="469744" cy="259045"/>
    <xdr:sp macro="" textlink="">
      <xdr:nvSpPr>
        <xdr:cNvPr id="743" name="テキスト ボックス 742"/>
        <xdr:cNvSpPr txBox="1"/>
      </xdr:nvSpPr>
      <xdr:spPr>
        <a:xfrm>
          <a:off x="20199427" y="595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16891</xdr:rowOff>
    </xdr:from>
    <xdr:to>
      <xdr:col>28</xdr:col>
      <xdr:colOff>365125</xdr:colOff>
      <xdr:row>36</xdr:row>
      <xdr:rowOff>118491</xdr:rowOff>
    </xdr:to>
    <xdr:sp macro="" textlink="">
      <xdr:nvSpPr>
        <xdr:cNvPr id="744" name="円/楕円 743"/>
        <xdr:cNvSpPr/>
      </xdr:nvSpPr>
      <xdr:spPr>
        <a:xfrm>
          <a:off x="19494500" y="618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135018</xdr:rowOff>
    </xdr:from>
    <xdr:ext cx="469744" cy="259045"/>
    <xdr:sp macro="" textlink="">
      <xdr:nvSpPr>
        <xdr:cNvPr id="745" name="テキスト ボックス 744"/>
        <xdr:cNvSpPr txBox="1"/>
      </xdr:nvSpPr>
      <xdr:spPr>
        <a:xfrm>
          <a:off x="19310427" y="596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158750</xdr:rowOff>
    </xdr:from>
    <xdr:to>
      <xdr:col>27</xdr:col>
      <xdr:colOff>161925</xdr:colOff>
      <xdr:row>39</xdr:row>
      <xdr:rowOff>88900</xdr:rowOff>
    </xdr:to>
    <xdr:sp macro="" textlink="">
      <xdr:nvSpPr>
        <xdr:cNvPr id="746" name="円/楕円 745"/>
        <xdr:cNvSpPr/>
      </xdr:nvSpPr>
      <xdr:spPr>
        <a:xfrm>
          <a:off x="18605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80027</xdr:rowOff>
    </xdr:from>
    <xdr:ext cx="313932" cy="259045"/>
    <xdr:sp macro="" textlink="">
      <xdr:nvSpPr>
        <xdr:cNvPr id="747" name="テキスト ボックス 746"/>
        <xdr:cNvSpPr txBox="1"/>
      </xdr:nvSpPr>
      <xdr:spPr>
        <a:xfrm>
          <a:off x="18499333" y="6766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8" name="直線コネクタ 75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9" name="テキスト ボックス 75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0" name="直線コネクタ 75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1" name="テキスト ボックス 76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2" name="直線コネクタ 76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3" name="テキスト ボックス 76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4" name="直線コネクタ 76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5" name="テキスト ボックス 76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6" name="直線コネクタ 76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7" name="テキスト ボックス 76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9" name="テキスト ボックス 76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1" name="直線コネクタ 770"/>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3" name="直線コネクタ 77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4"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5" name="直線コネクタ 774"/>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8827</xdr:rowOff>
    </xdr:from>
    <xdr:to>
      <xdr:col>32</xdr:col>
      <xdr:colOff>187325</xdr:colOff>
      <xdr:row>57</xdr:row>
      <xdr:rowOff>13780</xdr:rowOff>
    </xdr:to>
    <xdr:cxnSp macro="">
      <xdr:nvCxnSpPr>
        <xdr:cNvPr id="776" name="直線コネクタ 775"/>
        <xdr:cNvCxnSpPr/>
      </xdr:nvCxnSpPr>
      <xdr:spPr>
        <a:xfrm flipV="1">
          <a:off x="21323300" y="9781477"/>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86796</xdr:rowOff>
    </xdr:from>
    <xdr:ext cx="469744" cy="259045"/>
    <xdr:sp macro="" textlink="">
      <xdr:nvSpPr>
        <xdr:cNvPr id="777" name="貸付金平均値テキスト"/>
        <xdr:cNvSpPr txBox="1"/>
      </xdr:nvSpPr>
      <xdr:spPr>
        <a:xfrm>
          <a:off x="22212300" y="9859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78" name="フローチャート : 判断 777"/>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13780</xdr:rowOff>
    </xdr:from>
    <xdr:to>
      <xdr:col>31</xdr:col>
      <xdr:colOff>34925</xdr:colOff>
      <xdr:row>57</xdr:row>
      <xdr:rowOff>14504</xdr:rowOff>
    </xdr:to>
    <xdr:cxnSp macro="">
      <xdr:nvCxnSpPr>
        <xdr:cNvPr id="779" name="直線コネクタ 778"/>
        <xdr:cNvCxnSpPr/>
      </xdr:nvCxnSpPr>
      <xdr:spPr>
        <a:xfrm flipV="1">
          <a:off x="20434300" y="9786430"/>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0" name="フローチャート : 判断 779"/>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8767</xdr:rowOff>
    </xdr:from>
    <xdr:ext cx="469744" cy="259045"/>
    <xdr:sp macro="" textlink="">
      <xdr:nvSpPr>
        <xdr:cNvPr id="781" name="テキスト ボックス 780"/>
        <xdr:cNvSpPr txBox="1"/>
      </xdr:nvSpPr>
      <xdr:spPr>
        <a:xfrm>
          <a:off x="21088427"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7989</xdr:rowOff>
    </xdr:from>
    <xdr:to>
      <xdr:col>29</xdr:col>
      <xdr:colOff>517525</xdr:colOff>
      <xdr:row>57</xdr:row>
      <xdr:rowOff>14504</xdr:rowOff>
    </xdr:to>
    <xdr:cxnSp macro="">
      <xdr:nvCxnSpPr>
        <xdr:cNvPr id="782" name="直線コネクタ 781"/>
        <xdr:cNvCxnSpPr/>
      </xdr:nvCxnSpPr>
      <xdr:spPr>
        <a:xfrm>
          <a:off x="19545300" y="9780639"/>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3" name="フローチャート : 判断 782"/>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83367</xdr:rowOff>
    </xdr:from>
    <xdr:ext cx="469744" cy="259045"/>
    <xdr:sp macro="" textlink="">
      <xdr:nvSpPr>
        <xdr:cNvPr id="784" name="テキスト ボックス 783"/>
        <xdr:cNvSpPr txBox="1"/>
      </xdr:nvSpPr>
      <xdr:spPr>
        <a:xfrm>
          <a:off x="20199427"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7989</xdr:rowOff>
    </xdr:from>
    <xdr:to>
      <xdr:col>28</xdr:col>
      <xdr:colOff>314325</xdr:colOff>
      <xdr:row>57</xdr:row>
      <xdr:rowOff>8789</xdr:rowOff>
    </xdr:to>
    <xdr:cxnSp macro="">
      <xdr:nvCxnSpPr>
        <xdr:cNvPr id="785" name="直線コネクタ 784"/>
        <xdr:cNvCxnSpPr/>
      </xdr:nvCxnSpPr>
      <xdr:spPr>
        <a:xfrm flipV="1">
          <a:off x="18656300" y="9780639"/>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86" name="フローチャート : 判断 785"/>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12654</xdr:rowOff>
    </xdr:from>
    <xdr:ext cx="469744" cy="259045"/>
    <xdr:sp macro="" textlink="">
      <xdr:nvSpPr>
        <xdr:cNvPr id="787" name="テキスト ボックス 786"/>
        <xdr:cNvSpPr txBox="1"/>
      </xdr:nvSpPr>
      <xdr:spPr>
        <a:xfrm>
          <a:off x="19310427"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88" name="フローチャート : 判断 787"/>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17721</xdr:rowOff>
    </xdr:from>
    <xdr:ext cx="469744" cy="259045"/>
    <xdr:sp macro="" textlink="">
      <xdr:nvSpPr>
        <xdr:cNvPr id="789" name="テキスト ボックス 788"/>
        <xdr:cNvSpPr txBox="1"/>
      </xdr:nvSpPr>
      <xdr:spPr>
        <a:xfrm>
          <a:off x="18421427" y="996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129477</xdr:rowOff>
    </xdr:from>
    <xdr:to>
      <xdr:col>32</xdr:col>
      <xdr:colOff>238125</xdr:colOff>
      <xdr:row>57</xdr:row>
      <xdr:rowOff>59627</xdr:rowOff>
    </xdr:to>
    <xdr:sp macro="" textlink="">
      <xdr:nvSpPr>
        <xdr:cNvPr id="795" name="円/楕円 794"/>
        <xdr:cNvSpPr/>
      </xdr:nvSpPr>
      <xdr:spPr>
        <a:xfrm>
          <a:off x="22110700" y="973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152354</xdr:rowOff>
    </xdr:from>
    <xdr:ext cx="469744" cy="259045"/>
    <xdr:sp macro="" textlink="">
      <xdr:nvSpPr>
        <xdr:cNvPr id="796" name="貸付金該当値テキスト"/>
        <xdr:cNvSpPr txBox="1"/>
      </xdr:nvSpPr>
      <xdr:spPr>
        <a:xfrm>
          <a:off x="22212300" y="958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9,935</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134430</xdr:rowOff>
    </xdr:from>
    <xdr:to>
      <xdr:col>31</xdr:col>
      <xdr:colOff>85725</xdr:colOff>
      <xdr:row>57</xdr:row>
      <xdr:rowOff>64580</xdr:rowOff>
    </xdr:to>
    <xdr:sp macro="" textlink="">
      <xdr:nvSpPr>
        <xdr:cNvPr id="797" name="円/楕円 796"/>
        <xdr:cNvSpPr/>
      </xdr:nvSpPr>
      <xdr:spPr>
        <a:xfrm>
          <a:off x="21272500" y="973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81107</xdr:rowOff>
    </xdr:from>
    <xdr:ext cx="469744" cy="259045"/>
    <xdr:sp macro="" textlink="">
      <xdr:nvSpPr>
        <xdr:cNvPr id="798" name="テキスト ボックス 797"/>
        <xdr:cNvSpPr txBox="1"/>
      </xdr:nvSpPr>
      <xdr:spPr>
        <a:xfrm>
          <a:off x="21088427" y="951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9,805</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135154</xdr:rowOff>
    </xdr:from>
    <xdr:to>
      <xdr:col>29</xdr:col>
      <xdr:colOff>568325</xdr:colOff>
      <xdr:row>57</xdr:row>
      <xdr:rowOff>65304</xdr:rowOff>
    </xdr:to>
    <xdr:sp macro="" textlink="">
      <xdr:nvSpPr>
        <xdr:cNvPr id="799" name="円/楕円 798"/>
        <xdr:cNvSpPr/>
      </xdr:nvSpPr>
      <xdr:spPr>
        <a:xfrm>
          <a:off x="20383500" y="973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81831</xdr:rowOff>
    </xdr:from>
    <xdr:ext cx="469744" cy="259045"/>
    <xdr:sp macro="" textlink="">
      <xdr:nvSpPr>
        <xdr:cNvPr id="800" name="テキスト ボックス 799"/>
        <xdr:cNvSpPr txBox="1"/>
      </xdr:nvSpPr>
      <xdr:spPr>
        <a:xfrm>
          <a:off x="20199427" y="951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9,786</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128639</xdr:rowOff>
    </xdr:from>
    <xdr:to>
      <xdr:col>28</xdr:col>
      <xdr:colOff>365125</xdr:colOff>
      <xdr:row>57</xdr:row>
      <xdr:rowOff>58789</xdr:rowOff>
    </xdr:to>
    <xdr:sp macro="" textlink="">
      <xdr:nvSpPr>
        <xdr:cNvPr id="801" name="円/楕円 800"/>
        <xdr:cNvSpPr/>
      </xdr:nvSpPr>
      <xdr:spPr>
        <a:xfrm>
          <a:off x="19494500" y="97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75316</xdr:rowOff>
    </xdr:from>
    <xdr:ext cx="469744" cy="259045"/>
    <xdr:sp macro="" textlink="">
      <xdr:nvSpPr>
        <xdr:cNvPr id="802" name="テキスト ボックス 801"/>
        <xdr:cNvSpPr txBox="1"/>
      </xdr:nvSpPr>
      <xdr:spPr>
        <a:xfrm>
          <a:off x="19310427" y="950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9,957</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129439</xdr:rowOff>
    </xdr:from>
    <xdr:to>
      <xdr:col>27</xdr:col>
      <xdr:colOff>161925</xdr:colOff>
      <xdr:row>57</xdr:row>
      <xdr:rowOff>59589</xdr:rowOff>
    </xdr:to>
    <xdr:sp macro="" textlink="">
      <xdr:nvSpPr>
        <xdr:cNvPr id="803" name="円/楕円 802"/>
        <xdr:cNvSpPr/>
      </xdr:nvSpPr>
      <xdr:spPr>
        <a:xfrm>
          <a:off x="18605500" y="97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76116</xdr:rowOff>
    </xdr:from>
    <xdr:ext cx="469744" cy="259045"/>
    <xdr:sp macro="" textlink="">
      <xdr:nvSpPr>
        <xdr:cNvPr id="804" name="テキスト ボックス 803"/>
        <xdr:cNvSpPr txBox="1"/>
      </xdr:nvSpPr>
      <xdr:spPr>
        <a:xfrm>
          <a:off x="18421427" y="950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5" name="正方形/長方形 80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6" name="正方形/長方形 80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7" name="正方形/長方形 80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8" name="正方形/長方形 80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9" name="正方形/長方形 80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0" name="正方形/長方形 80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1" name="正方形/長方形 81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5" name="テキスト ボックス 81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6" name="直線コネクタ 81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7" name="テキスト ボックス 81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8" name="直線コネクタ 81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9" name="テキスト ボックス 81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0" name="直線コネクタ 81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1" name="テキスト ボックス 82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2" name="直線コネクタ 82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3" name="テキスト ボックス 82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4" name="直線コネクタ 82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5" name="テキスト ボックス 82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29" name="直線コネクタ 828"/>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0"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1" name="直線コネクタ 830"/>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2"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3" name="直線コネクタ 832"/>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40602</xdr:rowOff>
    </xdr:from>
    <xdr:to>
      <xdr:col>32</xdr:col>
      <xdr:colOff>187325</xdr:colOff>
      <xdr:row>77</xdr:row>
      <xdr:rowOff>131508</xdr:rowOff>
    </xdr:to>
    <xdr:cxnSp macro="">
      <xdr:nvCxnSpPr>
        <xdr:cNvPr id="834" name="直線コネクタ 833"/>
        <xdr:cNvCxnSpPr/>
      </xdr:nvCxnSpPr>
      <xdr:spPr>
        <a:xfrm>
          <a:off x="21323300" y="12899352"/>
          <a:ext cx="838200" cy="43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117606</xdr:rowOff>
    </xdr:from>
    <xdr:ext cx="534377" cy="259045"/>
    <xdr:sp macro="" textlink="">
      <xdr:nvSpPr>
        <xdr:cNvPr id="835" name="繰出金平均値テキスト"/>
        <xdr:cNvSpPr txBox="1"/>
      </xdr:nvSpPr>
      <xdr:spPr>
        <a:xfrm>
          <a:off x="22212300" y="12804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36" name="フローチャート : 判断 835"/>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40602</xdr:rowOff>
    </xdr:from>
    <xdr:to>
      <xdr:col>31</xdr:col>
      <xdr:colOff>34925</xdr:colOff>
      <xdr:row>75</xdr:row>
      <xdr:rowOff>122403</xdr:rowOff>
    </xdr:to>
    <xdr:cxnSp macro="">
      <xdr:nvCxnSpPr>
        <xdr:cNvPr id="837" name="直線コネクタ 836"/>
        <xdr:cNvCxnSpPr/>
      </xdr:nvCxnSpPr>
      <xdr:spPr>
        <a:xfrm flipV="1">
          <a:off x="20434300" y="12899352"/>
          <a:ext cx="889000" cy="8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38" name="フローチャート : 判断 837"/>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171017</xdr:rowOff>
    </xdr:from>
    <xdr:ext cx="534377" cy="259045"/>
    <xdr:sp macro="" textlink="">
      <xdr:nvSpPr>
        <xdr:cNvPr id="839" name="テキスト ボックス 838"/>
        <xdr:cNvSpPr txBox="1"/>
      </xdr:nvSpPr>
      <xdr:spPr>
        <a:xfrm>
          <a:off x="21056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122403</xdr:rowOff>
    </xdr:from>
    <xdr:to>
      <xdr:col>29</xdr:col>
      <xdr:colOff>517525</xdr:colOff>
      <xdr:row>76</xdr:row>
      <xdr:rowOff>34068</xdr:rowOff>
    </xdr:to>
    <xdr:cxnSp macro="">
      <xdr:nvCxnSpPr>
        <xdr:cNvPr id="840" name="直線コネクタ 839"/>
        <xdr:cNvCxnSpPr/>
      </xdr:nvCxnSpPr>
      <xdr:spPr>
        <a:xfrm flipV="1">
          <a:off x="19545300" y="12981153"/>
          <a:ext cx="889000" cy="8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1" name="フローチャート : 判断 840"/>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42" name="テキスト ボックス 841"/>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34068</xdr:rowOff>
    </xdr:from>
    <xdr:to>
      <xdr:col>28</xdr:col>
      <xdr:colOff>314325</xdr:colOff>
      <xdr:row>76</xdr:row>
      <xdr:rowOff>64776</xdr:rowOff>
    </xdr:to>
    <xdr:cxnSp macro="">
      <xdr:nvCxnSpPr>
        <xdr:cNvPr id="843" name="直線コネクタ 842"/>
        <xdr:cNvCxnSpPr/>
      </xdr:nvCxnSpPr>
      <xdr:spPr>
        <a:xfrm flipV="1">
          <a:off x="18656300" y="13064268"/>
          <a:ext cx="889000" cy="3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44" name="フローチャート : 判断 843"/>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45" name="テキスト ボックス 844"/>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46" name="フローチャート : 判断 845"/>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47" name="テキスト ボックス 846"/>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80708</xdr:rowOff>
    </xdr:from>
    <xdr:to>
      <xdr:col>32</xdr:col>
      <xdr:colOff>238125</xdr:colOff>
      <xdr:row>78</xdr:row>
      <xdr:rowOff>10858</xdr:rowOff>
    </xdr:to>
    <xdr:sp macro="" textlink="">
      <xdr:nvSpPr>
        <xdr:cNvPr id="853" name="円/楕円 852"/>
        <xdr:cNvSpPr/>
      </xdr:nvSpPr>
      <xdr:spPr>
        <a:xfrm>
          <a:off x="22110700" y="1328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59135</xdr:rowOff>
    </xdr:from>
    <xdr:ext cx="534377" cy="259045"/>
    <xdr:sp macro="" textlink="">
      <xdr:nvSpPr>
        <xdr:cNvPr id="854" name="繰出金該当値テキスト"/>
        <xdr:cNvSpPr txBox="1"/>
      </xdr:nvSpPr>
      <xdr:spPr>
        <a:xfrm>
          <a:off x="22212300" y="1326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33,430</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161252</xdr:rowOff>
    </xdr:from>
    <xdr:to>
      <xdr:col>31</xdr:col>
      <xdr:colOff>85725</xdr:colOff>
      <xdr:row>75</xdr:row>
      <xdr:rowOff>91402</xdr:rowOff>
    </xdr:to>
    <xdr:sp macro="" textlink="">
      <xdr:nvSpPr>
        <xdr:cNvPr id="855" name="円/楕円 854"/>
        <xdr:cNvSpPr/>
      </xdr:nvSpPr>
      <xdr:spPr>
        <a:xfrm>
          <a:off x="21272500" y="128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107929</xdr:rowOff>
    </xdr:from>
    <xdr:ext cx="534377" cy="259045"/>
    <xdr:sp macro="" textlink="">
      <xdr:nvSpPr>
        <xdr:cNvPr id="856" name="テキスト ボックス 855"/>
        <xdr:cNvSpPr txBox="1"/>
      </xdr:nvSpPr>
      <xdr:spPr>
        <a:xfrm>
          <a:off x="21056111" y="1262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56,202</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71603</xdr:rowOff>
    </xdr:from>
    <xdr:to>
      <xdr:col>29</xdr:col>
      <xdr:colOff>568325</xdr:colOff>
      <xdr:row>76</xdr:row>
      <xdr:rowOff>1752</xdr:rowOff>
    </xdr:to>
    <xdr:sp macro="" textlink="">
      <xdr:nvSpPr>
        <xdr:cNvPr id="857" name="円/楕円 856"/>
        <xdr:cNvSpPr/>
      </xdr:nvSpPr>
      <xdr:spPr>
        <a:xfrm>
          <a:off x="20383500" y="129303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18280</xdr:rowOff>
    </xdr:from>
    <xdr:ext cx="534377" cy="259045"/>
    <xdr:sp macro="" textlink="">
      <xdr:nvSpPr>
        <xdr:cNvPr id="858" name="テキスト ボックス 857"/>
        <xdr:cNvSpPr txBox="1"/>
      </xdr:nvSpPr>
      <xdr:spPr>
        <a:xfrm>
          <a:off x="20167111" y="1270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51,908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154718</xdr:rowOff>
    </xdr:from>
    <xdr:to>
      <xdr:col>28</xdr:col>
      <xdr:colOff>365125</xdr:colOff>
      <xdr:row>76</xdr:row>
      <xdr:rowOff>84868</xdr:rowOff>
    </xdr:to>
    <xdr:sp macro="" textlink="">
      <xdr:nvSpPr>
        <xdr:cNvPr id="859" name="円/楕円 858"/>
        <xdr:cNvSpPr/>
      </xdr:nvSpPr>
      <xdr:spPr>
        <a:xfrm>
          <a:off x="19494500" y="1301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101395</xdr:rowOff>
    </xdr:from>
    <xdr:ext cx="534377" cy="259045"/>
    <xdr:sp macro="" textlink="">
      <xdr:nvSpPr>
        <xdr:cNvPr id="860" name="テキスト ボックス 859"/>
        <xdr:cNvSpPr txBox="1"/>
      </xdr:nvSpPr>
      <xdr:spPr>
        <a:xfrm>
          <a:off x="19278111" y="1278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47,545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13976</xdr:rowOff>
    </xdr:from>
    <xdr:to>
      <xdr:col>27</xdr:col>
      <xdr:colOff>161925</xdr:colOff>
      <xdr:row>76</xdr:row>
      <xdr:rowOff>115576</xdr:rowOff>
    </xdr:to>
    <xdr:sp macro="" textlink="">
      <xdr:nvSpPr>
        <xdr:cNvPr id="861" name="円/楕円 860"/>
        <xdr:cNvSpPr/>
      </xdr:nvSpPr>
      <xdr:spPr>
        <a:xfrm>
          <a:off x="18605500" y="130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132104</xdr:rowOff>
    </xdr:from>
    <xdr:ext cx="534377" cy="259045"/>
    <xdr:sp macro="" textlink="">
      <xdr:nvSpPr>
        <xdr:cNvPr id="862" name="テキスト ボックス 861"/>
        <xdr:cNvSpPr txBox="1"/>
      </xdr:nvSpPr>
      <xdr:spPr>
        <a:xfrm>
          <a:off x="18389111" y="1281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45,933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性質別歳出では、普通建設事業費（うち新規整備）、積立金、貸付金で類似団体平均値を上回りましたが、それ以外の費用については類似団体平均値を下回る結果となりました。</a:t>
          </a:r>
        </a:p>
        <a:p>
          <a:r>
            <a:rPr kumimoji="1" lang="ja-JP" altLang="en-US" sz="1300">
              <a:latin typeface="ＭＳ Ｐゴシック"/>
            </a:rPr>
            <a:t>前年対比では、扶助費、補助費等、普通建設事業費（うち新規整備）、公債費、積立金の各費用において住民一人当たりのコストが増加しましたが、普通建設事業（うち更新整備）、繰出金等の各項目では減少となっています。</a:t>
          </a:r>
        </a:p>
        <a:p>
          <a:r>
            <a:rPr kumimoji="1" lang="ja-JP" altLang="en-US" sz="1300">
              <a:latin typeface="ＭＳ Ｐゴシック"/>
            </a:rPr>
            <a:t>今後は新総合体育館の建設や穂高広域施設組合での新ごみ処理施設建て替えが予定されいるため普通建設事業や補助費等でのコスト増加が予想されますが、住民サービス低下防止を視野に入れながら引き続き事務事業のスリム化を目指していきます。</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長野県安曇野市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98,099
96,898
331.78
41,624,725
40,919,763
635,543
25,995,733
41,756,634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22.2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23571</xdr:rowOff>
    </xdr:from>
    <xdr:to>
      <xdr:col>6</xdr:col>
      <xdr:colOff>511175</xdr:colOff>
      <xdr:row>36</xdr:row>
      <xdr:rowOff>137414</xdr:rowOff>
    </xdr:to>
    <xdr:cxnSp macro="">
      <xdr:nvCxnSpPr>
        <xdr:cNvPr id="59" name="直線コネクタ 58"/>
        <xdr:cNvCxnSpPr/>
      </xdr:nvCxnSpPr>
      <xdr:spPr>
        <a:xfrm>
          <a:off x="3797300" y="6195771"/>
          <a:ext cx="8382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109034</xdr:rowOff>
    </xdr:from>
    <xdr:ext cx="469744" cy="259045"/>
    <xdr:sp macro="" textlink="">
      <xdr:nvSpPr>
        <xdr:cNvPr id="60" name="議会費平均値テキスト"/>
        <xdr:cNvSpPr txBox="1"/>
      </xdr:nvSpPr>
      <xdr:spPr>
        <a:xfrm>
          <a:off x="4686300" y="5766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23571</xdr:rowOff>
    </xdr:from>
    <xdr:to>
      <xdr:col>5</xdr:col>
      <xdr:colOff>358775</xdr:colOff>
      <xdr:row>36</xdr:row>
      <xdr:rowOff>120498</xdr:rowOff>
    </xdr:to>
    <xdr:cxnSp macro="">
      <xdr:nvCxnSpPr>
        <xdr:cNvPr id="62" name="直線コネクタ 61"/>
        <xdr:cNvCxnSpPr/>
      </xdr:nvCxnSpPr>
      <xdr:spPr>
        <a:xfrm flipV="1">
          <a:off x="2908300" y="6195771"/>
          <a:ext cx="889000" cy="9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39692</xdr:rowOff>
    </xdr:from>
    <xdr:ext cx="469744" cy="259045"/>
    <xdr:sp macro="" textlink="">
      <xdr:nvSpPr>
        <xdr:cNvPr id="64" name="テキスト ボックス 63"/>
        <xdr:cNvSpPr txBox="1"/>
      </xdr:nvSpPr>
      <xdr:spPr>
        <a:xfrm>
          <a:off x="3562427"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120498</xdr:rowOff>
    </xdr:from>
    <xdr:to>
      <xdr:col>4</xdr:col>
      <xdr:colOff>155575</xdr:colOff>
      <xdr:row>36</xdr:row>
      <xdr:rowOff>164846</xdr:rowOff>
    </xdr:to>
    <xdr:cxnSp macro="">
      <xdr:nvCxnSpPr>
        <xdr:cNvPr id="65" name="直線コネクタ 64"/>
        <xdr:cNvCxnSpPr/>
      </xdr:nvCxnSpPr>
      <xdr:spPr>
        <a:xfrm flipV="1">
          <a:off x="2019300" y="6292698"/>
          <a:ext cx="8890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47346</xdr:rowOff>
    </xdr:from>
    <xdr:to>
      <xdr:col>2</xdr:col>
      <xdr:colOff>638175</xdr:colOff>
      <xdr:row>36</xdr:row>
      <xdr:rowOff>164846</xdr:rowOff>
    </xdr:to>
    <xdr:cxnSp macro="">
      <xdr:nvCxnSpPr>
        <xdr:cNvPr id="68" name="直線コネクタ 67"/>
        <xdr:cNvCxnSpPr/>
      </xdr:nvCxnSpPr>
      <xdr:spPr>
        <a:xfrm>
          <a:off x="1130300" y="6219546"/>
          <a:ext cx="889000" cy="1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86614</xdr:rowOff>
    </xdr:from>
    <xdr:to>
      <xdr:col>6</xdr:col>
      <xdr:colOff>561975</xdr:colOff>
      <xdr:row>37</xdr:row>
      <xdr:rowOff>16764</xdr:rowOff>
    </xdr:to>
    <xdr:sp macro="" textlink="">
      <xdr:nvSpPr>
        <xdr:cNvPr id="78" name="円/楕円 77"/>
        <xdr:cNvSpPr/>
      </xdr:nvSpPr>
      <xdr:spPr>
        <a:xfrm>
          <a:off x="4584700" y="62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1541</xdr:rowOff>
    </xdr:from>
    <xdr:ext cx="469744" cy="259045"/>
    <xdr:sp macro="" textlink="">
      <xdr:nvSpPr>
        <xdr:cNvPr id="79" name="議会費該当値テキスト"/>
        <xdr:cNvSpPr txBox="1"/>
      </xdr:nvSpPr>
      <xdr:spPr>
        <a:xfrm>
          <a:off x="4686300" y="61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144221</xdr:rowOff>
    </xdr:from>
    <xdr:to>
      <xdr:col>5</xdr:col>
      <xdr:colOff>409575</xdr:colOff>
      <xdr:row>36</xdr:row>
      <xdr:rowOff>74371</xdr:rowOff>
    </xdr:to>
    <xdr:sp macro="" textlink="">
      <xdr:nvSpPr>
        <xdr:cNvPr id="80" name="円/楕円 79"/>
        <xdr:cNvSpPr/>
      </xdr:nvSpPr>
      <xdr:spPr>
        <a:xfrm>
          <a:off x="3746500" y="6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65498</xdr:rowOff>
    </xdr:from>
    <xdr:ext cx="469744" cy="259045"/>
    <xdr:sp macro="" textlink="">
      <xdr:nvSpPr>
        <xdr:cNvPr id="81" name="テキスト ボックス 80"/>
        <xdr:cNvSpPr txBox="1"/>
      </xdr:nvSpPr>
      <xdr:spPr>
        <a:xfrm>
          <a:off x="3562427" y="6237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69698</xdr:rowOff>
    </xdr:from>
    <xdr:to>
      <xdr:col>4</xdr:col>
      <xdr:colOff>206375</xdr:colOff>
      <xdr:row>36</xdr:row>
      <xdr:rowOff>171298</xdr:rowOff>
    </xdr:to>
    <xdr:sp macro="" textlink="">
      <xdr:nvSpPr>
        <xdr:cNvPr id="82" name="円/楕円 81"/>
        <xdr:cNvSpPr/>
      </xdr:nvSpPr>
      <xdr:spPr>
        <a:xfrm>
          <a:off x="2857500" y="624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162425</xdr:rowOff>
    </xdr:from>
    <xdr:ext cx="469744" cy="259045"/>
    <xdr:sp macro="" textlink="">
      <xdr:nvSpPr>
        <xdr:cNvPr id="83" name="テキスト ボックス 82"/>
        <xdr:cNvSpPr txBox="1"/>
      </xdr:nvSpPr>
      <xdr:spPr>
        <a:xfrm>
          <a:off x="2673427" y="63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114046</xdr:rowOff>
    </xdr:from>
    <xdr:to>
      <xdr:col>3</xdr:col>
      <xdr:colOff>3175</xdr:colOff>
      <xdr:row>37</xdr:row>
      <xdr:rowOff>44196</xdr:rowOff>
    </xdr:to>
    <xdr:sp macro="" textlink="">
      <xdr:nvSpPr>
        <xdr:cNvPr id="84" name="円/楕円 83"/>
        <xdr:cNvSpPr/>
      </xdr:nvSpPr>
      <xdr:spPr>
        <a:xfrm>
          <a:off x="1968500" y="62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35323</xdr:rowOff>
    </xdr:from>
    <xdr:ext cx="469744" cy="259045"/>
    <xdr:sp macro="" textlink="">
      <xdr:nvSpPr>
        <xdr:cNvPr id="85" name="テキスト ボックス 84"/>
        <xdr:cNvSpPr txBox="1"/>
      </xdr:nvSpPr>
      <xdr:spPr>
        <a:xfrm>
          <a:off x="1784427"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167996</xdr:rowOff>
    </xdr:from>
    <xdr:to>
      <xdr:col>1</xdr:col>
      <xdr:colOff>485775</xdr:colOff>
      <xdr:row>36</xdr:row>
      <xdr:rowOff>98146</xdr:rowOff>
    </xdr:to>
    <xdr:sp macro="" textlink="">
      <xdr:nvSpPr>
        <xdr:cNvPr id="86" name="円/楕円 85"/>
        <xdr:cNvSpPr/>
      </xdr:nvSpPr>
      <xdr:spPr>
        <a:xfrm>
          <a:off x="1079500" y="61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89273</xdr:rowOff>
    </xdr:from>
    <xdr:ext cx="469744" cy="259045"/>
    <xdr:sp macro="" textlink="">
      <xdr:nvSpPr>
        <xdr:cNvPr id="87" name="テキスト ボックス 86"/>
        <xdr:cNvSpPr txBox="1"/>
      </xdr:nvSpPr>
      <xdr:spPr>
        <a:xfrm>
          <a:off x="895427" y="62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52421</xdr:rowOff>
    </xdr:from>
    <xdr:to>
      <xdr:col>6</xdr:col>
      <xdr:colOff>511175</xdr:colOff>
      <xdr:row>56</xdr:row>
      <xdr:rowOff>126061</xdr:rowOff>
    </xdr:to>
    <xdr:cxnSp macro="">
      <xdr:nvCxnSpPr>
        <xdr:cNvPr id="116" name="直線コネクタ 115"/>
        <xdr:cNvCxnSpPr/>
      </xdr:nvCxnSpPr>
      <xdr:spPr>
        <a:xfrm>
          <a:off x="3797300" y="9653621"/>
          <a:ext cx="838200" cy="7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16603</xdr:rowOff>
    </xdr:from>
    <xdr:ext cx="534377" cy="259045"/>
    <xdr:sp macro="" textlink="">
      <xdr:nvSpPr>
        <xdr:cNvPr id="117" name="総務費平均値テキスト"/>
        <xdr:cNvSpPr txBox="1"/>
      </xdr:nvSpPr>
      <xdr:spPr>
        <a:xfrm>
          <a:off x="4686300" y="94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132972</xdr:rowOff>
    </xdr:from>
    <xdr:to>
      <xdr:col>5</xdr:col>
      <xdr:colOff>358775</xdr:colOff>
      <xdr:row>56</xdr:row>
      <xdr:rowOff>52421</xdr:rowOff>
    </xdr:to>
    <xdr:cxnSp macro="">
      <xdr:nvCxnSpPr>
        <xdr:cNvPr id="119" name="直線コネクタ 118"/>
        <xdr:cNvCxnSpPr/>
      </xdr:nvCxnSpPr>
      <xdr:spPr>
        <a:xfrm>
          <a:off x="2908300" y="9562722"/>
          <a:ext cx="889000" cy="9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71528</xdr:rowOff>
    </xdr:from>
    <xdr:ext cx="534377" cy="259045"/>
    <xdr:sp macro="" textlink="">
      <xdr:nvSpPr>
        <xdr:cNvPr id="121" name="テキスト ボックス 120"/>
        <xdr:cNvSpPr txBox="1"/>
      </xdr:nvSpPr>
      <xdr:spPr>
        <a:xfrm>
          <a:off x="3530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132972</xdr:rowOff>
    </xdr:from>
    <xdr:to>
      <xdr:col>4</xdr:col>
      <xdr:colOff>155575</xdr:colOff>
      <xdr:row>55</xdr:row>
      <xdr:rowOff>142718</xdr:rowOff>
    </xdr:to>
    <xdr:cxnSp macro="">
      <xdr:nvCxnSpPr>
        <xdr:cNvPr id="122" name="直線コネクタ 121"/>
        <xdr:cNvCxnSpPr/>
      </xdr:nvCxnSpPr>
      <xdr:spPr>
        <a:xfrm flipV="1">
          <a:off x="2019300" y="9562722"/>
          <a:ext cx="889000" cy="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145752</xdr:rowOff>
    </xdr:from>
    <xdr:ext cx="534377" cy="259045"/>
    <xdr:sp macro="" textlink="">
      <xdr:nvSpPr>
        <xdr:cNvPr id="124" name="テキスト ボックス 123"/>
        <xdr:cNvSpPr txBox="1"/>
      </xdr:nvSpPr>
      <xdr:spPr>
        <a:xfrm>
          <a:off x="2641111" y="974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142718</xdr:rowOff>
    </xdr:from>
    <xdr:to>
      <xdr:col>2</xdr:col>
      <xdr:colOff>638175</xdr:colOff>
      <xdr:row>56</xdr:row>
      <xdr:rowOff>48504</xdr:rowOff>
    </xdr:to>
    <xdr:cxnSp macro="">
      <xdr:nvCxnSpPr>
        <xdr:cNvPr id="125" name="直線コネクタ 124"/>
        <xdr:cNvCxnSpPr/>
      </xdr:nvCxnSpPr>
      <xdr:spPr>
        <a:xfrm flipV="1">
          <a:off x="1130300" y="9572468"/>
          <a:ext cx="889000" cy="7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115493</xdr:rowOff>
    </xdr:from>
    <xdr:ext cx="534377" cy="259045"/>
    <xdr:sp macro="" textlink="">
      <xdr:nvSpPr>
        <xdr:cNvPr id="127" name="テキスト ボックス 126"/>
        <xdr:cNvSpPr txBox="1"/>
      </xdr:nvSpPr>
      <xdr:spPr>
        <a:xfrm>
          <a:off x="1752111" y="9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75261</xdr:rowOff>
    </xdr:from>
    <xdr:to>
      <xdr:col>6</xdr:col>
      <xdr:colOff>561975</xdr:colOff>
      <xdr:row>57</xdr:row>
      <xdr:rowOff>5411</xdr:rowOff>
    </xdr:to>
    <xdr:sp macro="" textlink="">
      <xdr:nvSpPr>
        <xdr:cNvPr id="135" name="円/楕円 134"/>
        <xdr:cNvSpPr/>
      </xdr:nvSpPr>
      <xdr:spPr>
        <a:xfrm>
          <a:off x="4584700" y="967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53688</xdr:rowOff>
    </xdr:from>
    <xdr:ext cx="534377" cy="259045"/>
    <xdr:sp macro="" textlink="">
      <xdr:nvSpPr>
        <xdr:cNvPr id="136" name="総務費該当値テキスト"/>
        <xdr:cNvSpPr txBox="1"/>
      </xdr:nvSpPr>
      <xdr:spPr>
        <a:xfrm>
          <a:off x="4686300" y="965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56,790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1621</xdr:rowOff>
    </xdr:from>
    <xdr:to>
      <xdr:col>5</xdr:col>
      <xdr:colOff>409575</xdr:colOff>
      <xdr:row>56</xdr:row>
      <xdr:rowOff>103221</xdr:rowOff>
    </xdr:to>
    <xdr:sp macro="" textlink="">
      <xdr:nvSpPr>
        <xdr:cNvPr id="137" name="円/楕円 136"/>
        <xdr:cNvSpPr/>
      </xdr:nvSpPr>
      <xdr:spPr>
        <a:xfrm>
          <a:off x="3746500" y="960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94348</xdr:rowOff>
    </xdr:from>
    <xdr:ext cx="534377" cy="259045"/>
    <xdr:sp macro="" textlink="">
      <xdr:nvSpPr>
        <xdr:cNvPr id="138" name="テキスト ボックス 137"/>
        <xdr:cNvSpPr txBox="1"/>
      </xdr:nvSpPr>
      <xdr:spPr>
        <a:xfrm>
          <a:off x="3530111" y="969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66,454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82172</xdr:rowOff>
    </xdr:from>
    <xdr:to>
      <xdr:col>4</xdr:col>
      <xdr:colOff>206375</xdr:colOff>
      <xdr:row>56</xdr:row>
      <xdr:rowOff>12322</xdr:rowOff>
    </xdr:to>
    <xdr:sp macro="" textlink="">
      <xdr:nvSpPr>
        <xdr:cNvPr id="139" name="円/楕円 138"/>
        <xdr:cNvSpPr/>
      </xdr:nvSpPr>
      <xdr:spPr>
        <a:xfrm>
          <a:off x="2857500" y="951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28849</xdr:rowOff>
    </xdr:from>
    <xdr:ext cx="534377" cy="259045"/>
    <xdr:sp macro="" textlink="">
      <xdr:nvSpPr>
        <xdr:cNvPr id="140" name="テキスト ボックス 139"/>
        <xdr:cNvSpPr txBox="1"/>
      </xdr:nvSpPr>
      <xdr:spPr>
        <a:xfrm>
          <a:off x="2641111" y="928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78,383</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91918</xdr:rowOff>
    </xdr:from>
    <xdr:to>
      <xdr:col>3</xdr:col>
      <xdr:colOff>3175</xdr:colOff>
      <xdr:row>56</xdr:row>
      <xdr:rowOff>22068</xdr:rowOff>
    </xdr:to>
    <xdr:sp macro="" textlink="">
      <xdr:nvSpPr>
        <xdr:cNvPr id="141" name="円/楕円 140"/>
        <xdr:cNvSpPr/>
      </xdr:nvSpPr>
      <xdr:spPr>
        <a:xfrm>
          <a:off x="1968500" y="952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38595</xdr:rowOff>
    </xdr:from>
    <xdr:ext cx="534377" cy="259045"/>
    <xdr:sp macro="" textlink="">
      <xdr:nvSpPr>
        <xdr:cNvPr id="142" name="テキスト ボックス 141"/>
        <xdr:cNvSpPr txBox="1"/>
      </xdr:nvSpPr>
      <xdr:spPr>
        <a:xfrm>
          <a:off x="1752111" y="929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77,104</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169154</xdr:rowOff>
    </xdr:from>
    <xdr:to>
      <xdr:col>1</xdr:col>
      <xdr:colOff>485775</xdr:colOff>
      <xdr:row>56</xdr:row>
      <xdr:rowOff>99304</xdr:rowOff>
    </xdr:to>
    <xdr:sp macro="" textlink="">
      <xdr:nvSpPr>
        <xdr:cNvPr id="143" name="円/楕円 142"/>
        <xdr:cNvSpPr/>
      </xdr:nvSpPr>
      <xdr:spPr>
        <a:xfrm>
          <a:off x="1079500" y="959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90431</xdr:rowOff>
    </xdr:from>
    <xdr:ext cx="534377" cy="259045"/>
    <xdr:sp macro="" textlink="">
      <xdr:nvSpPr>
        <xdr:cNvPr id="144" name="テキスト ボックス 143"/>
        <xdr:cNvSpPr txBox="1"/>
      </xdr:nvSpPr>
      <xdr:spPr>
        <a:xfrm>
          <a:off x="863111" y="969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134159</xdr:rowOff>
    </xdr:from>
    <xdr:to>
      <xdr:col>6</xdr:col>
      <xdr:colOff>510540</xdr:colOff>
      <xdr:row>77</xdr:row>
      <xdr:rowOff>125603</xdr:rowOff>
    </xdr:to>
    <xdr:cxnSp macro="">
      <xdr:nvCxnSpPr>
        <xdr:cNvPr id="171" name="直線コネクタ 170"/>
        <xdr:cNvCxnSpPr/>
      </xdr:nvCxnSpPr>
      <xdr:spPr>
        <a:xfrm flipV="1">
          <a:off x="4633595" y="12135659"/>
          <a:ext cx="1270" cy="1191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129430</xdr:rowOff>
    </xdr:from>
    <xdr:ext cx="599010" cy="259045"/>
    <xdr:sp macro="" textlink="">
      <xdr:nvSpPr>
        <xdr:cNvPr id="172" name="民生費最小値テキスト"/>
        <xdr:cNvSpPr txBox="1"/>
      </xdr:nvSpPr>
      <xdr:spPr>
        <a:xfrm>
          <a:off x="4686300" y="13331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77</xdr:row>
      <xdr:rowOff>125603</xdr:rowOff>
    </xdr:from>
    <xdr:to>
      <xdr:col>6</xdr:col>
      <xdr:colOff>600075</xdr:colOff>
      <xdr:row>77</xdr:row>
      <xdr:rowOff>125603</xdr:rowOff>
    </xdr:to>
    <xdr:cxnSp macro="">
      <xdr:nvCxnSpPr>
        <xdr:cNvPr id="173" name="直線コネクタ 172"/>
        <xdr:cNvCxnSpPr/>
      </xdr:nvCxnSpPr>
      <xdr:spPr>
        <a:xfrm>
          <a:off x="4546600" y="13327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80836</xdr:rowOff>
    </xdr:from>
    <xdr:ext cx="599010" cy="259045"/>
    <xdr:sp macro="" textlink="">
      <xdr:nvSpPr>
        <xdr:cNvPr id="174" name="民生費最大値テキスト"/>
        <xdr:cNvSpPr txBox="1"/>
      </xdr:nvSpPr>
      <xdr:spPr>
        <a:xfrm>
          <a:off x="4686300" y="1191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70</xdr:row>
      <xdr:rowOff>134159</xdr:rowOff>
    </xdr:from>
    <xdr:to>
      <xdr:col>6</xdr:col>
      <xdr:colOff>600075</xdr:colOff>
      <xdr:row>70</xdr:row>
      <xdr:rowOff>134159</xdr:rowOff>
    </xdr:to>
    <xdr:cxnSp macro="">
      <xdr:nvCxnSpPr>
        <xdr:cNvPr id="175" name="直線コネクタ 174"/>
        <xdr:cNvCxnSpPr/>
      </xdr:nvCxnSpPr>
      <xdr:spPr>
        <a:xfrm>
          <a:off x="4546600" y="1213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8973</xdr:rowOff>
    </xdr:from>
    <xdr:to>
      <xdr:col>6</xdr:col>
      <xdr:colOff>511175</xdr:colOff>
      <xdr:row>77</xdr:row>
      <xdr:rowOff>108469</xdr:rowOff>
    </xdr:to>
    <xdr:cxnSp macro="">
      <xdr:nvCxnSpPr>
        <xdr:cNvPr id="176" name="直線コネクタ 175"/>
        <xdr:cNvCxnSpPr/>
      </xdr:nvCxnSpPr>
      <xdr:spPr>
        <a:xfrm flipV="1">
          <a:off x="3797300" y="13210623"/>
          <a:ext cx="838200" cy="9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151978</xdr:rowOff>
    </xdr:from>
    <xdr:ext cx="599010" cy="259045"/>
    <xdr:sp macro="" textlink="">
      <xdr:nvSpPr>
        <xdr:cNvPr id="177" name="民生費平均値テキスト"/>
        <xdr:cNvSpPr txBox="1"/>
      </xdr:nvSpPr>
      <xdr:spPr>
        <a:xfrm>
          <a:off x="4686300" y="126678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129101</xdr:rowOff>
    </xdr:from>
    <xdr:to>
      <xdr:col>6</xdr:col>
      <xdr:colOff>561975</xdr:colOff>
      <xdr:row>75</xdr:row>
      <xdr:rowOff>59251</xdr:rowOff>
    </xdr:to>
    <xdr:sp macro="" textlink="">
      <xdr:nvSpPr>
        <xdr:cNvPr id="178" name="フローチャート : 判断 177"/>
        <xdr:cNvSpPr/>
      </xdr:nvSpPr>
      <xdr:spPr>
        <a:xfrm>
          <a:off x="4584700" y="128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98182</xdr:rowOff>
    </xdr:from>
    <xdr:to>
      <xdr:col>5</xdr:col>
      <xdr:colOff>358775</xdr:colOff>
      <xdr:row>77</xdr:row>
      <xdr:rowOff>108469</xdr:rowOff>
    </xdr:to>
    <xdr:cxnSp macro="">
      <xdr:nvCxnSpPr>
        <xdr:cNvPr id="179" name="直線コネクタ 178"/>
        <xdr:cNvCxnSpPr/>
      </xdr:nvCxnSpPr>
      <xdr:spPr>
        <a:xfrm>
          <a:off x="2908300" y="13299832"/>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55687</xdr:rowOff>
    </xdr:from>
    <xdr:to>
      <xdr:col>5</xdr:col>
      <xdr:colOff>409575</xdr:colOff>
      <xdr:row>74</xdr:row>
      <xdr:rowOff>157287</xdr:rowOff>
    </xdr:to>
    <xdr:sp macro="" textlink="">
      <xdr:nvSpPr>
        <xdr:cNvPr id="180" name="フローチャート : 判断 179"/>
        <xdr:cNvSpPr/>
      </xdr:nvSpPr>
      <xdr:spPr>
        <a:xfrm>
          <a:off x="3746500" y="1274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2364</xdr:rowOff>
    </xdr:from>
    <xdr:ext cx="599010" cy="259045"/>
    <xdr:sp macro="" textlink="">
      <xdr:nvSpPr>
        <xdr:cNvPr id="181" name="テキスト ボックス 180"/>
        <xdr:cNvSpPr txBox="1"/>
      </xdr:nvSpPr>
      <xdr:spPr>
        <a:xfrm>
          <a:off x="3497794" y="1251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98182</xdr:rowOff>
    </xdr:from>
    <xdr:to>
      <xdr:col>4</xdr:col>
      <xdr:colOff>155575</xdr:colOff>
      <xdr:row>78</xdr:row>
      <xdr:rowOff>25825</xdr:rowOff>
    </xdr:to>
    <xdr:cxnSp macro="">
      <xdr:nvCxnSpPr>
        <xdr:cNvPr id="182" name="直線コネクタ 181"/>
        <xdr:cNvCxnSpPr/>
      </xdr:nvCxnSpPr>
      <xdr:spPr>
        <a:xfrm flipV="1">
          <a:off x="2019300" y="13299832"/>
          <a:ext cx="889000" cy="9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143633</xdr:rowOff>
    </xdr:from>
    <xdr:to>
      <xdr:col>4</xdr:col>
      <xdr:colOff>206375</xdr:colOff>
      <xdr:row>76</xdr:row>
      <xdr:rowOff>73783</xdr:rowOff>
    </xdr:to>
    <xdr:sp macro="" textlink="">
      <xdr:nvSpPr>
        <xdr:cNvPr id="183" name="フローチャート : 判断 182"/>
        <xdr:cNvSpPr/>
      </xdr:nvSpPr>
      <xdr:spPr>
        <a:xfrm>
          <a:off x="2857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90310</xdr:rowOff>
    </xdr:from>
    <xdr:ext cx="599010" cy="259045"/>
    <xdr:sp macro="" textlink="">
      <xdr:nvSpPr>
        <xdr:cNvPr id="184" name="テキスト ボックス 183"/>
        <xdr:cNvSpPr txBox="1"/>
      </xdr:nvSpPr>
      <xdr:spPr>
        <a:xfrm>
          <a:off x="2608794"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25825</xdr:rowOff>
    </xdr:from>
    <xdr:to>
      <xdr:col>2</xdr:col>
      <xdr:colOff>638175</xdr:colOff>
      <xdr:row>78</xdr:row>
      <xdr:rowOff>45278</xdr:rowOff>
    </xdr:to>
    <xdr:cxnSp macro="">
      <xdr:nvCxnSpPr>
        <xdr:cNvPr id="185" name="直線コネクタ 184"/>
        <xdr:cNvCxnSpPr/>
      </xdr:nvCxnSpPr>
      <xdr:spPr>
        <a:xfrm flipV="1">
          <a:off x="1130300" y="13398925"/>
          <a:ext cx="889000" cy="1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43996</xdr:rowOff>
    </xdr:from>
    <xdr:to>
      <xdr:col>3</xdr:col>
      <xdr:colOff>3175</xdr:colOff>
      <xdr:row>76</xdr:row>
      <xdr:rowOff>145596</xdr:rowOff>
    </xdr:to>
    <xdr:sp macro="" textlink="">
      <xdr:nvSpPr>
        <xdr:cNvPr id="186" name="フローチャート : 判断 185"/>
        <xdr:cNvSpPr/>
      </xdr:nvSpPr>
      <xdr:spPr>
        <a:xfrm>
          <a:off x="1968500" y="1307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162124</xdr:rowOff>
    </xdr:from>
    <xdr:ext cx="599010" cy="259045"/>
    <xdr:sp macro="" textlink="">
      <xdr:nvSpPr>
        <xdr:cNvPr id="187" name="テキスト ボックス 186"/>
        <xdr:cNvSpPr txBox="1"/>
      </xdr:nvSpPr>
      <xdr:spPr>
        <a:xfrm>
          <a:off x="1719794" y="1284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104488</xdr:rowOff>
    </xdr:from>
    <xdr:to>
      <xdr:col>1</xdr:col>
      <xdr:colOff>485775</xdr:colOff>
      <xdr:row>77</xdr:row>
      <xdr:rowOff>34638</xdr:rowOff>
    </xdr:to>
    <xdr:sp macro="" textlink="">
      <xdr:nvSpPr>
        <xdr:cNvPr id="188" name="フローチャート : 判断 187"/>
        <xdr:cNvSpPr/>
      </xdr:nvSpPr>
      <xdr:spPr>
        <a:xfrm>
          <a:off x="1079500" y="131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51165</xdr:rowOff>
    </xdr:from>
    <xdr:ext cx="599010" cy="259045"/>
    <xdr:sp macro="" textlink="">
      <xdr:nvSpPr>
        <xdr:cNvPr id="189" name="テキスト ボックス 188"/>
        <xdr:cNvSpPr txBox="1"/>
      </xdr:nvSpPr>
      <xdr:spPr>
        <a:xfrm>
          <a:off x="830794" y="12909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129623</xdr:rowOff>
    </xdr:from>
    <xdr:to>
      <xdr:col>6</xdr:col>
      <xdr:colOff>561975</xdr:colOff>
      <xdr:row>77</xdr:row>
      <xdr:rowOff>59773</xdr:rowOff>
    </xdr:to>
    <xdr:sp macro="" textlink="">
      <xdr:nvSpPr>
        <xdr:cNvPr id="195" name="円/楕円 194"/>
        <xdr:cNvSpPr/>
      </xdr:nvSpPr>
      <xdr:spPr>
        <a:xfrm>
          <a:off x="4584700" y="1315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44550</xdr:rowOff>
    </xdr:from>
    <xdr:ext cx="599010" cy="259045"/>
    <xdr:sp macro="" textlink="">
      <xdr:nvSpPr>
        <xdr:cNvPr id="196" name="民生費該当値テキスト"/>
        <xdr:cNvSpPr txBox="1"/>
      </xdr:nvSpPr>
      <xdr:spPr>
        <a:xfrm>
          <a:off x="4686300" y="130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129,759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57669</xdr:rowOff>
    </xdr:from>
    <xdr:to>
      <xdr:col>5</xdr:col>
      <xdr:colOff>409575</xdr:colOff>
      <xdr:row>77</xdr:row>
      <xdr:rowOff>159269</xdr:rowOff>
    </xdr:to>
    <xdr:sp macro="" textlink="">
      <xdr:nvSpPr>
        <xdr:cNvPr id="197" name="円/楕円 196"/>
        <xdr:cNvSpPr/>
      </xdr:nvSpPr>
      <xdr:spPr>
        <a:xfrm>
          <a:off x="3746500" y="1325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150396</xdr:rowOff>
    </xdr:from>
    <xdr:ext cx="599010" cy="259045"/>
    <xdr:sp macro="" textlink="">
      <xdr:nvSpPr>
        <xdr:cNvPr id="198" name="テキスト ボックス 197"/>
        <xdr:cNvSpPr txBox="1"/>
      </xdr:nvSpPr>
      <xdr:spPr>
        <a:xfrm>
          <a:off x="3497794" y="1335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120,619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47382</xdr:rowOff>
    </xdr:from>
    <xdr:to>
      <xdr:col>4</xdr:col>
      <xdr:colOff>206375</xdr:colOff>
      <xdr:row>77</xdr:row>
      <xdr:rowOff>148982</xdr:rowOff>
    </xdr:to>
    <xdr:sp macro="" textlink="">
      <xdr:nvSpPr>
        <xdr:cNvPr id="199" name="円/楕円 198"/>
        <xdr:cNvSpPr/>
      </xdr:nvSpPr>
      <xdr:spPr>
        <a:xfrm>
          <a:off x="2857500" y="1324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140109</xdr:rowOff>
    </xdr:from>
    <xdr:ext cx="599010" cy="259045"/>
    <xdr:sp macro="" textlink="">
      <xdr:nvSpPr>
        <xdr:cNvPr id="200" name="テキスト ボックス 199"/>
        <xdr:cNvSpPr txBox="1"/>
      </xdr:nvSpPr>
      <xdr:spPr>
        <a:xfrm>
          <a:off x="2608794" y="1334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121,564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146475</xdr:rowOff>
    </xdr:from>
    <xdr:to>
      <xdr:col>3</xdr:col>
      <xdr:colOff>3175</xdr:colOff>
      <xdr:row>78</xdr:row>
      <xdr:rowOff>76625</xdr:rowOff>
    </xdr:to>
    <xdr:sp macro="" textlink="">
      <xdr:nvSpPr>
        <xdr:cNvPr id="201" name="円/楕円 200"/>
        <xdr:cNvSpPr/>
      </xdr:nvSpPr>
      <xdr:spPr>
        <a:xfrm>
          <a:off x="1968500" y="133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67752</xdr:rowOff>
    </xdr:from>
    <xdr:ext cx="599010" cy="259045"/>
    <xdr:sp macro="" textlink="">
      <xdr:nvSpPr>
        <xdr:cNvPr id="202" name="テキスト ボックス 201"/>
        <xdr:cNvSpPr txBox="1"/>
      </xdr:nvSpPr>
      <xdr:spPr>
        <a:xfrm>
          <a:off x="1719794" y="1344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112,461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165928</xdr:rowOff>
    </xdr:from>
    <xdr:to>
      <xdr:col>1</xdr:col>
      <xdr:colOff>485775</xdr:colOff>
      <xdr:row>78</xdr:row>
      <xdr:rowOff>96078</xdr:rowOff>
    </xdr:to>
    <xdr:sp macro="" textlink="">
      <xdr:nvSpPr>
        <xdr:cNvPr id="203" name="円/楕円 202"/>
        <xdr:cNvSpPr/>
      </xdr:nvSpPr>
      <xdr:spPr>
        <a:xfrm>
          <a:off x="1079500" y="1336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87205</xdr:rowOff>
    </xdr:from>
    <xdr:ext cx="599010" cy="259045"/>
    <xdr:sp macro="" textlink="">
      <xdr:nvSpPr>
        <xdr:cNvPr id="204" name="テキスト ボックス 203"/>
        <xdr:cNvSpPr txBox="1"/>
      </xdr:nvSpPr>
      <xdr:spPr>
        <a:xfrm>
          <a:off x="830794" y="1346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9" name="直線コネクタ 228"/>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30"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31" name="直線コネクタ 230"/>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2"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3" name="直線コネクタ 232"/>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119335</xdr:rowOff>
    </xdr:from>
    <xdr:to>
      <xdr:col>6</xdr:col>
      <xdr:colOff>511175</xdr:colOff>
      <xdr:row>98</xdr:row>
      <xdr:rowOff>129490</xdr:rowOff>
    </xdr:to>
    <xdr:cxnSp macro="">
      <xdr:nvCxnSpPr>
        <xdr:cNvPr id="234" name="直線コネクタ 233"/>
        <xdr:cNvCxnSpPr/>
      </xdr:nvCxnSpPr>
      <xdr:spPr>
        <a:xfrm>
          <a:off x="3797300" y="16921435"/>
          <a:ext cx="838200" cy="1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165994</xdr:rowOff>
    </xdr:from>
    <xdr:ext cx="534377" cy="259045"/>
    <xdr:sp macro="" textlink="">
      <xdr:nvSpPr>
        <xdr:cNvPr id="235" name="衛生費平均値テキスト"/>
        <xdr:cNvSpPr txBox="1"/>
      </xdr:nvSpPr>
      <xdr:spPr>
        <a:xfrm>
          <a:off x="4686300" y="1645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6" name="フローチャート : 判断 235"/>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70358</xdr:rowOff>
    </xdr:from>
    <xdr:to>
      <xdr:col>5</xdr:col>
      <xdr:colOff>358775</xdr:colOff>
      <xdr:row>98</xdr:row>
      <xdr:rowOff>119335</xdr:rowOff>
    </xdr:to>
    <xdr:cxnSp macro="">
      <xdr:nvCxnSpPr>
        <xdr:cNvPr id="237" name="直線コネクタ 236"/>
        <xdr:cNvCxnSpPr/>
      </xdr:nvCxnSpPr>
      <xdr:spPr>
        <a:xfrm>
          <a:off x="2908300" y="16872458"/>
          <a:ext cx="889000" cy="4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8" name="フローチャート : 判断 237"/>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32377</xdr:rowOff>
    </xdr:from>
    <xdr:ext cx="534377" cy="259045"/>
    <xdr:sp macro="" textlink="">
      <xdr:nvSpPr>
        <xdr:cNvPr id="239" name="テキスト ボックス 238"/>
        <xdr:cNvSpPr txBox="1"/>
      </xdr:nvSpPr>
      <xdr:spPr>
        <a:xfrm>
          <a:off x="3530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70358</xdr:rowOff>
    </xdr:from>
    <xdr:to>
      <xdr:col>4</xdr:col>
      <xdr:colOff>155575</xdr:colOff>
      <xdr:row>98</xdr:row>
      <xdr:rowOff>73634</xdr:rowOff>
    </xdr:to>
    <xdr:cxnSp macro="">
      <xdr:nvCxnSpPr>
        <xdr:cNvPr id="240" name="直線コネクタ 239"/>
        <xdr:cNvCxnSpPr/>
      </xdr:nvCxnSpPr>
      <xdr:spPr>
        <a:xfrm flipV="1">
          <a:off x="2019300" y="16872458"/>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41" name="フローチャート : 判断 240"/>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2" name="テキスト ボックス 241"/>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73634</xdr:rowOff>
    </xdr:from>
    <xdr:to>
      <xdr:col>2</xdr:col>
      <xdr:colOff>638175</xdr:colOff>
      <xdr:row>98</xdr:row>
      <xdr:rowOff>153988</xdr:rowOff>
    </xdr:to>
    <xdr:cxnSp macro="">
      <xdr:nvCxnSpPr>
        <xdr:cNvPr id="243" name="直線コネクタ 242"/>
        <xdr:cNvCxnSpPr/>
      </xdr:nvCxnSpPr>
      <xdr:spPr>
        <a:xfrm flipV="1">
          <a:off x="1130300" y="16875734"/>
          <a:ext cx="889000" cy="8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4" name="フローチャート : 判断 243"/>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5" name="テキスト ボックス 244"/>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6" name="フローチャート : 判断 245"/>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7" name="テキスト ボックス 246"/>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78690</xdr:rowOff>
    </xdr:from>
    <xdr:to>
      <xdr:col>6</xdr:col>
      <xdr:colOff>561975</xdr:colOff>
      <xdr:row>99</xdr:row>
      <xdr:rowOff>8840</xdr:rowOff>
    </xdr:to>
    <xdr:sp macro="" textlink="">
      <xdr:nvSpPr>
        <xdr:cNvPr id="253" name="円/楕円 252"/>
        <xdr:cNvSpPr/>
      </xdr:nvSpPr>
      <xdr:spPr>
        <a:xfrm>
          <a:off x="4584700" y="1688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165067</xdr:rowOff>
    </xdr:from>
    <xdr:ext cx="534377" cy="259045"/>
    <xdr:sp macro="" textlink="">
      <xdr:nvSpPr>
        <xdr:cNvPr id="254" name="衛生費該当値テキスト"/>
        <xdr:cNvSpPr txBox="1"/>
      </xdr:nvSpPr>
      <xdr:spPr>
        <a:xfrm>
          <a:off x="4686300" y="1679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24,536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68535</xdr:rowOff>
    </xdr:from>
    <xdr:to>
      <xdr:col>5</xdr:col>
      <xdr:colOff>409575</xdr:colOff>
      <xdr:row>98</xdr:row>
      <xdr:rowOff>170135</xdr:rowOff>
    </xdr:to>
    <xdr:sp macro="" textlink="">
      <xdr:nvSpPr>
        <xdr:cNvPr id="255" name="円/楕円 254"/>
        <xdr:cNvSpPr/>
      </xdr:nvSpPr>
      <xdr:spPr>
        <a:xfrm>
          <a:off x="3746500" y="1687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161262</xdr:rowOff>
    </xdr:from>
    <xdr:ext cx="534377" cy="259045"/>
    <xdr:sp macro="" textlink="">
      <xdr:nvSpPr>
        <xdr:cNvPr id="256" name="テキスト ボックス 255"/>
        <xdr:cNvSpPr txBox="1"/>
      </xdr:nvSpPr>
      <xdr:spPr>
        <a:xfrm>
          <a:off x="3530111" y="1696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25,069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19558</xdr:rowOff>
    </xdr:from>
    <xdr:to>
      <xdr:col>4</xdr:col>
      <xdr:colOff>206375</xdr:colOff>
      <xdr:row>98</xdr:row>
      <xdr:rowOff>121158</xdr:rowOff>
    </xdr:to>
    <xdr:sp macro="" textlink="">
      <xdr:nvSpPr>
        <xdr:cNvPr id="257" name="円/楕円 256"/>
        <xdr:cNvSpPr/>
      </xdr:nvSpPr>
      <xdr:spPr>
        <a:xfrm>
          <a:off x="2857500" y="1682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112285</xdr:rowOff>
    </xdr:from>
    <xdr:ext cx="534377" cy="259045"/>
    <xdr:sp macro="" textlink="">
      <xdr:nvSpPr>
        <xdr:cNvPr id="258" name="テキスト ボックス 257"/>
        <xdr:cNvSpPr txBox="1"/>
      </xdr:nvSpPr>
      <xdr:spPr>
        <a:xfrm>
          <a:off x="2641111" y="1691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27,640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22834</xdr:rowOff>
    </xdr:from>
    <xdr:to>
      <xdr:col>3</xdr:col>
      <xdr:colOff>3175</xdr:colOff>
      <xdr:row>98</xdr:row>
      <xdr:rowOff>124434</xdr:rowOff>
    </xdr:to>
    <xdr:sp macro="" textlink="">
      <xdr:nvSpPr>
        <xdr:cNvPr id="259" name="円/楕円 258"/>
        <xdr:cNvSpPr/>
      </xdr:nvSpPr>
      <xdr:spPr>
        <a:xfrm>
          <a:off x="1968500" y="1682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115561</xdr:rowOff>
    </xdr:from>
    <xdr:ext cx="534377" cy="259045"/>
    <xdr:sp macro="" textlink="">
      <xdr:nvSpPr>
        <xdr:cNvPr id="260" name="テキスト ボックス 259"/>
        <xdr:cNvSpPr txBox="1"/>
      </xdr:nvSpPr>
      <xdr:spPr>
        <a:xfrm>
          <a:off x="1752111" y="1691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27,468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103188</xdr:rowOff>
    </xdr:from>
    <xdr:to>
      <xdr:col>1</xdr:col>
      <xdr:colOff>485775</xdr:colOff>
      <xdr:row>99</xdr:row>
      <xdr:rowOff>33338</xdr:rowOff>
    </xdr:to>
    <xdr:sp macro="" textlink="">
      <xdr:nvSpPr>
        <xdr:cNvPr id="261" name="円/楕円 260"/>
        <xdr:cNvSpPr/>
      </xdr:nvSpPr>
      <xdr:spPr>
        <a:xfrm>
          <a:off x="1079500" y="1690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24465</xdr:rowOff>
    </xdr:from>
    <xdr:ext cx="534377" cy="259045"/>
    <xdr:sp macro="" textlink="">
      <xdr:nvSpPr>
        <xdr:cNvPr id="262" name="テキスト ボックス 261"/>
        <xdr:cNvSpPr txBox="1"/>
      </xdr:nvSpPr>
      <xdr:spPr>
        <a:xfrm>
          <a:off x="863111" y="169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4" name="直線コネクタ 283"/>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7"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8" name="直線コネクタ 287"/>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128956</xdr:rowOff>
    </xdr:from>
    <xdr:to>
      <xdr:col>15</xdr:col>
      <xdr:colOff>180975</xdr:colOff>
      <xdr:row>37</xdr:row>
      <xdr:rowOff>130327</xdr:rowOff>
    </xdr:to>
    <xdr:cxnSp macro="">
      <xdr:nvCxnSpPr>
        <xdr:cNvPr id="289" name="直線コネクタ 288"/>
        <xdr:cNvCxnSpPr/>
      </xdr:nvCxnSpPr>
      <xdr:spPr>
        <a:xfrm flipV="1">
          <a:off x="9639300" y="6472606"/>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70299</xdr:rowOff>
    </xdr:from>
    <xdr:ext cx="378565" cy="259045"/>
    <xdr:sp macro="" textlink="">
      <xdr:nvSpPr>
        <xdr:cNvPr id="290" name="労働費平均値テキスト"/>
        <xdr:cNvSpPr txBox="1"/>
      </xdr:nvSpPr>
      <xdr:spPr>
        <a:xfrm>
          <a:off x="10528300" y="6413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91" name="フローチャート : 判断 290"/>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115011</xdr:rowOff>
    </xdr:from>
    <xdr:to>
      <xdr:col>14</xdr:col>
      <xdr:colOff>28575</xdr:colOff>
      <xdr:row>37</xdr:row>
      <xdr:rowOff>130327</xdr:rowOff>
    </xdr:to>
    <xdr:cxnSp macro="">
      <xdr:nvCxnSpPr>
        <xdr:cNvPr id="292" name="直線コネクタ 291"/>
        <xdr:cNvCxnSpPr/>
      </xdr:nvCxnSpPr>
      <xdr:spPr>
        <a:xfrm>
          <a:off x="8750300" y="6458661"/>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3" name="フローチャート : 判断 292"/>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97756</xdr:rowOff>
    </xdr:from>
    <xdr:ext cx="469744" cy="259045"/>
    <xdr:sp macro="" textlink="">
      <xdr:nvSpPr>
        <xdr:cNvPr id="294" name="テキスト ボックス 293"/>
        <xdr:cNvSpPr txBox="1"/>
      </xdr:nvSpPr>
      <xdr:spPr>
        <a:xfrm>
          <a:off x="9404427" y="60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63805</xdr:rowOff>
    </xdr:from>
    <xdr:to>
      <xdr:col>12</xdr:col>
      <xdr:colOff>511175</xdr:colOff>
      <xdr:row>37</xdr:row>
      <xdr:rowOff>115011</xdr:rowOff>
    </xdr:to>
    <xdr:cxnSp macro="">
      <xdr:nvCxnSpPr>
        <xdr:cNvPr id="295" name="直線コネクタ 294"/>
        <xdr:cNvCxnSpPr/>
      </xdr:nvCxnSpPr>
      <xdr:spPr>
        <a:xfrm>
          <a:off x="7861300" y="6407455"/>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6" name="フローチャート : 判断 295"/>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95470</xdr:rowOff>
    </xdr:from>
    <xdr:ext cx="469744" cy="259045"/>
    <xdr:sp macro="" textlink="">
      <xdr:nvSpPr>
        <xdr:cNvPr id="297" name="テキスト ボックス 296"/>
        <xdr:cNvSpPr txBox="1"/>
      </xdr:nvSpPr>
      <xdr:spPr>
        <a:xfrm>
          <a:off x="8515427" y="60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61519</xdr:rowOff>
    </xdr:from>
    <xdr:to>
      <xdr:col>11</xdr:col>
      <xdr:colOff>307975</xdr:colOff>
      <xdr:row>37</xdr:row>
      <xdr:rowOff>63805</xdr:rowOff>
    </xdr:to>
    <xdr:cxnSp macro="">
      <xdr:nvCxnSpPr>
        <xdr:cNvPr id="298" name="直線コネクタ 297"/>
        <xdr:cNvCxnSpPr/>
      </xdr:nvCxnSpPr>
      <xdr:spPr>
        <a:xfrm>
          <a:off x="6972300" y="640516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9" name="フローチャート : 判断 298"/>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23461</xdr:rowOff>
    </xdr:from>
    <xdr:ext cx="469744" cy="259045"/>
    <xdr:sp macro="" textlink="">
      <xdr:nvSpPr>
        <xdr:cNvPr id="300" name="テキスト ボックス 299"/>
        <xdr:cNvSpPr txBox="1"/>
      </xdr:nvSpPr>
      <xdr:spPr>
        <a:xfrm>
          <a:off x="7626427" y="602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301" name="フローチャート : 判断 300"/>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118101</xdr:rowOff>
    </xdr:from>
    <xdr:ext cx="469744" cy="259045"/>
    <xdr:sp macro="" textlink="">
      <xdr:nvSpPr>
        <xdr:cNvPr id="302" name="テキスト ボックス 301"/>
        <xdr:cNvSpPr txBox="1"/>
      </xdr:nvSpPr>
      <xdr:spPr>
        <a:xfrm>
          <a:off x="6737427" y="594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78156</xdr:rowOff>
    </xdr:from>
    <xdr:to>
      <xdr:col>15</xdr:col>
      <xdr:colOff>231775</xdr:colOff>
      <xdr:row>38</xdr:row>
      <xdr:rowOff>8306</xdr:rowOff>
    </xdr:to>
    <xdr:sp macro="" textlink="">
      <xdr:nvSpPr>
        <xdr:cNvPr id="308" name="円/楕円 307"/>
        <xdr:cNvSpPr/>
      </xdr:nvSpPr>
      <xdr:spPr>
        <a:xfrm>
          <a:off x="10426700" y="642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101033</xdr:rowOff>
    </xdr:from>
    <xdr:ext cx="378565" cy="259045"/>
    <xdr:sp macro="" textlink="">
      <xdr:nvSpPr>
        <xdr:cNvPr id="309" name="労働費該当値テキスト"/>
        <xdr:cNvSpPr txBox="1"/>
      </xdr:nvSpPr>
      <xdr:spPr>
        <a:xfrm>
          <a:off x="10528300" y="6273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79527</xdr:rowOff>
    </xdr:from>
    <xdr:to>
      <xdr:col>14</xdr:col>
      <xdr:colOff>79375</xdr:colOff>
      <xdr:row>38</xdr:row>
      <xdr:rowOff>9677</xdr:rowOff>
    </xdr:to>
    <xdr:sp macro="" textlink="">
      <xdr:nvSpPr>
        <xdr:cNvPr id="310" name="円/楕円 309"/>
        <xdr:cNvSpPr/>
      </xdr:nvSpPr>
      <xdr:spPr>
        <a:xfrm>
          <a:off x="9588500" y="642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805</xdr:rowOff>
    </xdr:from>
    <xdr:ext cx="378565" cy="259045"/>
    <xdr:sp macro="" textlink="">
      <xdr:nvSpPr>
        <xdr:cNvPr id="311" name="テキスト ボックス 310"/>
        <xdr:cNvSpPr txBox="1"/>
      </xdr:nvSpPr>
      <xdr:spPr>
        <a:xfrm>
          <a:off x="9450017" y="6515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64211</xdr:rowOff>
    </xdr:from>
    <xdr:to>
      <xdr:col>12</xdr:col>
      <xdr:colOff>561975</xdr:colOff>
      <xdr:row>37</xdr:row>
      <xdr:rowOff>165812</xdr:rowOff>
    </xdr:to>
    <xdr:sp macro="" textlink="">
      <xdr:nvSpPr>
        <xdr:cNvPr id="312" name="円/楕円 311"/>
        <xdr:cNvSpPr/>
      </xdr:nvSpPr>
      <xdr:spPr>
        <a:xfrm>
          <a:off x="8699500" y="64078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156939</xdr:rowOff>
    </xdr:from>
    <xdr:ext cx="378565" cy="259045"/>
    <xdr:sp macro="" textlink="">
      <xdr:nvSpPr>
        <xdr:cNvPr id="313" name="テキスト ボックス 312"/>
        <xdr:cNvSpPr txBox="1"/>
      </xdr:nvSpPr>
      <xdr:spPr>
        <a:xfrm>
          <a:off x="8561017" y="6500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13005</xdr:rowOff>
    </xdr:from>
    <xdr:to>
      <xdr:col>11</xdr:col>
      <xdr:colOff>358775</xdr:colOff>
      <xdr:row>37</xdr:row>
      <xdr:rowOff>114605</xdr:rowOff>
    </xdr:to>
    <xdr:sp macro="" textlink="">
      <xdr:nvSpPr>
        <xdr:cNvPr id="314" name="円/楕円 313"/>
        <xdr:cNvSpPr/>
      </xdr:nvSpPr>
      <xdr:spPr>
        <a:xfrm>
          <a:off x="7810500" y="63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105732</xdr:rowOff>
    </xdr:from>
    <xdr:ext cx="469744" cy="259045"/>
    <xdr:sp macro="" textlink="">
      <xdr:nvSpPr>
        <xdr:cNvPr id="315" name="テキスト ボックス 314"/>
        <xdr:cNvSpPr txBox="1"/>
      </xdr:nvSpPr>
      <xdr:spPr>
        <a:xfrm>
          <a:off x="7626427" y="644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10719</xdr:rowOff>
    </xdr:from>
    <xdr:to>
      <xdr:col>10</xdr:col>
      <xdr:colOff>155575</xdr:colOff>
      <xdr:row>37</xdr:row>
      <xdr:rowOff>112319</xdr:rowOff>
    </xdr:to>
    <xdr:sp macro="" textlink="">
      <xdr:nvSpPr>
        <xdr:cNvPr id="316" name="円/楕円 315"/>
        <xdr:cNvSpPr/>
      </xdr:nvSpPr>
      <xdr:spPr>
        <a:xfrm>
          <a:off x="6921500" y="635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103446</xdr:rowOff>
    </xdr:from>
    <xdr:ext cx="469744" cy="259045"/>
    <xdr:sp macro="" textlink="">
      <xdr:nvSpPr>
        <xdr:cNvPr id="317" name="テキスト ボックス 316"/>
        <xdr:cNvSpPr txBox="1"/>
      </xdr:nvSpPr>
      <xdr:spPr>
        <a:xfrm>
          <a:off x="6737427" y="6447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3" name="直線コネクタ 342"/>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4"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5" name="直線コネクタ 344"/>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6"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7" name="直線コネクタ 346"/>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22820</xdr:rowOff>
    </xdr:from>
    <xdr:to>
      <xdr:col>15</xdr:col>
      <xdr:colOff>180975</xdr:colOff>
      <xdr:row>57</xdr:row>
      <xdr:rowOff>68850</xdr:rowOff>
    </xdr:to>
    <xdr:cxnSp macro="">
      <xdr:nvCxnSpPr>
        <xdr:cNvPr id="348" name="直線コネクタ 347"/>
        <xdr:cNvCxnSpPr/>
      </xdr:nvCxnSpPr>
      <xdr:spPr>
        <a:xfrm>
          <a:off x="9639300" y="9795470"/>
          <a:ext cx="838200" cy="4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170001</xdr:rowOff>
    </xdr:from>
    <xdr:ext cx="534377" cy="259045"/>
    <xdr:sp macro="" textlink="">
      <xdr:nvSpPr>
        <xdr:cNvPr id="349" name="農林水産業費平均値テキスト"/>
        <xdr:cNvSpPr txBox="1"/>
      </xdr:nvSpPr>
      <xdr:spPr>
        <a:xfrm>
          <a:off x="10528300" y="9771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50" name="フローチャート : 判断 349"/>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22820</xdr:rowOff>
    </xdr:from>
    <xdr:to>
      <xdr:col>14</xdr:col>
      <xdr:colOff>28575</xdr:colOff>
      <xdr:row>57</xdr:row>
      <xdr:rowOff>47231</xdr:rowOff>
    </xdr:to>
    <xdr:cxnSp macro="">
      <xdr:nvCxnSpPr>
        <xdr:cNvPr id="351" name="直線コネクタ 350"/>
        <xdr:cNvCxnSpPr/>
      </xdr:nvCxnSpPr>
      <xdr:spPr>
        <a:xfrm flipV="1">
          <a:off x="8750300" y="9795470"/>
          <a:ext cx="889000" cy="2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2" name="フローチャート : 判断 351"/>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45455</xdr:rowOff>
    </xdr:from>
    <xdr:ext cx="534377" cy="259045"/>
    <xdr:sp macro="" textlink="">
      <xdr:nvSpPr>
        <xdr:cNvPr id="353" name="テキスト ボックス 352"/>
        <xdr:cNvSpPr txBox="1"/>
      </xdr:nvSpPr>
      <xdr:spPr>
        <a:xfrm>
          <a:off x="9372111" y="947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47231</xdr:rowOff>
    </xdr:from>
    <xdr:to>
      <xdr:col>12</xdr:col>
      <xdr:colOff>511175</xdr:colOff>
      <xdr:row>57</xdr:row>
      <xdr:rowOff>128825</xdr:rowOff>
    </xdr:to>
    <xdr:cxnSp macro="">
      <xdr:nvCxnSpPr>
        <xdr:cNvPr id="354" name="直線コネクタ 353"/>
        <xdr:cNvCxnSpPr/>
      </xdr:nvCxnSpPr>
      <xdr:spPr>
        <a:xfrm flipV="1">
          <a:off x="7861300" y="9819881"/>
          <a:ext cx="889000" cy="8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5" name="フローチャート : 判断 354"/>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78561</xdr:rowOff>
    </xdr:from>
    <xdr:ext cx="534377" cy="259045"/>
    <xdr:sp macro="" textlink="">
      <xdr:nvSpPr>
        <xdr:cNvPr id="356" name="テキスト ボックス 355"/>
        <xdr:cNvSpPr txBox="1"/>
      </xdr:nvSpPr>
      <xdr:spPr>
        <a:xfrm>
          <a:off x="8483111" y="100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96217</xdr:rowOff>
    </xdr:from>
    <xdr:to>
      <xdr:col>11</xdr:col>
      <xdr:colOff>307975</xdr:colOff>
      <xdr:row>57</xdr:row>
      <xdr:rowOff>128825</xdr:rowOff>
    </xdr:to>
    <xdr:cxnSp macro="">
      <xdr:nvCxnSpPr>
        <xdr:cNvPr id="357" name="直線コネクタ 356"/>
        <xdr:cNvCxnSpPr/>
      </xdr:nvCxnSpPr>
      <xdr:spPr>
        <a:xfrm>
          <a:off x="6972300" y="9868867"/>
          <a:ext cx="889000" cy="3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8" name="フローチャート : 判断 357"/>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85338</xdr:rowOff>
    </xdr:from>
    <xdr:ext cx="534377" cy="259045"/>
    <xdr:sp macro="" textlink="">
      <xdr:nvSpPr>
        <xdr:cNvPr id="359" name="テキスト ボックス 358"/>
        <xdr:cNvSpPr txBox="1"/>
      </xdr:nvSpPr>
      <xdr:spPr>
        <a:xfrm>
          <a:off x="7594111" y="1002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60" name="フローチャート : 判断 359"/>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108246</xdr:rowOff>
    </xdr:from>
    <xdr:ext cx="534377" cy="259045"/>
    <xdr:sp macro="" textlink="">
      <xdr:nvSpPr>
        <xdr:cNvPr id="361" name="テキスト ボックス 360"/>
        <xdr:cNvSpPr txBox="1"/>
      </xdr:nvSpPr>
      <xdr:spPr>
        <a:xfrm>
          <a:off x="6705111" y="100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18050</xdr:rowOff>
    </xdr:from>
    <xdr:to>
      <xdr:col>15</xdr:col>
      <xdr:colOff>231775</xdr:colOff>
      <xdr:row>57</xdr:row>
      <xdr:rowOff>119650</xdr:rowOff>
    </xdr:to>
    <xdr:sp macro="" textlink="">
      <xdr:nvSpPr>
        <xdr:cNvPr id="367" name="円/楕円 366"/>
        <xdr:cNvSpPr/>
      </xdr:nvSpPr>
      <xdr:spPr>
        <a:xfrm>
          <a:off x="10426700" y="97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40927</xdr:rowOff>
    </xdr:from>
    <xdr:ext cx="534377" cy="259045"/>
    <xdr:sp macro="" textlink="">
      <xdr:nvSpPr>
        <xdr:cNvPr id="368" name="農林水産業費該当値テキスト"/>
        <xdr:cNvSpPr txBox="1"/>
      </xdr:nvSpPr>
      <xdr:spPr>
        <a:xfrm>
          <a:off x="10528300" y="964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22,839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143470</xdr:rowOff>
    </xdr:from>
    <xdr:to>
      <xdr:col>14</xdr:col>
      <xdr:colOff>79375</xdr:colOff>
      <xdr:row>57</xdr:row>
      <xdr:rowOff>73620</xdr:rowOff>
    </xdr:to>
    <xdr:sp macro="" textlink="">
      <xdr:nvSpPr>
        <xdr:cNvPr id="369" name="円/楕円 368"/>
        <xdr:cNvSpPr/>
      </xdr:nvSpPr>
      <xdr:spPr>
        <a:xfrm>
          <a:off x="9588500" y="974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64747</xdr:rowOff>
    </xdr:from>
    <xdr:ext cx="534377" cy="259045"/>
    <xdr:sp macro="" textlink="">
      <xdr:nvSpPr>
        <xdr:cNvPr id="370" name="テキスト ボックス 369"/>
        <xdr:cNvSpPr txBox="1"/>
      </xdr:nvSpPr>
      <xdr:spPr>
        <a:xfrm>
          <a:off x="9372111" y="983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167881</xdr:rowOff>
    </xdr:from>
    <xdr:to>
      <xdr:col>12</xdr:col>
      <xdr:colOff>561975</xdr:colOff>
      <xdr:row>57</xdr:row>
      <xdr:rowOff>98031</xdr:rowOff>
    </xdr:to>
    <xdr:sp macro="" textlink="">
      <xdr:nvSpPr>
        <xdr:cNvPr id="371" name="円/楕円 370"/>
        <xdr:cNvSpPr/>
      </xdr:nvSpPr>
      <xdr:spPr>
        <a:xfrm>
          <a:off x="8699500" y="976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114558</xdr:rowOff>
    </xdr:from>
    <xdr:ext cx="534377" cy="259045"/>
    <xdr:sp macro="" textlink="">
      <xdr:nvSpPr>
        <xdr:cNvPr id="372" name="テキスト ボックス 371"/>
        <xdr:cNvSpPr txBox="1"/>
      </xdr:nvSpPr>
      <xdr:spPr>
        <a:xfrm>
          <a:off x="8483111" y="954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24,163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78025</xdr:rowOff>
    </xdr:from>
    <xdr:to>
      <xdr:col>11</xdr:col>
      <xdr:colOff>358775</xdr:colOff>
      <xdr:row>58</xdr:row>
      <xdr:rowOff>8175</xdr:rowOff>
    </xdr:to>
    <xdr:sp macro="" textlink="">
      <xdr:nvSpPr>
        <xdr:cNvPr id="373" name="円/楕円 372"/>
        <xdr:cNvSpPr/>
      </xdr:nvSpPr>
      <xdr:spPr>
        <a:xfrm>
          <a:off x="7810500" y="985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24702</xdr:rowOff>
    </xdr:from>
    <xdr:ext cx="534377" cy="259045"/>
    <xdr:sp macro="" textlink="">
      <xdr:nvSpPr>
        <xdr:cNvPr id="374" name="テキスト ボックス 373"/>
        <xdr:cNvSpPr txBox="1"/>
      </xdr:nvSpPr>
      <xdr:spPr>
        <a:xfrm>
          <a:off x="7594111" y="962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45417</xdr:rowOff>
    </xdr:from>
    <xdr:to>
      <xdr:col>10</xdr:col>
      <xdr:colOff>155575</xdr:colOff>
      <xdr:row>57</xdr:row>
      <xdr:rowOff>147017</xdr:rowOff>
    </xdr:to>
    <xdr:sp macro="" textlink="">
      <xdr:nvSpPr>
        <xdr:cNvPr id="375" name="円/楕円 374"/>
        <xdr:cNvSpPr/>
      </xdr:nvSpPr>
      <xdr:spPr>
        <a:xfrm>
          <a:off x="6921500" y="981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163544</xdr:rowOff>
    </xdr:from>
    <xdr:ext cx="534377" cy="259045"/>
    <xdr:sp macro="" textlink="">
      <xdr:nvSpPr>
        <xdr:cNvPr id="376" name="テキスト ボックス 375"/>
        <xdr:cNvSpPr txBox="1"/>
      </xdr:nvSpPr>
      <xdr:spPr>
        <a:xfrm>
          <a:off x="6705111" y="959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2" name="直線コネクタ 401"/>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3"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4" name="直線コネクタ 403"/>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5"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6" name="直線コネクタ 405"/>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13153</xdr:rowOff>
    </xdr:from>
    <xdr:to>
      <xdr:col>15</xdr:col>
      <xdr:colOff>180975</xdr:colOff>
      <xdr:row>75</xdr:row>
      <xdr:rowOff>40553</xdr:rowOff>
    </xdr:to>
    <xdr:cxnSp macro="">
      <xdr:nvCxnSpPr>
        <xdr:cNvPr id="407" name="直線コネクタ 406"/>
        <xdr:cNvCxnSpPr/>
      </xdr:nvCxnSpPr>
      <xdr:spPr>
        <a:xfrm flipV="1">
          <a:off x="9639300" y="12700453"/>
          <a:ext cx="838200" cy="19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126829</xdr:rowOff>
    </xdr:from>
    <xdr:ext cx="534377" cy="259045"/>
    <xdr:sp macro="" textlink="">
      <xdr:nvSpPr>
        <xdr:cNvPr id="408" name="商工費平均値テキスト"/>
        <xdr:cNvSpPr txBox="1"/>
      </xdr:nvSpPr>
      <xdr:spPr>
        <a:xfrm>
          <a:off x="10528300" y="1315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9" name="フローチャート : 判断 408"/>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40553</xdr:rowOff>
    </xdr:from>
    <xdr:to>
      <xdr:col>14</xdr:col>
      <xdr:colOff>28575</xdr:colOff>
      <xdr:row>76</xdr:row>
      <xdr:rowOff>83725</xdr:rowOff>
    </xdr:to>
    <xdr:cxnSp macro="">
      <xdr:nvCxnSpPr>
        <xdr:cNvPr id="410" name="直線コネクタ 409"/>
        <xdr:cNvCxnSpPr/>
      </xdr:nvCxnSpPr>
      <xdr:spPr>
        <a:xfrm flipV="1">
          <a:off x="8750300" y="12899303"/>
          <a:ext cx="889000" cy="21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11" name="フローチャート : 判断 410"/>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34115</xdr:rowOff>
    </xdr:from>
    <xdr:ext cx="534377" cy="259045"/>
    <xdr:sp macro="" textlink="">
      <xdr:nvSpPr>
        <xdr:cNvPr id="412" name="テキスト ボックス 411"/>
        <xdr:cNvSpPr txBox="1"/>
      </xdr:nvSpPr>
      <xdr:spPr>
        <a:xfrm>
          <a:off x="9372111" y="1323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125299</xdr:rowOff>
    </xdr:from>
    <xdr:to>
      <xdr:col>12</xdr:col>
      <xdr:colOff>511175</xdr:colOff>
      <xdr:row>76</xdr:row>
      <xdr:rowOff>83725</xdr:rowOff>
    </xdr:to>
    <xdr:cxnSp macro="">
      <xdr:nvCxnSpPr>
        <xdr:cNvPr id="413" name="直線コネクタ 412"/>
        <xdr:cNvCxnSpPr/>
      </xdr:nvCxnSpPr>
      <xdr:spPr>
        <a:xfrm>
          <a:off x="7861300" y="12984049"/>
          <a:ext cx="889000" cy="1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4" name="フローチャート : 判断 413"/>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17263</xdr:rowOff>
    </xdr:from>
    <xdr:ext cx="469744" cy="259045"/>
    <xdr:sp macro="" textlink="">
      <xdr:nvSpPr>
        <xdr:cNvPr id="415" name="テキスト ボックス 414"/>
        <xdr:cNvSpPr txBox="1"/>
      </xdr:nvSpPr>
      <xdr:spPr>
        <a:xfrm>
          <a:off x="8515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125299</xdr:rowOff>
    </xdr:from>
    <xdr:to>
      <xdr:col>11</xdr:col>
      <xdr:colOff>307975</xdr:colOff>
      <xdr:row>76</xdr:row>
      <xdr:rowOff>137871</xdr:rowOff>
    </xdr:to>
    <xdr:cxnSp macro="">
      <xdr:nvCxnSpPr>
        <xdr:cNvPr id="416" name="直線コネクタ 415"/>
        <xdr:cNvCxnSpPr/>
      </xdr:nvCxnSpPr>
      <xdr:spPr>
        <a:xfrm flipV="1">
          <a:off x="6972300" y="12984049"/>
          <a:ext cx="889000" cy="18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7" name="フローチャート : 判断 416"/>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30653</xdr:rowOff>
    </xdr:from>
    <xdr:ext cx="469744" cy="259045"/>
    <xdr:sp macro="" textlink="">
      <xdr:nvSpPr>
        <xdr:cNvPr id="418" name="テキスト ボックス 417"/>
        <xdr:cNvSpPr txBox="1"/>
      </xdr:nvSpPr>
      <xdr:spPr>
        <a:xfrm>
          <a:off x="7626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9" name="フローチャート : 判断 418"/>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44141</xdr:rowOff>
    </xdr:from>
    <xdr:ext cx="469744" cy="259045"/>
    <xdr:sp macro="" textlink="">
      <xdr:nvSpPr>
        <xdr:cNvPr id="420" name="テキスト ボックス 419"/>
        <xdr:cNvSpPr txBox="1"/>
      </xdr:nvSpPr>
      <xdr:spPr>
        <a:xfrm>
          <a:off x="6737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133803</xdr:rowOff>
    </xdr:from>
    <xdr:to>
      <xdr:col>15</xdr:col>
      <xdr:colOff>231775</xdr:colOff>
      <xdr:row>74</xdr:row>
      <xdr:rowOff>63953</xdr:rowOff>
    </xdr:to>
    <xdr:sp macro="" textlink="">
      <xdr:nvSpPr>
        <xdr:cNvPr id="426" name="円/楕円 425"/>
        <xdr:cNvSpPr/>
      </xdr:nvSpPr>
      <xdr:spPr>
        <a:xfrm>
          <a:off x="10426700" y="1264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156680</xdr:rowOff>
    </xdr:from>
    <xdr:ext cx="534377" cy="259045"/>
    <xdr:sp macro="" textlink="">
      <xdr:nvSpPr>
        <xdr:cNvPr id="427" name="商工費該当値テキスト"/>
        <xdr:cNvSpPr txBox="1"/>
      </xdr:nvSpPr>
      <xdr:spPr>
        <a:xfrm>
          <a:off x="10528300" y="1250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28,875</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161203</xdr:rowOff>
    </xdr:from>
    <xdr:to>
      <xdr:col>14</xdr:col>
      <xdr:colOff>79375</xdr:colOff>
      <xdr:row>75</xdr:row>
      <xdr:rowOff>91353</xdr:rowOff>
    </xdr:to>
    <xdr:sp macro="" textlink="">
      <xdr:nvSpPr>
        <xdr:cNvPr id="428" name="円/楕円 427"/>
        <xdr:cNvSpPr/>
      </xdr:nvSpPr>
      <xdr:spPr>
        <a:xfrm>
          <a:off x="9588500" y="1284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107880</xdr:rowOff>
    </xdr:from>
    <xdr:ext cx="534377" cy="259045"/>
    <xdr:sp macro="" textlink="">
      <xdr:nvSpPr>
        <xdr:cNvPr id="429" name="テキスト ボックス 428"/>
        <xdr:cNvSpPr txBox="1"/>
      </xdr:nvSpPr>
      <xdr:spPr>
        <a:xfrm>
          <a:off x="9372111" y="1262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22,786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32925</xdr:rowOff>
    </xdr:from>
    <xdr:to>
      <xdr:col>12</xdr:col>
      <xdr:colOff>561975</xdr:colOff>
      <xdr:row>76</xdr:row>
      <xdr:rowOff>134525</xdr:rowOff>
    </xdr:to>
    <xdr:sp macro="" textlink="">
      <xdr:nvSpPr>
        <xdr:cNvPr id="430" name="円/楕円 429"/>
        <xdr:cNvSpPr/>
      </xdr:nvSpPr>
      <xdr:spPr>
        <a:xfrm>
          <a:off x="8699500" y="130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151053</xdr:rowOff>
    </xdr:from>
    <xdr:ext cx="534377" cy="259045"/>
    <xdr:sp macro="" textlink="">
      <xdr:nvSpPr>
        <xdr:cNvPr id="431" name="テキスト ボックス 430"/>
        <xdr:cNvSpPr txBox="1"/>
      </xdr:nvSpPr>
      <xdr:spPr>
        <a:xfrm>
          <a:off x="8483111" y="1283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16,214</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74499</xdr:rowOff>
    </xdr:from>
    <xdr:to>
      <xdr:col>11</xdr:col>
      <xdr:colOff>358775</xdr:colOff>
      <xdr:row>76</xdr:row>
      <xdr:rowOff>4648</xdr:rowOff>
    </xdr:to>
    <xdr:sp macro="" textlink="">
      <xdr:nvSpPr>
        <xdr:cNvPr id="432" name="円/楕円 431"/>
        <xdr:cNvSpPr/>
      </xdr:nvSpPr>
      <xdr:spPr>
        <a:xfrm>
          <a:off x="7810500" y="129332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21176</xdr:rowOff>
    </xdr:from>
    <xdr:ext cx="534377" cy="259045"/>
    <xdr:sp macro="" textlink="">
      <xdr:nvSpPr>
        <xdr:cNvPr id="433" name="テキスト ボックス 432"/>
        <xdr:cNvSpPr txBox="1"/>
      </xdr:nvSpPr>
      <xdr:spPr>
        <a:xfrm>
          <a:off x="7594111" y="1270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20,191</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87071</xdr:rowOff>
    </xdr:from>
    <xdr:to>
      <xdr:col>10</xdr:col>
      <xdr:colOff>155575</xdr:colOff>
      <xdr:row>77</xdr:row>
      <xdr:rowOff>17221</xdr:rowOff>
    </xdr:to>
    <xdr:sp macro="" textlink="">
      <xdr:nvSpPr>
        <xdr:cNvPr id="434" name="円/楕円 433"/>
        <xdr:cNvSpPr/>
      </xdr:nvSpPr>
      <xdr:spPr>
        <a:xfrm>
          <a:off x="6921500" y="1311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33748</xdr:rowOff>
    </xdr:from>
    <xdr:ext cx="534377" cy="259045"/>
    <xdr:sp macro="" textlink="">
      <xdr:nvSpPr>
        <xdr:cNvPr id="435" name="テキスト ボックス 434"/>
        <xdr:cNvSpPr txBox="1"/>
      </xdr:nvSpPr>
      <xdr:spPr>
        <a:xfrm>
          <a:off x="6705111" y="1289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9" name="直線コネクタ 458"/>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60"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61" name="直線コネクタ 460"/>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2"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3" name="直線コネクタ 462"/>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88367</xdr:rowOff>
    </xdr:from>
    <xdr:to>
      <xdr:col>15</xdr:col>
      <xdr:colOff>180975</xdr:colOff>
      <xdr:row>95</xdr:row>
      <xdr:rowOff>141351</xdr:rowOff>
    </xdr:to>
    <xdr:cxnSp macro="">
      <xdr:nvCxnSpPr>
        <xdr:cNvPr id="464" name="直線コネクタ 463"/>
        <xdr:cNvCxnSpPr/>
      </xdr:nvCxnSpPr>
      <xdr:spPr>
        <a:xfrm>
          <a:off x="9639300" y="16376117"/>
          <a:ext cx="838200" cy="5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85310</xdr:rowOff>
    </xdr:from>
    <xdr:ext cx="534377" cy="259045"/>
    <xdr:sp macro="" textlink="">
      <xdr:nvSpPr>
        <xdr:cNvPr id="465" name="土木費平均値テキスト"/>
        <xdr:cNvSpPr txBox="1"/>
      </xdr:nvSpPr>
      <xdr:spPr>
        <a:xfrm>
          <a:off x="10528300" y="1620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6" name="フローチャート : 判断 465"/>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88367</xdr:rowOff>
    </xdr:from>
    <xdr:to>
      <xdr:col>14</xdr:col>
      <xdr:colOff>28575</xdr:colOff>
      <xdr:row>95</xdr:row>
      <xdr:rowOff>157150</xdr:rowOff>
    </xdr:to>
    <xdr:cxnSp macro="">
      <xdr:nvCxnSpPr>
        <xdr:cNvPr id="467" name="直線コネクタ 466"/>
        <xdr:cNvCxnSpPr/>
      </xdr:nvCxnSpPr>
      <xdr:spPr>
        <a:xfrm flipV="1">
          <a:off x="8750300" y="16376117"/>
          <a:ext cx="889000" cy="6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8" name="フローチャート : 判断 467"/>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13847</xdr:rowOff>
    </xdr:from>
    <xdr:ext cx="534377" cy="259045"/>
    <xdr:sp macro="" textlink="">
      <xdr:nvSpPr>
        <xdr:cNvPr id="469" name="テキスト ボックス 468"/>
        <xdr:cNvSpPr txBox="1"/>
      </xdr:nvSpPr>
      <xdr:spPr>
        <a:xfrm>
          <a:off x="9372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157150</xdr:rowOff>
    </xdr:from>
    <xdr:to>
      <xdr:col>12</xdr:col>
      <xdr:colOff>511175</xdr:colOff>
      <xdr:row>96</xdr:row>
      <xdr:rowOff>6756</xdr:rowOff>
    </xdr:to>
    <xdr:cxnSp macro="">
      <xdr:nvCxnSpPr>
        <xdr:cNvPr id="470" name="直線コネクタ 469"/>
        <xdr:cNvCxnSpPr/>
      </xdr:nvCxnSpPr>
      <xdr:spPr>
        <a:xfrm flipV="1">
          <a:off x="7861300" y="16444900"/>
          <a:ext cx="889000" cy="2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71" name="フローチャート : 判断 470"/>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29430</xdr:rowOff>
    </xdr:from>
    <xdr:ext cx="534377" cy="259045"/>
    <xdr:sp macro="" textlink="">
      <xdr:nvSpPr>
        <xdr:cNvPr id="472" name="テキスト ボックス 471"/>
        <xdr:cNvSpPr txBox="1"/>
      </xdr:nvSpPr>
      <xdr:spPr>
        <a:xfrm>
          <a:off x="8483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6756</xdr:rowOff>
    </xdr:from>
    <xdr:to>
      <xdr:col>11</xdr:col>
      <xdr:colOff>307975</xdr:colOff>
      <xdr:row>96</xdr:row>
      <xdr:rowOff>61137</xdr:rowOff>
    </xdr:to>
    <xdr:cxnSp macro="">
      <xdr:nvCxnSpPr>
        <xdr:cNvPr id="473" name="直線コネクタ 472"/>
        <xdr:cNvCxnSpPr/>
      </xdr:nvCxnSpPr>
      <xdr:spPr>
        <a:xfrm flipV="1">
          <a:off x="6972300" y="16465956"/>
          <a:ext cx="889000" cy="5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4" name="フローチャート : 判断 473"/>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9758</xdr:rowOff>
    </xdr:from>
    <xdr:ext cx="534377" cy="259045"/>
    <xdr:sp macro="" textlink="">
      <xdr:nvSpPr>
        <xdr:cNvPr id="475" name="テキスト ボックス 474"/>
        <xdr:cNvSpPr txBox="1"/>
      </xdr:nvSpPr>
      <xdr:spPr>
        <a:xfrm>
          <a:off x="7594111" y="1612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6" name="フローチャート : 判断 475"/>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95584</xdr:rowOff>
    </xdr:from>
    <xdr:ext cx="534377" cy="259045"/>
    <xdr:sp macro="" textlink="">
      <xdr:nvSpPr>
        <xdr:cNvPr id="477" name="テキスト ボックス 476"/>
        <xdr:cNvSpPr txBox="1"/>
      </xdr:nvSpPr>
      <xdr:spPr>
        <a:xfrm>
          <a:off x="6705111" y="1621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90551</xdr:rowOff>
    </xdr:from>
    <xdr:to>
      <xdr:col>15</xdr:col>
      <xdr:colOff>231775</xdr:colOff>
      <xdr:row>96</xdr:row>
      <xdr:rowOff>20701</xdr:rowOff>
    </xdr:to>
    <xdr:sp macro="" textlink="">
      <xdr:nvSpPr>
        <xdr:cNvPr id="483" name="円/楕円 482"/>
        <xdr:cNvSpPr/>
      </xdr:nvSpPr>
      <xdr:spPr>
        <a:xfrm>
          <a:off x="10426700" y="1637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68978</xdr:rowOff>
    </xdr:from>
    <xdr:ext cx="534377" cy="259045"/>
    <xdr:sp macro="" textlink="">
      <xdr:nvSpPr>
        <xdr:cNvPr id="484" name="土木費該当値テキスト"/>
        <xdr:cNvSpPr txBox="1"/>
      </xdr:nvSpPr>
      <xdr:spPr>
        <a:xfrm>
          <a:off x="10528300" y="1635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46,370</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37567</xdr:rowOff>
    </xdr:from>
    <xdr:to>
      <xdr:col>14</xdr:col>
      <xdr:colOff>79375</xdr:colOff>
      <xdr:row>95</xdr:row>
      <xdr:rowOff>139167</xdr:rowOff>
    </xdr:to>
    <xdr:sp macro="" textlink="">
      <xdr:nvSpPr>
        <xdr:cNvPr id="485" name="円/楕円 484"/>
        <xdr:cNvSpPr/>
      </xdr:nvSpPr>
      <xdr:spPr>
        <a:xfrm>
          <a:off x="9588500" y="1632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130294</xdr:rowOff>
    </xdr:from>
    <xdr:ext cx="534377" cy="259045"/>
    <xdr:sp macro="" textlink="">
      <xdr:nvSpPr>
        <xdr:cNvPr id="486" name="テキスト ボックス 485"/>
        <xdr:cNvSpPr txBox="1"/>
      </xdr:nvSpPr>
      <xdr:spPr>
        <a:xfrm>
          <a:off x="9372111" y="1641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50,542</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106350</xdr:rowOff>
    </xdr:from>
    <xdr:to>
      <xdr:col>12</xdr:col>
      <xdr:colOff>561975</xdr:colOff>
      <xdr:row>96</xdr:row>
      <xdr:rowOff>36500</xdr:rowOff>
    </xdr:to>
    <xdr:sp macro="" textlink="">
      <xdr:nvSpPr>
        <xdr:cNvPr id="487" name="円/楕円 486"/>
        <xdr:cNvSpPr/>
      </xdr:nvSpPr>
      <xdr:spPr>
        <a:xfrm>
          <a:off x="8699500" y="1639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27627</xdr:rowOff>
    </xdr:from>
    <xdr:ext cx="534377" cy="259045"/>
    <xdr:sp macro="" textlink="">
      <xdr:nvSpPr>
        <xdr:cNvPr id="488" name="テキスト ボックス 487"/>
        <xdr:cNvSpPr txBox="1"/>
      </xdr:nvSpPr>
      <xdr:spPr>
        <a:xfrm>
          <a:off x="8483111" y="1648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45,126</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127406</xdr:rowOff>
    </xdr:from>
    <xdr:to>
      <xdr:col>11</xdr:col>
      <xdr:colOff>358775</xdr:colOff>
      <xdr:row>96</xdr:row>
      <xdr:rowOff>57556</xdr:rowOff>
    </xdr:to>
    <xdr:sp macro="" textlink="">
      <xdr:nvSpPr>
        <xdr:cNvPr id="489" name="円/楕円 488"/>
        <xdr:cNvSpPr/>
      </xdr:nvSpPr>
      <xdr:spPr>
        <a:xfrm>
          <a:off x="7810500" y="1641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48683</xdr:rowOff>
    </xdr:from>
    <xdr:ext cx="534377" cy="259045"/>
    <xdr:sp macro="" textlink="">
      <xdr:nvSpPr>
        <xdr:cNvPr id="490" name="テキスト ボックス 489"/>
        <xdr:cNvSpPr txBox="1"/>
      </xdr:nvSpPr>
      <xdr:spPr>
        <a:xfrm>
          <a:off x="7594111" y="1650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43,468</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10337</xdr:rowOff>
    </xdr:from>
    <xdr:to>
      <xdr:col>10</xdr:col>
      <xdr:colOff>155575</xdr:colOff>
      <xdr:row>96</xdr:row>
      <xdr:rowOff>111937</xdr:rowOff>
    </xdr:to>
    <xdr:sp macro="" textlink="">
      <xdr:nvSpPr>
        <xdr:cNvPr id="491" name="円/楕円 490"/>
        <xdr:cNvSpPr/>
      </xdr:nvSpPr>
      <xdr:spPr>
        <a:xfrm>
          <a:off x="6921500" y="1646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103064</xdr:rowOff>
    </xdr:from>
    <xdr:ext cx="534377" cy="259045"/>
    <xdr:sp macro="" textlink="">
      <xdr:nvSpPr>
        <xdr:cNvPr id="492" name="テキスト ボックス 491"/>
        <xdr:cNvSpPr txBox="1"/>
      </xdr:nvSpPr>
      <xdr:spPr>
        <a:xfrm>
          <a:off x="6705111" y="1656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5" name="テキスト ボックス 50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5" name="直線コネクタ 514"/>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6"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7" name="直線コネクタ 516"/>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8"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9" name="直線コネクタ 518"/>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138328</xdr:rowOff>
    </xdr:from>
    <xdr:to>
      <xdr:col>23</xdr:col>
      <xdr:colOff>517525</xdr:colOff>
      <xdr:row>37</xdr:row>
      <xdr:rowOff>146375</xdr:rowOff>
    </xdr:to>
    <xdr:cxnSp macro="">
      <xdr:nvCxnSpPr>
        <xdr:cNvPr id="520" name="直線コネクタ 519"/>
        <xdr:cNvCxnSpPr/>
      </xdr:nvCxnSpPr>
      <xdr:spPr>
        <a:xfrm>
          <a:off x="15481300" y="6481978"/>
          <a:ext cx="8382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70583</xdr:rowOff>
    </xdr:from>
    <xdr:ext cx="534377" cy="259045"/>
    <xdr:sp macro="" textlink="">
      <xdr:nvSpPr>
        <xdr:cNvPr id="521" name="消防費平均値テキスト"/>
        <xdr:cNvSpPr txBox="1"/>
      </xdr:nvSpPr>
      <xdr:spPr>
        <a:xfrm>
          <a:off x="16370300" y="607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2" name="フローチャート : 判断 521"/>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25400</xdr:rowOff>
    </xdr:from>
    <xdr:to>
      <xdr:col>22</xdr:col>
      <xdr:colOff>365125</xdr:colOff>
      <xdr:row>37</xdr:row>
      <xdr:rowOff>138328</xdr:rowOff>
    </xdr:to>
    <xdr:cxnSp macro="">
      <xdr:nvCxnSpPr>
        <xdr:cNvPr id="523" name="直線コネクタ 522"/>
        <xdr:cNvCxnSpPr/>
      </xdr:nvCxnSpPr>
      <xdr:spPr>
        <a:xfrm>
          <a:off x="14592300" y="6197600"/>
          <a:ext cx="889000" cy="28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4" name="フローチャート : 判断 523"/>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94464</xdr:rowOff>
    </xdr:from>
    <xdr:ext cx="534377" cy="259045"/>
    <xdr:sp macro="" textlink="">
      <xdr:nvSpPr>
        <xdr:cNvPr id="525" name="テキスト ボックス 524"/>
        <xdr:cNvSpPr txBox="1"/>
      </xdr:nvSpPr>
      <xdr:spPr>
        <a:xfrm>
          <a:off x="15214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25400</xdr:rowOff>
    </xdr:from>
    <xdr:to>
      <xdr:col>21</xdr:col>
      <xdr:colOff>161925</xdr:colOff>
      <xdr:row>37</xdr:row>
      <xdr:rowOff>170469</xdr:rowOff>
    </xdr:to>
    <xdr:cxnSp macro="">
      <xdr:nvCxnSpPr>
        <xdr:cNvPr id="526" name="直線コネクタ 525"/>
        <xdr:cNvCxnSpPr/>
      </xdr:nvCxnSpPr>
      <xdr:spPr>
        <a:xfrm flipV="1">
          <a:off x="13703300" y="6197600"/>
          <a:ext cx="889000" cy="31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7" name="フローチャート : 判断 526"/>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8" name="テキスト ボックス 527"/>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170469</xdr:rowOff>
    </xdr:from>
    <xdr:to>
      <xdr:col>19</xdr:col>
      <xdr:colOff>644525</xdr:colOff>
      <xdr:row>38</xdr:row>
      <xdr:rowOff>17536</xdr:rowOff>
    </xdr:to>
    <xdr:cxnSp macro="">
      <xdr:nvCxnSpPr>
        <xdr:cNvPr id="529" name="直線コネクタ 528"/>
        <xdr:cNvCxnSpPr/>
      </xdr:nvCxnSpPr>
      <xdr:spPr>
        <a:xfrm flipV="1">
          <a:off x="12814300" y="6514119"/>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30" name="フローチャート : 判断 529"/>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31" name="テキスト ボックス 530"/>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2" name="フローチャート : 判断 531"/>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3" name="テキスト ボックス 532"/>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95575</xdr:rowOff>
    </xdr:from>
    <xdr:to>
      <xdr:col>23</xdr:col>
      <xdr:colOff>568325</xdr:colOff>
      <xdr:row>38</xdr:row>
      <xdr:rowOff>25726</xdr:rowOff>
    </xdr:to>
    <xdr:sp macro="" textlink="">
      <xdr:nvSpPr>
        <xdr:cNvPr id="539" name="円/楕円 538"/>
        <xdr:cNvSpPr/>
      </xdr:nvSpPr>
      <xdr:spPr>
        <a:xfrm>
          <a:off x="16268700" y="64392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74002</xdr:rowOff>
    </xdr:from>
    <xdr:ext cx="534377" cy="259045"/>
    <xdr:sp macro="" textlink="">
      <xdr:nvSpPr>
        <xdr:cNvPr id="540" name="消防費該当値テキスト"/>
        <xdr:cNvSpPr txBox="1"/>
      </xdr:nvSpPr>
      <xdr:spPr>
        <a:xfrm>
          <a:off x="16370300" y="641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13,604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87528</xdr:rowOff>
    </xdr:from>
    <xdr:to>
      <xdr:col>22</xdr:col>
      <xdr:colOff>415925</xdr:colOff>
      <xdr:row>38</xdr:row>
      <xdr:rowOff>17678</xdr:rowOff>
    </xdr:to>
    <xdr:sp macro="" textlink="">
      <xdr:nvSpPr>
        <xdr:cNvPr id="541" name="円/楕円 540"/>
        <xdr:cNvSpPr/>
      </xdr:nvSpPr>
      <xdr:spPr>
        <a:xfrm>
          <a:off x="15430500" y="643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8806</xdr:rowOff>
    </xdr:from>
    <xdr:ext cx="534377" cy="259045"/>
    <xdr:sp macro="" textlink="">
      <xdr:nvSpPr>
        <xdr:cNvPr id="542" name="テキスト ボックス 541"/>
        <xdr:cNvSpPr txBox="1"/>
      </xdr:nvSpPr>
      <xdr:spPr>
        <a:xfrm>
          <a:off x="15214111" y="652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13,780</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146050</xdr:rowOff>
    </xdr:from>
    <xdr:to>
      <xdr:col>21</xdr:col>
      <xdr:colOff>212725</xdr:colOff>
      <xdr:row>36</xdr:row>
      <xdr:rowOff>76200</xdr:rowOff>
    </xdr:to>
    <xdr:sp macro="" textlink="">
      <xdr:nvSpPr>
        <xdr:cNvPr id="543" name="円/楕円 542"/>
        <xdr:cNvSpPr/>
      </xdr:nvSpPr>
      <xdr:spPr>
        <a:xfrm>
          <a:off x="14541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92727</xdr:rowOff>
    </xdr:from>
    <xdr:ext cx="534377" cy="259045"/>
    <xdr:sp macro="" textlink="">
      <xdr:nvSpPr>
        <xdr:cNvPr id="544" name="テキスト ボックス 543"/>
        <xdr:cNvSpPr txBox="1"/>
      </xdr:nvSpPr>
      <xdr:spPr>
        <a:xfrm>
          <a:off x="14325111" y="592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20,000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119669</xdr:rowOff>
    </xdr:from>
    <xdr:to>
      <xdr:col>20</xdr:col>
      <xdr:colOff>9525</xdr:colOff>
      <xdr:row>38</xdr:row>
      <xdr:rowOff>49819</xdr:rowOff>
    </xdr:to>
    <xdr:sp macro="" textlink="">
      <xdr:nvSpPr>
        <xdr:cNvPr id="545" name="円/楕円 544"/>
        <xdr:cNvSpPr/>
      </xdr:nvSpPr>
      <xdr:spPr>
        <a:xfrm>
          <a:off x="13652500" y="646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40946</xdr:rowOff>
    </xdr:from>
    <xdr:ext cx="534377" cy="259045"/>
    <xdr:sp macro="" textlink="">
      <xdr:nvSpPr>
        <xdr:cNvPr id="546" name="テキスト ボックス 545"/>
        <xdr:cNvSpPr txBox="1"/>
      </xdr:nvSpPr>
      <xdr:spPr>
        <a:xfrm>
          <a:off x="13436111" y="655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138186</xdr:rowOff>
    </xdr:from>
    <xdr:to>
      <xdr:col>18</xdr:col>
      <xdr:colOff>492125</xdr:colOff>
      <xdr:row>38</xdr:row>
      <xdr:rowOff>68336</xdr:rowOff>
    </xdr:to>
    <xdr:sp macro="" textlink="">
      <xdr:nvSpPr>
        <xdr:cNvPr id="547" name="円/楕円 546"/>
        <xdr:cNvSpPr/>
      </xdr:nvSpPr>
      <xdr:spPr>
        <a:xfrm>
          <a:off x="12763500" y="648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59463</xdr:rowOff>
    </xdr:from>
    <xdr:ext cx="534377" cy="259045"/>
    <xdr:sp macro="" textlink="">
      <xdr:nvSpPr>
        <xdr:cNvPr id="548" name="テキスト ボックス 547"/>
        <xdr:cNvSpPr txBox="1"/>
      </xdr:nvSpPr>
      <xdr:spPr>
        <a:xfrm>
          <a:off x="12547111" y="657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3" name="直線コネクタ 572"/>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4"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5" name="直線コネクタ 574"/>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6"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7" name="直線コネクタ 576"/>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77406</xdr:rowOff>
    </xdr:from>
    <xdr:to>
      <xdr:col>23</xdr:col>
      <xdr:colOff>517525</xdr:colOff>
      <xdr:row>56</xdr:row>
      <xdr:rowOff>141033</xdr:rowOff>
    </xdr:to>
    <xdr:cxnSp macro="">
      <xdr:nvCxnSpPr>
        <xdr:cNvPr id="578" name="直線コネクタ 577"/>
        <xdr:cNvCxnSpPr/>
      </xdr:nvCxnSpPr>
      <xdr:spPr>
        <a:xfrm>
          <a:off x="15481300" y="9678606"/>
          <a:ext cx="8382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144581</xdr:rowOff>
    </xdr:from>
    <xdr:ext cx="534377" cy="259045"/>
    <xdr:sp macro="" textlink="">
      <xdr:nvSpPr>
        <xdr:cNvPr id="579" name="教育費平均値テキスト"/>
        <xdr:cNvSpPr txBox="1"/>
      </xdr:nvSpPr>
      <xdr:spPr>
        <a:xfrm>
          <a:off x="16370300" y="9402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80" name="フローチャート : 判断 579"/>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29001</xdr:rowOff>
    </xdr:from>
    <xdr:to>
      <xdr:col>22</xdr:col>
      <xdr:colOff>365125</xdr:colOff>
      <xdr:row>56</xdr:row>
      <xdr:rowOff>77406</xdr:rowOff>
    </xdr:to>
    <xdr:cxnSp macro="">
      <xdr:nvCxnSpPr>
        <xdr:cNvPr id="581" name="直線コネクタ 580"/>
        <xdr:cNvCxnSpPr/>
      </xdr:nvCxnSpPr>
      <xdr:spPr>
        <a:xfrm>
          <a:off x="14592300" y="9630201"/>
          <a:ext cx="889000" cy="4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2" name="フローチャート : 判断 581"/>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36110</xdr:rowOff>
    </xdr:from>
    <xdr:ext cx="534377" cy="259045"/>
    <xdr:sp macro="" textlink="">
      <xdr:nvSpPr>
        <xdr:cNvPr id="583" name="テキスト ボックス 582"/>
        <xdr:cNvSpPr txBox="1"/>
      </xdr:nvSpPr>
      <xdr:spPr>
        <a:xfrm>
          <a:off x="15214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29001</xdr:rowOff>
    </xdr:from>
    <xdr:to>
      <xdr:col>21</xdr:col>
      <xdr:colOff>161925</xdr:colOff>
      <xdr:row>57</xdr:row>
      <xdr:rowOff>24543</xdr:rowOff>
    </xdr:to>
    <xdr:cxnSp macro="">
      <xdr:nvCxnSpPr>
        <xdr:cNvPr id="584" name="直線コネクタ 583"/>
        <xdr:cNvCxnSpPr/>
      </xdr:nvCxnSpPr>
      <xdr:spPr>
        <a:xfrm flipV="1">
          <a:off x="13703300" y="9630201"/>
          <a:ext cx="889000" cy="16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5" name="フローチャート : 判断 584"/>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96417</xdr:rowOff>
    </xdr:from>
    <xdr:ext cx="534377" cy="259045"/>
    <xdr:sp macro="" textlink="">
      <xdr:nvSpPr>
        <xdr:cNvPr id="586" name="テキスト ボックス 585"/>
        <xdr:cNvSpPr txBox="1"/>
      </xdr:nvSpPr>
      <xdr:spPr>
        <a:xfrm>
          <a:off x="14325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24543</xdr:rowOff>
    </xdr:from>
    <xdr:to>
      <xdr:col>19</xdr:col>
      <xdr:colOff>644525</xdr:colOff>
      <xdr:row>57</xdr:row>
      <xdr:rowOff>150235</xdr:rowOff>
    </xdr:to>
    <xdr:cxnSp macro="">
      <xdr:nvCxnSpPr>
        <xdr:cNvPr id="587" name="直線コネクタ 586"/>
        <xdr:cNvCxnSpPr/>
      </xdr:nvCxnSpPr>
      <xdr:spPr>
        <a:xfrm flipV="1">
          <a:off x="12814300" y="9797193"/>
          <a:ext cx="889000" cy="12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8" name="フローチャート : 判断 587"/>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130141</xdr:rowOff>
    </xdr:from>
    <xdr:ext cx="534377" cy="259045"/>
    <xdr:sp macro="" textlink="">
      <xdr:nvSpPr>
        <xdr:cNvPr id="589" name="テキスト ボックス 588"/>
        <xdr:cNvSpPr txBox="1"/>
      </xdr:nvSpPr>
      <xdr:spPr>
        <a:xfrm>
          <a:off x="13436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90" name="フローチャート : 判断 589"/>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154659</xdr:rowOff>
    </xdr:from>
    <xdr:ext cx="534377" cy="259045"/>
    <xdr:sp macro="" textlink="">
      <xdr:nvSpPr>
        <xdr:cNvPr id="591" name="テキスト ボックス 590"/>
        <xdr:cNvSpPr txBox="1"/>
      </xdr:nvSpPr>
      <xdr:spPr>
        <a:xfrm>
          <a:off x="12547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90233</xdr:rowOff>
    </xdr:from>
    <xdr:to>
      <xdr:col>23</xdr:col>
      <xdr:colOff>568325</xdr:colOff>
      <xdr:row>57</xdr:row>
      <xdr:rowOff>20383</xdr:rowOff>
    </xdr:to>
    <xdr:sp macro="" textlink="">
      <xdr:nvSpPr>
        <xdr:cNvPr id="597" name="円/楕円 596"/>
        <xdr:cNvSpPr/>
      </xdr:nvSpPr>
      <xdr:spPr>
        <a:xfrm>
          <a:off x="16268700" y="969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68660</xdr:rowOff>
    </xdr:from>
    <xdr:ext cx="534377" cy="259045"/>
    <xdr:sp macro="" textlink="">
      <xdr:nvSpPr>
        <xdr:cNvPr id="598" name="教育費該当値テキスト"/>
        <xdr:cNvSpPr txBox="1"/>
      </xdr:nvSpPr>
      <xdr:spPr>
        <a:xfrm>
          <a:off x="16370300" y="966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41,930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26606</xdr:rowOff>
    </xdr:from>
    <xdr:to>
      <xdr:col>22</xdr:col>
      <xdr:colOff>415925</xdr:colOff>
      <xdr:row>56</xdr:row>
      <xdr:rowOff>128206</xdr:rowOff>
    </xdr:to>
    <xdr:sp macro="" textlink="">
      <xdr:nvSpPr>
        <xdr:cNvPr id="599" name="円/楕円 598"/>
        <xdr:cNvSpPr/>
      </xdr:nvSpPr>
      <xdr:spPr>
        <a:xfrm>
          <a:off x="15430500" y="962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119333</xdr:rowOff>
    </xdr:from>
    <xdr:ext cx="534377" cy="259045"/>
    <xdr:sp macro="" textlink="">
      <xdr:nvSpPr>
        <xdr:cNvPr id="600" name="テキスト ボックス 599"/>
        <xdr:cNvSpPr txBox="1"/>
      </xdr:nvSpPr>
      <xdr:spPr>
        <a:xfrm>
          <a:off x="15214111" y="972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45,270</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149651</xdr:rowOff>
    </xdr:from>
    <xdr:to>
      <xdr:col>21</xdr:col>
      <xdr:colOff>212725</xdr:colOff>
      <xdr:row>56</xdr:row>
      <xdr:rowOff>79801</xdr:rowOff>
    </xdr:to>
    <xdr:sp macro="" textlink="">
      <xdr:nvSpPr>
        <xdr:cNvPr id="601" name="円/楕円 600"/>
        <xdr:cNvSpPr/>
      </xdr:nvSpPr>
      <xdr:spPr>
        <a:xfrm>
          <a:off x="14541500" y="957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96328</xdr:rowOff>
    </xdr:from>
    <xdr:ext cx="534377" cy="259045"/>
    <xdr:sp macro="" textlink="">
      <xdr:nvSpPr>
        <xdr:cNvPr id="602" name="テキスト ボックス 601"/>
        <xdr:cNvSpPr txBox="1"/>
      </xdr:nvSpPr>
      <xdr:spPr>
        <a:xfrm>
          <a:off x="14325111" y="935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47,811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145193</xdr:rowOff>
    </xdr:from>
    <xdr:to>
      <xdr:col>20</xdr:col>
      <xdr:colOff>9525</xdr:colOff>
      <xdr:row>57</xdr:row>
      <xdr:rowOff>75343</xdr:rowOff>
    </xdr:to>
    <xdr:sp macro="" textlink="">
      <xdr:nvSpPr>
        <xdr:cNvPr id="603" name="円/楕円 602"/>
        <xdr:cNvSpPr/>
      </xdr:nvSpPr>
      <xdr:spPr>
        <a:xfrm>
          <a:off x="13652500" y="97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66470</xdr:rowOff>
    </xdr:from>
    <xdr:ext cx="534377" cy="259045"/>
    <xdr:sp macro="" textlink="">
      <xdr:nvSpPr>
        <xdr:cNvPr id="604" name="テキスト ボックス 603"/>
        <xdr:cNvSpPr txBox="1"/>
      </xdr:nvSpPr>
      <xdr:spPr>
        <a:xfrm>
          <a:off x="13436111" y="983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39,045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99435</xdr:rowOff>
    </xdr:from>
    <xdr:to>
      <xdr:col>18</xdr:col>
      <xdr:colOff>492125</xdr:colOff>
      <xdr:row>58</xdr:row>
      <xdr:rowOff>29585</xdr:rowOff>
    </xdr:to>
    <xdr:sp macro="" textlink="">
      <xdr:nvSpPr>
        <xdr:cNvPr id="605" name="円/楕円 604"/>
        <xdr:cNvSpPr/>
      </xdr:nvSpPr>
      <xdr:spPr>
        <a:xfrm>
          <a:off x="12763500" y="9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20712</xdr:rowOff>
    </xdr:from>
    <xdr:ext cx="534377" cy="259045"/>
    <xdr:sp macro="" textlink="">
      <xdr:nvSpPr>
        <xdr:cNvPr id="606" name="テキスト ボックス 605"/>
        <xdr:cNvSpPr txBox="1"/>
      </xdr:nvSpPr>
      <xdr:spPr>
        <a:xfrm>
          <a:off x="12547111" y="996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32,447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8" name="直線コネクタ 627"/>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31"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2" name="直線コネクタ 631"/>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137505</xdr:rowOff>
    </xdr:from>
    <xdr:to>
      <xdr:col>23</xdr:col>
      <xdr:colOff>517525</xdr:colOff>
      <xdr:row>78</xdr:row>
      <xdr:rowOff>139700</xdr:rowOff>
    </xdr:to>
    <xdr:cxnSp macro="">
      <xdr:nvCxnSpPr>
        <xdr:cNvPr id="633" name="直線コネクタ 632"/>
        <xdr:cNvCxnSpPr/>
      </xdr:nvCxnSpPr>
      <xdr:spPr>
        <a:xfrm flipV="1">
          <a:off x="15481300" y="13510605"/>
          <a:ext cx="8382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54078</xdr:rowOff>
    </xdr:from>
    <xdr:ext cx="469744" cy="259045"/>
    <xdr:sp macro="" textlink="">
      <xdr:nvSpPr>
        <xdr:cNvPr id="634" name="災害復旧費平均値テキスト"/>
        <xdr:cNvSpPr txBox="1"/>
      </xdr:nvSpPr>
      <xdr:spPr>
        <a:xfrm>
          <a:off x="16370300" y="1325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5" name="フローチャート : 判断 634"/>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6" name="直線コネクタ 635"/>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7" name="フローチャート : 判断 636"/>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66301</xdr:rowOff>
    </xdr:from>
    <xdr:ext cx="469744" cy="259045"/>
    <xdr:sp macro="" textlink="">
      <xdr:nvSpPr>
        <xdr:cNvPr id="638" name="テキスト ボックス 637"/>
        <xdr:cNvSpPr txBox="1"/>
      </xdr:nvSpPr>
      <xdr:spPr>
        <a:xfrm>
          <a:off x="15246427" y="130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132888</xdr:rowOff>
    </xdr:from>
    <xdr:to>
      <xdr:col>21</xdr:col>
      <xdr:colOff>161925</xdr:colOff>
      <xdr:row>78</xdr:row>
      <xdr:rowOff>139700</xdr:rowOff>
    </xdr:to>
    <xdr:cxnSp macro="">
      <xdr:nvCxnSpPr>
        <xdr:cNvPr id="639" name="直線コネクタ 638"/>
        <xdr:cNvCxnSpPr/>
      </xdr:nvCxnSpPr>
      <xdr:spPr>
        <a:xfrm>
          <a:off x="13703300" y="13505988"/>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40" name="フローチャート : 判断 639"/>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117987</xdr:rowOff>
    </xdr:from>
    <xdr:ext cx="469744" cy="259045"/>
    <xdr:sp macro="" textlink="">
      <xdr:nvSpPr>
        <xdr:cNvPr id="641" name="テキスト ボックス 640"/>
        <xdr:cNvSpPr txBox="1"/>
      </xdr:nvSpPr>
      <xdr:spPr>
        <a:xfrm>
          <a:off x="14357427" y="131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132888</xdr:rowOff>
    </xdr:from>
    <xdr:to>
      <xdr:col>19</xdr:col>
      <xdr:colOff>644525</xdr:colOff>
      <xdr:row>78</xdr:row>
      <xdr:rowOff>134214</xdr:rowOff>
    </xdr:to>
    <xdr:cxnSp macro="">
      <xdr:nvCxnSpPr>
        <xdr:cNvPr id="642" name="直線コネクタ 641"/>
        <xdr:cNvCxnSpPr/>
      </xdr:nvCxnSpPr>
      <xdr:spPr>
        <a:xfrm flipV="1">
          <a:off x="12814300" y="13505988"/>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3" name="フローチャート : 判断 642"/>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4" name="テキスト ボックス 643"/>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5" name="フローチャート : 判断 644"/>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6" name="テキスト ボックス 645"/>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86705</xdr:rowOff>
    </xdr:from>
    <xdr:to>
      <xdr:col>23</xdr:col>
      <xdr:colOff>568325</xdr:colOff>
      <xdr:row>79</xdr:row>
      <xdr:rowOff>16855</xdr:rowOff>
    </xdr:to>
    <xdr:sp macro="" textlink="">
      <xdr:nvSpPr>
        <xdr:cNvPr id="652" name="円/楕円 651"/>
        <xdr:cNvSpPr/>
      </xdr:nvSpPr>
      <xdr:spPr>
        <a:xfrm>
          <a:off x="16268700" y="134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9628</xdr:rowOff>
    </xdr:from>
    <xdr:ext cx="313932" cy="259045"/>
    <xdr:sp macro="" textlink="">
      <xdr:nvSpPr>
        <xdr:cNvPr id="653" name="災害復旧費該当値テキスト"/>
        <xdr:cNvSpPr txBox="1"/>
      </xdr:nvSpPr>
      <xdr:spPr>
        <a:xfrm>
          <a:off x="16370300" y="133827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4" name="円/楕円 653"/>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5" name="テキスト ボックス 654"/>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6" name="円/楕円 655"/>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7" name="テキスト ボックス 656"/>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82088</xdr:rowOff>
    </xdr:from>
    <xdr:to>
      <xdr:col>20</xdr:col>
      <xdr:colOff>9525</xdr:colOff>
      <xdr:row>79</xdr:row>
      <xdr:rowOff>12238</xdr:rowOff>
    </xdr:to>
    <xdr:sp macro="" textlink="">
      <xdr:nvSpPr>
        <xdr:cNvPr id="658" name="円/楕円 657"/>
        <xdr:cNvSpPr/>
      </xdr:nvSpPr>
      <xdr:spPr>
        <a:xfrm>
          <a:off x="13652500" y="1345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3365</xdr:rowOff>
    </xdr:from>
    <xdr:ext cx="378565" cy="259045"/>
    <xdr:sp macro="" textlink="">
      <xdr:nvSpPr>
        <xdr:cNvPr id="659" name="テキスト ボックス 658"/>
        <xdr:cNvSpPr txBox="1"/>
      </xdr:nvSpPr>
      <xdr:spPr>
        <a:xfrm>
          <a:off x="13514017" y="13547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83414</xdr:rowOff>
    </xdr:from>
    <xdr:to>
      <xdr:col>18</xdr:col>
      <xdr:colOff>492125</xdr:colOff>
      <xdr:row>79</xdr:row>
      <xdr:rowOff>13564</xdr:rowOff>
    </xdr:to>
    <xdr:sp macro="" textlink="">
      <xdr:nvSpPr>
        <xdr:cNvPr id="660" name="円/楕円 659"/>
        <xdr:cNvSpPr/>
      </xdr:nvSpPr>
      <xdr:spPr>
        <a:xfrm>
          <a:off x="12763500" y="134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4691</xdr:rowOff>
    </xdr:from>
    <xdr:ext cx="378565" cy="259045"/>
    <xdr:sp macro="" textlink="">
      <xdr:nvSpPr>
        <xdr:cNvPr id="661" name="テキスト ボックス 660"/>
        <xdr:cNvSpPr txBox="1"/>
      </xdr:nvSpPr>
      <xdr:spPr>
        <a:xfrm>
          <a:off x="12625017" y="13549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5" name="直線コネクタ 684"/>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6"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7" name="直線コネクタ 686"/>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8"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9" name="直線コネクタ 688"/>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110795</xdr:rowOff>
    </xdr:from>
    <xdr:to>
      <xdr:col>23</xdr:col>
      <xdr:colOff>517525</xdr:colOff>
      <xdr:row>95</xdr:row>
      <xdr:rowOff>158229</xdr:rowOff>
    </xdr:to>
    <xdr:cxnSp macro="">
      <xdr:nvCxnSpPr>
        <xdr:cNvPr id="690" name="直線コネクタ 689"/>
        <xdr:cNvCxnSpPr/>
      </xdr:nvCxnSpPr>
      <xdr:spPr>
        <a:xfrm flipV="1">
          <a:off x="15481300" y="16398545"/>
          <a:ext cx="8382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170311</xdr:rowOff>
    </xdr:from>
    <xdr:ext cx="534377" cy="259045"/>
    <xdr:sp macro="" textlink="">
      <xdr:nvSpPr>
        <xdr:cNvPr id="691" name="公債費平均値テキスト"/>
        <xdr:cNvSpPr txBox="1"/>
      </xdr:nvSpPr>
      <xdr:spPr>
        <a:xfrm>
          <a:off x="16370300" y="1611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2" name="フローチャート : 判断 691"/>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157518</xdr:rowOff>
    </xdr:from>
    <xdr:to>
      <xdr:col>22</xdr:col>
      <xdr:colOff>365125</xdr:colOff>
      <xdr:row>95</xdr:row>
      <xdr:rowOff>158229</xdr:rowOff>
    </xdr:to>
    <xdr:cxnSp macro="">
      <xdr:nvCxnSpPr>
        <xdr:cNvPr id="693" name="直線コネクタ 692"/>
        <xdr:cNvCxnSpPr/>
      </xdr:nvCxnSpPr>
      <xdr:spPr>
        <a:xfrm>
          <a:off x="14592300" y="16445268"/>
          <a:ext cx="889000" cy="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4" name="フローチャート : 判断 693"/>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132478</xdr:rowOff>
    </xdr:from>
    <xdr:ext cx="534377" cy="259045"/>
    <xdr:sp macro="" textlink="">
      <xdr:nvSpPr>
        <xdr:cNvPr id="695" name="テキスト ボックス 694"/>
        <xdr:cNvSpPr txBox="1"/>
      </xdr:nvSpPr>
      <xdr:spPr>
        <a:xfrm>
          <a:off x="15214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157518</xdr:rowOff>
    </xdr:from>
    <xdr:to>
      <xdr:col>21</xdr:col>
      <xdr:colOff>161925</xdr:colOff>
      <xdr:row>95</xdr:row>
      <xdr:rowOff>166739</xdr:rowOff>
    </xdr:to>
    <xdr:cxnSp macro="">
      <xdr:nvCxnSpPr>
        <xdr:cNvPr id="696" name="直線コネクタ 695"/>
        <xdr:cNvCxnSpPr/>
      </xdr:nvCxnSpPr>
      <xdr:spPr>
        <a:xfrm flipV="1">
          <a:off x="13703300" y="16445268"/>
          <a:ext cx="889000" cy="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7" name="フローチャート : 判断 696"/>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29087</xdr:rowOff>
    </xdr:from>
    <xdr:ext cx="534377" cy="259045"/>
    <xdr:sp macro="" textlink="">
      <xdr:nvSpPr>
        <xdr:cNvPr id="698" name="テキスト ボックス 697"/>
        <xdr:cNvSpPr txBox="1"/>
      </xdr:nvSpPr>
      <xdr:spPr>
        <a:xfrm>
          <a:off x="14325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113957</xdr:rowOff>
    </xdr:from>
    <xdr:to>
      <xdr:col>19</xdr:col>
      <xdr:colOff>644525</xdr:colOff>
      <xdr:row>95</xdr:row>
      <xdr:rowOff>166739</xdr:rowOff>
    </xdr:to>
    <xdr:cxnSp macro="">
      <xdr:nvCxnSpPr>
        <xdr:cNvPr id="699" name="直線コネクタ 698"/>
        <xdr:cNvCxnSpPr/>
      </xdr:nvCxnSpPr>
      <xdr:spPr>
        <a:xfrm>
          <a:off x="12814300" y="16401707"/>
          <a:ext cx="889000" cy="5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700" name="フローチャート : 判断 699"/>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56672</xdr:rowOff>
    </xdr:from>
    <xdr:ext cx="534377" cy="259045"/>
    <xdr:sp macro="" textlink="">
      <xdr:nvSpPr>
        <xdr:cNvPr id="701" name="テキスト ボックス 700"/>
        <xdr:cNvSpPr txBox="1"/>
      </xdr:nvSpPr>
      <xdr:spPr>
        <a:xfrm>
          <a:off x="13436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2" name="フローチャート : 判断 701"/>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29570</xdr:rowOff>
    </xdr:from>
    <xdr:ext cx="534377" cy="259045"/>
    <xdr:sp macro="" textlink="">
      <xdr:nvSpPr>
        <xdr:cNvPr id="703" name="テキスト ボックス 702"/>
        <xdr:cNvSpPr txBox="1"/>
      </xdr:nvSpPr>
      <xdr:spPr>
        <a:xfrm>
          <a:off x="12547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59995</xdr:rowOff>
    </xdr:from>
    <xdr:to>
      <xdr:col>23</xdr:col>
      <xdr:colOff>568325</xdr:colOff>
      <xdr:row>95</xdr:row>
      <xdr:rowOff>161595</xdr:rowOff>
    </xdr:to>
    <xdr:sp macro="" textlink="">
      <xdr:nvSpPr>
        <xdr:cNvPr id="709" name="円/楕円 708"/>
        <xdr:cNvSpPr/>
      </xdr:nvSpPr>
      <xdr:spPr>
        <a:xfrm>
          <a:off x="16268700" y="1634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38422</xdr:rowOff>
    </xdr:from>
    <xdr:ext cx="534377" cy="259045"/>
    <xdr:sp macro="" textlink="">
      <xdr:nvSpPr>
        <xdr:cNvPr id="710" name="公債費該当値テキスト"/>
        <xdr:cNvSpPr txBox="1"/>
      </xdr:nvSpPr>
      <xdr:spPr>
        <a:xfrm>
          <a:off x="16370300" y="1632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48,776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107429</xdr:rowOff>
    </xdr:from>
    <xdr:to>
      <xdr:col>22</xdr:col>
      <xdr:colOff>415925</xdr:colOff>
      <xdr:row>96</xdr:row>
      <xdr:rowOff>37579</xdr:rowOff>
    </xdr:to>
    <xdr:sp macro="" textlink="">
      <xdr:nvSpPr>
        <xdr:cNvPr id="711" name="円/楕円 710"/>
        <xdr:cNvSpPr/>
      </xdr:nvSpPr>
      <xdr:spPr>
        <a:xfrm>
          <a:off x="15430500" y="1639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28706</xdr:rowOff>
    </xdr:from>
    <xdr:ext cx="534377" cy="259045"/>
    <xdr:sp macro="" textlink="">
      <xdr:nvSpPr>
        <xdr:cNvPr id="712" name="テキスト ボックス 711"/>
        <xdr:cNvSpPr txBox="1"/>
      </xdr:nvSpPr>
      <xdr:spPr>
        <a:xfrm>
          <a:off x="15214111" y="164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45,041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106718</xdr:rowOff>
    </xdr:from>
    <xdr:to>
      <xdr:col>21</xdr:col>
      <xdr:colOff>212725</xdr:colOff>
      <xdr:row>96</xdr:row>
      <xdr:rowOff>36868</xdr:rowOff>
    </xdr:to>
    <xdr:sp macro="" textlink="">
      <xdr:nvSpPr>
        <xdr:cNvPr id="713" name="円/楕円 712"/>
        <xdr:cNvSpPr/>
      </xdr:nvSpPr>
      <xdr:spPr>
        <a:xfrm>
          <a:off x="14541500" y="163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53395</xdr:rowOff>
    </xdr:from>
    <xdr:ext cx="534377" cy="259045"/>
    <xdr:sp macro="" textlink="">
      <xdr:nvSpPr>
        <xdr:cNvPr id="714" name="テキスト ボックス 713"/>
        <xdr:cNvSpPr txBox="1"/>
      </xdr:nvSpPr>
      <xdr:spPr>
        <a:xfrm>
          <a:off x="14325111" y="161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45,097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115939</xdr:rowOff>
    </xdr:from>
    <xdr:to>
      <xdr:col>20</xdr:col>
      <xdr:colOff>9525</xdr:colOff>
      <xdr:row>96</xdr:row>
      <xdr:rowOff>46089</xdr:rowOff>
    </xdr:to>
    <xdr:sp macro="" textlink="">
      <xdr:nvSpPr>
        <xdr:cNvPr id="715" name="円/楕円 714"/>
        <xdr:cNvSpPr/>
      </xdr:nvSpPr>
      <xdr:spPr>
        <a:xfrm>
          <a:off x="13652500" y="1640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37216</xdr:rowOff>
    </xdr:from>
    <xdr:ext cx="534377" cy="259045"/>
    <xdr:sp macro="" textlink="">
      <xdr:nvSpPr>
        <xdr:cNvPr id="716" name="テキスト ボックス 715"/>
        <xdr:cNvSpPr txBox="1"/>
      </xdr:nvSpPr>
      <xdr:spPr>
        <a:xfrm>
          <a:off x="13436111" y="1649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44,371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63157</xdr:rowOff>
    </xdr:from>
    <xdr:to>
      <xdr:col>18</xdr:col>
      <xdr:colOff>492125</xdr:colOff>
      <xdr:row>95</xdr:row>
      <xdr:rowOff>164757</xdr:rowOff>
    </xdr:to>
    <xdr:sp macro="" textlink="">
      <xdr:nvSpPr>
        <xdr:cNvPr id="717" name="円/楕円 716"/>
        <xdr:cNvSpPr/>
      </xdr:nvSpPr>
      <xdr:spPr>
        <a:xfrm>
          <a:off x="12763500" y="1635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9834</xdr:rowOff>
    </xdr:from>
    <xdr:ext cx="534377" cy="259045"/>
    <xdr:sp macro="" textlink="">
      <xdr:nvSpPr>
        <xdr:cNvPr id="718" name="テキスト ボックス 717"/>
        <xdr:cNvSpPr txBox="1"/>
      </xdr:nvSpPr>
      <xdr:spPr>
        <a:xfrm>
          <a:off x="12547111" y="1612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2" name="直線コネクタ 741"/>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3"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5"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6" name="直線コネクタ 745"/>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8"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9" name="フローチャート : 判断 748"/>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51" name="フローチャート : 判断 750"/>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2" name="テキスト ボックス 751"/>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4" name="フローチャート : 判断 753"/>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5" name="テキスト ボックス 754"/>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7" name="フローチャート : 判断 756"/>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8" name="テキスト ボックス 757"/>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9" name="フローチャート : 判断 758"/>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60" name="テキスト ボックス 759"/>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7"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目的別歳出では、労働費と農林水産費、商工費が類似団体内平均値を上回りましたが、それ以外の費用では類似団体平均値を下回る結果となりました。</a:t>
          </a:r>
        </a:p>
        <a:p>
          <a:r>
            <a:rPr kumimoji="1" lang="ja-JP" altLang="en-US" sz="1300">
              <a:latin typeface="ＭＳ Ｐゴシック"/>
            </a:rPr>
            <a:t>前年対比では、民生費と商工費と公債費、わずかですが労働費の各費用において住民一人当たりのコストが増加しました。主な内容としては、民生費ではこども園建設事業（</a:t>
          </a:r>
          <a:r>
            <a:rPr kumimoji="1" lang="en-US" altLang="ja-JP" sz="1300">
              <a:latin typeface="ＭＳ Ｐゴシック"/>
            </a:rPr>
            <a:t>4</a:t>
          </a:r>
          <a:r>
            <a:rPr kumimoji="1" lang="ja-JP" altLang="en-US" sz="1300">
              <a:latin typeface="ＭＳ Ｐゴシック"/>
            </a:rPr>
            <a:t>園）や臨時福祉給付金給付事業が、商工費では、しゃくなげの湯整備事業が行われたことが挙げられます。</a:t>
          </a:r>
        </a:p>
        <a:p>
          <a:r>
            <a:rPr kumimoji="1" lang="ja-JP" altLang="en-US" sz="1300">
              <a:latin typeface="ＭＳ Ｐゴシック"/>
            </a:rPr>
            <a:t>前年対比減額になった総務費では、</a:t>
          </a:r>
          <a:r>
            <a:rPr kumimoji="1" lang="en-US" altLang="ja-JP" sz="1300">
              <a:latin typeface="ＭＳ Ｐゴシック"/>
            </a:rPr>
            <a:t>3</a:t>
          </a:r>
          <a:r>
            <a:rPr kumimoji="1" lang="ja-JP" altLang="en-US" sz="1300">
              <a:latin typeface="ＭＳ Ｐゴシック"/>
            </a:rPr>
            <a:t>支所等整備事業が終了したことが、農林水産費では、国営中信平２期事業負担金の減額と農村漁村活性化プロジェクト交付金の減額が挙げられ、教育費では幼稚園、公民館等の大規模改修の終了が挙げられ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長野県安曇野市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年度の財政調整基金現在高は</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4885</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千円で、Ｈ</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9820</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千円の減、合併直後のＨ</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年度からは</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4685</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千円増加しています。標準財政規模は、Ｈ</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249</a:t>
          </a:r>
          <a:r>
            <a:rPr kumimoji="1" lang="ja-JP" altLang="ja-JP" sz="1100">
              <a:solidFill>
                <a:schemeClr val="dk1"/>
              </a:solidFill>
              <a:effectLst/>
              <a:latin typeface="+mn-lt"/>
              <a:ea typeface="+mn-ea"/>
              <a:cs typeface="+mn-cs"/>
            </a:rPr>
            <a:t>億円台でほぼ横ばい、Ｈ</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億円強ずつ増えたが、Ｈ</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年度は約</a:t>
          </a:r>
          <a:r>
            <a:rPr kumimoji="1" lang="en-US" altLang="ja-JP" sz="1100">
              <a:solidFill>
                <a:schemeClr val="dk1"/>
              </a:solidFill>
              <a:effectLst/>
              <a:latin typeface="+mn-lt"/>
              <a:ea typeface="+mn-ea"/>
              <a:cs typeface="+mn-cs"/>
            </a:rPr>
            <a:t>5000</a:t>
          </a:r>
          <a:r>
            <a:rPr kumimoji="1" lang="ja-JP" altLang="ja-JP" sz="1100">
              <a:solidFill>
                <a:schemeClr val="dk1"/>
              </a:solidFill>
              <a:effectLst/>
              <a:latin typeface="+mn-lt"/>
              <a:ea typeface="+mn-ea"/>
              <a:cs typeface="+mn-cs"/>
            </a:rPr>
            <a:t>万千円の減、</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年度は標準税収入額増の影響から役</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億円の増、</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年度では交付税、臨時財政対策債の減額が影響し</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5368</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千円減の</a:t>
          </a:r>
          <a:r>
            <a:rPr kumimoji="1" lang="en-US" altLang="ja-JP" sz="1100">
              <a:solidFill>
                <a:schemeClr val="dk1"/>
              </a:solidFill>
              <a:effectLst/>
              <a:latin typeface="+mn-lt"/>
              <a:ea typeface="+mn-ea"/>
              <a:cs typeface="+mn-cs"/>
            </a:rPr>
            <a:t>259</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9573</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千円となっております。実質収支比率は各年度バラツキはありますが、一般的には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が適正範囲と言われております。安曇野市では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％に近い数値で推移しており、健全財政の堅持、及び収支バランスの適正化に注視した行財政運営が引き続き必要と考えます。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長野県安曇野市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全会計が黒字決算でした。なお、黒字額については、水道事業</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5338</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千円、下水道事業</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1748</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千円、一般会計</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3554</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千円、国民健康保険特別会計</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7739</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千円、介護保険特別会計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4044</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千円、後期高齢者医療特別会計</a:t>
          </a:r>
          <a:r>
            <a:rPr kumimoji="1" lang="en-US" altLang="ja-JP" sz="1100">
              <a:solidFill>
                <a:schemeClr val="dk1"/>
              </a:solidFill>
              <a:effectLst/>
              <a:latin typeface="+mn-lt"/>
              <a:ea typeface="+mn-ea"/>
              <a:cs typeface="+mn-cs"/>
            </a:rPr>
            <a:t>2041</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千円、産業団地造成事業特別会計</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千円、観光宿泊施設特別会計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千円となっており、</a:t>
          </a:r>
          <a:r>
            <a:rPr kumimoji="1" lang="en-US" altLang="ja-JP" sz="1100">
              <a:solidFill>
                <a:schemeClr val="dk1"/>
              </a:solidFill>
              <a:effectLst/>
              <a:latin typeface="+mn-lt"/>
              <a:ea typeface="+mn-ea"/>
              <a:cs typeface="+mn-cs"/>
            </a:rPr>
            <a:t>H17</a:t>
          </a:r>
          <a:r>
            <a:rPr kumimoji="1" lang="ja-JP" altLang="ja-JP" sz="1100">
              <a:solidFill>
                <a:schemeClr val="dk1"/>
              </a:solidFill>
              <a:effectLst/>
              <a:latin typeface="+mn-lt"/>
              <a:ea typeface="+mn-ea"/>
              <a:cs typeface="+mn-cs"/>
            </a:rPr>
            <a:t>年度の安曇野市発足以来、全会計が黒字決算となっております。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view="pageBreakPreview" zoomScaleNormal="100" zoomScaleSheetLayoutView="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41624725</v>
      </c>
      <c r="BO4" s="411"/>
      <c r="BP4" s="411"/>
      <c r="BQ4" s="411"/>
      <c r="BR4" s="411"/>
      <c r="BS4" s="411"/>
      <c r="BT4" s="411"/>
      <c r="BU4" s="412"/>
      <c r="BV4" s="410">
        <v>42067526</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2.4</v>
      </c>
      <c r="CU4" s="588"/>
      <c r="CV4" s="588"/>
      <c r="CW4" s="588"/>
      <c r="CX4" s="588"/>
      <c r="CY4" s="588"/>
      <c r="CZ4" s="588"/>
      <c r="DA4" s="589"/>
      <c r="DB4" s="587">
        <v>2.6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40919763</v>
      </c>
      <c r="BO5" s="416"/>
      <c r="BP5" s="416"/>
      <c r="BQ5" s="416"/>
      <c r="BR5" s="416"/>
      <c r="BS5" s="416"/>
      <c r="BT5" s="416"/>
      <c r="BU5" s="417"/>
      <c r="BV5" s="415">
        <v>41278739</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85.9</v>
      </c>
      <c r="CU5" s="386"/>
      <c r="CV5" s="386"/>
      <c r="CW5" s="386"/>
      <c r="CX5" s="386"/>
      <c r="CY5" s="386"/>
      <c r="CZ5" s="386"/>
      <c r="DA5" s="387"/>
      <c r="DB5" s="385">
        <v>84.9</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704962</v>
      </c>
      <c r="BO6" s="416"/>
      <c r="BP6" s="416"/>
      <c r="BQ6" s="416"/>
      <c r="BR6" s="416"/>
      <c r="BS6" s="416"/>
      <c r="BT6" s="416"/>
      <c r="BU6" s="417"/>
      <c r="BV6" s="415">
        <v>788787</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91</v>
      </c>
      <c r="CU6" s="562"/>
      <c r="CV6" s="562"/>
      <c r="CW6" s="562"/>
      <c r="CX6" s="562"/>
      <c r="CY6" s="562"/>
      <c r="CZ6" s="562"/>
      <c r="DA6" s="563"/>
      <c r="DB6" s="561">
        <v>90.3</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69419</v>
      </c>
      <c r="BO7" s="416"/>
      <c r="BP7" s="416"/>
      <c r="BQ7" s="416"/>
      <c r="BR7" s="416"/>
      <c r="BS7" s="416"/>
      <c r="BT7" s="416"/>
      <c r="BU7" s="417"/>
      <c r="BV7" s="415">
        <v>112397</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25995733</v>
      </c>
      <c r="CU7" s="416"/>
      <c r="CV7" s="416"/>
      <c r="CW7" s="416"/>
      <c r="CX7" s="416"/>
      <c r="CY7" s="416"/>
      <c r="CZ7" s="416"/>
      <c r="DA7" s="417"/>
      <c r="DB7" s="415">
        <v>26349419</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635543</v>
      </c>
      <c r="BO8" s="416"/>
      <c r="BP8" s="416"/>
      <c r="BQ8" s="416"/>
      <c r="BR8" s="416"/>
      <c r="BS8" s="416"/>
      <c r="BT8" s="416"/>
      <c r="BU8" s="417"/>
      <c r="BV8" s="415">
        <v>676390</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0.56999999999999995</v>
      </c>
      <c r="CU8" s="525"/>
      <c r="CV8" s="525"/>
      <c r="CW8" s="525"/>
      <c r="CX8" s="525"/>
      <c r="CY8" s="525"/>
      <c r="CZ8" s="525"/>
      <c r="DA8" s="526"/>
      <c r="DB8" s="524">
        <v>0.56999999999999995</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95282</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-40847</v>
      </c>
      <c r="BO9" s="416"/>
      <c r="BP9" s="416"/>
      <c r="BQ9" s="416"/>
      <c r="BR9" s="416"/>
      <c r="BS9" s="416"/>
      <c r="BT9" s="416"/>
      <c r="BU9" s="417"/>
      <c r="BV9" s="415">
        <v>-104736</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16.600000000000001</v>
      </c>
      <c r="CU9" s="386"/>
      <c r="CV9" s="386"/>
      <c r="CW9" s="386"/>
      <c r="CX9" s="386"/>
      <c r="CY9" s="386"/>
      <c r="CZ9" s="386"/>
      <c r="DA9" s="387"/>
      <c r="DB9" s="385">
        <v>15.3</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96479</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361493</v>
      </c>
      <c r="BO10" s="416"/>
      <c r="BP10" s="416"/>
      <c r="BQ10" s="416"/>
      <c r="BR10" s="416"/>
      <c r="BS10" s="416"/>
      <c r="BT10" s="416"/>
      <c r="BU10" s="417"/>
      <c r="BV10" s="415">
        <v>425208</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98099</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559697</v>
      </c>
      <c r="BO12" s="416"/>
      <c r="BP12" s="416"/>
      <c r="BQ12" s="416"/>
      <c r="BR12" s="416"/>
      <c r="BS12" s="416"/>
      <c r="BT12" s="416"/>
      <c r="BU12" s="417"/>
      <c r="BV12" s="415">
        <v>392527</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96898</v>
      </c>
      <c r="S13" s="517"/>
      <c r="T13" s="517"/>
      <c r="U13" s="517"/>
      <c r="V13" s="518"/>
      <c r="W13" s="504" t="s">
        <v>124</v>
      </c>
      <c r="X13" s="428"/>
      <c r="Y13" s="428"/>
      <c r="Z13" s="428"/>
      <c r="AA13" s="428"/>
      <c r="AB13" s="429"/>
      <c r="AC13" s="391">
        <v>4239</v>
      </c>
      <c r="AD13" s="392"/>
      <c r="AE13" s="392"/>
      <c r="AF13" s="392"/>
      <c r="AG13" s="393"/>
      <c r="AH13" s="391">
        <v>4281</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-239051</v>
      </c>
      <c r="BO13" s="416"/>
      <c r="BP13" s="416"/>
      <c r="BQ13" s="416"/>
      <c r="BR13" s="416"/>
      <c r="BS13" s="416"/>
      <c r="BT13" s="416"/>
      <c r="BU13" s="417"/>
      <c r="BV13" s="415">
        <v>-72055</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9.6</v>
      </c>
      <c r="CU13" s="386"/>
      <c r="CV13" s="386"/>
      <c r="CW13" s="386"/>
      <c r="CX13" s="386"/>
      <c r="CY13" s="386"/>
      <c r="CZ13" s="386"/>
      <c r="DA13" s="387"/>
      <c r="DB13" s="385">
        <v>10.5</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98514</v>
      </c>
      <c r="S14" s="517"/>
      <c r="T14" s="517"/>
      <c r="U14" s="517"/>
      <c r="V14" s="518"/>
      <c r="W14" s="519"/>
      <c r="X14" s="431"/>
      <c r="Y14" s="431"/>
      <c r="Z14" s="431"/>
      <c r="AA14" s="431"/>
      <c r="AB14" s="432"/>
      <c r="AC14" s="509">
        <v>9</v>
      </c>
      <c r="AD14" s="510"/>
      <c r="AE14" s="510"/>
      <c r="AF14" s="510"/>
      <c r="AG14" s="511"/>
      <c r="AH14" s="509">
        <v>9.1999999999999993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22.2</v>
      </c>
      <c r="CU14" s="488"/>
      <c r="CV14" s="488"/>
      <c r="CW14" s="488"/>
      <c r="CX14" s="488"/>
      <c r="CY14" s="488"/>
      <c r="CZ14" s="488"/>
      <c r="DA14" s="489"/>
      <c r="DB14" s="520">
        <v>22.5</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97326</v>
      </c>
      <c r="S15" s="517"/>
      <c r="T15" s="517"/>
      <c r="U15" s="517"/>
      <c r="V15" s="518"/>
      <c r="W15" s="504" t="s">
        <v>131</v>
      </c>
      <c r="X15" s="428"/>
      <c r="Y15" s="428"/>
      <c r="Z15" s="428"/>
      <c r="AA15" s="428"/>
      <c r="AB15" s="429"/>
      <c r="AC15" s="391">
        <v>13529</v>
      </c>
      <c r="AD15" s="392"/>
      <c r="AE15" s="392"/>
      <c r="AF15" s="392"/>
      <c r="AG15" s="393"/>
      <c r="AH15" s="391">
        <v>13713</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11298010</v>
      </c>
      <c r="BO15" s="411"/>
      <c r="BP15" s="411"/>
      <c r="BQ15" s="411"/>
      <c r="BR15" s="411"/>
      <c r="BS15" s="411"/>
      <c r="BT15" s="411"/>
      <c r="BU15" s="412"/>
      <c r="BV15" s="410">
        <v>10998185</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28.6</v>
      </c>
      <c r="AD16" s="510"/>
      <c r="AE16" s="510"/>
      <c r="AF16" s="510"/>
      <c r="AG16" s="511"/>
      <c r="AH16" s="509">
        <v>29.4</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20098577</v>
      </c>
      <c r="BO16" s="416"/>
      <c r="BP16" s="416"/>
      <c r="BQ16" s="416"/>
      <c r="BR16" s="416"/>
      <c r="BS16" s="416"/>
      <c r="BT16" s="416"/>
      <c r="BU16" s="417"/>
      <c r="BV16" s="415">
        <v>19346134</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29560</v>
      </c>
      <c r="AD17" s="392"/>
      <c r="AE17" s="392"/>
      <c r="AF17" s="392"/>
      <c r="AG17" s="393"/>
      <c r="AH17" s="391">
        <v>28647</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14308590</v>
      </c>
      <c r="BO17" s="416"/>
      <c r="BP17" s="416"/>
      <c r="BQ17" s="416"/>
      <c r="BR17" s="416"/>
      <c r="BS17" s="416"/>
      <c r="BT17" s="416"/>
      <c r="BU17" s="417"/>
      <c r="BV17" s="415">
        <v>13925275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331.78</v>
      </c>
      <c r="M18" s="480"/>
      <c r="N18" s="480"/>
      <c r="O18" s="480"/>
      <c r="P18" s="480"/>
      <c r="Q18" s="480"/>
      <c r="R18" s="481"/>
      <c r="S18" s="481"/>
      <c r="T18" s="481"/>
      <c r="U18" s="481"/>
      <c r="V18" s="482"/>
      <c r="W18" s="496"/>
      <c r="X18" s="497"/>
      <c r="Y18" s="497"/>
      <c r="Z18" s="497"/>
      <c r="AA18" s="497"/>
      <c r="AB18" s="505"/>
      <c r="AC18" s="379">
        <v>62.5</v>
      </c>
      <c r="AD18" s="380"/>
      <c r="AE18" s="380"/>
      <c r="AF18" s="380"/>
      <c r="AG18" s="483"/>
      <c r="AH18" s="379">
        <v>61.4</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22400764</v>
      </c>
      <c r="BO18" s="416"/>
      <c r="BP18" s="416"/>
      <c r="BQ18" s="416"/>
      <c r="BR18" s="416"/>
      <c r="BS18" s="416"/>
      <c r="BT18" s="416"/>
      <c r="BU18" s="417"/>
      <c r="BV18" s="415">
        <v>22634170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287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28547377</v>
      </c>
      <c r="BO19" s="416"/>
      <c r="BP19" s="416"/>
      <c r="BQ19" s="416"/>
      <c r="BR19" s="416"/>
      <c r="BS19" s="416"/>
      <c r="BT19" s="416"/>
      <c r="BU19" s="417"/>
      <c r="BV19" s="415">
        <v>28790165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34732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41756634</v>
      </c>
      <c r="BO23" s="416"/>
      <c r="BP23" s="416"/>
      <c r="BQ23" s="416"/>
      <c r="BR23" s="416"/>
      <c r="BS23" s="416"/>
      <c r="BT23" s="416"/>
      <c r="BU23" s="417"/>
      <c r="BV23" s="415">
        <v>42080828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9280</v>
      </c>
      <c r="R24" s="392"/>
      <c r="S24" s="392"/>
      <c r="T24" s="392"/>
      <c r="U24" s="392"/>
      <c r="V24" s="393"/>
      <c r="W24" s="457"/>
      <c r="X24" s="448"/>
      <c r="Y24" s="449"/>
      <c r="Z24" s="388" t="s">
        <v>154</v>
      </c>
      <c r="AA24" s="389"/>
      <c r="AB24" s="389"/>
      <c r="AC24" s="389"/>
      <c r="AD24" s="389"/>
      <c r="AE24" s="389"/>
      <c r="AF24" s="389"/>
      <c r="AG24" s="390"/>
      <c r="AH24" s="391">
        <v>660</v>
      </c>
      <c r="AI24" s="392"/>
      <c r="AJ24" s="392"/>
      <c r="AK24" s="392"/>
      <c r="AL24" s="393"/>
      <c r="AM24" s="391">
        <v>2056560</v>
      </c>
      <c r="AN24" s="392"/>
      <c r="AO24" s="392"/>
      <c r="AP24" s="392"/>
      <c r="AQ24" s="392"/>
      <c r="AR24" s="393"/>
      <c r="AS24" s="391">
        <v>3116</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16417976</v>
      </c>
      <c r="BO24" s="416"/>
      <c r="BP24" s="416"/>
      <c r="BQ24" s="416"/>
      <c r="BR24" s="416"/>
      <c r="BS24" s="416"/>
      <c r="BT24" s="416"/>
      <c r="BU24" s="417"/>
      <c r="BV24" s="415">
        <v>16524961</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7680</v>
      </c>
      <c r="R25" s="392"/>
      <c r="S25" s="392"/>
      <c r="T25" s="392"/>
      <c r="U25" s="392"/>
      <c r="V25" s="393"/>
      <c r="W25" s="457"/>
      <c r="X25" s="448"/>
      <c r="Y25" s="449"/>
      <c r="Z25" s="388" t="s">
        <v>157</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5220837</v>
      </c>
      <c r="BO25" s="411"/>
      <c r="BP25" s="411"/>
      <c r="BQ25" s="411"/>
      <c r="BR25" s="411"/>
      <c r="BS25" s="411"/>
      <c r="BT25" s="411"/>
      <c r="BU25" s="412"/>
      <c r="BV25" s="410">
        <v>6408830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6540</v>
      </c>
      <c r="R26" s="392"/>
      <c r="S26" s="392"/>
      <c r="T26" s="392"/>
      <c r="U26" s="392"/>
      <c r="V26" s="393"/>
      <c r="W26" s="457"/>
      <c r="X26" s="448"/>
      <c r="Y26" s="449"/>
      <c r="Z26" s="388" t="s">
        <v>160</v>
      </c>
      <c r="AA26" s="470"/>
      <c r="AB26" s="470"/>
      <c r="AC26" s="470"/>
      <c r="AD26" s="470"/>
      <c r="AE26" s="470"/>
      <c r="AF26" s="470"/>
      <c r="AG26" s="471"/>
      <c r="AH26" s="391" t="s">
        <v>122</v>
      </c>
      <c r="AI26" s="392"/>
      <c r="AJ26" s="392"/>
      <c r="AK26" s="392"/>
      <c r="AL26" s="393"/>
      <c r="AM26" s="391" t="s">
        <v>122</v>
      </c>
      <c r="AN26" s="392"/>
      <c r="AO26" s="392"/>
      <c r="AP26" s="392"/>
      <c r="AQ26" s="392"/>
      <c r="AR26" s="393"/>
      <c r="AS26" s="391" t="s">
        <v>122</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4590</v>
      </c>
      <c r="R27" s="392"/>
      <c r="S27" s="392"/>
      <c r="T27" s="392"/>
      <c r="U27" s="392"/>
      <c r="V27" s="393"/>
      <c r="W27" s="457"/>
      <c r="X27" s="448"/>
      <c r="Y27" s="449"/>
      <c r="Z27" s="388" t="s">
        <v>163</v>
      </c>
      <c r="AA27" s="389"/>
      <c r="AB27" s="389"/>
      <c r="AC27" s="389"/>
      <c r="AD27" s="389"/>
      <c r="AE27" s="389"/>
      <c r="AF27" s="389"/>
      <c r="AG27" s="390"/>
      <c r="AH27" s="391">
        <v>5</v>
      </c>
      <c r="AI27" s="392"/>
      <c r="AJ27" s="392"/>
      <c r="AK27" s="392"/>
      <c r="AL27" s="393"/>
      <c r="AM27" s="391">
        <v>17134</v>
      </c>
      <c r="AN27" s="392"/>
      <c r="AO27" s="392"/>
      <c r="AP27" s="392"/>
      <c r="AQ27" s="392"/>
      <c r="AR27" s="393"/>
      <c r="AS27" s="391">
        <v>3427</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288784</v>
      </c>
      <c r="BO27" s="419"/>
      <c r="BP27" s="419"/>
      <c r="BQ27" s="419"/>
      <c r="BR27" s="419"/>
      <c r="BS27" s="419"/>
      <c r="BT27" s="419"/>
      <c r="BU27" s="420"/>
      <c r="BV27" s="418">
        <v>323212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3830</v>
      </c>
      <c r="R28" s="392"/>
      <c r="S28" s="392"/>
      <c r="T28" s="392"/>
      <c r="U28" s="392"/>
      <c r="V28" s="393"/>
      <c r="W28" s="457"/>
      <c r="X28" s="448"/>
      <c r="Y28" s="449"/>
      <c r="Z28" s="388" t="s">
        <v>166</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4948858</v>
      </c>
      <c r="BO28" s="411"/>
      <c r="BP28" s="411"/>
      <c r="BQ28" s="411"/>
      <c r="BR28" s="411"/>
      <c r="BS28" s="411"/>
      <c r="BT28" s="411"/>
      <c r="BU28" s="412"/>
      <c r="BV28" s="410">
        <v>5147062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23</v>
      </c>
      <c r="M29" s="392"/>
      <c r="N29" s="392"/>
      <c r="O29" s="392"/>
      <c r="P29" s="393"/>
      <c r="Q29" s="391">
        <v>3600</v>
      </c>
      <c r="R29" s="392"/>
      <c r="S29" s="392"/>
      <c r="T29" s="392"/>
      <c r="U29" s="392"/>
      <c r="V29" s="393"/>
      <c r="W29" s="458"/>
      <c r="X29" s="459"/>
      <c r="Y29" s="460"/>
      <c r="Z29" s="388" t="s">
        <v>170</v>
      </c>
      <c r="AA29" s="389"/>
      <c r="AB29" s="389"/>
      <c r="AC29" s="389"/>
      <c r="AD29" s="389"/>
      <c r="AE29" s="389"/>
      <c r="AF29" s="389"/>
      <c r="AG29" s="390"/>
      <c r="AH29" s="391">
        <v>665</v>
      </c>
      <c r="AI29" s="392"/>
      <c r="AJ29" s="392"/>
      <c r="AK29" s="392"/>
      <c r="AL29" s="393"/>
      <c r="AM29" s="391">
        <v>2073694</v>
      </c>
      <c r="AN29" s="392"/>
      <c r="AO29" s="392"/>
      <c r="AP29" s="392"/>
      <c r="AQ29" s="392"/>
      <c r="AR29" s="393"/>
      <c r="AS29" s="391">
        <v>3118</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1720633</v>
      </c>
      <c r="BO29" s="416"/>
      <c r="BP29" s="416"/>
      <c r="BQ29" s="416"/>
      <c r="BR29" s="416"/>
      <c r="BS29" s="416"/>
      <c r="BT29" s="416"/>
      <c r="BU29" s="417"/>
      <c r="BV29" s="415">
        <v>2082196</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96.8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7819717</v>
      </c>
      <c r="BO30" s="419"/>
      <c r="BP30" s="419"/>
      <c r="BQ30" s="419"/>
      <c r="BR30" s="419"/>
      <c r="BS30" s="419"/>
      <c r="BT30" s="419"/>
      <c r="BU30" s="420"/>
      <c r="BV30" s="418">
        <v>7934486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IF('各会計、関係団体の財政状況及び健全化判断比率'!B33="","",'各会計、関係団体の財政状況及び健全化判断比率'!B33)</f>
        <v>観光宿泊施設特別会計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松本広域連合（一般会計）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社団法人豊科開発公社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6</v>
      </c>
      <c r="AN35" s="375"/>
      <c r="AO35" s="374" t="str">
        <f>IF('各会計、関係団体の財政状況及び健全化判断比率'!B32="","",'各会計、関係団体の財政状況及び健全化判断比率'!B32)</f>
        <v>下水道事業会計</v>
      </c>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IF('各会計、関係団体の財政状況及び健全化判断比率'!B34="","",'各会計、関係団体の財政状況及び健全化判断比率'!B34)</f>
        <v>産業団地造成事業特別会計</v>
      </c>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松本広域連合（松本地域ふるさと基金事業特別会計）</v>
      </c>
      <c r="BZ35" s="374"/>
      <c r="CA35" s="374"/>
      <c r="CB35" s="374"/>
      <c r="CC35" s="374"/>
      <c r="CD35" s="374"/>
      <c r="CE35" s="374"/>
      <c r="CF35" s="374"/>
      <c r="CG35" s="374"/>
      <c r="CH35" s="374"/>
      <c r="CI35" s="374"/>
      <c r="CJ35" s="374"/>
      <c r="CK35" s="374"/>
      <c r="CL35" s="374"/>
      <c r="CM35" s="374"/>
      <c r="CN35" s="167"/>
      <c r="CO35" s="375">
        <f t="shared" ref="CO35:CO43" si="3">IF(CQ35="","",CO34+1)</f>
        <v>20</v>
      </c>
      <c r="CP35" s="375"/>
      <c r="CQ35" s="374" t="str">
        <f>IF('各会計、関係団体の財政状況及び健全化判断比率'!BS8="","",'各会計、関係団体の財政状況及び健全化判断比率'!BS8)</f>
        <v>ほりでーゆー四季の郷</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穂高広域施設組合</v>
      </c>
      <c r="BZ36" s="374"/>
      <c r="CA36" s="374"/>
      <c r="CB36" s="374"/>
      <c r="CC36" s="374"/>
      <c r="CD36" s="374"/>
      <c r="CE36" s="374"/>
      <c r="CF36" s="374"/>
      <c r="CG36" s="374"/>
      <c r="CH36" s="374"/>
      <c r="CI36" s="374"/>
      <c r="CJ36" s="374"/>
      <c r="CK36" s="374"/>
      <c r="CL36" s="374"/>
      <c r="CM36" s="374"/>
      <c r="CN36" s="167"/>
      <c r="CO36" s="375">
        <f t="shared" si="3"/>
        <v>21</v>
      </c>
      <c r="CP36" s="375"/>
      <c r="CQ36" s="374" t="str">
        <f>IF('各会計、関係団体の財政状況及び健全化判断比率'!BS9="","",'各会計、関係団体の財政状況及び健全化判断比率'!BS9)</f>
        <v>穂高温泉供給株式会社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安曇野松筑広域環境施設組合</v>
      </c>
      <c r="BZ37" s="374"/>
      <c r="CA37" s="374"/>
      <c r="CB37" s="374"/>
      <c r="CC37" s="374"/>
      <c r="CD37" s="374"/>
      <c r="CE37" s="374"/>
      <c r="CF37" s="374"/>
      <c r="CG37" s="374"/>
      <c r="CH37" s="374"/>
      <c r="CI37" s="374"/>
      <c r="CJ37" s="374"/>
      <c r="CK37" s="374"/>
      <c r="CL37" s="374"/>
      <c r="CM37" s="374"/>
      <c r="CN37" s="167"/>
      <c r="CO37" s="375">
        <f t="shared" si="3"/>
        <v>22</v>
      </c>
      <c r="CP37" s="375"/>
      <c r="CQ37" s="374" t="str">
        <f>IF('各会計、関係団体の財政状況及び健全化判断比率'!BS10="","",'各会計、関係団体の財政状況及び健全化判断比率'!BS10)</f>
        <v>ファインビュー室山</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松塩安筑老人福祉施設組合</v>
      </c>
      <c r="BZ38" s="374"/>
      <c r="CA38" s="374"/>
      <c r="CB38" s="374"/>
      <c r="CC38" s="374"/>
      <c r="CD38" s="374"/>
      <c r="CE38" s="374"/>
      <c r="CF38" s="374"/>
      <c r="CG38" s="374"/>
      <c r="CH38" s="374"/>
      <c r="CI38" s="374"/>
      <c r="CJ38" s="374"/>
      <c r="CK38" s="374"/>
      <c r="CL38" s="374"/>
      <c r="CM38" s="374"/>
      <c r="CN38" s="167"/>
      <c r="CO38" s="375">
        <f t="shared" si="3"/>
        <v>23</v>
      </c>
      <c r="CP38" s="375"/>
      <c r="CQ38" s="374" t="str">
        <f>IF('各会計、関係団体の財政状況及び健全化判断比率'!BS11="","",'各会計、関係団体の財政状況及び健全化判断比率'!BS11)</f>
        <v>三郷農業振興公社</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安曇野・松本行政事務組合</v>
      </c>
      <c r="BZ39" s="374"/>
      <c r="CA39" s="374"/>
      <c r="CB39" s="374"/>
      <c r="CC39" s="374"/>
      <c r="CD39" s="374"/>
      <c r="CE39" s="374"/>
      <c r="CF39" s="374"/>
      <c r="CG39" s="374"/>
      <c r="CH39" s="374"/>
      <c r="CI39" s="374"/>
      <c r="CJ39" s="374"/>
      <c r="CK39" s="374"/>
      <c r="CL39" s="374"/>
      <c r="CM39" s="374"/>
      <c r="CN39" s="167"/>
      <c r="CO39" s="375">
        <f t="shared" si="3"/>
        <v>24</v>
      </c>
      <c r="CP39" s="375"/>
      <c r="CQ39" s="374" t="str">
        <f>IF('各会計、関係団体の財政状況及び健全化判断比率'!BS12="","",'各会計、関係団体の財政状況及び健全化判断比率'!BS12)</f>
        <v>安曇野市土地開発公社</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長野県後期高齢者医療広域連合(一般会計）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長野県後期高齢者医療広域連合(後期高齢者医療事業会計）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17</v>
      </c>
      <c r="BX42" s="375"/>
      <c r="BY42" s="374" t="str">
        <f>IF('各会計、関係団体の財政状況及び健全化判断比率'!B76="","",'各会計、関係団体の財政状況及び健全化判断比率'!B76)</f>
        <v>長野県市町村総合事務組合（一般会計）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18</v>
      </c>
      <c r="BX43" s="375"/>
      <c r="BY43" s="374" t="str">
        <f>IF('各会計、関係団体の財政状況及び健全化判断比率'!B77="","",'各会計、関係団体の財政状況及び健全化判断比率'!B77)</f>
        <v>長野県市町村総合事務組合（非常勤職員公務災害補償特別会計）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4" t="s">
        <v>529</v>
      </c>
      <c r="D34" s="1184"/>
      <c r="E34" s="1185"/>
      <c r="F34" s="32">
        <v>15.31</v>
      </c>
      <c r="G34" s="33">
        <v>14.33</v>
      </c>
      <c r="H34" s="33">
        <v>12.55</v>
      </c>
      <c r="I34" s="33">
        <v>12.63</v>
      </c>
      <c r="J34" s="34">
        <v>12.51</v>
      </c>
      <c r="K34" s="22"/>
      <c r="L34" s="22"/>
      <c r="M34" s="22"/>
      <c r="N34" s="22"/>
      <c r="O34" s="22"/>
      <c r="P34" s="22"/>
    </row>
    <row r="35" spans="1:16" ht="39" customHeight="1" x14ac:dyDescent="0.15">
      <c r="A35" s="22"/>
      <c r="B35" s="35"/>
      <c r="C35" s="1178" t="s">
        <v>530</v>
      </c>
      <c r="D35" s="1179"/>
      <c r="E35" s="1180"/>
      <c r="F35" s="36" t="s">
        <v>482</v>
      </c>
      <c r="G35" s="37" t="s">
        <v>482</v>
      </c>
      <c r="H35" s="37" t="s">
        <v>482</v>
      </c>
      <c r="I35" s="37" t="s">
        <v>482</v>
      </c>
      <c r="J35" s="38">
        <v>2.76</v>
      </c>
      <c r="K35" s="22"/>
      <c r="L35" s="22"/>
      <c r="M35" s="22"/>
      <c r="N35" s="22"/>
      <c r="O35" s="22"/>
      <c r="P35" s="22"/>
    </row>
    <row r="36" spans="1:16" ht="39" customHeight="1" x14ac:dyDescent="0.15">
      <c r="A36" s="22"/>
      <c r="B36" s="35"/>
      <c r="C36" s="1178" t="s">
        <v>531</v>
      </c>
      <c r="D36" s="1179"/>
      <c r="E36" s="1180"/>
      <c r="F36" s="36">
        <v>2.4700000000000002</v>
      </c>
      <c r="G36" s="37">
        <v>3.31</v>
      </c>
      <c r="H36" s="37">
        <v>3.05</v>
      </c>
      <c r="I36" s="37">
        <v>2.56</v>
      </c>
      <c r="J36" s="38">
        <v>2.44</v>
      </c>
      <c r="K36" s="22"/>
      <c r="L36" s="22"/>
      <c r="M36" s="22"/>
      <c r="N36" s="22"/>
      <c r="O36" s="22"/>
      <c r="P36" s="22"/>
    </row>
    <row r="37" spans="1:16" ht="39" customHeight="1" x14ac:dyDescent="0.15">
      <c r="A37" s="22"/>
      <c r="B37" s="35"/>
      <c r="C37" s="1178" t="s">
        <v>532</v>
      </c>
      <c r="D37" s="1179"/>
      <c r="E37" s="1180"/>
      <c r="F37" s="36">
        <v>1.49</v>
      </c>
      <c r="G37" s="37">
        <v>1.1499999999999999</v>
      </c>
      <c r="H37" s="37">
        <v>1.58</v>
      </c>
      <c r="I37" s="37">
        <v>1.49</v>
      </c>
      <c r="J37" s="38">
        <v>1.83</v>
      </c>
      <c r="K37" s="22"/>
      <c r="L37" s="22"/>
      <c r="M37" s="22"/>
      <c r="N37" s="22"/>
      <c r="O37" s="22"/>
      <c r="P37" s="22"/>
    </row>
    <row r="38" spans="1:16" ht="39" customHeight="1" x14ac:dyDescent="0.15">
      <c r="A38" s="22"/>
      <c r="B38" s="35"/>
      <c r="C38" s="1178" t="s">
        <v>533</v>
      </c>
      <c r="D38" s="1179"/>
      <c r="E38" s="1180"/>
      <c r="F38" s="36">
        <v>0.08</v>
      </c>
      <c r="G38" s="37">
        <v>0.28999999999999998</v>
      </c>
      <c r="H38" s="37">
        <v>0.21</v>
      </c>
      <c r="I38" s="37">
        <v>0.15</v>
      </c>
      <c r="J38" s="38">
        <v>0.54</v>
      </c>
      <c r="K38" s="22"/>
      <c r="L38" s="22"/>
      <c r="M38" s="22"/>
      <c r="N38" s="22"/>
      <c r="O38" s="22"/>
      <c r="P38" s="22"/>
    </row>
    <row r="39" spans="1:16" ht="39" customHeight="1" x14ac:dyDescent="0.15">
      <c r="A39" s="22"/>
      <c r="B39" s="35"/>
      <c r="C39" s="1178" t="s">
        <v>534</v>
      </c>
      <c r="D39" s="1179"/>
      <c r="E39" s="1180"/>
      <c r="F39" s="36">
        <v>0.06</v>
      </c>
      <c r="G39" s="37">
        <v>0.06</v>
      </c>
      <c r="H39" s="37">
        <v>7.0000000000000007E-2</v>
      </c>
      <c r="I39" s="37">
        <v>0.06</v>
      </c>
      <c r="J39" s="38">
        <v>7.0000000000000007E-2</v>
      </c>
      <c r="K39" s="22"/>
      <c r="L39" s="22"/>
      <c r="M39" s="22"/>
      <c r="N39" s="22"/>
      <c r="O39" s="22"/>
      <c r="P39" s="22"/>
    </row>
    <row r="40" spans="1:16" ht="39" customHeight="1" x14ac:dyDescent="0.15">
      <c r="A40" s="22"/>
      <c r="B40" s="35"/>
      <c r="C40" s="1178" t="s">
        <v>535</v>
      </c>
      <c r="D40" s="1179"/>
      <c r="E40" s="1180"/>
      <c r="F40" s="36">
        <v>0</v>
      </c>
      <c r="G40" s="37">
        <v>0</v>
      </c>
      <c r="H40" s="37">
        <v>0</v>
      </c>
      <c r="I40" s="37">
        <v>0</v>
      </c>
      <c r="J40" s="38">
        <v>0</v>
      </c>
      <c r="K40" s="22"/>
      <c r="L40" s="22"/>
      <c r="M40" s="22"/>
      <c r="N40" s="22"/>
      <c r="O40" s="22"/>
      <c r="P40" s="22"/>
    </row>
    <row r="41" spans="1:16" ht="39" customHeight="1" x14ac:dyDescent="0.15">
      <c r="A41" s="22"/>
      <c r="B41" s="35"/>
      <c r="C41" s="1178" t="s">
        <v>536</v>
      </c>
      <c r="D41" s="1179"/>
      <c r="E41" s="1180"/>
      <c r="F41" s="36" t="s">
        <v>482</v>
      </c>
      <c r="G41" s="37" t="s">
        <v>482</v>
      </c>
      <c r="H41" s="37">
        <v>0</v>
      </c>
      <c r="I41" s="37">
        <v>0</v>
      </c>
      <c r="J41" s="38">
        <v>0</v>
      </c>
      <c r="K41" s="22"/>
      <c r="L41" s="22"/>
      <c r="M41" s="22"/>
      <c r="N41" s="22"/>
      <c r="O41" s="22"/>
      <c r="P41" s="22"/>
    </row>
    <row r="42" spans="1:16" ht="39" customHeight="1" x14ac:dyDescent="0.15">
      <c r="A42" s="22"/>
      <c r="B42" s="39"/>
      <c r="C42" s="1178" t="s">
        <v>537</v>
      </c>
      <c r="D42" s="1179"/>
      <c r="E42" s="1180"/>
      <c r="F42" s="36" t="s">
        <v>482</v>
      </c>
      <c r="G42" s="37" t="s">
        <v>482</v>
      </c>
      <c r="H42" s="37" t="s">
        <v>482</v>
      </c>
      <c r="I42" s="37" t="s">
        <v>482</v>
      </c>
      <c r="J42" s="38" t="s">
        <v>482</v>
      </c>
      <c r="K42" s="22"/>
      <c r="L42" s="22"/>
      <c r="M42" s="22"/>
      <c r="N42" s="22"/>
      <c r="O42" s="22"/>
      <c r="P42" s="22"/>
    </row>
    <row r="43" spans="1:16" ht="39" customHeight="1" thickBot="1" x14ac:dyDescent="0.2">
      <c r="A43" s="22"/>
      <c r="B43" s="40"/>
      <c r="C43" s="1181" t="s">
        <v>538</v>
      </c>
      <c r="D43" s="1182"/>
      <c r="E43" s="1183"/>
      <c r="F43" s="41">
        <v>1.71</v>
      </c>
      <c r="G43" s="42">
        <v>1.47</v>
      </c>
      <c r="H43" s="42">
        <v>0.15</v>
      </c>
      <c r="I43" s="42">
        <v>1.23</v>
      </c>
      <c r="J43" s="43" t="s">
        <v>482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4" t="s">
        <v>10</v>
      </c>
      <c r="C45" s="1195"/>
      <c r="D45" s="58"/>
      <c r="E45" s="1200" t="s">
        <v>11</v>
      </c>
      <c r="F45" s="1200"/>
      <c r="G45" s="1200"/>
      <c r="H45" s="1200"/>
      <c r="I45" s="1200"/>
      <c r="J45" s="1201"/>
      <c r="K45" s="59">
        <v>4482</v>
      </c>
      <c r="L45" s="60">
        <v>4358</v>
      </c>
      <c r="M45" s="60">
        <v>4446</v>
      </c>
      <c r="N45" s="60">
        <v>4436</v>
      </c>
      <c r="O45" s="61">
        <v>4784</v>
      </c>
      <c r="P45" s="48"/>
      <c r="Q45" s="48"/>
      <c r="R45" s="48"/>
      <c r="S45" s="48"/>
      <c r="T45" s="48"/>
      <c r="U45" s="48"/>
    </row>
    <row r="46" spans="1:21" ht="30.75" customHeight="1" x14ac:dyDescent="0.15">
      <c r="A46" s="48"/>
      <c r="B46" s="1196"/>
      <c r="C46" s="1197"/>
      <c r="D46" s="62"/>
      <c r="E46" s="1188" t="s">
        <v>12</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x14ac:dyDescent="0.15">
      <c r="A47" s="48"/>
      <c r="B47" s="1196"/>
      <c r="C47" s="1197"/>
      <c r="D47" s="62"/>
      <c r="E47" s="1188" t="s">
        <v>13</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x14ac:dyDescent="0.15">
      <c r="A48" s="48"/>
      <c r="B48" s="1196"/>
      <c r="C48" s="1197"/>
      <c r="D48" s="62"/>
      <c r="E48" s="1188" t="s">
        <v>14</v>
      </c>
      <c r="F48" s="1188"/>
      <c r="G48" s="1188"/>
      <c r="H48" s="1188"/>
      <c r="I48" s="1188"/>
      <c r="J48" s="1189"/>
      <c r="K48" s="63">
        <v>1811</v>
      </c>
      <c r="L48" s="64">
        <v>1932</v>
      </c>
      <c r="M48" s="64">
        <v>2071</v>
      </c>
      <c r="N48" s="64">
        <v>2331</v>
      </c>
      <c r="O48" s="65">
        <v>2110</v>
      </c>
      <c r="P48" s="48"/>
      <c r="Q48" s="48"/>
      <c r="R48" s="48"/>
      <c r="S48" s="48"/>
      <c r="T48" s="48"/>
      <c r="U48" s="48"/>
    </row>
    <row r="49" spans="1:21" ht="30.75" customHeight="1" x14ac:dyDescent="0.15">
      <c r="A49" s="48"/>
      <c r="B49" s="1196"/>
      <c r="C49" s="1197"/>
      <c r="D49" s="62"/>
      <c r="E49" s="1188" t="s">
        <v>15</v>
      </c>
      <c r="F49" s="1188"/>
      <c r="G49" s="1188"/>
      <c r="H49" s="1188"/>
      <c r="I49" s="1188"/>
      <c r="J49" s="1189"/>
      <c r="K49" s="63">
        <v>136</v>
      </c>
      <c r="L49" s="64">
        <v>135</v>
      </c>
      <c r="M49" s="64">
        <v>163</v>
      </c>
      <c r="N49" s="64">
        <v>164</v>
      </c>
      <c r="O49" s="65">
        <v>125</v>
      </c>
      <c r="P49" s="48"/>
      <c r="Q49" s="48"/>
      <c r="R49" s="48"/>
      <c r="S49" s="48"/>
      <c r="T49" s="48"/>
      <c r="U49" s="48"/>
    </row>
    <row r="50" spans="1:21" ht="30.75" customHeight="1" x14ac:dyDescent="0.15">
      <c r="A50" s="48"/>
      <c r="B50" s="1196"/>
      <c r="C50" s="1197"/>
      <c r="D50" s="62"/>
      <c r="E50" s="1188" t="s">
        <v>16</v>
      </c>
      <c r="F50" s="1188"/>
      <c r="G50" s="1188"/>
      <c r="H50" s="1188"/>
      <c r="I50" s="1188"/>
      <c r="J50" s="1189"/>
      <c r="K50" s="63">
        <v>281</v>
      </c>
      <c r="L50" s="64">
        <v>729</v>
      </c>
      <c r="M50" s="64">
        <v>219</v>
      </c>
      <c r="N50" s="64">
        <v>195</v>
      </c>
      <c r="O50" s="65">
        <v>184</v>
      </c>
      <c r="P50" s="48"/>
      <c r="Q50" s="48"/>
      <c r="R50" s="48"/>
      <c r="S50" s="48"/>
      <c r="T50" s="48"/>
      <c r="U50" s="48"/>
    </row>
    <row r="51" spans="1:21" ht="30.75" customHeight="1" x14ac:dyDescent="0.15">
      <c r="A51" s="48"/>
      <c r="B51" s="1198"/>
      <c r="C51" s="1199"/>
      <c r="D51" s="66"/>
      <c r="E51" s="1188" t="s">
        <v>17</v>
      </c>
      <c r="F51" s="1188"/>
      <c r="G51" s="1188"/>
      <c r="H51" s="1188"/>
      <c r="I51" s="1188"/>
      <c r="J51" s="1189"/>
      <c r="K51" s="63">
        <v>0</v>
      </c>
      <c r="L51" s="64">
        <v>0</v>
      </c>
      <c r="M51" s="64">
        <v>2</v>
      </c>
      <c r="N51" s="64">
        <v>1</v>
      </c>
      <c r="O51" s="65">
        <v>0</v>
      </c>
      <c r="P51" s="48"/>
      <c r="Q51" s="48"/>
      <c r="R51" s="48"/>
      <c r="S51" s="48"/>
      <c r="T51" s="48"/>
      <c r="U51" s="48"/>
    </row>
    <row r="52" spans="1:21" ht="30.75" customHeight="1" x14ac:dyDescent="0.15">
      <c r="A52" s="48"/>
      <c r="B52" s="1186" t="s">
        <v>18</v>
      </c>
      <c r="C52" s="1187"/>
      <c r="D52" s="66"/>
      <c r="E52" s="1188" t="s">
        <v>19</v>
      </c>
      <c r="F52" s="1188"/>
      <c r="G52" s="1188"/>
      <c r="H52" s="1188"/>
      <c r="I52" s="1188"/>
      <c r="J52" s="1189"/>
      <c r="K52" s="63">
        <v>4457</v>
      </c>
      <c r="L52" s="64">
        <v>4632</v>
      </c>
      <c r="M52" s="64">
        <v>4928</v>
      </c>
      <c r="N52" s="64">
        <v>4970</v>
      </c>
      <c r="O52" s="65">
        <v>5255</v>
      </c>
      <c r="P52" s="48"/>
      <c r="Q52" s="48"/>
      <c r="R52" s="48"/>
      <c r="S52" s="48"/>
      <c r="T52" s="48"/>
      <c r="U52" s="48"/>
    </row>
    <row r="53" spans="1:21" ht="30.75" customHeight="1" thickBot="1" x14ac:dyDescent="0.2">
      <c r="A53" s="48"/>
      <c r="B53" s="1190" t="s">
        <v>20</v>
      </c>
      <c r="C53" s="1191"/>
      <c r="D53" s="67"/>
      <c r="E53" s="1192" t="s">
        <v>21</v>
      </c>
      <c r="F53" s="1192"/>
      <c r="G53" s="1192"/>
      <c r="H53" s="1192"/>
      <c r="I53" s="1192"/>
      <c r="J53" s="1193"/>
      <c r="K53" s="68">
        <v>2253</v>
      </c>
      <c r="L53" s="69">
        <v>2522</v>
      </c>
      <c r="M53" s="69">
        <v>1973</v>
      </c>
      <c r="N53" s="69">
        <v>2157</v>
      </c>
      <c r="O53" s="70">
        <v>1948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522</v>
      </c>
      <c r="J40" s="79" t="s">
        <v>523</v>
      </c>
      <c r="K40" s="79" t="s">
        <v>524</v>
      </c>
      <c r="L40" s="79" t="s">
        <v>525</v>
      </c>
      <c r="M40" s="80" t="s">
        <v>526</v>
      </c>
    </row>
    <row r="41" spans="2:13" ht="27.75" customHeight="1" x14ac:dyDescent="0.15">
      <c r="B41" s="1214" t="s">
        <v>23</v>
      </c>
      <c r="C41" s="1215"/>
      <c r="D41" s="81"/>
      <c r="E41" s="1216" t="s">
        <v>24</v>
      </c>
      <c r="F41" s="1216"/>
      <c r="G41" s="1216"/>
      <c r="H41" s="1217"/>
      <c r="I41" s="82">
        <v>36967</v>
      </c>
      <c r="J41" s="83">
        <v>37727</v>
      </c>
      <c r="K41" s="83">
        <v>41666</v>
      </c>
      <c r="L41" s="83">
        <v>42081</v>
      </c>
      <c r="M41" s="84">
        <v>41757</v>
      </c>
    </row>
    <row r="42" spans="2:13" ht="27.75" customHeight="1" x14ac:dyDescent="0.15">
      <c r="B42" s="1204"/>
      <c r="C42" s="1205"/>
      <c r="D42" s="85"/>
      <c r="E42" s="1208" t="s">
        <v>25</v>
      </c>
      <c r="F42" s="1208"/>
      <c r="G42" s="1208"/>
      <c r="H42" s="1209"/>
      <c r="I42" s="86">
        <v>1941</v>
      </c>
      <c r="J42" s="87">
        <v>1228</v>
      </c>
      <c r="K42" s="87">
        <v>1009</v>
      </c>
      <c r="L42" s="87">
        <v>757</v>
      </c>
      <c r="M42" s="88">
        <v>551</v>
      </c>
    </row>
    <row r="43" spans="2:13" ht="27.75" customHeight="1" x14ac:dyDescent="0.15">
      <c r="B43" s="1204"/>
      <c r="C43" s="1205"/>
      <c r="D43" s="85"/>
      <c r="E43" s="1208" t="s">
        <v>26</v>
      </c>
      <c r="F43" s="1208"/>
      <c r="G43" s="1208"/>
      <c r="H43" s="1209"/>
      <c r="I43" s="86">
        <v>27517</v>
      </c>
      <c r="J43" s="87">
        <v>26869</v>
      </c>
      <c r="K43" s="87">
        <v>26511</v>
      </c>
      <c r="L43" s="87">
        <v>27127</v>
      </c>
      <c r="M43" s="88">
        <v>25454</v>
      </c>
    </row>
    <row r="44" spans="2:13" ht="27.75" customHeight="1" x14ac:dyDescent="0.15">
      <c r="B44" s="1204"/>
      <c r="C44" s="1205"/>
      <c r="D44" s="85"/>
      <c r="E44" s="1208" t="s">
        <v>27</v>
      </c>
      <c r="F44" s="1208"/>
      <c r="G44" s="1208"/>
      <c r="H44" s="1209"/>
      <c r="I44" s="86">
        <v>993</v>
      </c>
      <c r="J44" s="87">
        <v>853</v>
      </c>
      <c r="K44" s="87">
        <v>680</v>
      </c>
      <c r="L44" s="87">
        <v>513</v>
      </c>
      <c r="M44" s="88">
        <v>411</v>
      </c>
    </row>
    <row r="45" spans="2:13" ht="27.75" customHeight="1" x14ac:dyDescent="0.15">
      <c r="B45" s="1204"/>
      <c r="C45" s="1205"/>
      <c r="D45" s="85"/>
      <c r="E45" s="1208" t="s">
        <v>28</v>
      </c>
      <c r="F45" s="1208"/>
      <c r="G45" s="1208"/>
      <c r="H45" s="1209"/>
      <c r="I45" s="86">
        <v>7462</v>
      </c>
      <c r="J45" s="87">
        <v>7545</v>
      </c>
      <c r="K45" s="87">
        <v>6988</v>
      </c>
      <c r="L45" s="87">
        <v>6763</v>
      </c>
      <c r="M45" s="88">
        <v>6724</v>
      </c>
    </row>
    <row r="46" spans="2:13" ht="27.75" customHeight="1" x14ac:dyDescent="0.15">
      <c r="B46" s="1204"/>
      <c r="C46" s="1205"/>
      <c r="D46" s="89"/>
      <c r="E46" s="1208" t="s">
        <v>29</v>
      </c>
      <c r="F46" s="1208"/>
      <c r="G46" s="1208"/>
      <c r="H46" s="1209"/>
      <c r="I46" s="86" t="s">
        <v>482</v>
      </c>
      <c r="J46" s="87" t="s">
        <v>482</v>
      </c>
      <c r="K46" s="87" t="s">
        <v>482</v>
      </c>
      <c r="L46" s="87" t="s">
        <v>482</v>
      </c>
      <c r="M46" s="88" t="s">
        <v>482</v>
      </c>
    </row>
    <row r="47" spans="2:13" ht="27.75" customHeight="1" x14ac:dyDescent="0.15">
      <c r="B47" s="1204"/>
      <c r="C47" s="1205"/>
      <c r="D47" s="90"/>
      <c r="E47" s="1218" t="s">
        <v>30</v>
      </c>
      <c r="F47" s="1219"/>
      <c r="G47" s="1219"/>
      <c r="H47" s="1220"/>
      <c r="I47" s="86" t="s">
        <v>482</v>
      </c>
      <c r="J47" s="87" t="s">
        <v>482</v>
      </c>
      <c r="K47" s="87" t="s">
        <v>482</v>
      </c>
      <c r="L47" s="87" t="s">
        <v>482</v>
      </c>
      <c r="M47" s="88" t="s">
        <v>482</v>
      </c>
    </row>
    <row r="48" spans="2:13" ht="27.75" customHeight="1" x14ac:dyDescent="0.15">
      <c r="B48" s="1204"/>
      <c r="C48" s="1205"/>
      <c r="D48" s="85"/>
      <c r="E48" s="1208" t="s">
        <v>31</v>
      </c>
      <c r="F48" s="1208"/>
      <c r="G48" s="1208"/>
      <c r="H48" s="1209"/>
      <c r="I48" s="86" t="s">
        <v>482</v>
      </c>
      <c r="J48" s="87" t="s">
        <v>482</v>
      </c>
      <c r="K48" s="87" t="s">
        <v>482</v>
      </c>
      <c r="L48" s="87" t="s">
        <v>482</v>
      </c>
      <c r="M48" s="88" t="s">
        <v>482</v>
      </c>
    </row>
    <row r="49" spans="2:13" ht="27.75" customHeight="1" x14ac:dyDescent="0.15">
      <c r="B49" s="1206"/>
      <c r="C49" s="1207"/>
      <c r="D49" s="85"/>
      <c r="E49" s="1208" t="s">
        <v>32</v>
      </c>
      <c r="F49" s="1208"/>
      <c r="G49" s="1208"/>
      <c r="H49" s="1209"/>
      <c r="I49" s="86" t="s">
        <v>482</v>
      </c>
      <c r="J49" s="87" t="s">
        <v>482</v>
      </c>
      <c r="K49" s="87" t="s">
        <v>482</v>
      </c>
      <c r="L49" s="87" t="s">
        <v>482</v>
      </c>
      <c r="M49" s="88" t="s">
        <v>482</v>
      </c>
    </row>
    <row r="50" spans="2:13" ht="27.75" customHeight="1" x14ac:dyDescent="0.15">
      <c r="B50" s="1202" t="s">
        <v>33</v>
      </c>
      <c r="C50" s="1203"/>
      <c r="D50" s="91"/>
      <c r="E50" s="1208" t="s">
        <v>34</v>
      </c>
      <c r="F50" s="1208"/>
      <c r="G50" s="1208"/>
      <c r="H50" s="1209"/>
      <c r="I50" s="86">
        <v>13045</v>
      </c>
      <c r="J50" s="87">
        <v>14056</v>
      </c>
      <c r="K50" s="87">
        <v>13656</v>
      </c>
      <c r="L50" s="87">
        <v>13964</v>
      </c>
      <c r="M50" s="88">
        <v>13166</v>
      </c>
    </row>
    <row r="51" spans="2:13" ht="27.75" customHeight="1" x14ac:dyDescent="0.15">
      <c r="B51" s="1204"/>
      <c r="C51" s="1205"/>
      <c r="D51" s="85"/>
      <c r="E51" s="1208" t="s">
        <v>35</v>
      </c>
      <c r="F51" s="1208"/>
      <c r="G51" s="1208"/>
      <c r="H51" s="1209"/>
      <c r="I51" s="86">
        <v>304</v>
      </c>
      <c r="J51" s="87">
        <v>275</v>
      </c>
      <c r="K51" s="87">
        <v>216</v>
      </c>
      <c r="L51" s="87">
        <v>187</v>
      </c>
      <c r="M51" s="88">
        <v>157</v>
      </c>
    </row>
    <row r="52" spans="2:13" ht="27.75" customHeight="1" x14ac:dyDescent="0.15">
      <c r="B52" s="1206"/>
      <c r="C52" s="1207"/>
      <c r="D52" s="85"/>
      <c r="E52" s="1208" t="s">
        <v>36</v>
      </c>
      <c r="F52" s="1208"/>
      <c r="G52" s="1208"/>
      <c r="H52" s="1209"/>
      <c r="I52" s="86">
        <v>54642</v>
      </c>
      <c r="J52" s="87">
        <v>54610</v>
      </c>
      <c r="K52" s="87">
        <v>58850</v>
      </c>
      <c r="L52" s="87">
        <v>58263</v>
      </c>
      <c r="M52" s="88">
        <v>56945</v>
      </c>
    </row>
    <row r="53" spans="2:13" ht="27.75" customHeight="1" thickBot="1" x14ac:dyDescent="0.2">
      <c r="B53" s="1210" t="s">
        <v>37</v>
      </c>
      <c r="C53" s="1211"/>
      <c r="D53" s="92"/>
      <c r="E53" s="1212" t="s">
        <v>38</v>
      </c>
      <c r="F53" s="1212"/>
      <c r="G53" s="1212"/>
      <c r="H53" s="1213"/>
      <c r="I53" s="93">
        <v>6890</v>
      </c>
      <c r="J53" s="94">
        <v>5281</v>
      </c>
      <c r="K53" s="94">
        <v>4132</v>
      </c>
      <c r="L53" s="94">
        <v>4827</v>
      </c>
      <c r="M53" s="95">
        <v>4629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565</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566</v>
      </c>
    </row>
    <row r="50" spans="1:17" x14ac:dyDescent="0.15">
      <c r="B50" s="250"/>
      <c r="C50" s="246"/>
      <c r="D50" s="246"/>
      <c r="E50" s="246"/>
      <c r="F50" s="246"/>
      <c r="G50" s="1230"/>
      <c r="H50" s="1231"/>
      <c r="I50" s="1231"/>
      <c r="J50" s="1232"/>
      <c r="K50" s="356" t="s">
        <v>522</v>
      </c>
      <c r="L50" s="356" t="s">
        <v>523</v>
      </c>
      <c r="M50" s="356" t="s">
        <v>524</v>
      </c>
      <c r="N50" s="356" t="s">
        <v>525</v>
      </c>
      <c r="O50" s="356" t="s">
        <v>526</v>
      </c>
    </row>
    <row r="51" spans="1:17" x14ac:dyDescent="0.15">
      <c r="B51" s="250"/>
      <c r="C51" s="246"/>
      <c r="D51" s="246"/>
      <c r="E51" s="246"/>
      <c r="F51" s="246"/>
      <c r="G51" s="1233" t="s">
        <v>567</v>
      </c>
      <c r="H51" s="1234"/>
      <c r="I51" s="1239" t="s">
        <v>568</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569</v>
      </c>
      <c r="J53" s="1243"/>
      <c r="K53" s="1250"/>
      <c r="L53" s="1250"/>
      <c r="M53" s="1250"/>
      <c r="N53" s="1250"/>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570</v>
      </c>
      <c r="H55" s="1245"/>
      <c r="I55" s="1243" t="s">
        <v>568</v>
      </c>
      <c r="J55" s="1243"/>
      <c r="K55" s="1241"/>
      <c r="L55" s="1241"/>
      <c r="M55" s="1241"/>
      <c r="N55" s="1241"/>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2" t="s">
        <v>569</v>
      </c>
      <c r="J57" s="1252"/>
      <c r="K57" s="1250"/>
      <c r="L57" s="1250"/>
      <c r="M57" s="1250"/>
      <c r="N57" s="1250"/>
      <c r="O57" s="1250"/>
      <c r="P57" s="359"/>
      <c r="Q57" s="358"/>
    </row>
    <row r="58" spans="1:17" s="357" customFormat="1" x14ac:dyDescent="0.15">
      <c r="A58" s="245"/>
      <c r="B58" s="358"/>
      <c r="C58" s="354"/>
      <c r="D58" s="354"/>
      <c r="E58" s="354"/>
      <c r="F58" s="354"/>
      <c r="G58" s="1248"/>
      <c r="H58" s="1249"/>
      <c r="I58" s="1252"/>
      <c r="J58" s="1252"/>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571</v>
      </c>
      <c r="C63" s="246"/>
      <c r="D63" s="246"/>
      <c r="E63" s="246"/>
      <c r="F63" s="246"/>
      <c r="G63" s="246"/>
      <c r="H63" s="246"/>
      <c r="I63" s="246"/>
      <c r="J63" s="246"/>
      <c r="K63" s="246"/>
      <c r="L63" s="246"/>
      <c r="M63" s="246"/>
      <c r="N63" s="246"/>
      <c r="O63" s="246"/>
    </row>
    <row r="64" spans="1:17" x14ac:dyDescent="0.15">
      <c r="B64" s="250"/>
      <c r="C64" s="246"/>
      <c r="D64" s="246"/>
      <c r="E64" s="246"/>
      <c r="F64" s="246"/>
      <c r="G64" s="353" t="s">
        <v>565</v>
      </c>
      <c r="I64" s="354"/>
      <c r="J64" s="354"/>
      <c r="K64" s="354"/>
      <c r="L64" s="246"/>
      <c r="M64" s="246"/>
      <c r="N64" s="246"/>
      <c r="O64" s="246"/>
    </row>
    <row r="65" spans="2:30" x14ac:dyDescent="0.15">
      <c r="B65" s="250"/>
      <c r="C65" s="246"/>
      <c r="D65" s="246"/>
      <c r="E65" s="246"/>
      <c r="F65" s="246"/>
      <c r="G65" s="1221" t="s">
        <v>574</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572</v>
      </c>
      <c r="I71" s="370"/>
      <c r="J71" s="366"/>
      <c r="K71" s="366"/>
      <c r="L71" s="367"/>
      <c r="M71" s="366"/>
      <c r="N71" s="367"/>
      <c r="O71" s="368"/>
    </row>
    <row r="72" spans="2:30" x14ac:dyDescent="0.15">
      <c r="B72" s="250"/>
      <c r="C72" s="246"/>
      <c r="D72" s="246"/>
      <c r="E72" s="246"/>
      <c r="F72" s="246"/>
      <c r="G72" s="1230"/>
      <c r="H72" s="1231"/>
      <c r="I72" s="1231"/>
      <c r="J72" s="1232"/>
      <c r="K72" s="356" t="s">
        <v>522</v>
      </c>
      <c r="L72" s="356" t="s">
        <v>523</v>
      </c>
      <c r="M72" s="356" t="s">
        <v>524</v>
      </c>
      <c r="N72" s="356" t="s">
        <v>525</v>
      </c>
      <c r="O72" s="356" t="s">
        <v>526</v>
      </c>
    </row>
    <row r="73" spans="2:30" x14ac:dyDescent="0.15">
      <c r="B73" s="250"/>
      <c r="C73" s="246"/>
      <c r="D73" s="246"/>
      <c r="E73" s="246"/>
      <c r="F73" s="246"/>
      <c r="G73" s="1233" t="s">
        <v>567</v>
      </c>
      <c r="H73" s="1234"/>
      <c r="I73" s="1239" t="s">
        <v>568</v>
      </c>
      <c r="J73" s="1239"/>
      <c r="K73" s="1253">
        <v>33</v>
      </c>
      <c r="L73" s="1253">
        <v>25.1</v>
      </c>
      <c r="M73" s="1242">
        <v>20</v>
      </c>
      <c r="N73" s="1242">
        <v>22.5</v>
      </c>
      <c r="O73" s="1242">
        <v>22.2</v>
      </c>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573</v>
      </c>
      <c r="J75" s="1243"/>
      <c r="K75" s="1254">
        <v>12</v>
      </c>
      <c r="L75" s="1254">
        <v>11.7</v>
      </c>
      <c r="M75" s="1254">
        <v>10.7</v>
      </c>
      <c r="N75" s="1254">
        <v>10.5</v>
      </c>
      <c r="O75" s="1254">
        <v>9.6</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570</v>
      </c>
      <c r="H77" s="1245"/>
      <c r="I77" s="1243" t="s">
        <v>568</v>
      </c>
      <c r="J77" s="1243"/>
      <c r="K77" s="1253">
        <v>58.2</v>
      </c>
      <c r="L77" s="1253">
        <v>50.3</v>
      </c>
      <c r="M77" s="1242">
        <v>45.9</v>
      </c>
      <c r="N77" s="1242">
        <v>39</v>
      </c>
      <c r="O77" s="1242">
        <v>32.5</v>
      </c>
      <c r="R77" s="245">
        <v>12.3</v>
      </c>
      <c r="T77" s="245">
        <v>11.1</v>
      </c>
    </row>
    <row r="78" spans="2:30" x14ac:dyDescent="0.15">
      <c r="B78" s="250"/>
      <c r="C78" s="246"/>
      <c r="D78" s="246"/>
      <c r="E78" s="246"/>
      <c r="F78" s="246"/>
      <c r="G78" s="1246"/>
      <c r="H78" s="1247"/>
      <c r="I78" s="1243"/>
      <c r="J78" s="1243"/>
      <c r="K78" s="1253"/>
      <c r="L78" s="1253"/>
      <c r="M78" s="1242"/>
      <c r="N78" s="1242"/>
      <c r="O78" s="1242"/>
    </row>
    <row r="79" spans="2:30" x14ac:dyDescent="0.15">
      <c r="B79" s="250"/>
      <c r="C79" s="246"/>
      <c r="D79" s="246"/>
      <c r="E79" s="246"/>
      <c r="F79" s="246"/>
      <c r="G79" s="1246"/>
      <c r="H79" s="1247"/>
      <c r="I79" s="1255" t="s">
        <v>573</v>
      </c>
      <c r="J79" s="1252"/>
      <c r="K79" s="1256">
        <v>10.3</v>
      </c>
      <c r="L79" s="1256">
        <v>9.6</v>
      </c>
      <c r="M79" s="1256">
        <v>8.8000000000000007</v>
      </c>
      <c r="N79" s="1256">
        <v>9</v>
      </c>
      <c r="O79" s="1256">
        <v>8.1999999999999993</v>
      </c>
      <c r="V79" s="245">
        <v>53.5</v>
      </c>
      <c r="X79" s="245">
        <v>48.2</v>
      </c>
      <c r="Z79" s="245">
        <v>34.200000000000003</v>
      </c>
      <c r="AB79" s="245">
        <v>30.3</v>
      </c>
      <c r="AD79" s="245">
        <v>28.9</v>
      </c>
    </row>
    <row r="80" spans="2:30" x14ac:dyDescent="0.15">
      <c r="B80" s="250"/>
      <c r="C80" s="246"/>
      <c r="D80" s="246"/>
      <c r="E80" s="246"/>
      <c r="F80" s="246"/>
      <c r="G80" s="1248"/>
      <c r="H80" s="1249"/>
      <c r="I80" s="1252"/>
      <c r="J80" s="1252"/>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521</v>
      </c>
      <c r="G2" s="113"/>
      <c r="H2" s="114"/>
    </row>
    <row r="3" spans="1:8" x14ac:dyDescent="0.15">
      <c r="A3" s="110" t="s">
        <v>514</v>
      </c>
      <c r="B3" s="115"/>
      <c r="C3" s="116"/>
      <c r="D3" s="117">
        <v>58978</v>
      </c>
      <c r="E3" s="118"/>
      <c r="F3" s="119">
        <v>50880</v>
      </c>
      <c r="G3" s="120"/>
      <c r="H3" s="121"/>
    </row>
    <row r="4" spans="1:8" x14ac:dyDescent="0.15">
      <c r="A4" s="122"/>
      <c r="B4" s="123"/>
      <c r="C4" s="124"/>
      <c r="D4" s="125">
        <v>48099</v>
      </c>
      <c r="E4" s="126"/>
      <c r="F4" s="127">
        <v>26879</v>
      </c>
      <c r="G4" s="128"/>
      <c r="H4" s="129"/>
    </row>
    <row r="5" spans="1:8" x14ac:dyDescent="0.15">
      <c r="A5" s="110" t="s">
        <v>516</v>
      </c>
      <c r="B5" s="115"/>
      <c r="C5" s="116"/>
      <c r="D5" s="117">
        <v>64045</v>
      </c>
      <c r="E5" s="118"/>
      <c r="F5" s="119">
        <v>63956</v>
      </c>
      <c r="G5" s="120"/>
      <c r="H5" s="121"/>
    </row>
    <row r="6" spans="1:8" x14ac:dyDescent="0.15">
      <c r="A6" s="122"/>
      <c r="B6" s="123"/>
      <c r="C6" s="124"/>
      <c r="D6" s="125">
        <v>49092</v>
      </c>
      <c r="E6" s="126"/>
      <c r="F6" s="127">
        <v>29239</v>
      </c>
      <c r="G6" s="128"/>
      <c r="H6" s="129"/>
    </row>
    <row r="7" spans="1:8" x14ac:dyDescent="0.15">
      <c r="A7" s="110" t="s">
        <v>517</v>
      </c>
      <c r="B7" s="115"/>
      <c r="C7" s="116"/>
      <c r="D7" s="117">
        <v>95017</v>
      </c>
      <c r="E7" s="118"/>
      <c r="F7" s="119">
        <v>66255</v>
      </c>
      <c r="G7" s="120"/>
      <c r="H7" s="121"/>
    </row>
    <row r="8" spans="1:8" x14ac:dyDescent="0.15">
      <c r="A8" s="122"/>
      <c r="B8" s="123"/>
      <c r="C8" s="124"/>
      <c r="D8" s="125">
        <v>83157</v>
      </c>
      <c r="E8" s="126"/>
      <c r="F8" s="127">
        <v>31822</v>
      </c>
      <c r="G8" s="128"/>
      <c r="H8" s="129"/>
    </row>
    <row r="9" spans="1:8" x14ac:dyDescent="0.15">
      <c r="A9" s="110" t="s">
        <v>518</v>
      </c>
      <c r="B9" s="115"/>
      <c r="C9" s="116"/>
      <c r="D9" s="117">
        <v>70418</v>
      </c>
      <c r="E9" s="118"/>
      <c r="F9" s="119">
        <v>92247</v>
      </c>
      <c r="G9" s="120"/>
      <c r="H9" s="121"/>
    </row>
    <row r="10" spans="1:8" x14ac:dyDescent="0.15">
      <c r="A10" s="122"/>
      <c r="B10" s="123"/>
      <c r="C10" s="124"/>
      <c r="D10" s="125">
        <v>49273</v>
      </c>
      <c r="E10" s="126"/>
      <c r="F10" s="127">
        <v>37204</v>
      </c>
      <c r="G10" s="128"/>
      <c r="H10" s="129"/>
    </row>
    <row r="11" spans="1:8" x14ac:dyDescent="0.15">
      <c r="A11" s="110" t="s">
        <v>519</v>
      </c>
      <c r="B11" s="115"/>
      <c r="C11" s="116"/>
      <c r="D11" s="117">
        <v>63217</v>
      </c>
      <c r="E11" s="118"/>
      <c r="F11" s="119">
        <v>67319</v>
      </c>
      <c r="G11" s="120"/>
      <c r="H11" s="121"/>
    </row>
    <row r="12" spans="1:8" x14ac:dyDescent="0.15">
      <c r="A12" s="122"/>
      <c r="B12" s="123"/>
      <c r="C12" s="130"/>
      <c r="D12" s="125">
        <v>45510</v>
      </c>
      <c r="E12" s="126"/>
      <c r="F12" s="127">
        <v>38101</v>
      </c>
      <c r="G12" s="128"/>
      <c r="H12" s="129"/>
    </row>
    <row r="13" spans="1:8" x14ac:dyDescent="0.15">
      <c r="A13" s="110"/>
      <c r="B13" s="115"/>
      <c r="C13" s="131"/>
      <c r="D13" s="132">
        <v>70335</v>
      </c>
      <c r="E13" s="133"/>
      <c r="F13" s="134">
        <v>68131</v>
      </c>
      <c r="G13" s="135"/>
      <c r="H13" s="121"/>
    </row>
    <row r="14" spans="1:8" x14ac:dyDescent="0.15">
      <c r="A14" s="122"/>
      <c r="B14" s="123"/>
      <c r="C14" s="124"/>
      <c r="D14" s="125">
        <v>55026</v>
      </c>
      <c r="E14" s="126"/>
      <c r="F14" s="127">
        <v>32649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2.48</v>
      </c>
      <c r="C19" s="136">
        <f>ROUND(VALUE(SUBSTITUTE(実質収支比率等に係る経年分析!G$48,"▲","-")),2)</f>
        <v>3.31</v>
      </c>
      <c r="D19" s="136">
        <f>ROUND(VALUE(SUBSTITUTE(実質収支比率等に係る経年分析!H$48,"▲","-")),2)</f>
        <v>3.06</v>
      </c>
      <c r="E19" s="136">
        <f>ROUND(VALUE(SUBSTITUTE(実質収支比率等に係る経年分析!I$48,"▲","-")),2)</f>
        <v>2.57</v>
      </c>
      <c r="F19" s="136">
        <f>ROUND(VALUE(SUBSTITUTE(実質収支比率等に係る経年分析!J$48,"▲","-")),2)</f>
        <v>2.44</v>
      </c>
    </row>
    <row r="20" spans="1:11" x14ac:dyDescent="0.15">
      <c r="A20" s="136" t="s">
        <v>43</v>
      </c>
      <c r="B20" s="136">
        <f>ROUND(VALUE(SUBSTITUTE(実質収支比率等に係る経年分析!F$47,"▲","-")),2)</f>
        <v>19.420000000000002</v>
      </c>
      <c r="C20" s="136">
        <f>ROUND(VALUE(SUBSTITUTE(実質収支比率等に係る経年分析!G$47,"▲","-")),2)</f>
        <v>19.350000000000001</v>
      </c>
      <c r="D20" s="136">
        <f>ROUND(VALUE(SUBSTITUTE(実質収支比率等に係る経年分析!H$47,"▲","-")),2)</f>
        <v>20.02</v>
      </c>
      <c r="E20" s="136">
        <f>ROUND(VALUE(SUBSTITUTE(実質収支比率等に係る経年分析!I$47,"▲","-")),2)</f>
        <v>19.53</v>
      </c>
      <c r="F20" s="136">
        <f>ROUND(VALUE(SUBSTITUTE(実質収支比率等に係る経年分析!J$47,"▲","-")),2)</f>
        <v>19.04</v>
      </c>
    </row>
    <row r="21" spans="1:11" x14ac:dyDescent="0.15">
      <c r="A21" s="136" t="s">
        <v>44</v>
      </c>
      <c r="B21" s="136">
        <f>IF(ISNUMBER(VALUE(SUBSTITUTE(実質収支比率等に係る経年分析!F$49,"▲","-"))),ROUND(VALUE(SUBSTITUTE(実質収支比率等に係る経年分析!F$49,"▲","-")),2),NA())</f>
        <v>3.54</v>
      </c>
      <c r="C21" s="136">
        <f>IF(ISNUMBER(VALUE(SUBSTITUTE(実質収支比率等に係る経年分析!G$49,"▲","-"))),ROUND(VALUE(SUBSTITUTE(実質収支比率等に係る経年分析!G$49,"▲","-")),2),NA())</f>
        <v>1.2</v>
      </c>
      <c r="D21" s="136">
        <f>IF(ISNUMBER(VALUE(SUBSTITUTE(実質収支比率等に係る経年分析!H$49,"▲","-"))),ROUND(VALUE(SUBSTITUTE(実質収支比率等に係る経年分析!H$49,"▲","-")),2),NA())</f>
        <v>0.37</v>
      </c>
      <c r="E21" s="136">
        <f>IF(ISNUMBER(VALUE(SUBSTITUTE(実質収支比率等に係る経年分析!I$49,"▲","-"))),ROUND(VALUE(SUBSTITUTE(実質収支比率等に係る経年分析!I$49,"▲","-")),2),NA())</f>
        <v>-0.27</v>
      </c>
      <c r="F21" s="136">
        <f>IF(ISNUMBER(VALUE(SUBSTITUTE(実質収支比率等に係る経年分析!J$49,"▲","-"))),ROUND(VALUE(SUBSTITUTE(実質収支比率等に係る経年分析!J$49,"▲","-")),2),NA())</f>
        <v>-0.92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1.71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1.47</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0.15</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1.23</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観光宿泊施設特別会計</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産業団地造成事業特別会計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7.0000000000000007E-2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7.0000000000000007E-2</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0.28999999999999998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0.54</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1.49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1.1499999999999999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1.58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1.49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1.83</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2.4700000000000002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3.31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3.05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2.56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2.44</v>
      </c>
    </row>
    <row r="35" spans="1:16" x14ac:dyDescent="0.15">
      <c r="A35" s="137" t="str">
        <f>IF(連結実質赤字比率に係る赤字・黒字の構成分析!C$35="",NA(),連結実質赤字比率に係る赤字・黒字の構成分析!C$35)</f>
        <v>下水道事業会計</v>
      </c>
      <c r="B35" s="137" t="e">
        <f>IF(ROUND(VALUE(SUBSTITUTE(連結実質赤字比率に係る赤字・黒字の構成分析!F$35,"▲", "-")), 2) &lt; 0, ABS(ROUND(VALUE(SUBSTITUTE(連結実質赤字比率に係る赤字・黒字の構成分析!F$35,"▲", "-")), 2)), NA())</f>
        <v>#VALUE!</v>
      </c>
      <c r="C35" s="137" t="e">
        <f>IF(ROUND(VALUE(SUBSTITUTE(連結実質赤字比率に係る赤字・黒字の構成分析!F$35,"▲", "-")), 2) &gt;= 0, ABS(ROUND(VALUE(SUBSTITUTE(連結実質赤字比率に係る赤字・黒字の構成分析!F$35,"▲", "-")), 2)), NA())</f>
        <v>#VALUE!</v>
      </c>
      <c r="D35" s="137" t="e">
        <f>IF(ROUND(VALUE(SUBSTITUTE(連結実質赤字比率に係る赤字・黒字の構成分析!G$35,"▲", "-")), 2) &lt; 0, ABS(ROUND(VALUE(SUBSTITUTE(連結実質赤字比率に係る赤字・黒字の構成分析!G$35,"▲", "-")), 2)), NA())</f>
        <v>#VALUE!</v>
      </c>
      <c r="E35" s="137" t="e">
        <f>IF(ROUND(VALUE(SUBSTITUTE(連結実質赤字比率に係る赤字・黒字の構成分析!G$35,"▲", "-")), 2) &gt;= 0, ABS(ROUND(VALUE(SUBSTITUTE(連結実質赤字比率に係る赤字・黒字の構成分析!G$35,"▲", "-")), 2)), NA())</f>
        <v>#VALUE!</v>
      </c>
      <c r="F35" s="137" t="e">
        <f>IF(ROUND(VALUE(SUBSTITUTE(連結実質赤字比率に係る赤字・黒字の構成分析!H$35,"▲", "-")), 2) &lt; 0, ABS(ROUND(VALUE(SUBSTITUTE(連結実質赤字比率に係る赤字・黒字の構成分析!H$35,"▲", "-")), 2)), NA())</f>
        <v>#VALUE!</v>
      </c>
      <c r="G35" s="137" t="e">
        <f>IF(ROUND(VALUE(SUBSTITUTE(連結実質赤字比率に係る赤字・黒字の構成分析!H$35,"▲", "-")), 2) &gt;= 0, ABS(ROUND(VALUE(SUBSTITUTE(連結実質赤字比率に係る赤字・黒字の構成分析!H$35,"▲", "-")), 2)), NA())</f>
        <v>#VALUE!</v>
      </c>
      <c r="H35" s="137" t="e">
        <f>IF(ROUND(VALUE(SUBSTITUTE(連結実質赤字比率に係る赤字・黒字の構成分析!I$35,"▲", "-")), 2) &lt; 0, ABS(ROUND(VALUE(SUBSTITUTE(連結実質赤字比率に係る赤字・黒字の構成分析!I$35,"▲", "-")), 2)), NA())</f>
        <v>#VALUE!</v>
      </c>
      <c r="I35" s="137" t="e">
        <f>IF(ROUND(VALUE(SUBSTITUTE(連結実質赤字比率に係る赤字・黒字の構成分析!I$35,"▲", "-")), 2) &gt;= 0, ABS(ROUND(VALUE(SUBSTITUTE(連結実質赤字比率に係る赤字・黒字の構成分析!I$35,"▲", "-")), 2)), NA())</f>
        <v>#VALUE!</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2.76</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15.31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14.33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12.55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12.63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12.51</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4457</v>
      </c>
      <c r="E42" s="138"/>
      <c r="F42" s="138"/>
      <c r="G42" s="138">
        <f>'実質公債費比率（分子）の構造'!L$52</f>
        <v>4632</v>
      </c>
      <c r="H42" s="138"/>
      <c r="I42" s="138"/>
      <c r="J42" s="138">
        <f>'実質公債費比率（分子）の構造'!M$52</f>
        <v>4928</v>
      </c>
      <c r="K42" s="138"/>
      <c r="L42" s="138"/>
      <c r="M42" s="138">
        <f>'実質公債費比率（分子）の構造'!N$52</f>
        <v>4970</v>
      </c>
      <c r="N42" s="138"/>
      <c r="O42" s="138"/>
      <c r="P42" s="138">
        <f>'実質公債費比率（分子）の構造'!O$52</f>
        <v>5255</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2</v>
      </c>
      <c r="I43" s="138"/>
      <c r="J43" s="138"/>
      <c r="K43" s="138">
        <f>'実質公債費比率（分子）の構造'!N$51</f>
        <v>1</v>
      </c>
      <c r="L43" s="138"/>
      <c r="M43" s="138"/>
      <c r="N43" s="138">
        <f>'実質公債費比率（分子）の構造'!O$51</f>
        <v>0</v>
      </c>
      <c r="O43" s="138"/>
      <c r="P43" s="138"/>
    </row>
    <row r="44" spans="1:16" x14ac:dyDescent="0.15">
      <c r="A44" s="138" t="s">
        <v>53</v>
      </c>
      <c r="B44" s="138">
        <f>'実質公債費比率（分子）の構造'!K$50</f>
        <v>281</v>
      </c>
      <c r="C44" s="138"/>
      <c r="D44" s="138"/>
      <c r="E44" s="138">
        <f>'実質公債費比率（分子）の構造'!L$50</f>
        <v>729</v>
      </c>
      <c r="F44" s="138"/>
      <c r="G44" s="138"/>
      <c r="H44" s="138">
        <f>'実質公債費比率（分子）の構造'!M$50</f>
        <v>219</v>
      </c>
      <c r="I44" s="138"/>
      <c r="J44" s="138"/>
      <c r="K44" s="138">
        <f>'実質公債費比率（分子）の構造'!N$50</f>
        <v>195</v>
      </c>
      <c r="L44" s="138"/>
      <c r="M44" s="138"/>
      <c r="N44" s="138">
        <f>'実質公債費比率（分子）の構造'!O$50</f>
        <v>184</v>
      </c>
      <c r="O44" s="138"/>
      <c r="P44" s="138"/>
    </row>
    <row r="45" spans="1:16" x14ac:dyDescent="0.15">
      <c r="A45" s="138" t="s">
        <v>54</v>
      </c>
      <c r="B45" s="138">
        <f>'実質公債費比率（分子）の構造'!K$49</f>
        <v>136</v>
      </c>
      <c r="C45" s="138"/>
      <c r="D45" s="138"/>
      <c r="E45" s="138">
        <f>'実質公債費比率（分子）の構造'!L$49</f>
        <v>135</v>
      </c>
      <c r="F45" s="138"/>
      <c r="G45" s="138"/>
      <c r="H45" s="138">
        <f>'実質公債費比率（分子）の構造'!M$49</f>
        <v>163</v>
      </c>
      <c r="I45" s="138"/>
      <c r="J45" s="138"/>
      <c r="K45" s="138">
        <f>'実質公債費比率（分子）の構造'!N$49</f>
        <v>164</v>
      </c>
      <c r="L45" s="138"/>
      <c r="M45" s="138"/>
      <c r="N45" s="138">
        <f>'実質公債費比率（分子）の構造'!O$49</f>
        <v>125</v>
      </c>
      <c r="O45" s="138"/>
      <c r="P45" s="138"/>
    </row>
    <row r="46" spans="1:16" x14ac:dyDescent="0.15">
      <c r="A46" s="138" t="s">
        <v>55</v>
      </c>
      <c r="B46" s="138">
        <f>'実質公債費比率（分子）の構造'!K$48</f>
        <v>1811</v>
      </c>
      <c r="C46" s="138"/>
      <c r="D46" s="138"/>
      <c r="E46" s="138">
        <f>'実質公債費比率（分子）の構造'!L$48</f>
        <v>1932</v>
      </c>
      <c r="F46" s="138"/>
      <c r="G46" s="138"/>
      <c r="H46" s="138">
        <f>'実質公債費比率（分子）の構造'!M$48</f>
        <v>2071</v>
      </c>
      <c r="I46" s="138"/>
      <c r="J46" s="138"/>
      <c r="K46" s="138">
        <f>'実質公債費比率（分子）の構造'!N$48</f>
        <v>2331</v>
      </c>
      <c r="L46" s="138"/>
      <c r="M46" s="138"/>
      <c r="N46" s="138">
        <f>'実質公債費比率（分子）の構造'!O$48</f>
        <v>2110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4482</v>
      </c>
      <c r="C49" s="138"/>
      <c r="D49" s="138"/>
      <c r="E49" s="138">
        <f>'実質公債費比率（分子）の構造'!L$45</f>
        <v>4358</v>
      </c>
      <c r="F49" s="138"/>
      <c r="G49" s="138"/>
      <c r="H49" s="138">
        <f>'実質公債費比率（分子）の構造'!M$45</f>
        <v>4446</v>
      </c>
      <c r="I49" s="138"/>
      <c r="J49" s="138"/>
      <c r="K49" s="138">
        <f>'実質公債費比率（分子）の構造'!N$45</f>
        <v>4436</v>
      </c>
      <c r="L49" s="138"/>
      <c r="M49" s="138"/>
      <c r="N49" s="138">
        <f>'実質公債費比率（分子）の構造'!O$45</f>
        <v>4784</v>
      </c>
      <c r="O49" s="138"/>
      <c r="P49" s="138"/>
    </row>
    <row r="50" spans="1:16" x14ac:dyDescent="0.15">
      <c r="A50" s="138" t="s">
        <v>59</v>
      </c>
      <c r="B50" s="138" t="e">
        <f>NA()</f>
        <v>#N/A</v>
      </c>
      <c r="C50" s="138">
        <f>IF(ISNUMBER('実質公債費比率（分子）の構造'!K$53),'実質公債費比率（分子）の構造'!K$53,NA())</f>
        <v>2253</v>
      </c>
      <c r="D50" s="138" t="e">
        <f>NA()</f>
        <v>#N/A</v>
      </c>
      <c r="E50" s="138" t="e">
        <f>NA()</f>
        <v>#N/A</v>
      </c>
      <c r="F50" s="138">
        <f>IF(ISNUMBER('実質公債費比率（分子）の構造'!L$53),'実質公債費比率（分子）の構造'!L$53,NA())</f>
        <v>2522</v>
      </c>
      <c r="G50" s="138" t="e">
        <f>NA()</f>
        <v>#N/A</v>
      </c>
      <c r="H50" s="138" t="e">
        <f>NA()</f>
        <v>#N/A</v>
      </c>
      <c r="I50" s="138">
        <f>IF(ISNUMBER('実質公債費比率（分子）の構造'!M$53),'実質公債費比率（分子）の構造'!M$53,NA())</f>
        <v>1973</v>
      </c>
      <c r="J50" s="138" t="e">
        <f>NA()</f>
        <v>#N/A</v>
      </c>
      <c r="K50" s="138" t="e">
        <f>NA()</f>
        <v>#N/A</v>
      </c>
      <c r="L50" s="138">
        <f>IF(ISNUMBER('実質公債費比率（分子）の構造'!N$53),'実質公債費比率（分子）の構造'!N$53,NA())</f>
        <v>2157</v>
      </c>
      <c r="M50" s="138" t="e">
        <f>NA()</f>
        <v>#N/A</v>
      </c>
      <c r="N50" s="138" t="e">
        <f>NA()</f>
        <v>#N/A</v>
      </c>
      <c r="O50" s="138">
        <f>IF(ISNUMBER('実質公債費比率（分子）の構造'!O$53),'実質公債費比率（分子）の構造'!O$53,NA())</f>
        <v>1948</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36</v>
      </c>
      <c r="B56" s="137"/>
      <c r="C56" s="137"/>
      <c r="D56" s="137">
        <f>'将来負担比率（分子）の構造'!I$52</f>
        <v>54642</v>
      </c>
      <c r="E56" s="137"/>
      <c r="F56" s="137"/>
      <c r="G56" s="137">
        <f>'将来負担比率（分子）の構造'!J$52</f>
        <v>54610</v>
      </c>
      <c r="H56" s="137"/>
      <c r="I56" s="137"/>
      <c r="J56" s="137">
        <f>'将来負担比率（分子）の構造'!K$52</f>
        <v>58850</v>
      </c>
      <c r="K56" s="137"/>
      <c r="L56" s="137"/>
      <c r="M56" s="137">
        <f>'将来負担比率（分子）の構造'!L$52</f>
        <v>58263</v>
      </c>
      <c r="N56" s="137"/>
      <c r="O56" s="137"/>
      <c r="P56" s="137">
        <f>'将来負担比率（分子）の構造'!M$52</f>
        <v>56945</v>
      </c>
    </row>
    <row r="57" spans="1:16" x14ac:dyDescent="0.15">
      <c r="A57" s="137" t="s">
        <v>35</v>
      </c>
      <c r="B57" s="137"/>
      <c r="C57" s="137"/>
      <c r="D57" s="137">
        <f>'将来負担比率（分子）の構造'!I$51</f>
        <v>304</v>
      </c>
      <c r="E57" s="137"/>
      <c r="F57" s="137"/>
      <c r="G57" s="137">
        <f>'将来負担比率（分子）の構造'!J$51</f>
        <v>275</v>
      </c>
      <c r="H57" s="137"/>
      <c r="I57" s="137"/>
      <c r="J57" s="137">
        <f>'将来負担比率（分子）の構造'!K$51</f>
        <v>216</v>
      </c>
      <c r="K57" s="137"/>
      <c r="L57" s="137"/>
      <c r="M57" s="137">
        <f>'将来負担比率（分子）の構造'!L$51</f>
        <v>187</v>
      </c>
      <c r="N57" s="137"/>
      <c r="O57" s="137"/>
      <c r="P57" s="137">
        <f>'将来負担比率（分子）の構造'!M$51</f>
        <v>157</v>
      </c>
    </row>
    <row r="58" spans="1:16" x14ac:dyDescent="0.15">
      <c r="A58" s="137" t="s">
        <v>34</v>
      </c>
      <c r="B58" s="137"/>
      <c r="C58" s="137"/>
      <c r="D58" s="137">
        <f>'将来負担比率（分子）の構造'!I$50</f>
        <v>13045</v>
      </c>
      <c r="E58" s="137"/>
      <c r="F58" s="137"/>
      <c r="G58" s="137">
        <f>'将来負担比率（分子）の構造'!J$50</f>
        <v>14056</v>
      </c>
      <c r="H58" s="137"/>
      <c r="I58" s="137"/>
      <c r="J58" s="137">
        <f>'将来負担比率（分子）の構造'!K$50</f>
        <v>13656</v>
      </c>
      <c r="K58" s="137"/>
      <c r="L58" s="137"/>
      <c r="M58" s="137">
        <f>'将来負担比率（分子）の構造'!L$50</f>
        <v>13964</v>
      </c>
      <c r="N58" s="137"/>
      <c r="O58" s="137"/>
      <c r="P58" s="137">
        <f>'将来負担比率（分子）の構造'!M$50</f>
        <v>13166</v>
      </c>
    </row>
    <row r="59" spans="1:16" x14ac:dyDescent="0.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29</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28</v>
      </c>
      <c r="B62" s="137">
        <f>'将来負担比率（分子）の構造'!I$45</f>
        <v>7462</v>
      </c>
      <c r="C62" s="137"/>
      <c r="D62" s="137"/>
      <c r="E62" s="137">
        <f>'将来負担比率（分子）の構造'!J$45</f>
        <v>7545</v>
      </c>
      <c r="F62" s="137"/>
      <c r="G62" s="137"/>
      <c r="H62" s="137">
        <f>'将来負担比率（分子）の構造'!K$45</f>
        <v>6988</v>
      </c>
      <c r="I62" s="137"/>
      <c r="J62" s="137"/>
      <c r="K62" s="137">
        <f>'将来負担比率（分子）の構造'!L$45</f>
        <v>6763</v>
      </c>
      <c r="L62" s="137"/>
      <c r="M62" s="137"/>
      <c r="N62" s="137">
        <f>'将来負担比率（分子）の構造'!M$45</f>
        <v>6724</v>
      </c>
      <c r="O62" s="137"/>
      <c r="P62" s="137"/>
    </row>
    <row r="63" spans="1:16" x14ac:dyDescent="0.15">
      <c r="A63" s="137" t="s">
        <v>27</v>
      </c>
      <c r="B63" s="137">
        <f>'将来負担比率（分子）の構造'!I$44</f>
        <v>993</v>
      </c>
      <c r="C63" s="137"/>
      <c r="D63" s="137"/>
      <c r="E63" s="137">
        <f>'将来負担比率（分子）の構造'!J$44</f>
        <v>853</v>
      </c>
      <c r="F63" s="137"/>
      <c r="G63" s="137"/>
      <c r="H63" s="137">
        <f>'将来負担比率（分子）の構造'!K$44</f>
        <v>680</v>
      </c>
      <c r="I63" s="137"/>
      <c r="J63" s="137"/>
      <c r="K63" s="137">
        <f>'将来負担比率（分子）の構造'!L$44</f>
        <v>513</v>
      </c>
      <c r="L63" s="137"/>
      <c r="M63" s="137"/>
      <c r="N63" s="137">
        <f>'将来負担比率（分子）の構造'!M$44</f>
        <v>411</v>
      </c>
      <c r="O63" s="137"/>
      <c r="P63" s="137"/>
    </row>
    <row r="64" spans="1:16" x14ac:dyDescent="0.15">
      <c r="A64" s="137" t="s">
        <v>26</v>
      </c>
      <c r="B64" s="137">
        <f>'将来負担比率（分子）の構造'!I$43</f>
        <v>27517</v>
      </c>
      <c r="C64" s="137"/>
      <c r="D64" s="137"/>
      <c r="E64" s="137">
        <f>'将来負担比率（分子）の構造'!J$43</f>
        <v>26869</v>
      </c>
      <c r="F64" s="137"/>
      <c r="G64" s="137"/>
      <c r="H64" s="137">
        <f>'将来負担比率（分子）の構造'!K$43</f>
        <v>26511</v>
      </c>
      <c r="I64" s="137"/>
      <c r="J64" s="137"/>
      <c r="K64" s="137">
        <f>'将来負担比率（分子）の構造'!L$43</f>
        <v>27127</v>
      </c>
      <c r="L64" s="137"/>
      <c r="M64" s="137"/>
      <c r="N64" s="137">
        <f>'将来負担比率（分子）の構造'!M$43</f>
        <v>25454</v>
      </c>
      <c r="O64" s="137"/>
      <c r="P64" s="137"/>
    </row>
    <row r="65" spans="1:16" x14ac:dyDescent="0.15">
      <c r="A65" s="137" t="s">
        <v>25</v>
      </c>
      <c r="B65" s="137">
        <f>'将来負担比率（分子）の構造'!I$42</f>
        <v>1941</v>
      </c>
      <c r="C65" s="137"/>
      <c r="D65" s="137"/>
      <c r="E65" s="137">
        <f>'将来負担比率（分子）の構造'!J$42</f>
        <v>1228</v>
      </c>
      <c r="F65" s="137"/>
      <c r="G65" s="137"/>
      <c r="H65" s="137">
        <f>'将来負担比率（分子）の構造'!K$42</f>
        <v>1009</v>
      </c>
      <c r="I65" s="137"/>
      <c r="J65" s="137"/>
      <c r="K65" s="137">
        <f>'将来負担比率（分子）の構造'!L$42</f>
        <v>757</v>
      </c>
      <c r="L65" s="137"/>
      <c r="M65" s="137"/>
      <c r="N65" s="137">
        <f>'将来負担比率（分子）の構造'!M$42</f>
        <v>551</v>
      </c>
      <c r="O65" s="137"/>
      <c r="P65" s="137"/>
    </row>
    <row r="66" spans="1:16" x14ac:dyDescent="0.15">
      <c r="A66" s="137" t="s">
        <v>24</v>
      </c>
      <c r="B66" s="137">
        <f>'将来負担比率（分子）の構造'!I$41</f>
        <v>36967</v>
      </c>
      <c r="C66" s="137"/>
      <c r="D66" s="137"/>
      <c r="E66" s="137">
        <f>'将来負担比率（分子）の構造'!J$41</f>
        <v>37727</v>
      </c>
      <c r="F66" s="137"/>
      <c r="G66" s="137"/>
      <c r="H66" s="137">
        <f>'将来負担比率（分子）の構造'!K$41</f>
        <v>41666</v>
      </c>
      <c r="I66" s="137"/>
      <c r="J66" s="137"/>
      <c r="K66" s="137">
        <f>'将来負担比率（分子）の構造'!L$41</f>
        <v>42081</v>
      </c>
      <c r="L66" s="137"/>
      <c r="M66" s="137"/>
      <c r="N66" s="137">
        <f>'将来負担比率（分子）の構造'!M$41</f>
        <v>41757</v>
      </c>
      <c r="O66" s="137"/>
      <c r="P66" s="137"/>
    </row>
    <row r="67" spans="1:16" x14ac:dyDescent="0.15">
      <c r="A67" s="137" t="s">
        <v>63</v>
      </c>
      <c r="B67" s="137" t="e">
        <f>NA()</f>
        <v>#N/A</v>
      </c>
      <c r="C67" s="137">
        <f>IF(ISNUMBER('将来負担比率（分子）の構造'!I$53), IF('将来負担比率（分子）の構造'!I$53 &lt; 0, 0, '将来負担比率（分子）の構造'!I$53), NA())</f>
        <v>6890</v>
      </c>
      <c r="D67" s="137" t="e">
        <f>NA()</f>
        <v>#N/A</v>
      </c>
      <c r="E67" s="137" t="e">
        <f>NA()</f>
        <v>#N/A</v>
      </c>
      <c r="F67" s="137">
        <f>IF(ISNUMBER('将来負担比率（分子）の構造'!J$53), IF('将来負担比率（分子）の構造'!J$53 &lt; 0, 0, '将来負担比率（分子）の構造'!J$53), NA())</f>
        <v>5281</v>
      </c>
      <c r="G67" s="137" t="e">
        <f>NA()</f>
        <v>#N/A</v>
      </c>
      <c r="H67" s="137" t="e">
        <f>NA()</f>
        <v>#N/A</v>
      </c>
      <c r="I67" s="137">
        <f>IF(ISNUMBER('将来負担比率（分子）の構造'!K$53), IF('将来負担比率（分子）の構造'!K$53 &lt; 0, 0, '将来負担比率（分子）の構造'!K$53), NA())</f>
        <v>4132</v>
      </c>
      <c r="J67" s="137" t="e">
        <f>NA()</f>
        <v>#N/A</v>
      </c>
      <c r="K67" s="137" t="e">
        <f>NA()</f>
        <v>#N/A</v>
      </c>
      <c r="L67" s="137">
        <f>IF(ISNUMBER('将来負担比率（分子）の構造'!L$53), IF('将来負担比率（分子）の構造'!L$53 &lt; 0, 0, '将来負担比率（分子）の構造'!L$53), NA())</f>
        <v>4827</v>
      </c>
      <c r="M67" s="137" t="e">
        <f>NA()</f>
        <v>#N/A</v>
      </c>
      <c r="N67" s="137" t="e">
        <f>NA()</f>
        <v>#N/A</v>
      </c>
      <c r="O67" s="137">
        <f>IF(ISNUMBER('将来負担比率（分子）の構造'!M$53), IF('将来負担比率（分子）の構造'!M$53 &lt; 0, 0, '将来負担比率（分子）の構造'!M$53), NA())</f>
        <v>4629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view="pageBreakPreview" zoomScale="80" zoomScaleNormal="100" zoomScaleSheetLayoutView="8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11892839</v>
      </c>
      <c r="S5" s="671"/>
      <c r="T5" s="671"/>
      <c r="U5" s="671"/>
      <c r="V5" s="671"/>
      <c r="W5" s="671"/>
      <c r="X5" s="671"/>
      <c r="Y5" s="718"/>
      <c r="Z5" s="731">
        <v>28.6</v>
      </c>
      <c r="AA5" s="731"/>
      <c r="AB5" s="731"/>
      <c r="AC5" s="731"/>
      <c r="AD5" s="732">
        <v>11892839</v>
      </c>
      <c r="AE5" s="732"/>
      <c r="AF5" s="732"/>
      <c r="AG5" s="732"/>
      <c r="AH5" s="732"/>
      <c r="AI5" s="732"/>
      <c r="AJ5" s="732"/>
      <c r="AK5" s="732"/>
      <c r="AL5" s="719">
        <v>48.3</v>
      </c>
      <c r="AM5" s="688"/>
      <c r="AN5" s="688"/>
      <c r="AO5" s="720"/>
      <c r="AP5" s="707" t="s">
        <v>209</v>
      </c>
      <c r="AQ5" s="708"/>
      <c r="AR5" s="708"/>
      <c r="AS5" s="708"/>
      <c r="AT5" s="708"/>
      <c r="AU5" s="708"/>
      <c r="AV5" s="708"/>
      <c r="AW5" s="708"/>
      <c r="AX5" s="708"/>
      <c r="AY5" s="708"/>
      <c r="AZ5" s="708"/>
      <c r="BA5" s="708"/>
      <c r="BB5" s="708"/>
      <c r="BC5" s="708"/>
      <c r="BD5" s="708"/>
      <c r="BE5" s="708"/>
      <c r="BF5" s="709"/>
      <c r="BG5" s="620">
        <v>11848007</v>
      </c>
      <c r="BH5" s="621"/>
      <c r="BI5" s="621"/>
      <c r="BJ5" s="621"/>
      <c r="BK5" s="621"/>
      <c r="BL5" s="621"/>
      <c r="BM5" s="621"/>
      <c r="BN5" s="622"/>
      <c r="BO5" s="673">
        <v>99.6</v>
      </c>
      <c r="BP5" s="673"/>
      <c r="BQ5" s="673"/>
      <c r="BR5" s="673"/>
      <c r="BS5" s="674">
        <v>147578</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484474</v>
      </c>
      <c r="S6" s="621"/>
      <c r="T6" s="621"/>
      <c r="U6" s="621"/>
      <c r="V6" s="621"/>
      <c r="W6" s="621"/>
      <c r="X6" s="621"/>
      <c r="Y6" s="622"/>
      <c r="Z6" s="673">
        <v>1.2</v>
      </c>
      <c r="AA6" s="673"/>
      <c r="AB6" s="673"/>
      <c r="AC6" s="673"/>
      <c r="AD6" s="674">
        <v>484474</v>
      </c>
      <c r="AE6" s="674"/>
      <c r="AF6" s="674"/>
      <c r="AG6" s="674"/>
      <c r="AH6" s="674"/>
      <c r="AI6" s="674"/>
      <c r="AJ6" s="674"/>
      <c r="AK6" s="674"/>
      <c r="AL6" s="643">
        <v>2</v>
      </c>
      <c r="AM6" s="675"/>
      <c r="AN6" s="675"/>
      <c r="AO6" s="676"/>
      <c r="AP6" s="617" t="s">
        <v>214</v>
      </c>
      <c r="AQ6" s="618"/>
      <c r="AR6" s="618"/>
      <c r="AS6" s="618"/>
      <c r="AT6" s="618"/>
      <c r="AU6" s="618"/>
      <c r="AV6" s="618"/>
      <c r="AW6" s="618"/>
      <c r="AX6" s="618"/>
      <c r="AY6" s="618"/>
      <c r="AZ6" s="618"/>
      <c r="BA6" s="618"/>
      <c r="BB6" s="618"/>
      <c r="BC6" s="618"/>
      <c r="BD6" s="618"/>
      <c r="BE6" s="618"/>
      <c r="BF6" s="619"/>
      <c r="BG6" s="620">
        <v>11848007</v>
      </c>
      <c r="BH6" s="621"/>
      <c r="BI6" s="621"/>
      <c r="BJ6" s="621"/>
      <c r="BK6" s="621"/>
      <c r="BL6" s="621"/>
      <c r="BM6" s="621"/>
      <c r="BN6" s="622"/>
      <c r="BO6" s="673">
        <v>99.6</v>
      </c>
      <c r="BP6" s="673"/>
      <c r="BQ6" s="673"/>
      <c r="BR6" s="673"/>
      <c r="BS6" s="674">
        <v>147578</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270271</v>
      </c>
      <c r="CS6" s="621"/>
      <c r="CT6" s="621"/>
      <c r="CU6" s="621"/>
      <c r="CV6" s="621"/>
      <c r="CW6" s="621"/>
      <c r="CX6" s="621"/>
      <c r="CY6" s="622"/>
      <c r="CZ6" s="673">
        <v>0.7</v>
      </c>
      <c r="DA6" s="673"/>
      <c r="DB6" s="673"/>
      <c r="DC6" s="673"/>
      <c r="DD6" s="626" t="s">
        <v>216</v>
      </c>
      <c r="DE6" s="621"/>
      <c r="DF6" s="621"/>
      <c r="DG6" s="621"/>
      <c r="DH6" s="621"/>
      <c r="DI6" s="621"/>
      <c r="DJ6" s="621"/>
      <c r="DK6" s="621"/>
      <c r="DL6" s="621"/>
      <c r="DM6" s="621"/>
      <c r="DN6" s="621"/>
      <c r="DO6" s="621"/>
      <c r="DP6" s="622"/>
      <c r="DQ6" s="626">
        <v>270271</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12090</v>
      </c>
      <c r="S7" s="621"/>
      <c r="T7" s="621"/>
      <c r="U7" s="621"/>
      <c r="V7" s="621"/>
      <c r="W7" s="621"/>
      <c r="X7" s="621"/>
      <c r="Y7" s="622"/>
      <c r="Z7" s="673">
        <v>0</v>
      </c>
      <c r="AA7" s="673"/>
      <c r="AB7" s="673"/>
      <c r="AC7" s="673"/>
      <c r="AD7" s="674">
        <v>12090</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5578947</v>
      </c>
      <c r="BH7" s="621"/>
      <c r="BI7" s="621"/>
      <c r="BJ7" s="621"/>
      <c r="BK7" s="621"/>
      <c r="BL7" s="621"/>
      <c r="BM7" s="621"/>
      <c r="BN7" s="622"/>
      <c r="BO7" s="673">
        <v>46.9</v>
      </c>
      <c r="BP7" s="673"/>
      <c r="BQ7" s="673"/>
      <c r="BR7" s="673"/>
      <c r="BS7" s="674">
        <v>147578</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5571019</v>
      </c>
      <c r="CS7" s="621"/>
      <c r="CT7" s="621"/>
      <c r="CU7" s="621"/>
      <c r="CV7" s="621"/>
      <c r="CW7" s="621"/>
      <c r="CX7" s="621"/>
      <c r="CY7" s="622"/>
      <c r="CZ7" s="673">
        <v>13.6</v>
      </c>
      <c r="DA7" s="673"/>
      <c r="DB7" s="673"/>
      <c r="DC7" s="673"/>
      <c r="DD7" s="626">
        <v>608465</v>
      </c>
      <c r="DE7" s="621"/>
      <c r="DF7" s="621"/>
      <c r="DG7" s="621"/>
      <c r="DH7" s="621"/>
      <c r="DI7" s="621"/>
      <c r="DJ7" s="621"/>
      <c r="DK7" s="621"/>
      <c r="DL7" s="621"/>
      <c r="DM7" s="621"/>
      <c r="DN7" s="621"/>
      <c r="DO7" s="621"/>
      <c r="DP7" s="622"/>
      <c r="DQ7" s="626">
        <v>3732792</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37168</v>
      </c>
      <c r="S8" s="621"/>
      <c r="T8" s="621"/>
      <c r="U8" s="621"/>
      <c r="V8" s="621"/>
      <c r="W8" s="621"/>
      <c r="X8" s="621"/>
      <c r="Y8" s="622"/>
      <c r="Z8" s="673">
        <v>0.1</v>
      </c>
      <c r="AA8" s="673"/>
      <c r="AB8" s="673"/>
      <c r="AC8" s="673"/>
      <c r="AD8" s="674">
        <v>37168</v>
      </c>
      <c r="AE8" s="674"/>
      <c r="AF8" s="674"/>
      <c r="AG8" s="674"/>
      <c r="AH8" s="674"/>
      <c r="AI8" s="674"/>
      <c r="AJ8" s="674"/>
      <c r="AK8" s="674"/>
      <c r="AL8" s="643">
        <v>0.2</v>
      </c>
      <c r="AM8" s="675"/>
      <c r="AN8" s="675"/>
      <c r="AO8" s="676"/>
      <c r="AP8" s="617" t="s">
        <v>221</v>
      </c>
      <c r="AQ8" s="618"/>
      <c r="AR8" s="618"/>
      <c r="AS8" s="618"/>
      <c r="AT8" s="618"/>
      <c r="AU8" s="618"/>
      <c r="AV8" s="618"/>
      <c r="AW8" s="618"/>
      <c r="AX8" s="618"/>
      <c r="AY8" s="618"/>
      <c r="AZ8" s="618"/>
      <c r="BA8" s="618"/>
      <c r="BB8" s="618"/>
      <c r="BC8" s="618"/>
      <c r="BD8" s="618"/>
      <c r="BE8" s="618"/>
      <c r="BF8" s="619"/>
      <c r="BG8" s="620">
        <v>175224</v>
      </c>
      <c r="BH8" s="621"/>
      <c r="BI8" s="621"/>
      <c r="BJ8" s="621"/>
      <c r="BK8" s="621"/>
      <c r="BL8" s="621"/>
      <c r="BM8" s="621"/>
      <c r="BN8" s="622"/>
      <c r="BO8" s="673">
        <v>1.5</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12729272</v>
      </c>
      <c r="CS8" s="621"/>
      <c r="CT8" s="621"/>
      <c r="CU8" s="621"/>
      <c r="CV8" s="621"/>
      <c r="CW8" s="621"/>
      <c r="CX8" s="621"/>
      <c r="CY8" s="622"/>
      <c r="CZ8" s="673">
        <v>31.1</v>
      </c>
      <c r="DA8" s="673"/>
      <c r="DB8" s="673"/>
      <c r="DC8" s="673"/>
      <c r="DD8" s="626">
        <v>841126</v>
      </c>
      <c r="DE8" s="621"/>
      <c r="DF8" s="621"/>
      <c r="DG8" s="621"/>
      <c r="DH8" s="621"/>
      <c r="DI8" s="621"/>
      <c r="DJ8" s="621"/>
      <c r="DK8" s="621"/>
      <c r="DL8" s="621"/>
      <c r="DM8" s="621"/>
      <c r="DN8" s="621"/>
      <c r="DO8" s="621"/>
      <c r="DP8" s="622"/>
      <c r="DQ8" s="626">
        <v>6914696</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21554</v>
      </c>
      <c r="S9" s="621"/>
      <c r="T9" s="621"/>
      <c r="U9" s="621"/>
      <c r="V9" s="621"/>
      <c r="W9" s="621"/>
      <c r="X9" s="621"/>
      <c r="Y9" s="622"/>
      <c r="Z9" s="673">
        <v>0.1</v>
      </c>
      <c r="AA9" s="673"/>
      <c r="AB9" s="673"/>
      <c r="AC9" s="673"/>
      <c r="AD9" s="674">
        <v>21554</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4345959</v>
      </c>
      <c r="BH9" s="621"/>
      <c r="BI9" s="621"/>
      <c r="BJ9" s="621"/>
      <c r="BK9" s="621"/>
      <c r="BL9" s="621"/>
      <c r="BM9" s="621"/>
      <c r="BN9" s="622"/>
      <c r="BO9" s="673">
        <v>36.5</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2406987</v>
      </c>
      <c r="CS9" s="621"/>
      <c r="CT9" s="621"/>
      <c r="CU9" s="621"/>
      <c r="CV9" s="621"/>
      <c r="CW9" s="621"/>
      <c r="CX9" s="621"/>
      <c r="CY9" s="622"/>
      <c r="CZ9" s="673">
        <v>5.9</v>
      </c>
      <c r="DA9" s="673"/>
      <c r="DB9" s="673"/>
      <c r="DC9" s="673"/>
      <c r="DD9" s="626">
        <v>95074</v>
      </c>
      <c r="DE9" s="621"/>
      <c r="DF9" s="621"/>
      <c r="DG9" s="621"/>
      <c r="DH9" s="621"/>
      <c r="DI9" s="621"/>
      <c r="DJ9" s="621"/>
      <c r="DK9" s="621"/>
      <c r="DL9" s="621"/>
      <c r="DM9" s="621"/>
      <c r="DN9" s="621"/>
      <c r="DO9" s="621"/>
      <c r="DP9" s="622"/>
      <c r="DQ9" s="626">
        <v>2181721</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1661833</v>
      </c>
      <c r="S10" s="621"/>
      <c r="T10" s="621"/>
      <c r="U10" s="621"/>
      <c r="V10" s="621"/>
      <c r="W10" s="621"/>
      <c r="X10" s="621"/>
      <c r="Y10" s="622"/>
      <c r="Z10" s="673">
        <v>4</v>
      </c>
      <c r="AA10" s="673"/>
      <c r="AB10" s="673"/>
      <c r="AC10" s="673"/>
      <c r="AD10" s="674">
        <v>1661833</v>
      </c>
      <c r="AE10" s="674"/>
      <c r="AF10" s="674"/>
      <c r="AG10" s="674"/>
      <c r="AH10" s="674"/>
      <c r="AI10" s="674"/>
      <c r="AJ10" s="674"/>
      <c r="AK10" s="674"/>
      <c r="AL10" s="643">
        <v>6.8</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250686</v>
      </c>
      <c r="BH10" s="621"/>
      <c r="BI10" s="621"/>
      <c r="BJ10" s="621"/>
      <c r="BK10" s="621"/>
      <c r="BL10" s="621"/>
      <c r="BM10" s="621"/>
      <c r="BN10" s="622"/>
      <c r="BO10" s="673">
        <v>2.1</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78137</v>
      </c>
      <c r="CS10" s="621"/>
      <c r="CT10" s="621"/>
      <c r="CU10" s="621"/>
      <c r="CV10" s="621"/>
      <c r="CW10" s="621"/>
      <c r="CX10" s="621"/>
      <c r="CY10" s="622"/>
      <c r="CZ10" s="673">
        <v>0.2</v>
      </c>
      <c r="DA10" s="673"/>
      <c r="DB10" s="673"/>
      <c r="DC10" s="673"/>
      <c r="DD10" s="626" t="s">
        <v>112</v>
      </c>
      <c r="DE10" s="621"/>
      <c r="DF10" s="621"/>
      <c r="DG10" s="621"/>
      <c r="DH10" s="621"/>
      <c r="DI10" s="621"/>
      <c r="DJ10" s="621"/>
      <c r="DK10" s="621"/>
      <c r="DL10" s="621"/>
      <c r="DM10" s="621"/>
      <c r="DN10" s="621"/>
      <c r="DO10" s="621"/>
      <c r="DP10" s="622"/>
      <c r="DQ10" s="626">
        <v>18137</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v>37732</v>
      </c>
      <c r="S11" s="621"/>
      <c r="T11" s="621"/>
      <c r="U11" s="621"/>
      <c r="V11" s="621"/>
      <c r="W11" s="621"/>
      <c r="X11" s="621"/>
      <c r="Y11" s="622"/>
      <c r="Z11" s="673">
        <v>0.1</v>
      </c>
      <c r="AA11" s="673"/>
      <c r="AB11" s="673"/>
      <c r="AC11" s="673"/>
      <c r="AD11" s="674">
        <v>37732</v>
      </c>
      <c r="AE11" s="674"/>
      <c r="AF11" s="674"/>
      <c r="AG11" s="674"/>
      <c r="AH11" s="674"/>
      <c r="AI11" s="674"/>
      <c r="AJ11" s="674"/>
      <c r="AK11" s="674"/>
      <c r="AL11" s="643">
        <v>0.2</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807078</v>
      </c>
      <c r="BH11" s="621"/>
      <c r="BI11" s="621"/>
      <c r="BJ11" s="621"/>
      <c r="BK11" s="621"/>
      <c r="BL11" s="621"/>
      <c r="BM11" s="621"/>
      <c r="BN11" s="622"/>
      <c r="BO11" s="673">
        <v>6.8</v>
      </c>
      <c r="BP11" s="673"/>
      <c r="BQ11" s="673"/>
      <c r="BR11" s="673"/>
      <c r="BS11" s="626">
        <v>147578</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2240471</v>
      </c>
      <c r="CS11" s="621"/>
      <c r="CT11" s="621"/>
      <c r="CU11" s="621"/>
      <c r="CV11" s="621"/>
      <c r="CW11" s="621"/>
      <c r="CX11" s="621"/>
      <c r="CY11" s="622"/>
      <c r="CZ11" s="673">
        <v>5.5</v>
      </c>
      <c r="DA11" s="673"/>
      <c r="DB11" s="673"/>
      <c r="DC11" s="673"/>
      <c r="DD11" s="626">
        <v>567704</v>
      </c>
      <c r="DE11" s="621"/>
      <c r="DF11" s="621"/>
      <c r="DG11" s="621"/>
      <c r="DH11" s="621"/>
      <c r="DI11" s="621"/>
      <c r="DJ11" s="621"/>
      <c r="DK11" s="621"/>
      <c r="DL11" s="621"/>
      <c r="DM11" s="621"/>
      <c r="DN11" s="621"/>
      <c r="DO11" s="621"/>
      <c r="DP11" s="622"/>
      <c r="DQ11" s="626">
        <v>1468161</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5355241</v>
      </c>
      <c r="BH12" s="621"/>
      <c r="BI12" s="621"/>
      <c r="BJ12" s="621"/>
      <c r="BK12" s="621"/>
      <c r="BL12" s="621"/>
      <c r="BM12" s="621"/>
      <c r="BN12" s="622"/>
      <c r="BO12" s="673">
        <v>45</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2832613</v>
      </c>
      <c r="CS12" s="621"/>
      <c r="CT12" s="621"/>
      <c r="CU12" s="621"/>
      <c r="CV12" s="621"/>
      <c r="CW12" s="621"/>
      <c r="CX12" s="621"/>
      <c r="CY12" s="622"/>
      <c r="CZ12" s="673">
        <v>6.9</v>
      </c>
      <c r="DA12" s="673"/>
      <c r="DB12" s="673"/>
      <c r="DC12" s="673"/>
      <c r="DD12" s="626">
        <v>1193543</v>
      </c>
      <c r="DE12" s="621"/>
      <c r="DF12" s="621"/>
      <c r="DG12" s="621"/>
      <c r="DH12" s="621"/>
      <c r="DI12" s="621"/>
      <c r="DJ12" s="621"/>
      <c r="DK12" s="621"/>
      <c r="DL12" s="621"/>
      <c r="DM12" s="621"/>
      <c r="DN12" s="621"/>
      <c r="DO12" s="621"/>
      <c r="DP12" s="622"/>
      <c r="DQ12" s="626">
        <v>947826</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86638</v>
      </c>
      <c r="S13" s="621"/>
      <c r="T13" s="621"/>
      <c r="U13" s="621"/>
      <c r="V13" s="621"/>
      <c r="W13" s="621"/>
      <c r="X13" s="621"/>
      <c r="Y13" s="622"/>
      <c r="Z13" s="673">
        <v>0.2</v>
      </c>
      <c r="AA13" s="673"/>
      <c r="AB13" s="673"/>
      <c r="AC13" s="673"/>
      <c r="AD13" s="674">
        <v>86638</v>
      </c>
      <c r="AE13" s="674"/>
      <c r="AF13" s="674"/>
      <c r="AG13" s="674"/>
      <c r="AH13" s="674"/>
      <c r="AI13" s="674"/>
      <c r="AJ13" s="674"/>
      <c r="AK13" s="674"/>
      <c r="AL13" s="643">
        <v>0.4</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5332075</v>
      </c>
      <c r="BH13" s="621"/>
      <c r="BI13" s="621"/>
      <c r="BJ13" s="621"/>
      <c r="BK13" s="621"/>
      <c r="BL13" s="621"/>
      <c r="BM13" s="621"/>
      <c r="BN13" s="622"/>
      <c r="BO13" s="673">
        <v>44.8</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4548887</v>
      </c>
      <c r="CS13" s="621"/>
      <c r="CT13" s="621"/>
      <c r="CU13" s="621"/>
      <c r="CV13" s="621"/>
      <c r="CW13" s="621"/>
      <c r="CX13" s="621"/>
      <c r="CY13" s="622"/>
      <c r="CZ13" s="673">
        <v>11.1</v>
      </c>
      <c r="DA13" s="673"/>
      <c r="DB13" s="673"/>
      <c r="DC13" s="673"/>
      <c r="DD13" s="626">
        <v>1465643</v>
      </c>
      <c r="DE13" s="621"/>
      <c r="DF13" s="621"/>
      <c r="DG13" s="621"/>
      <c r="DH13" s="621"/>
      <c r="DI13" s="621"/>
      <c r="DJ13" s="621"/>
      <c r="DK13" s="621"/>
      <c r="DL13" s="621"/>
      <c r="DM13" s="621"/>
      <c r="DN13" s="621"/>
      <c r="DO13" s="621"/>
      <c r="DP13" s="622"/>
      <c r="DQ13" s="626">
        <v>3519179</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295594</v>
      </c>
      <c r="BH14" s="621"/>
      <c r="BI14" s="621"/>
      <c r="BJ14" s="621"/>
      <c r="BK14" s="621"/>
      <c r="BL14" s="621"/>
      <c r="BM14" s="621"/>
      <c r="BN14" s="622"/>
      <c r="BO14" s="673">
        <v>2.5</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1334547</v>
      </c>
      <c r="CS14" s="621"/>
      <c r="CT14" s="621"/>
      <c r="CU14" s="621"/>
      <c r="CV14" s="621"/>
      <c r="CW14" s="621"/>
      <c r="CX14" s="621"/>
      <c r="CY14" s="622"/>
      <c r="CZ14" s="673">
        <v>3.3</v>
      </c>
      <c r="DA14" s="673"/>
      <c r="DB14" s="673"/>
      <c r="DC14" s="673"/>
      <c r="DD14" s="626">
        <v>124629</v>
      </c>
      <c r="DE14" s="621"/>
      <c r="DF14" s="621"/>
      <c r="DG14" s="621"/>
      <c r="DH14" s="621"/>
      <c r="DI14" s="621"/>
      <c r="DJ14" s="621"/>
      <c r="DK14" s="621"/>
      <c r="DL14" s="621"/>
      <c r="DM14" s="621"/>
      <c r="DN14" s="621"/>
      <c r="DO14" s="621"/>
      <c r="DP14" s="622"/>
      <c r="DQ14" s="626">
        <v>1293356</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59317</v>
      </c>
      <c r="S15" s="621"/>
      <c r="T15" s="621"/>
      <c r="U15" s="621"/>
      <c r="V15" s="621"/>
      <c r="W15" s="621"/>
      <c r="X15" s="621"/>
      <c r="Y15" s="622"/>
      <c r="Z15" s="673">
        <v>0.1</v>
      </c>
      <c r="AA15" s="673"/>
      <c r="AB15" s="673"/>
      <c r="AC15" s="673"/>
      <c r="AD15" s="674">
        <v>59317</v>
      </c>
      <c r="AE15" s="674"/>
      <c r="AF15" s="674"/>
      <c r="AG15" s="674"/>
      <c r="AH15" s="674"/>
      <c r="AI15" s="674"/>
      <c r="AJ15" s="674"/>
      <c r="AK15" s="674"/>
      <c r="AL15" s="643">
        <v>0.2</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618225</v>
      </c>
      <c r="BH15" s="621"/>
      <c r="BI15" s="621"/>
      <c r="BJ15" s="621"/>
      <c r="BK15" s="621"/>
      <c r="BL15" s="621"/>
      <c r="BM15" s="621"/>
      <c r="BN15" s="622"/>
      <c r="BO15" s="673">
        <v>5.2</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4113243</v>
      </c>
      <c r="CS15" s="621"/>
      <c r="CT15" s="621"/>
      <c r="CU15" s="621"/>
      <c r="CV15" s="621"/>
      <c r="CW15" s="621"/>
      <c r="CX15" s="621"/>
      <c r="CY15" s="622"/>
      <c r="CZ15" s="673">
        <v>10.1</v>
      </c>
      <c r="DA15" s="673"/>
      <c r="DB15" s="673"/>
      <c r="DC15" s="673"/>
      <c r="DD15" s="626">
        <v>1305341</v>
      </c>
      <c r="DE15" s="621"/>
      <c r="DF15" s="621"/>
      <c r="DG15" s="621"/>
      <c r="DH15" s="621"/>
      <c r="DI15" s="621"/>
      <c r="DJ15" s="621"/>
      <c r="DK15" s="621"/>
      <c r="DL15" s="621"/>
      <c r="DM15" s="621"/>
      <c r="DN15" s="621"/>
      <c r="DO15" s="621"/>
      <c r="DP15" s="622"/>
      <c r="DQ15" s="626">
        <v>2738604</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10927923</v>
      </c>
      <c r="S16" s="621"/>
      <c r="T16" s="621"/>
      <c r="U16" s="621"/>
      <c r="V16" s="621"/>
      <c r="W16" s="621"/>
      <c r="X16" s="621"/>
      <c r="Y16" s="622"/>
      <c r="Z16" s="673">
        <v>26.3</v>
      </c>
      <c r="AA16" s="673"/>
      <c r="AB16" s="673"/>
      <c r="AC16" s="673"/>
      <c r="AD16" s="674">
        <v>10238447</v>
      </c>
      <c r="AE16" s="674"/>
      <c r="AF16" s="674"/>
      <c r="AG16" s="674"/>
      <c r="AH16" s="674"/>
      <c r="AI16" s="674"/>
      <c r="AJ16" s="674"/>
      <c r="AK16" s="674"/>
      <c r="AL16" s="643">
        <v>41.6</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9407</v>
      </c>
      <c r="CS16" s="621"/>
      <c r="CT16" s="621"/>
      <c r="CU16" s="621"/>
      <c r="CV16" s="621"/>
      <c r="CW16" s="621"/>
      <c r="CX16" s="621"/>
      <c r="CY16" s="622"/>
      <c r="CZ16" s="673">
        <v>0</v>
      </c>
      <c r="DA16" s="673"/>
      <c r="DB16" s="673"/>
      <c r="DC16" s="673"/>
      <c r="DD16" s="626" t="s">
        <v>112</v>
      </c>
      <c r="DE16" s="621"/>
      <c r="DF16" s="621"/>
      <c r="DG16" s="621"/>
      <c r="DH16" s="621"/>
      <c r="DI16" s="621"/>
      <c r="DJ16" s="621"/>
      <c r="DK16" s="621"/>
      <c r="DL16" s="621"/>
      <c r="DM16" s="621"/>
      <c r="DN16" s="621"/>
      <c r="DO16" s="621"/>
      <c r="DP16" s="622"/>
      <c r="DQ16" s="626">
        <v>6059</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10238447</v>
      </c>
      <c r="S17" s="621"/>
      <c r="T17" s="621"/>
      <c r="U17" s="621"/>
      <c r="V17" s="621"/>
      <c r="W17" s="621"/>
      <c r="X17" s="621"/>
      <c r="Y17" s="622"/>
      <c r="Z17" s="673">
        <v>24.6</v>
      </c>
      <c r="AA17" s="673"/>
      <c r="AB17" s="673"/>
      <c r="AC17" s="673"/>
      <c r="AD17" s="674">
        <v>10238447</v>
      </c>
      <c r="AE17" s="674"/>
      <c r="AF17" s="674"/>
      <c r="AG17" s="674"/>
      <c r="AH17" s="674"/>
      <c r="AI17" s="674"/>
      <c r="AJ17" s="674"/>
      <c r="AK17" s="674"/>
      <c r="AL17" s="643">
        <v>41.6</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4784909</v>
      </c>
      <c r="CS17" s="621"/>
      <c r="CT17" s="621"/>
      <c r="CU17" s="621"/>
      <c r="CV17" s="621"/>
      <c r="CW17" s="621"/>
      <c r="CX17" s="621"/>
      <c r="CY17" s="622"/>
      <c r="CZ17" s="673">
        <v>11.7</v>
      </c>
      <c r="DA17" s="673"/>
      <c r="DB17" s="673"/>
      <c r="DC17" s="673"/>
      <c r="DD17" s="626" t="s">
        <v>112</v>
      </c>
      <c r="DE17" s="621"/>
      <c r="DF17" s="621"/>
      <c r="DG17" s="621"/>
      <c r="DH17" s="621"/>
      <c r="DI17" s="621"/>
      <c r="DJ17" s="621"/>
      <c r="DK17" s="621"/>
      <c r="DL17" s="621"/>
      <c r="DM17" s="621"/>
      <c r="DN17" s="621"/>
      <c r="DO17" s="621"/>
      <c r="DP17" s="622"/>
      <c r="DQ17" s="626">
        <v>4751613</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689476</v>
      </c>
      <c r="S18" s="621"/>
      <c r="T18" s="621"/>
      <c r="U18" s="621"/>
      <c r="V18" s="621"/>
      <c r="W18" s="621"/>
      <c r="X18" s="621"/>
      <c r="Y18" s="622"/>
      <c r="Z18" s="673">
        <v>1.7</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44832</v>
      </c>
      <c r="BH19" s="621"/>
      <c r="BI19" s="621"/>
      <c r="BJ19" s="621"/>
      <c r="BK19" s="621"/>
      <c r="BL19" s="621"/>
      <c r="BM19" s="621"/>
      <c r="BN19" s="622"/>
      <c r="BO19" s="673">
        <v>0.4</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25221568</v>
      </c>
      <c r="S20" s="621"/>
      <c r="T20" s="621"/>
      <c r="U20" s="621"/>
      <c r="V20" s="621"/>
      <c r="W20" s="621"/>
      <c r="X20" s="621"/>
      <c r="Y20" s="622"/>
      <c r="Z20" s="673">
        <v>60.6</v>
      </c>
      <c r="AA20" s="673"/>
      <c r="AB20" s="673"/>
      <c r="AC20" s="673"/>
      <c r="AD20" s="674">
        <v>24532092</v>
      </c>
      <c r="AE20" s="674"/>
      <c r="AF20" s="674"/>
      <c r="AG20" s="674"/>
      <c r="AH20" s="674"/>
      <c r="AI20" s="674"/>
      <c r="AJ20" s="674"/>
      <c r="AK20" s="674"/>
      <c r="AL20" s="643">
        <v>99.7</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44832</v>
      </c>
      <c r="BH20" s="621"/>
      <c r="BI20" s="621"/>
      <c r="BJ20" s="621"/>
      <c r="BK20" s="621"/>
      <c r="BL20" s="621"/>
      <c r="BM20" s="621"/>
      <c r="BN20" s="622"/>
      <c r="BO20" s="673">
        <v>0.4</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40919763</v>
      </c>
      <c r="CS20" s="621"/>
      <c r="CT20" s="621"/>
      <c r="CU20" s="621"/>
      <c r="CV20" s="621"/>
      <c r="CW20" s="621"/>
      <c r="CX20" s="621"/>
      <c r="CY20" s="622"/>
      <c r="CZ20" s="673">
        <v>100</v>
      </c>
      <c r="DA20" s="673"/>
      <c r="DB20" s="673"/>
      <c r="DC20" s="673"/>
      <c r="DD20" s="626">
        <v>6201525</v>
      </c>
      <c r="DE20" s="621"/>
      <c r="DF20" s="621"/>
      <c r="DG20" s="621"/>
      <c r="DH20" s="621"/>
      <c r="DI20" s="621"/>
      <c r="DJ20" s="621"/>
      <c r="DK20" s="621"/>
      <c r="DL20" s="621"/>
      <c r="DM20" s="621"/>
      <c r="DN20" s="621"/>
      <c r="DO20" s="621"/>
      <c r="DP20" s="622"/>
      <c r="DQ20" s="626">
        <v>27842415</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14322</v>
      </c>
      <c r="S21" s="621"/>
      <c r="T21" s="621"/>
      <c r="U21" s="621"/>
      <c r="V21" s="621"/>
      <c r="W21" s="621"/>
      <c r="X21" s="621"/>
      <c r="Y21" s="622"/>
      <c r="Z21" s="673">
        <v>0</v>
      </c>
      <c r="AA21" s="673"/>
      <c r="AB21" s="673"/>
      <c r="AC21" s="673"/>
      <c r="AD21" s="674">
        <v>14322</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44832</v>
      </c>
      <c r="BH21" s="621"/>
      <c r="BI21" s="621"/>
      <c r="BJ21" s="621"/>
      <c r="BK21" s="621"/>
      <c r="BL21" s="621"/>
      <c r="BM21" s="621"/>
      <c r="BN21" s="622"/>
      <c r="BO21" s="673">
        <v>0.4</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167811</v>
      </c>
      <c r="S22" s="621"/>
      <c r="T22" s="621"/>
      <c r="U22" s="621"/>
      <c r="V22" s="621"/>
      <c r="W22" s="621"/>
      <c r="X22" s="621"/>
      <c r="Y22" s="622"/>
      <c r="Z22" s="673">
        <v>0.4</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740192</v>
      </c>
      <c r="S23" s="621"/>
      <c r="T23" s="621"/>
      <c r="U23" s="621"/>
      <c r="V23" s="621"/>
      <c r="W23" s="621"/>
      <c r="X23" s="621"/>
      <c r="Y23" s="622"/>
      <c r="Z23" s="673">
        <v>1.8</v>
      </c>
      <c r="AA23" s="673"/>
      <c r="AB23" s="673"/>
      <c r="AC23" s="673"/>
      <c r="AD23" s="674">
        <v>34113</v>
      </c>
      <c r="AE23" s="674"/>
      <c r="AF23" s="674"/>
      <c r="AG23" s="674"/>
      <c r="AH23" s="674"/>
      <c r="AI23" s="674"/>
      <c r="AJ23" s="674"/>
      <c r="AK23" s="674"/>
      <c r="AL23" s="643">
        <v>0.1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165455</v>
      </c>
      <c r="S24" s="621"/>
      <c r="T24" s="621"/>
      <c r="U24" s="621"/>
      <c r="V24" s="621"/>
      <c r="W24" s="621"/>
      <c r="X24" s="621"/>
      <c r="Y24" s="622"/>
      <c r="Z24" s="673">
        <v>0.4</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16154358</v>
      </c>
      <c r="CS24" s="671"/>
      <c r="CT24" s="671"/>
      <c r="CU24" s="671"/>
      <c r="CV24" s="671"/>
      <c r="CW24" s="671"/>
      <c r="CX24" s="671"/>
      <c r="CY24" s="718"/>
      <c r="CZ24" s="722">
        <v>39.5</v>
      </c>
      <c r="DA24" s="723"/>
      <c r="DB24" s="723"/>
      <c r="DC24" s="724"/>
      <c r="DD24" s="717">
        <v>11991471</v>
      </c>
      <c r="DE24" s="671"/>
      <c r="DF24" s="671"/>
      <c r="DG24" s="671"/>
      <c r="DH24" s="671"/>
      <c r="DI24" s="671"/>
      <c r="DJ24" s="671"/>
      <c r="DK24" s="718"/>
      <c r="DL24" s="717">
        <v>11616078</v>
      </c>
      <c r="DM24" s="671"/>
      <c r="DN24" s="671"/>
      <c r="DO24" s="671"/>
      <c r="DP24" s="671"/>
      <c r="DQ24" s="671"/>
      <c r="DR24" s="671"/>
      <c r="DS24" s="671"/>
      <c r="DT24" s="671"/>
      <c r="DU24" s="671"/>
      <c r="DV24" s="718"/>
      <c r="DW24" s="719">
        <v>44.6</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3643843</v>
      </c>
      <c r="S25" s="621"/>
      <c r="T25" s="621"/>
      <c r="U25" s="621"/>
      <c r="V25" s="621"/>
      <c r="W25" s="621"/>
      <c r="X25" s="621"/>
      <c r="Y25" s="622"/>
      <c r="Z25" s="673">
        <v>8.8000000000000007</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5405191</v>
      </c>
      <c r="CS25" s="639"/>
      <c r="CT25" s="639"/>
      <c r="CU25" s="639"/>
      <c r="CV25" s="639"/>
      <c r="CW25" s="639"/>
      <c r="CX25" s="639"/>
      <c r="CY25" s="640"/>
      <c r="CZ25" s="623">
        <v>13.2</v>
      </c>
      <c r="DA25" s="641"/>
      <c r="DB25" s="641"/>
      <c r="DC25" s="642"/>
      <c r="DD25" s="626">
        <v>4918206</v>
      </c>
      <c r="DE25" s="639"/>
      <c r="DF25" s="639"/>
      <c r="DG25" s="639"/>
      <c r="DH25" s="639"/>
      <c r="DI25" s="639"/>
      <c r="DJ25" s="639"/>
      <c r="DK25" s="640"/>
      <c r="DL25" s="626">
        <v>4918095</v>
      </c>
      <c r="DM25" s="639"/>
      <c r="DN25" s="639"/>
      <c r="DO25" s="639"/>
      <c r="DP25" s="639"/>
      <c r="DQ25" s="639"/>
      <c r="DR25" s="639"/>
      <c r="DS25" s="639"/>
      <c r="DT25" s="639"/>
      <c r="DU25" s="639"/>
      <c r="DV25" s="640"/>
      <c r="DW25" s="643">
        <v>18.899999999999999</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3635031</v>
      </c>
      <c r="CS26" s="621"/>
      <c r="CT26" s="621"/>
      <c r="CU26" s="621"/>
      <c r="CV26" s="621"/>
      <c r="CW26" s="621"/>
      <c r="CX26" s="621"/>
      <c r="CY26" s="622"/>
      <c r="CZ26" s="623">
        <v>8.9</v>
      </c>
      <c r="DA26" s="641"/>
      <c r="DB26" s="641"/>
      <c r="DC26" s="642"/>
      <c r="DD26" s="626">
        <v>3179370</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2146571</v>
      </c>
      <c r="S27" s="621"/>
      <c r="T27" s="621"/>
      <c r="U27" s="621"/>
      <c r="V27" s="621"/>
      <c r="W27" s="621"/>
      <c r="X27" s="621"/>
      <c r="Y27" s="622"/>
      <c r="Z27" s="673">
        <v>5.2</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11892839</v>
      </c>
      <c r="BH27" s="621"/>
      <c r="BI27" s="621"/>
      <c r="BJ27" s="621"/>
      <c r="BK27" s="621"/>
      <c r="BL27" s="621"/>
      <c r="BM27" s="621"/>
      <c r="BN27" s="622"/>
      <c r="BO27" s="673">
        <v>100</v>
      </c>
      <c r="BP27" s="673"/>
      <c r="BQ27" s="673"/>
      <c r="BR27" s="673"/>
      <c r="BS27" s="626">
        <v>147578</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5964258</v>
      </c>
      <c r="CS27" s="639"/>
      <c r="CT27" s="639"/>
      <c r="CU27" s="639"/>
      <c r="CV27" s="639"/>
      <c r="CW27" s="639"/>
      <c r="CX27" s="639"/>
      <c r="CY27" s="640"/>
      <c r="CZ27" s="623">
        <v>14.6</v>
      </c>
      <c r="DA27" s="641"/>
      <c r="DB27" s="641"/>
      <c r="DC27" s="642"/>
      <c r="DD27" s="626">
        <v>2321652</v>
      </c>
      <c r="DE27" s="639"/>
      <c r="DF27" s="639"/>
      <c r="DG27" s="639"/>
      <c r="DH27" s="639"/>
      <c r="DI27" s="639"/>
      <c r="DJ27" s="639"/>
      <c r="DK27" s="640"/>
      <c r="DL27" s="626">
        <v>2316370</v>
      </c>
      <c r="DM27" s="639"/>
      <c r="DN27" s="639"/>
      <c r="DO27" s="639"/>
      <c r="DP27" s="639"/>
      <c r="DQ27" s="639"/>
      <c r="DR27" s="639"/>
      <c r="DS27" s="639"/>
      <c r="DT27" s="639"/>
      <c r="DU27" s="639"/>
      <c r="DV27" s="640"/>
      <c r="DW27" s="643">
        <v>8.9</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152006</v>
      </c>
      <c r="S28" s="621"/>
      <c r="T28" s="621"/>
      <c r="U28" s="621"/>
      <c r="V28" s="621"/>
      <c r="W28" s="621"/>
      <c r="X28" s="621"/>
      <c r="Y28" s="622"/>
      <c r="Z28" s="673">
        <v>0.4</v>
      </c>
      <c r="AA28" s="673"/>
      <c r="AB28" s="673"/>
      <c r="AC28" s="673"/>
      <c r="AD28" s="674">
        <v>33740</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4784909</v>
      </c>
      <c r="CS28" s="621"/>
      <c r="CT28" s="621"/>
      <c r="CU28" s="621"/>
      <c r="CV28" s="621"/>
      <c r="CW28" s="621"/>
      <c r="CX28" s="621"/>
      <c r="CY28" s="622"/>
      <c r="CZ28" s="623">
        <v>11.7</v>
      </c>
      <c r="DA28" s="641"/>
      <c r="DB28" s="641"/>
      <c r="DC28" s="642"/>
      <c r="DD28" s="626">
        <v>4751613</v>
      </c>
      <c r="DE28" s="621"/>
      <c r="DF28" s="621"/>
      <c r="DG28" s="621"/>
      <c r="DH28" s="621"/>
      <c r="DI28" s="621"/>
      <c r="DJ28" s="621"/>
      <c r="DK28" s="622"/>
      <c r="DL28" s="626">
        <v>4381613</v>
      </c>
      <c r="DM28" s="621"/>
      <c r="DN28" s="621"/>
      <c r="DO28" s="621"/>
      <c r="DP28" s="621"/>
      <c r="DQ28" s="621"/>
      <c r="DR28" s="621"/>
      <c r="DS28" s="621"/>
      <c r="DT28" s="621"/>
      <c r="DU28" s="621"/>
      <c r="DV28" s="622"/>
      <c r="DW28" s="643">
        <v>16.8</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817270</v>
      </c>
      <c r="S29" s="621"/>
      <c r="T29" s="621"/>
      <c r="U29" s="621"/>
      <c r="V29" s="621"/>
      <c r="W29" s="621"/>
      <c r="X29" s="621"/>
      <c r="Y29" s="622"/>
      <c r="Z29" s="673">
        <v>2</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4784011</v>
      </c>
      <c r="CS29" s="639"/>
      <c r="CT29" s="639"/>
      <c r="CU29" s="639"/>
      <c r="CV29" s="639"/>
      <c r="CW29" s="639"/>
      <c r="CX29" s="639"/>
      <c r="CY29" s="640"/>
      <c r="CZ29" s="623">
        <v>11.7</v>
      </c>
      <c r="DA29" s="641"/>
      <c r="DB29" s="641"/>
      <c r="DC29" s="642"/>
      <c r="DD29" s="626">
        <v>4750715</v>
      </c>
      <c r="DE29" s="639"/>
      <c r="DF29" s="639"/>
      <c r="DG29" s="639"/>
      <c r="DH29" s="639"/>
      <c r="DI29" s="639"/>
      <c r="DJ29" s="639"/>
      <c r="DK29" s="640"/>
      <c r="DL29" s="626">
        <v>4380715</v>
      </c>
      <c r="DM29" s="639"/>
      <c r="DN29" s="639"/>
      <c r="DO29" s="639"/>
      <c r="DP29" s="639"/>
      <c r="DQ29" s="639"/>
      <c r="DR29" s="639"/>
      <c r="DS29" s="639"/>
      <c r="DT29" s="639"/>
      <c r="DU29" s="639"/>
      <c r="DV29" s="640"/>
      <c r="DW29" s="643">
        <v>16.8</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2211533</v>
      </c>
      <c r="S30" s="621"/>
      <c r="T30" s="621"/>
      <c r="U30" s="621"/>
      <c r="V30" s="621"/>
      <c r="W30" s="621"/>
      <c r="X30" s="621"/>
      <c r="Y30" s="622"/>
      <c r="Z30" s="673">
        <v>5.3</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99.2</v>
      </c>
      <c r="BH30" s="687"/>
      <c r="BI30" s="687"/>
      <c r="BJ30" s="687"/>
      <c r="BK30" s="687"/>
      <c r="BL30" s="687"/>
      <c r="BM30" s="688">
        <v>96.3</v>
      </c>
      <c r="BN30" s="687"/>
      <c r="BO30" s="687"/>
      <c r="BP30" s="687"/>
      <c r="BQ30" s="689"/>
      <c r="BR30" s="686">
        <v>99.1</v>
      </c>
      <c r="BS30" s="687"/>
      <c r="BT30" s="687"/>
      <c r="BU30" s="687"/>
      <c r="BV30" s="687"/>
      <c r="BW30" s="687"/>
      <c r="BX30" s="688">
        <v>95.8</v>
      </c>
      <c r="BY30" s="687"/>
      <c r="BZ30" s="687"/>
      <c r="CA30" s="687"/>
      <c r="CB30" s="689"/>
      <c r="CD30" s="692"/>
      <c r="CE30" s="693"/>
      <c r="CF30" s="657" t="s">
        <v>292</v>
      </c>
      <c r="CG30" s="654"/>
      <c r="CH30" s="654"/>
      <c r="CI30" s="654"/>
      <c r="CJ30" s="654"/>
      <c r="CK30" s="654"/>
      <c r="CL30" s="654"/>
      <c r="CM30" s="654"/>
      <c r="CN30" s="654"/>
      <c r="CO30" s="654"/>
      <c r="CP30" s="654"/>
      <c r="CQ30" s="655"/>
      <c r="CR30" s="620">
        <v>4493890</v>
      </c>
      <c r="CS30" s="621"/>
      <c r="CT30" s="621"/>
      <c r="CU30" s="621"/>
      <c r="CV30" s="621"/>
      <c r="CW30" s="621"/>
      <c r="CX30" s="621"/>
      <c r="CY30" s="622"/>
      <c r="CZ30" s="623">
        <v>11</v>
      </c>
      <c r="DA30" s="641"/>
      <c r="DB30" s="641"/>
      <c r="DC30" s="642"/>
      <c r="DD30" s="626">
        <v>4460594</v>
      </c>
      <c r="DE30" s="621"/>
      <c r="DF30" s="621"/>
      <c r="DG30" s="621"/>
      <c r="DH30" s="621"/>
      <c r="DI30" s="621"/>
      <c r="DJ30" s="621"/>
      <c r="DK30" s="622"/>
      <c r="DL30" s="626">
        <v>4090594</v>
      </c>
      <c r="DM30" s="621"/>
      <c r="DN30" s="621"/>
      <c r="DO30" s="621"/>
      <c r="DP30" s="621"/>
      <c r="DQ30" s="621"/>
      <c r="DR30" s="621"/>
      <c r="DS30" s="621"/>
      <c r="DT30" s="621"/>
      <c r="DU30" s="621"/>
      <c r="DV30" s="622"/>
      <c r="DW30" s="643">
        <v>15.7</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788787</v>
      </c>
      <c r="S31" s="621"/>
      <c r="T31" s="621"/>
      <c r="U31" s="621"/>
      <c r="V31" s="621"/>
      <c r="W31" s="621"/>
      <c r="X31" s="621"/>
      <c r="Y31" s="622"/>
      <c r="Z31" s="673">
        <v>1.9</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99.3</v>
      </c>
      <c r="BH31" s="639"/>
      <c r="BI31" s="639"/>
      <c r="BJ31" s="639"/>
      <c r="BK31" s="639"/>
      <c r="BL31" s="639"/>
      <c r="BM31" s="675">
        <v>97</v>
      </c>
      <c r="BN31" s="685"/>
      <c r="BO31" s="685"/>
      <c r="BP31" s="685"/>
      <c r="BQ31" s="649"/>
      <c r="BR31" s="684">
        <v>99.2</v>
      </c>
      <c r="BS31" s="639"/>
      <c r="BT31" s="639"/>
      <c r="BU31" s="639"/>
      <c r="BV31" s="639"/>
      <c r="BW31" s="639"/>
      <c r="BX31" s="675">
        <v>96.7</v>
      </c>
      <c r="BY31" s="685"/>
      <c r="BZ31" s="685"/>
      <c r="CA31" s="685"/>
      <c r="CB31" s="649"/>
      <c r="CD31" s="692"/>
      <c r="CE31" s="693"/>
      <c r="CF31" s="657" t="s">
        <v>296</v>
      </c>
      <c r="CG31" s="654"/>
      <c r="CH31" s="654"/>
      <c r="CI31" s="654"/>
      <c r="CJ31" s="654"/>
      <c r="CK31" s="654"/>
      <c r="CL31" s="654"/>
      <c r="CM31" s="654"/>
      <c r="CN31" s="654"/>
      <c r="CO31" s="654"/>
      <c r="CP31" s="654"/>
      <c r="CQ31" s="655"/>
      <c r="CR31" s="620">
        <v>290121</v>
      </c>
      <c r="CS31" s="639"/>
      <c r="CT31" s="639"/>
      <c r="CU31" s="639"/>
      <c r="CV31" s="639"/>
      <c r="CW31" s="639"/>
      <c r="CX31" s="639"/>
      <c r="CY31" s="640"/>
      <c r="CZ31" s="623">
        <v>0.7</v>
      </c>
      <c r="DA31" s="641"/>
      <c r="DB31" s="641"/>
      <c r="DC31" s="642"/>
      <c r="DD31" s="626">
        <v>290121</v>
      </c>
      <c r="DE31" s="639"/>
      <c r="DF31" s="639"/>
      <c r="DG31" s="639"/>
      <c r="DH31" s="639"/>
      <c r="DI31" s="639"/>
      <c r="DJ31" s="639"/>
      <c r="DK31" s="640"/>
      <c r="DL31" s="626">
        <v>290121</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1385671</v>
      </c>
      <c r="S32" s="621"/>
      <c r="T32" s="621"/>
      <c r="U32" s="621"/>
      <c r="V32" s="621"/>
      <c r="W32" s="621"/>
      <c r="X32" s="621"/>
      <c r="Y32" s="622"/>
      <c r="Z32" s="673">
        <v>3.3</v>
      </c>
      <c r="AA32" s="673"/>
      <c r="AB32" s="673"/>
      <c r="AC32" s="673"/>
      <c r="AD32" s="674">
        <v>432</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99.1</v>
      </c>
      <c r="BH32" s="605"/>
      <c r="BI32" s="605"/>
      <c r="BJ32" s="605"/>
      <c r="BK32" s="605"/>
      <c r="BL32" s="605"/>
      <c r="BM32" s="668">
        <v>95.1</v>
      </c>
      <c r="BN32" s="605"/>
      <c r="BO32" s="605"/>
      <c r="BP32" s="605"/>
      <c r="BQ32" s="662"/>
      <c r="BR32" s="683">
        <v>98.8</v>
      </c>
      <c r="BS32" s="605"/>
      <c r="BT32" s="605"/>
      <c r="BU32" s="605"/>
      <c r="BV32" s="605"/>
      <c r="BW32" s="605"/>
      <c r="BX32" s="668">
        <v>94.5</v>
      </c>
      <c r="BY32" s="605"/>
      <c r="BZ32" s="605"/>
      <c r="CA32" s="605"/>
      <c r="CB32" s="662"/>
      <c r="CD32" s="694"/>
      <c r="CE32" s="695"/>
      <c r="CF32" s="657" t="s">
        <v>299</v>
      </c>
      <c r="CG32" s="654"/>
      <c r="CH32" s="654"/>
      <c r="CI32" s="654"/>
      <c r="CJ32" s="654"/>
      <c r="CK32" s="654"/>
      <c r="CL32" s="654"/>
      <c r="CM32" s="654"/>
      <c r="CN32" s="654"/>
      <c r="CO32" s="654"/>
      <c r="CP32" s="654"/>
      <c r="CQ32" s="655"/>
      <c r="CR32" s="620">
        <v>898</v>
      </c>
      <c r="CS32" s="621"/>
      <c r="CT32" s="621"/>
      <c r="CU32" s="621"/>
      <c r="CV32" s="621"/>
      <c r="CW32" s="621"/>
      <c r="CX32" s="621"/>
      <c r="CY32" s="622"/>
      <c r="CZ32" s="623">
        <v>0</v>
      </c>
      <c r="DA32" s="641"/>
      <c r="DB32" s="641"/>
      <c r="DC32" s="642"/>
      <c r="DD32" s="626">
        <v>898</v>
      </c>
      <c r="DE32" s="621"/>
      <c r="DF32" s="621"/>
      <c r="DG32" s="621"/>
      <c r="DH32" s="621"/>
      <c r="DI32" s="621"/>
      <c r="DJ32" s="621"/>
      <c r="DK32" s="622"/>
      <c r="DL32" s="626">
        <v>898</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4169696</v>
      </c>
      <c r="S33" s="621"/>
      <c r="T33" s="621"/>
      <c r="U33" s="621"/>
      <c r="V33" s="621"/>
      <c r="W33" s="621"/>
      <c r="X33" s="621"/>
      <c r="Y33" s="622"/>
      <c r="Z33" s="673">
        <v>10</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18554473</v>
      </c>
      <c r="CS33" s="639"/>
      <c r="CT33" s="639"/>
      <c r="CU33" s="639"/>
      <c r="CV33" s="639"/>
      <c r="CW33" s="639"/>
      <c r="CX33" s="639"/>
      <c r="CY33" s="640"/>
      <c r="CZ33" s="623">
        <v>45.3</v>
      </c>
      <c r="DA33" s="641"/>
      <c r="DB33" s="641"/>
      <c r="DC33" s="642"/>
      <c r="DD33" s="626">
        <v>13879602</v>
      </c>
      <c r="DE33" s="639"/>
      <c r="DF33" s="639"/>
      <c r="DG33" s="639"/>
      <c r="DH33" s="639"/>
      <c r="DI33" s="639"/>
      <c r="DJ33" s="639"/>
      <c r="DK33" s="640"/>
      <c r="DL33" s="626">
        <v>10784686</v>
      </c>
      <c r="DM33" s="639"/>
      <c r="DN33" s="639"/>
      <c r="DO33" s="639"/>
      <c r="DP33" s="639"/>
      <c r="DQ33" s="639"/>
      <c r="DR33" s="639"/>
      <c r="DS33" s="639"/>
      <c r="DT33" s="639"/>
      <c r="DU33" s="639"/>
      <c r="DV33" s="640"/>
      <c r="DW33" s="643">
        <v>41.4</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5871658</v>
      </c>
      <c r="CS34" s="621"/>
      <c r="CT34" s="621"/>
      <c r="CU34" s="621"/>
      <c r="CV34" s="621"/>
      <c r="CW34" s="621"/>
      <c r="CX34" s="621"/>
      <c r="CY34" s="622"/>
      <c r="CZ34" s="623">
        <v>14.3</v>
      </c>
      <c r="DA34" s="641"/>
      <c r="DB34" s="641"/>
      <c r="DC34" s="642"/>
      <c r="DD34" s="626">
        <v>4811001</v>
      </c>
      <c r="DE34" s="621"/>
      <c r="DF34" s="621"/>
      <c r="DG34" s="621"/>
      <c r="DH34" s="621"/>
      <c r="DI34" s="621"/>
      <c r="DJ34" s="621"/>
      <c r="DK34" s="622"/>
      <c r="DL34" s="626">
        <v>3460518</v>
      </c>
      <c r="DM34" s="621"/>
      <c r="DN34" s="621"/>
      <c r="DO34" s="621"/>
      <c r="DP34" s="621"/>
      <c r="DQ34" s="621"/>
      <c r="DR34" s="621"/>
      <c r="DS34" s="621"/>
      <c r="DT34" s="621"/>
      <c r="DU34" s="621"/>
      <c r="DV34" s="622"/>
      <c r="DW34" s="643">
        <v>13.3</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1448696</v>
      </c>
      <c r="S35" s="621"/>
      <c r="T35" s="621"/>
      <c r="U35" s="621"/>
      <c r="V35" s="621"/>
      <c r="W35" s="621"/>
      <c r="X35" s="621"/>
      <c r="Y35" s="622"/>
      <c r="Z35" s="673">
        <v>3.5</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5627500</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477391</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99500</v>
      </c>
      <c r="CS35" s="639"/>
      <c r="CT35" s="639"/>
      <c r="CU35" s="639"/>
      <c r="CV35" s="639"/>
      <c r="CW35" s="639"/>
      <c r="CX35" s="639"/>
      <c r="CY35" s="640"/>
      <c r="CZ35" s="623">
        <v>0.2</v>
      </c>
      <c r="DA35" s="641"/>
      <c r="DB35" s="641"/>
      <c r="DC35" s="642"/>
      <c r="DD35" s="626">
        <v>79399</v>
      </c>
      <c r="DE35" s="639"/>
      <c r="DF35" s="639"/>
      <c r="DG35" s="639"/>
      <c r="DH35" s="639"/>
      <c r="DI35" s="639"/>
      <c r="DJ35" s="639"/>
      <c r="DK35" s="640"/>
      <c r="DL35" s="626">
        <v>79399</v>
      </c>
      <c r="DM35" s="639"/>
      <c r="DN35" s="639"/>
      <c r="DO35" s="639"/>
      <c r="DP35" s="639"/>
      <c r="DQ35" s="639"/>
      <c r="DR35" s="639"/>
      <c r="DS35" s="639"/>
      <c r="DT35" s="639"/>
      <c r="DU35" s="639"/>
      <c r="DV35" s="640"/>
      <c r="DW35" s="643">
        <v>0.3</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41624725</v>
      </c>
      <c r="S36" s="661"/>
      <c r="T36" s="661"/>
      <c r="U36" s="661"/>
      <c r="V36" s="661"/>
      <c r="W36" s="661"/>
      <c r="X36" s="661"/>
      <c r="Y36" s="664"/>
      <c r="Z36" s="665">
        <v>100</v>
      </c>
      <c r="AA36" s="665"/>
      <c r="AB36" s="665"/>
      <c r="AC36" s="665"/>
      <c r="AD36" s="666">
        <v>24614699</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2273285</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-1655965</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6827437</v>
      </c>
      <c r="CS36" s="621"/>
      <c r="CT36" s="621"/>
      <c r="CU36" s="621"/>
      <c r="CV36" s="621"/>
      <c r="CW36" s="621"/>
      <c r="CX36" s="621"/>
      <c r="CY36" s="622"/>
      <c r="CZ36" s="623">
        <v>16.7</v>
      </c>
      <c r="DA36" s="641"/>
      <c r="DB36" s="641"/>
      <c r="DC36" s="642"/>
      <c r="DD36" s="626">
        <v>5904490</v>
      </c>
      <c r="DE36" s="621"/>
      <c r="DF36" s="621"/>
      <c r="DG36" s="621"/>
      <c r="DH36" s="621"/>
      <c r="DI36" s="621"/>
      <c r="DJ36" s="621"/>
      <c r="DK36" s="622"/>
      <c r="DL36" s="626">
        <v>4662599</v>
      </c>
      <c r="DM36" s="621"/>
      <c r="DN36" s="621"/>
      <c r="DO36" s="621"/>
      <c r="DP36" s="621"/>
      <c r="DQ36" s="621"/>
      <c r="DR36" s="621"/>
      <c r="DS36" s="621"/>
      <c r="DT36" s="621"/>
      <c r="DU36" s="621"/>
      <c r="DV36" s="622"/>
      <c r="DW36" s="643">
        <v>17.899999999999999</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74724</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13840</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1744724</v>
      </c>
      <c r="CS37" s="639"/>
      <c r="CT37" s="639"/>
      <c r="CU37" s="639"/>
      <c r="CV37" s="639"/>
      <c r="CW37" s="639"/>
      <c r="CX37" s="639"/>
      <c r="CY37" s="640"/>
      <c r="CZ37" s="623">
        <v>4.3</v>
      </c>
      <c r="DA37" s="641"/>
      <c r="DB37" s="641"/>
      <c r="DC37" s="642"/>
      <c r="DD37" s="626">
        <v>1632507</v>
      </c>
      <c r="DE37" s="639"/>
      <c r="DF37" s="639"/>
      <c r="DG37" s="639"/>
      <c r="DH37" s="639"/>
      <c r="DI37" s="639"/>
      <c r="DJ37" s="639"/>
      <c r="DK37" s="640"/>
      <c r="DL37" s="626">
        <v>1415284</v>
      </c>
      <c r="DM37" s="639"/>
      <c r="DN37" s="639"/>
      <c r="DO37" s="639"/>
      <c r="DP37" s="639"/>
      <c r="DQ37" s="639"/>
      <c r="DR37" s="639"/>
      <c r="DS37" s="639"/>
      <c r="DT37" s="639"/>
      <c r="DU37" s="639"/>
      <c r="DV37" s="640"/>
      <c r="DW37" s="643">
        <v>5.4</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v>25049</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22961</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3279491</v>
      </c>
      <c r="CS38" s="621"/>
      <c r="CT38" s="621"/>
      <c r="CU38" s="621"/>
      <c r="CV38" s="621"/>
      <c r="CW38" s="621"/>
      <c r="CX38" s="621"/>
      <c r="CY38" s="622"/>
      <c r="CZ38" s="623">
        <v>8</v>
      </c>
      <c r="DA38" s="641"/>
      <c r="DB38" s="641"/>
      <c r="DC38" s="642"/>
      <c r="DD38" s="626">
        <v>2726589</v>
      </c>
      <c r="DE38" s="621"/>
      <c r="DF38" s="621"/>
      <c r="DG38" s="621"/>
      <c r="DH38" s="621"/>
      <c r="DI38" s="621"/>
      <c r="DJ38" s="621"/>
      <c r="DK38" s="622"/>
      <c r="DL38" s="626">
        <v>2582170</v>
      </c>
      <c r="DM38" s="621"/>
      <c r="DN38" s="621"/>
      <c r="DO38" s="621"/>
      <c r="DP38" s="621"/>
      <c r="DQ38" s="621"/>
      <c r="DR38" s="621"/>
      <c r="DS38" s="621"/>
      <c r="DT38" s="621"/>
      <c r="DU38" s="621"/>
      <c r="DV38" s="622"/>
      <c r="DW38" s="643">
        <v>9.9</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v>528</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90</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1501772</v>
      </c>
      <c r="CS39" s="639"/>
      <c r="CT39" s="639"/>
      <c r="CU39" s="639"/>
      <c r="CV39" s="639"/>
      <c r="CW39" s="639"/>
      <c r="CX39" s="639"/>
      <c r="CY39" s="640"/>
      <c r="CZ39" s="623">
        <v>3.7</v>
      </c>
      <c r="DA39" s="641"/>
      <c r="DB39" s="641"/>
      <c r="DC39" s="642"/>
      <c r="DD39" s="626">
        <v>358103</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776403</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99</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974615</v>
      </c>
      <c r="CS40" s="621"/>
      <c r="CT40" s="621"/>
      <c r="CU40" s="621"/>
      <c r="CV40" s="621"/>
      <c r="CW40" s="621"/>
      <c r="CX40" s="621"/>
      <c r="CY40" s="622"/>
      <c r="CZ40" s="623">
        <v>2.4</v>
      </c>
      <c r="DA40" s="641"/>
      <c r="DB40" s="641"/>
      <c r="DC40" s="642"/>
      <c r="DD40" s="626">
        <v>20</v>
      </c>
      <c r="DE40" s="621"/>
      <c r="DF40" s="621"/>
      <c r="DG40" s="621"/>
      <c r="DH40" s="621"/>
      <c r="DI40" s="621"/>
      <c r="DJ40" s="621"/>
      <c r="DK40" s="622"/>
      <c r="DL40" s="626" t="s">
        <v>324</v>
      </c>
      <c r="DM40" s="621"/>
      <c r="DN40" s="621"/>
      <c r="DO40" s="621"/>
      <c r="DP40" s="621"/>
      <c r="DQ40" s="621"/>
      <c r="DR40" s="621"/>
      <c r="DS40" s="621"/>
      <c r="DT40" s="621"/>
      <c r="DU40" s="621"/>
      <c r="DV40" s="622"/>
      <c r="DW40" s="643" t="s">
        <v>324</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2477511</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316</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6210932</v>
      </c>
      <c r="CS42" s="621"/>
      <c r="CT42" s="621"/>
      <c r="CU42" s="621"/>
      <c r="CV42" s="621"/>
      <c r="CW42" s="621"/>
      <c r="CX42" s="621"/>
      <c r="CY42" s="622"/>
      <c r="CZ42" s="623">
        <v>15.2</v>
      </c>
      <c r="DA42" s="624"/>
      <c r="DB42" s="624"/>
      <c r="DC42" s="625"/>
      <c r="DD42" s="626">
        <v>1971342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134182</v>
      </c>
      <c r="CS43" s="639"/>
      <c r="CT43" s="639"/>
      <c r="CU43" s="639"/>
      <c r="CV43" s="639"/>
      <c r="CW43" s="639"/>
      <c r="CX43" s="639"/>
      <c r="CY43" s="640"/>
      <c r="CZ43" s="623">
        <v>0.3</v>
      </c>
      <c r="DA43" s="641"/>
      <c r="DB43" s="641"/>
      <c r="DC43" s="642"/>
      <c r="DD43" s="626">
        <v>134182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6201525</v>
      </c>
      <c r="CS44" s="621"/>
      <c r="CT44" s="621"/>
      <c r="CU44" s="621"/>
      <c r="CV44" s="621"/>
      <c r="CW44" s="621"/>
      <c r="CX44" s="621"/>
      <c r="CY44" s="622"/>
      <c r="CZ44" s="623">
        <v>15.2</v>
      </c>
      <c r="DA44" s="624"/>
      <c r="DB44" s="624"/>
      <c r="DC44" s="625"/>
      <c r="DD44" s="626">
        <v>1965283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1520635</v>
      </c>
      <c r="CS45" s="639"/>
      <c r="CT45" s="639"/>
      <c r="CU45" s="639"/>
      <c r="CV45" s="639"/>
      <c r="CW45" s="639"/>
      <c r="CX45" s="639"/>
      <c r="CY45" s="640"/>
      <c r="CZ45" s="623">
        <v>3.7</v>
      </c>
      <c r="DA45" s="641"/>
      <c r="DB45" s="641"/>
      <c r="DC45" s="642"/>
      <c r="DD45" s="626">
        <v>342420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4464505</v>
      </c>
      <c r="CS46" s="621"/>
      <c r="CT46" s="621"/>
      <c r="CU46" s="621"/>
      <c r="CV46" s="621"/>
      <c r="CW46" s="621"/>
      <c r="CX46" s="621"/>
      <c r="CY46" s="622"/>
      <c r="CZ46" s="623">
        <v>10.9</v>
      </c>
      <c r="DA46" s="624"/>
      <c r="DB46" s="624"/>
      <c r="DC46" s="625"/>
      <c r="DD46" s="626">
        <v>1507272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v>9407</v>
      </c>
      <c r="CS47" s="639"/>
      <c r="CT47" s="639"/>
      <c r="CU47" s="639"/>
      <c r="CV47" s="639"/>
      <c r="CW47" s="639"/>
      <c r="CX47" s="639"/>
      <c r="CY47" s="640"/>
      <c r="CZ47" s="623">
        <v>0</v>
      </c>
      <c r="DA47" s="641"/>
      <c r="DB47" s="641"/>
      <c r="DC47" s="642"/>
      <c r="DD47" s="626">
        <v>6059</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40919763</v>
      </c>
      <c r="CS49" s="605"/>
      <c r="CT49" s="605"/>
      <c r="CU49" s="605"/>
      <c r="CV49" s="605"/>
      <c r="CW49" s="605"/>
      <c r="CX49" s="605"/>
      <c r="CY49" s="606"/>
      <c r="CZ49" s="607">
        <v>100</v>
      </c>
      <c r="DA49" s="608"/>
      <c r="DB49" s="608"/>
      <c r="DC49" s="609"/>
      <c r="DD49" s="610">
        <v>27842415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view="pageBreakPreview" zoomScale="70" zoomScaleNormal="4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41632</v>
      </c>
      <c r="R7" s="1134"/>
      <c r="S7" s="1134"/>
      <c r="T7" s="1134"/>
      <c r="U7" s="1134"/>
      <c r="V7" s="1134">
        <v>40927</v>
      </c>
      <c r="W7" s="1134"/>
      <c r="X7" s="1134"/>
      <c r="Y7" s="1134"/>
      <c r="Z7" s="1134"/>
      <c r="AA7" s="1134">
        <v>705</v>
      </c>
      <c r="AB7" s="1134"/>
      <c r="AC7" s="1134"/>
      <c r="AD7" s="1134"/>
      <c r="AE7" s="1135"/>
      <c r="AF7" s="1136">
        <v>636</v>
      </c>
      <c r="AG7" s="1137"/>
      <c r="AH7" s="1137"/>
      <c r="AI7" s="1137"/>
      <c r="AJ7" s="1138"/>
      <c r="AK7" s="1120" t="s">
        <v>482</v>
      </c>
      <c r="AL7" s="1121"/>
      <c r="AM7" s="1121"/>
      <c r="AN7" s="1121"/>
      <c r="AO7" s="1121"/>
      <c r="AP7" s="1121">
        <v>41757</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552</v>
      </c>
      <c r="BT7" s="1125"/>
      <c r="BU7" s="1125"/>
      <c r="BV7" s="1125"/>
      <c r="BW7" s="1125"/>
      <c r="BX7" s="1125"/>
      <c r="BY7" s="1125"/>
      <c r="BZ7" s="1125"/>
      <c r="CA7" s="1125"/>
      <c r="CB7" s="1125"/>
      <c r="CC7" s="1125"/>
      <c r="CD7" s="1125"/>
      <c r="CE7" s="1125"/>
      <c r="CF7" s="1125"/>
      <c r="CG7" s="1126"/>
      <c r="CH7" s="1117">
        <v>1</v>
      </c>
      <c r="CI7" s="1118"/>
      <c r="CJ7" s="1118"/>
      <c r="CK7" s="1118"/>
      <c r="CL7" s="1119"/>
      <c r="CM7" s="1117">
        <v>75</v>
      </c>
      <c r="CN7" s="1118"/>
      <c r="CO7" s="1118"/>
      <c r="CP7" s="1118"/>
      <c r="CQ7" s="1119"/>
      <c r="CR7" s="1117">
        <v>3</v>
      </c>
      <c r="CS7" s="1118"/>
      <c r="CT7" s="1118"/>
      <c r="CU7" s="1118"/>
      <c r="CV7" s="1119"/>
      <c r="CW7" s="1117" t="s">
        <v>482</v>
      </c>
      <c r="CX7" s="1118"/>
      <c r="CY7" s="1118"/>
      <c r="CZ7" s="1118"/>
      <c r="DA7" s="1119"/>
      <c r="DB7" s="1117" t="s">
        <v>482</v>
      </c>
      <c r="DC7" s="1118"/>
      <c r="DD7" s="1118"/>
      <c r="DE7" s="1118"/>
      <c r="DF7" s="1119"/>
      <c r="DG7" s="1117" t="s">
        <v>482</v>
      </c>
      <c r="DH7" s="1118"/>
      <c r="DI7" s="1118"/>
      <c r="DJ7" s="1118"/>
      <c r="DK7" s="1119"/>
      <c r="DL7" s="1117" t="s">
        <v>482</v>
      </c>
      <c r="DM7" s="1118"/>
      <c r="DN7" s="1118"/>
      <c r="DO7" s="1118"/>
      <c r="DP7" s="1119"/>
      <c r="DQ7" s="1117" t="s">
        <v>482</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553</v>
      </c>
      <c r="BT8" s="1044"/>
      <c r="BU8" s="1044"/>
      <c r="BV8" s="1044"/>
      <c r="BW8" s="1044"/>
      <c r="BX8" s="1044"/>
      <c r="BY8" s="1044"/>
      <c r="BZ8" s="1044"/>
      <c r="CA8" s="1044"/>
      <c r="CB8" s="1044"/>
      <c r="CC8" s="1044"/>
      <c r="CD8" s="1044"/>
      <c r="CE8" s="1044"/>
      <c r="CF8" s="1044"/>
      <c r="CG8" s="1045"/>
      <c r="CH8" s="1018">
        <v>-16</v>
      </c>
      <c r="CI8" s="1019"/>
      <c r="CJ8" s="1019"/>
      <c r="CK8" s="1019"/>
      <c r="CL8" s="1020"/>
      <c r="CM8" s="1018">
        <v>128</v>
      </c>
      <c r="CN8" s="1019"/>
      <c r="CO8" s="1019"/>
      <c r="CP8" s="1019"/>
      <c r="CQ8" s="1020"/>
      <c r="CR8" s="1018">
        <v>27</v>
      </c>
      <c r="CS8" s="1019"/>
      <c r="CT8" s="1019"/>
      <c r="CU8" s="1019"/>
      <c r="CV8" s="1020"/>
      <c r="CW8" s="1018" t="s">
        <v>482</v>
      </c>
      <c r="CX8" s="1019"/>
      <c r="CY8" s="1019"/>
      <c r="CZ8" s="1019"/>
      <c r="DA8" s="1020"/>
      <c r="DB8" s="1018" t="s">
        <v>482</v>
      </c>
      <c r="DC8" s="1019"/>
      <c r="DD8" s="1019"/>
      <c r="DE8" s="1019"/>
      <c r="DF8" s="1020"/>
      <c r="DG8" s="1018" t="s">
        <v>482</v>
      </c>
      <c r="DH8" s="1019"/>
      <c r="DI8" s="1019"/>
      <c r="DJ8" s="1019"/>
      <c r="DK8" s="1020"/>
      <c r="DL8" s="1018" t="s">
        <v>482</v>
      </c>
      <c r="DM8" s="1019"/>
      <c r="DN8" s="1019"/>
      <c r="DO8" s="1019"/>
      <c r="DP8" s="1020"/>
      <c r="DQ8" s="1018" t="s">
        <v>482</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554</v>
      </c>
      <c r="BT9" s="1044"/>
      <c r="BU9" s="1044"/>
      <c r="BV9" s="1044"/>
      <c r="BW9" s="1044"/>
      <c r="BX9" s="1044"/>
      <c r="BY9" s="1044"/>
      <c r="BZ9" s="1044"/>
      <c r="CA9" s="1044"/>
      <c r="CB9" s="1044"/>
      <c r="CC9" s="1044"/>
      <c r="CD9" s="1044"/>
      <c r="CE9" s="1044"/>
      <c r="CF9" s="1044"/>
      <c r="CG9" s="1045"/>
      <c r="CH9" s="1018">
        <v>56</v>
      </c>
      <c r="CI9" s="1019"/>
      <c r="CJ9" s="1019"/>
      <c r="CK9" s="1019"/>
      <c r="CL9" s="1020"/>
      <c r="CM9" s="1018">
        <v>635</v>
      </c>
      <c r="CN9" s="1019"/>
      <c r="CO9" s="1019"/>
      <c r="CP9" s="1019"/>
      <c r="CQ9" s="1020"/>
      <c r="CR9" s="1018">
        <v>25</v>
      </c>
      <c r="CS9" s="1019"/>
      <c r="CT9" s="1019"/>
      <c r="CU9" s="1019"/>
      <c r="CV9" s="1020"/>
      <c r="CW9" s="1018" t="s">
        <v>482</v>
      </c>
      <c r="CX9" s="1019"/>
      <c r="CY9" s="1019"/>
      <c r="CZ9" s="1019"/>
      <c r="DA9" s="1020"/>
      <c r="DB9" s="1018" t="s">
        <v>482</v>
      </c>
      <c r="DC9" s="1019"/>
      <c r="DD9" s="1019"/>
      <c r="DE9" s="1019"/>
      <c r="DF9" s="1020"/>
      <c r="DG9" s="1018" t="s">
        <v>482</v>
      </c>
      <c r="DH9" s="1019"/>
      <c r="DI9" s="1019"/>
      <c r="DJ9" s="1019"/>
      <c r="DK9" s="1020"/>
      <c r="DL9" s="1018" t="s">
        <v>482</v>
      </c>
      <c r="DM9" s="1019"/>
      <c r="DN9" s="1019"/>
      <c r="DO9" s="1019"/>
      <c r="DP9" s="1020"/>
      <c r="DQ9" s="1018" t="s">
        <v>482</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555</v>
      </c>
      <c r="BT10" s="1044"/>
      <c r="BU10" s="1044"/>
      <c r="BV10" s="1044"/>
      <c r="BW10" s="1044"/>
      <c r="BX10" s="1044"/>
      <c r="BY10" s="1044"/>
      <c r="BZ10" s="1044"/>
      <c r="CA10" s="1044"/>
      <c r="CB10" s="1044"/>
      <c r="CC10" s="1044"/>
      <c r="CD10" s="1044"/>
      <c r="CE10" s="1044"/>
      <c r="CF10" s="1044"/>
      <c r="CG10" s="1045"/>
      <c r="CH10" s="1018">
        <v>-12</v>
      </c>
      <c r="CI10" s="1019"/>
      <c r="CJ10" s="1019"/>
      <c r="CK10" s="1019"/>
      <c r="CL10" s="1020"/>
      <c r="CM10" s="1018">
        <v>188</v>
      </c>
      <c r="CN10" s="1019"/>
      <c r="CO10" s="1019"/>
      <c r="CP10" s="1019"/>
      <c r="CQ10" s="1020"/>
      <c r="CR10" s="1018">
        <v>23</v>
      </c>
      <c r="CS10" s="1019"/>
      <c r="CT10" s="1019"/>
      <c r="CU10" s="1019"/>
      <c r="CV10" s="1020"/>
      <c r="CW10" s="1018" t="s">
        <v>482</v>
      </c>
      <c r="CX10" s="1019"/>
      <c r="CY10" s="1019"/>
      <c r="CZ10" s="1019"/>
      <c r="DA10" s="1020"/>
      <c r="DB10" s="1018" t="s">
        <v>482</v>
      </c>
      <c r="DC10" s="1019"/>
      <c r="DD10" s="1019"/>
      <c r="DE10" s="1019"/>
      <c r="DF10" s="1020"/>
      <c r="DG10" s="1018" t="s">
        <v>482</v>
      </c>
      <c r="DH10" s="1019"/>
      <c r="DI10" s="1019"/>
      <c r="DJ10" s="1019"/>
      <c r="DK10" s="1020"/>
      <c r="DL10" s="1018" t="s">
        <v>482</v>
      </c>
      <c r="DM10" s="1019"/>
      <c r="DN10" s="1019"/>
      <c r="DO10" s="1019"/>
      <c r="DP10" s="1020"/>
      <c r="DQ10" s="1018" t="s">
        <v>482</v>
      </c>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556</v>
      </c>
      <c r="BT11" s="1044"/>
      <c r="BU11" s="1044"/>
      <c r="BV11" s="1044"/>
      <c r="BW11" s="1044"/>
      <c r="BX11" s="1044"/>
      <c r="BY11" s="1044"/>
      <c r="BZ11" s="1044"/>
      <c r="CA11" s="1044"/>
      <c r="CB11" s="1044"/>
      <c r="CC11" s="1044"/>
      <c r="CD11" s="1044"/>
      <c r="CE11" s="1044"/>
      <c r="CF11" s="1044"/>
      <c r="CG11" s="1045"/>
      <c r="CH11" s="1018">
        <v>4</v>
      </c>
      <c r="CI11" s="1019"/>
      <c r="CJ11" s="1019"/>
      <c r="CK11" s="1019"/>
      <c r="CL11" s="1020"/>
      <c r="CM11" s="1018">
        <v>42</v>
      </c>
      <c r="CN11" s="1019"/>
      <c r="CO11" s="1019"/>
      <c r="CP11" s="1019"/>
      <c r="CQ11" s="1020"/>
      <c r="CR11" s="1018">
        <v>40</v>
      </c>
      <c r="CS11" s="1019"/>
      <c r="CT11" s="1019"/>
      <c r="CU11" s="1019"/>
      <c r="CV11" s="1020"/>
      <c r="CW11" s="1018" t="s">
        <v>482</v>
      </c>
      <c r="CX11" s="1019"/>
      <c r="CY11" s="1019"/>
      <c r="CZ11" s="1019"/>
      <c r="DA11" s="1020"/>
      <c r="DB11" s="1018" t="s">
        <v>482</v>
      </c>
      <c r="DC11" s="1019"/>
      <c r="DD11" s="1019"/>
      <c r="DE11" s="1019"/>
      <c r="DF11" s="1020"/>
      <c r="DG11" s="1018" t="s">
        <v>482</v>
      </c>
      <c r="DH11" s="1019"/>
      <c r="DI11" s="1019"/>
      <c r="DJ11" s="1019"/>
      <c r="DK11" s="1020"/>
      <c r="DL11" s="1018" t="s">
        <v>482</v>
      </c>
      <c r="DM11" s="1019"/>
      <c r="DN11" s="1019"/>
      <c r="DO11" s="1019"/>
      <c r="DP11" s="1020"/>
      <c r="DQ11" s="1018" t="s">
        <v>482</v>
      </c>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t="s">
        <v>557</v>
      </c>
      <c r="BT12" s="1044"/>
      <c r="BU12" s="1044"/>
      <c r="BV12" s="1044"/>
      <c r="BW12" s="1044"/>
      <c r="BX12" s="1044"/>
      <c r="BY12" s="1044"/>
      <c r="BZ12" s="1044"/>
      <c r="CA12" s="1044"/>
      <c r="CB12" s="1044"/>
      <c r="CC12" s="1044"/>
      <c r="CD12" s="1044"/>
      <c r="CE12" s="1044"/>
      <c r="CF12" s="1044"/>
      <c r="CG12" s="1045"/>
      <c r="CH12" s="1018">
        <v>0</v>
      </c>
      <c r="CI12" s="1019"/>
      <c r="CJ12" s="1019"/>
      <c r="CK12" s="1019"/>
      <c r="CL12" s="1020"/>
      <c r="CM12" s="1018">
        <v>307</v>
      </c>
      <c r="CN12" s="1019"/>
      <c r="CO12" s="1019"/>
      <c r="CP12" s="1019"/>
      <c r="CQ12" s="1020"/>
      <c r="CR12" s="1018">
        <v>10</v>
      </c>
      <c r="CS12" s="1019"/>
      <c r="CT12" s="1019"/>
      <c r="CU12" s="1019"/>
      <c r="CV12" s="1020"/>
      <c r="CW12" s="1018">
        <v>10</v>
      </c>
      <c r="CX12" s="1019"/>
      <c r="CY12" s="1019"/>
      <c r="CZ12" s="1019"/>
      <c r="DA12" s="1020"/>
      <c r="DB12" s="1018" t="s">
        <v>482</v>
      </c>
      <c r="DC12" s="1019"/>
      <c r="DD12" s="1019"/>
      <c r="DE12" s="1019"/>
      <c r="DF12" s="1020"/>
      <c r="DG12" s="1018" t="s">
        <v>482</v>
      </c>
      <c r="DH12" s="1019"/>
      <c r="DI12" s="1019"/>
      <c r="DJ12" s="1019"/>
      <c r="DK12" s="1020"/>
      <c r="DL12" s="1018" t="s">
        <v>482</v>
      </c>
      <c r="DM12" s="1019"/>
      <c r="DN12" s="1019"/>
      <c r="DO12" s="1019"/>
      <c r="DP12" s="1020"/>
      <c r="DQ12" s="1018" t="s">
        <v>482</v>
      </c>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367</v>
      </c>
      <c r="B23" s="973" t="s">
        <v>368</v>
      </c>
      <c r="C23" s="974"/>
      <c r="D23" s="974"/>
      <c r="E23" s="974"/>
      <c r="F23" s="974"/>
      <c r="G23" s="974"/>
      <c r="H23" s="974"/>
      <c r="I23" s="974"/>
      <c r="J23" s="974"/>
      <c r="K23" s="974"/>
      <c r="L23" s="974"/>
      <c r="M23" s="974"/>
      <c r="N23" s="974"/>
      <c r="O23" s="974"/>
      <c r="P23" s="975"/>
      <c r="Q23" s="1097">
        <v>41625</v>
      </c>
      <c r="R23" s="1098"/>
      <c r="S23" s="1098"/>
      <c r="T23" s="1098"/>
      <c r="U23" s="1098"/>
      <c r="V23" s="1098">
        <v>40920</v>
      </c>
      <c r="W23" s="1098"/>
      <c r="X23" s="1098"/>
      <c r="Y23" s="1098"/>
      <c r="Z23" s="1098"/>
      <c r="AA23" s="1098">
        <v>705</v>
      </c>
      <c r="AB23" s="1098"/>
      <c r="AC23" s="1098"/>
      <c r="AD23" s="1098"/>
      <c r="AE23" s="1099"/>
      <c r="AF23" s="1100">
        <v>636</v>
      </c>
      <c r="AG23" s="1098"/>
      <c r="AH23" s="1098"/>
      <c r="AI23" s="1098"/>
      <c r="AJ23" s="1101"/>
      <c r="AK23" s="1102"/>
      <c r="AL23" s="1103"/>
      <c r="AM23" s="1103"/>
      <c r="AN23" s="1103"/>
      <c r="AO23" s="1103"/>
      <c r="AP23" s="1098">
        <v>41757</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379</v>
      </c>
      <c r="C28" s="1080"/>
      <c r="D28" s="1080"/>
      <c r="E28" s="1080"/>
      <c r="F28" s="1080"/>
      <c r="G28" s="1080"/>
      <c r="H28" s="1080"/>
      <c r="I28" s="1080"/>
      <c r="J28" s="1080"/>
      <c r="K28" s="1080"/>
      <c r="L28" s="1080"/>
      <c r="M28" s="1080"/>
      <c r="N28" s="1080"/>
      <c r="O28" s="1080"/>
      <c r="P28" s="1081"/>
      <c r="Q28" s="1082">
        <v>12355</v>
      </c>
      <c r="R28" s="1083"/>
      <c r="S28" s="1083"/>
      <c r="T28" s="1083"/>
      <c r="U28" s="1083"/>
      <c r="V28" s="1083">
        <v>11877</v>
      </c>
      <c r="W28" s="1083"/>
      <c r="X28" s="1083"/>
      <c r="Y28" s="1083"/>
      <c r="Z28" s="1083"/>
      <c r="AA28" s="1083">
        <v>477</v>
      </c>
      <c r="AB28" s="1083"/>
      <c r="AC28" s="1083"/>
      <c r="AD28" s="1083"/>
      <c r="AE28" s="1084"/>
      <c r="AF28" s="1085">
        <v>477</v>
      </c>
      <c r="AG28" s="1083"/>
      <c r="AH28" s="1083"/>
      <c r="AI28" s="1083"/>
      <c r="AJ28" s="1086"/>
      <c r="AK28" s="1087">
        <v>665</v>
      </c>
      <c r="AL28" s="1075"/>
      <c r="AM28" s="1075"/>
      <c r="AN28" s="1075"/>
      <c r="AO28" s="1075"/>
      <c r="AP28" s="1075" t="s">
        <v>482</v>
      </c>
      <c r="AQ28" s="1075"/>
      <c r="AR28" s="1075"/>
      <c r="AS28" s="1075"/>
      <c r="AT28" s="1075"/>
      <c r="AU28" s="1075" t="s">
        <v>482</v>
      </c>
      <c r="AV28" s="1075"/>
      <c r="AW28" s="1075"/>
      <c r="AX28" s="1075"/>
      <c r="AY28" s="1075"/>
      <c r="AZ28" s="1076" t="s">
        <v>482</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380</v>
      </c>
      <c r="C29" s="1067"/>
      <c r="D29" s="1067"/>
      <c r="E29" s="1067"/>
      <c r="F29" s="1067"/>
      <c r="G29" s="1067"/>
      <c r="H29" s="1067"/>
      <c r="I29" s="1067"/>
      <c r="J29" s="1067"/>
      <c r="K29" s="1067"/>
      <c r="L29" s="1067"/>
      <c r="M29" s="1067"/>
      <c r="N29" s="1067"/>
      <c r="O29" s="1067"/>
      <c r="P29" s="1068"/>
      <c r="Q29" s="1072">
        <v>8685</v>
      </c>
      <c r="R29" s="1073"/>
      <c r="S29" s="1073"/>
      <c r="T29" s="1073"/>
      <c r="U29" s="1073"/>
      <c r="V29" s="1073">
        <v>8545</v>
      </c>
      <c r="W29" s="1073"/>
      <c r="X29" s="1073"/>
      <c r="Y29" s="1073"/>
      <c r="Z29" s="1073"/>
      <c r="AA29" s="1073">
        <v>140</v>
      </c>
      <c r="AB29" s="1073"/>
      <c r="AC29" s="1073"/>
      <c r="AD29" s="1073"/>
      <c r="AE29" s="1074"/>
      <c r="AF29" s="1048">
        <v>140</v>
      </c>
      <c r="AG29" s="1049"/>
      <c r="AH29" s="1049"/>
      <c r="AI29" s="1049"/>
      <c r="AJ29" s="1050"/>
      <c r="AK29" s="1009">
        <v>1165</v>
      </c>
      <c r="AL29" s="1000"/>
      <c r="AM29" s="1000"/>
      <c r="AN29" s="1000"/>
      <c r="AO29" s="1000"/>
      <c r="AP29" s="1000" t="s">
        <v>482</v>
      </c>
      <c r="AQ29" s="1000"/>
      <c r="AR29" s="1000"/>
      <c r="AS29" s="1000"/>
      <c r="AT29" s="1000"/>
      <c r="AU29" s="1000" t="s">
        <v>482</v>
      </c>
      <c r="AV29" s="1000"/>
      <c r="AW29" s="1000"/>
      <c r="AX29" s="1000"/>
      <c r="AY29" s="1000"/>
      <c r="AZ29" s="1071" t="s">
        <v>482</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381</v>
      </c>
      <c r="C30" s="1067"/>
      <c r="D30" s="1067"/>
      <c r="E30" s="1067"/>
      <c r="F30" s="1067"/>
      <c r="G30" s="1067"/>
      <c r="H30" s="1067"/>
      <c r="I30" s="1067"/>
      <c r="J30" s="1067"/>
      <c r="K30" s="1067"/>
      <c r="L30" s="1067"/>
      <c r="M30" s="1067"/>
      <c r="N30" s="1067"/>
      <c r="O30" s="1067"/>
      <c r="P30" s="1068"/>
      <c r="Q30" s="1072">
        <v>1052</v>
      </c>
      <c r="R30" s="1073"/>
      <c r="S30" s="1073"/>
      <c r="T30" s="1073"/>
      <c r="U30" s="1073"/>
      <c r="V30" s="1073">
        <v>1031</v>
      </c>
      <c r="W30" s="1073"/>
      <c r="X30" s="1073"/>
      <c r="Y30" s="1073"/>
      <c r="Z30" s="1073"/>
      <c r="AA30" s="1073">
        <v>20</v>
      </c>
      <c r="AB30" s="1073"/>
      <c r="AC30" s="1073"/>
      <c r="AD30" s="1073"/>
      <c r="AE30" s="1074"/>
      <c r="AF30" s="1048">
        <v>20</v>
      </c>
      <c r="AG30" s="1049"/>
      <c r="AH30" s="1049"/>
      <c r="AI30" s="1049"/>
      <c r="AJ30" s="1050"/>
      <c r="AK30" s="1009">
        <v>262</v>
      </c>
      <c r="AL30" s="1000"/>
      <c r="AM30" s="1000"/>
      <c r="AN30" s="1000"/>
      <c r="AO30" s="1000"/>
      <c r="AP30" s="1000" t="s">
        <v>482</v>
      </c>
      <c r="AQ30" s="1000"/>
      <c r="AR30" s="1000"/>
      <c r="AS30" s="1000"/>
      <c r="AT30" s="1000"/>
      <c r="AU30" s="1000" t="s">
        <v>482</v>
      </c>
      <c r="AV30" s="1000"/>
      <c r="AW30" s="1000"/>
      <c r="AX30" s="1000"/>
      <c r="AY30" s="1000"/>
      <c r="AZ30" s="1071" t="s">
        <v>482</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382</v>
      </c>
      <c r="C31" s="1067"/>
      <c r="D31" s="1067"/>
      <c r="E31" s="1067"/>
      <c r="F31" s="1067"/>
      <c r="G31" s="1067"/>
      <c r="H31" s="1067"/>
      <c r="I31" s="1067"/>
      <c r="J31" s="1067"/>
      <c r="K31" s="1067"/>
      <c r="L31" s="1067"/>
      <c r="M31" s="1067"/>
      <c r="N31" s="1067"/>
      <c r="O31" s="1067"/>
      <c r="P31" s="1068"/>
      <c r="Q31" s="1072">
        <v>2206</v>
      </c>
      <c r="R31" s="1073"/>
      <c r="S31" s="1073"/>
      <c r="T31" s="1073"/>
      <c r="U31" s="1073"/>
      <c r="V31" s="1073">
        <v>1863</v>
      </c>
      <c r="W31" s="1073"/>
      <c r="X31" s="1073"/>
      <c r="Y31" s="1073"/>
      <c r="Z31" s="1073"/>
      <c r="AA31" s="1073">
        <v>344</v>
      </c>
      <c r="AB31" s="1073"/>
      <c r="AC31" s="1073"/>
      <c r="AD31" s="1073"/>
      <c r="AE31" s="1074"/>
      <c r="AF31" s="1048">
        <v>3253</v>
      </c>
      <c r="AG31" s="1049"/>
      <c r="AH31" s="1049"/>
      <c r="AI31" s="1049"/>
      <c r="AJ31" s="1050"/>
      <c r="AK31" s="1009">
        <v>75</v>
      </c>
      <c r="AL31" s="1000"/>
      <c r="AM31" s="1000"/>
      <c r="AN31" s="1000"/>
      <c r="AO31" s="1000"/>
      <c r="AP31" s="1000">
        <v>7618</v>
      </c>
      <c r="AQ31" s="1000"/>
      <c r="AR31" s="1000"/>
      <c r="AS31" s="1000"/>
      <c r="AT31" s="1000"/>
      <c r="AU31" s="1000">
        <v>297</v>
      </c>
      <c r="AV31" s="1000"/>
      <c r="AW31" s="1000"/>
      <c r="AX31" s="1000"/>
      <c r="AY31" s="1000"/>
      <c r="AZ31" s="1071" t="s">
        <v>482</v>
      </c>
      <c r="BA31" s="1071"/>
      <c r="BB31" s="1071"/>
      <c r="BC31" s="1071"/>
      <c r="BD31" s="1071"/>
      <c r="BE31" s="1061" t="s">
        <v>383</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384</v>
      </c>
      <c r="C32" s="1067"/>
      <c r="D32" s="1067"/>
      <c r="E32" s="1067"/>
      <c r="F32" s="1067"/>
      <c r="G32" s="1067"/>
      <c r="H32" s="1067"/>
      <c r="I32" s="1067"/>
      <c r="J32" s="1067"/>
      <c r="K32" s="1067"/>
      <c r="L32" s="1067"/>
      <c r="M32" s="1067"/>
      <c r="N32" s="1067"/>
      <c r="O32" s="1067"/>
      <c r="P32" s="1068"/>
      <c r="Q32" s="1072">
        <v>4275</v>
      </c>
      <c r="R32" s="1073"/>
      <c r="S32" s="1073"/>
      <c r="T32" s="1073"/>
      <c r="U32" s="1073"/>
      <c r="V32" s="1073">
        <v>3793</v>
      </c>
      <c r="W32" s="1073"/>
      <c r="X32" s="1073"/>
      <c r="Y32" s="1073"/>
      <c r="Z32" s="1073"/>
      <c r="AA32" s="1073">
        <v>482</v>
      </c>
      <c r="AB32" s="1073"/>
      <c r="AC32" s="1073"/>
      <c r="AD32" s="1073"/>
      <c r="AE32" s="1074"/>
      <c r="AF32" s="1048">
        <v>717</v>
      </c>
      <c r="AG32" s="1049"/>
      <c r="AH32" s="1049"/>
      <c r="AI32" s="1049"/>
      <c r="AJ32" s="1050"/>
      <c r="AK32" s="1009">
        <v>2273</v>
      </c>
      <c r="AL32" s="1000"/>
      <c r="AM32" s="1000"/>
      <c r="AN32" s="1000"/>
      <c r="AO32" s="1000"/>
      <c r="AP32" s="1000">
        <v>34699</v>
      </c>
      <c r="AQ32" s="1000"/>
      <c r="AR32" s="1000"/>
      <c r="AS32" s="1000"/>
      <c r="AT32" s="1000"/>
      <c r="AU32" s="1000">
        <v>25157</v>
      </c>
      <c r="AV32" s="1000"/>
      <c r="AW32" s="1000"/>
      <c r="AX32" s="1000"/>
      <c r="AY32" s="1000"/>
      <c r="AZ32" s="1071" t="s">
        <v>482</v>
      </c>
      <c r="BA32" s="1071"/>
      <c r="BB32" s="1071"/>
      <c r="BC32" s="1071"/>
      <c r="BD32" s="1071"/>
      <c r="BE32" s="1061" t="s">
        <v>383</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385</v>
      </c>
      <c r="C33" s="1067"/>
      <c r="D33" s="1067"/>
      <c r="E33" s="1067"/>
      <c r="F33" s="1067"/>
      <c r="G33" s="1067"/>
      <c r="H33" s="1067"/>
      <c r="I33" s="1067"/>
      <c r="J33" s="1067"/>
      <c r="K33" s="1067"/>
      <c r="L33" s="1067"/>
      <c r="M33" s="1067"/>
      <c r="N33" s="1067"/>
      <c r="O33" s="1067"/>
      <c r="P33" s="1068"/>
      <c r="Q33" s="1072">
        <v>29</v>
      </c>
      <c r="R33" s="1073"/>
      <c r="S33" s="1073"/>
      <c r="T33" s="1073"/>
      <c r="U33" s="1073"/>
      <c r="V33" s="1073">
        <v>29</v>
      </c>
      <c r="W33" s="1073"/>
      <c r="X33" s="1073"/>
      <c r="Y33" s="1073"/>
      <c r="Z33" s="1073"/>
      <c r="AA33" s="1073">
        <v>0</v>
      </c>
      <c r="AB33" s="1073"/>
      <c r="AC33" s="1073"/>
      <c r="AD33" s="1073"/>
      <c r="AE33" s="1074"/>
      <c r="AF33" s="1048">
        <v>0</v>
      </c>
      <c r="AG33" s="1049"/>
      <c r="AH33" s="1049"/>
      <c r="AI33" s="1049"/>
      <c r="AJ33" s="1050"/>
      <c r="AK33" s="1009">
        <v>25</v>
      </c>
      <c r="AL33" s="1000"/>
      <c r="AM33" s="1000"/>
      <c r="AN33" s="1000"/>
      <c r="AO33" s="1000"/>
      <c r="AP33" s="1000" t="s">
        <v>482</v>
      </c>
      <c r="AQ33" s="1000"/>
      <c r="AR33" s="1000"/>
      <c r="AS33" s="1000"/>
      <c r="AT33" s="1000"/>
      <c r="AU33" s="1000" t="s">
        <v>482</v>
      </c>
      <c r="AV33" s="1000"/>
      <c r="AW33" s="1000"/>
      <c r="AX33" s="1000"/>
      <c r="AY33" s="1000"/>
      <c r="AZ33" s="1071" t="s">
        <v>482</v>
      </c>
      <c r="BA33" s="1071"/>
      <c r="BB33" s="1071"/>
      <c r="BC33" s="1071"/>
      <c r="BD33" s="1071"/>
      <c r="BE33" s="1061" t="s">
        <v>386</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387</v>
      </c>
      <c r="C34" s="1067"/>
      <c r="D34" s="1067"/>
      <c r="E34" s="1067"/>
      <c r="F34" s="1067"/>
      <c r="G34" s="1067"/>
      <c r="H34" s="1067"/>
      <c r="I34" s="1067"/>
      <c r="J34" s="1067"/>
      <c r="K34" s="1067"/>
      <c r="L34" s="1067"/>
      <c r="M34" s="1067"/>
      <c r="N34" s="1067"/>
      <c r="O34" s="1067"/>
      <c r="P34" s="1068"/>
      <c r="Q34" s="1072">
        <v>1</v>
      </c>
      <c r="R34" s="1073"/>
      <c r="S34" s="1073"/>
      <c r="T34" s="1073"/>
      <c r="U34" s="1073"/>
      <c r="V34" s="1073">
        <v>1</v>
      </c>
      <c r="W34" s="1073"/>
      <c r="X34" s="1073"/>
      <c r="Y34" s="1073"/>
      <c r="Z34" s="1073"/>
      <c r="AA34" s="1073">
        <v>0</v>
      </c>
      <c r="AB34" s="1073"/>
      <c r="AC34" s="1073"/>
      <c r="AD34" s="1073"/>
      <c r="AE34" s="1074"/>
      <c r="AF34" s="1048">
        <v>0</v>
      </c>
      <c r="AG34" s="1049"/>
      <c r="AH34" s="1049"/>
      <c r="AI34" s="1049"/>
      <c r="AJ34" s="1050"/>
      <c r="AK34" s="1009">
        <v>1</v>
      </c>
      <c r="AL34" s="1000"/>
      <c r="AM34" s="1000"/>
      <c r="AN34" s="1000"/>
      <c r="AO34" s="1000"/>
      <c r="AP34" s="1000" t="s">
        <v>482</v>
      </c>
      <c r="AQ34" s="1000"/>
      <c r="AR34" s="1000"/>
      <c r="AS34" s="1000"/>
      <c r="AT34" s="1000"/>
      <c r="AU34" s="1000" t="s">
        <v>482</v>
      </c>
      <c r="AV34" s="1000"/>
      <c r="AW34" s="1000"/>
      <c r="AX34" s="1000"/>
      <c r="AY34" s="1000"/>
      <c r="AZ34" s="1071" t="s">
        <v>482</v>
      </c>
      <c r="BA34" s="1071"/>
      <c r="BB34" s="1071"/>
      <c r="BC34" s="1071"/>
      <c r="BD34" s="1071"/>
      <c r="BE34" s="1061" t="s">
        <v>386</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367</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4607</v>
      </c>
      <c r="AG63" s="988"/>
      <c r="AH63" s="988"/>
      <c r="AI63" s="988"/>
      <c r="AJ63" s="1059"/>
      <c r="AK63" s="1060"/>
      <c r="AL63" s="992"/>
      <c r="AM63" s="992"/>
      <c r="AN63" s="992"/>
      <c r="AO63" s="992"/>
      <c r="AP63" s="988">
        <v>42317</v>
      </c>
      <c r="AQ63" s="988"/>
      <c r="AR63" s="988"/>
      <c r="AS63" s="988"/>
      <c r="AT63" s="988"/>
      <c r="AU63" s="988">
        <v>25454</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391</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392</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559</v>
      </c>
      <c r="C68" s="1015"/>
      <c r="D68" s="1015"/>
      <c r="E68" s="1015"/>
      <c r="F68" s="1015"/>
      <c r="G68" s="1015"/>
      <c r="H68" s="1015"/>
      <c r="I68" s="1015"/>
      <c r="J68" s="1015"/>
      <c r="K68" s="1015"/>
      <c r="L68" s="1015"/>
      <c r="M68" s="1015"/>
      <c r="N68" s="1015"/>
      <c r="O68" s="1015"/>
      <c r="P68" s="1016"/>
      <c r="Q68" s="1017">
        <v>4365</v>
      </c>
      <c r="R68" s="1011"/>
      <c r="S68" s="1011"/>
      <c r="T68" s="1011"/>
      <c r="U68" s="1011"/>
      <c r="V68" s="1011">
        <v>4198</v>
      </c>
      <c r="W68" s="1011"/>
      <c r="X68" s="1011"/>
      <c r="Y68" s="1011"/>
      <c r="Z68" s="1011"/>
      <c r="AA68" s="1011">
        <v>168</v>
      </c>
      <c r="AB68" s="1011"/>
      <c r="AC68" s="1011"/>
      <c r="AD68" s="1011"/>
      <c r="AE68" s="1011"/>
      <c r="AF68" s="1011">
        <v>168</v>
      </c>
      <c r="AG68" s="1011"/>
      <c r="AH68" s="1011"/>
      <c r="AI68" s="1011"/>
      <c r="AJ68" s="1011"/>
      <c r="AK68" s="1011" t="s">
        <v>560</v>
      </c>
      <c r="AL68" s="1011"/>
      <c r="AM68" s="1011"/>
      <c r="AN68" s="1011"/>
      <c r="AO68" s="1011"/>
      <c r="AP68" s="1011">
        <v>492</v>
      </c>
      <c r="AQ68" s="1011"/>
      <c r="AR68" s="1011"/>
      <c r="AS68" s="1011"/>
      <c r="AT68" s="1011"/>
      <c r="AU68" s="1011">
        <v>119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561</v>
      </c>
      <c r="C69" s="1004"/>
      <c r="D69" s="1004"/>
      <c r="E69" s="1004"/>
      <c r="F69" s="1004"/>
      <c r="G69" s="1004"/>
      <c r="H69" s="1004"/>
      <c r="I69" s="1004"/>
      <c r="J69" s="1004"/>
      <c r="K69" s="1004"/>
      <c r="L69" s="1004"/>
      <c r="M69" s="1004"/>
      <c r="N69" s="1004"/>
      <c r="O69" s="1004"/>
      <c r="P69" s="1005"/>
      <c r="Q69" s="1006">
        <v>23</v>
      </c>
      <c r="R69" s="1000"/>
      <c r="S69" s="1000"/>
      <c r="T69" s="1000"/>
      <c r="U69" s="1000"/>
      <c r="V69" s="1000">
        <v>15</v>
      </c>
      <c r="W69" s="1000"/>
      <c r="X69" s="1000"/>
      <c r="Y69" s="1000"/>
      <c r="Z69" s="1000"/>
      <c r="AA69" s="1000">
        <v>7</v>
      </c>
      <c r="AB69" s="1000"/>
      <c r="AC69" s="1000"/>
      <c r="AD69" s="1000"/>
      <c r="AE69" s="1000"/>
      <c r="AF69" s="1000">
        <v>7</v>
      </c>
      <c r="AG69" s="1000"/>
      <c r="AH69" s="1000"/>
      <c r="AI69" s="1000"/>
      <c r="AJ69" s="1000"/>
      <c r="AK69" s="1000" t="s">
        <v>560</v>
      </c>
      <c r="AL69" s="1000"/>
      <c r="AM69" s="1000"/>
      <c r="AN69" s="1000"/>
      <c r="AO69" s="1000"/>
      <c r="AP69" s="1000" t="s">
        <v>560</v>
      </c>
      <c r="AQ69" s="1000"/>
      <c r="AR69" s="1000"/>
      <c r="AS69" s="1000"/>
      <c r="AT69" s="1000"/>
      <c r="AU69" s="1000" t="s">
        <v>560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540</v>
      </c>
      <c r="C70" s="1004"/>
      <c r="D70" s="1004"/>
      <c r="E70" s="1004"/>
      <c r="F70" s="1004"/>
      <c r="G70" s="1004"/>
      <c r="H70" s="1004"/>
      <c r="I70" s="1004"/>
      <c r="J70" s="1004"/>
      <c r="K70" s="1004"/>
      <c r="L70" s="1004"/>
      <c r="M70" s="1004"/>
      <c r="N70" s="1004"/>
      <c r="O70" s="1004"/>
      <c r="P70" s="1005"/>
      <c r="Q70" s="1006">
        <v>1204</v>
      </c>
      <c r="R70" s="1000"/>
      <c r="S70" s="1000"/>
      <c r="T70" s="1000"/>
      <c r="U70" s="1000"/>
      <c r="V70" s="1000">
        <v>1192</v>
      </c>
      <c r="W70" s="1000"/>
      <c r="X70" s="1000"/>
      <c r="Y70" s="1000"/>
      <c r="Z70" s="1000"/>
      <c r="AA70" s="1000">
        <v>12</v>
      </c>
      <c r="AB70" s="1000"/>
      <c r="AC70" s="1000"/>
      <c r="AD70" s="1000"/>
      <c r="AE70" s="1000"/>
      <c r="AF70" s="1000">
        <v>12</v>
      </c>
      <c r="AG70" s="1000"/>
      <c r="AH70" s="1000"/>
      <c r="AI70" s="1000"/>
      <c r="AJ70" s="1000"/>
      <c r="AK70" s="1000" t="s">
        <v>539</v>
      </c>
      <c r="AL70" s="1000"/>
      <c r="AM70" s="1000"/>
      <c r="AN70" s="1000"/>
      <c r="AO70" s="1000"/>
      <c r="AP70" s="1000">
        <v>230</v>
      </c>
      <c r="AQ70" s="1000"/>
      <c r="AR70" s="1000"/>
      <c r="AS70" s="1000"/>
      <c r="AT70" s="1000"/>
      <c r="AU70" s="1000">
        <v>180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541</v>
      </c>
      <c r="C71" s="1004"/>
      <c r="D71" s="1004"/>
      <c r="E71" s="1004"/>
      <c r="F71" s="1004"/>
      <c r="G71" s="1004"/>
      <c r="H71" s="1004"/>
      <c r="I71" s="1004"/>
      <c r="J71" s="1004"/>
      <c r="K71" s="1004"/>
      <c r="L71" s="1004"/>
      <c r="M71" s="1004"/>
      <c r="N71" s="1004"/>
      <c r="O71" s="1004"/>
      <c r="P71" s="1005"/>
      <c r="Q71" s="1006">
        <v>151</v>
      </c>
      <c r="R71" s="1000"/>
      <c r="S71" s="1000"/>
      <c r="T71" s="1000"/>
      <c r="U71" s="1000"/>
      <c r="V71" s="1000">
        <v>140</v>
      </c>
      <c r="W71" s="1000"/>
      <c r="X71" s="1000"/>
      <c r="Y71" s="1000"/>
      <c r="Z71" s="1000"/>
      <c r="AA71" s="1000">
        <v>12</v>
      </c>
      <c r="AB71" s="1000"/>
      <c r="AC71" s="1000"/>
      <c r="AD71" s="1000"/>
      <c r="AE71" s="1000"/>
      <c r="AF71" s="1000">
        <v>12</v>
      </c>
      <c r="AG71" s="1000"/>
      <c r="AH71" s="1000"/>
      <c r="AI71" s="1000"/>
      <c r="AJ71" s="1000"/>
      <c r="AK71" s="1000" t="s">
        <v>539</v>
      </c>
      <c r="AL71" s="1000"/>
      <c r="AM71" s="1000"/>
      <c r="AN71" s="1000"/>
      <c r="AO71" s="1000"/>
      <c r="AP71" s="1000" t="s">
        <v>539</v>
      </c>
      <c r="AQ71" s="1000"/>
      <c r="AR71" s="1000"/>
      <c r="AS71" s="1000"/>
      <c r="AT71" s="1000"/>
      <c r="AU71" s="1000" t="s">
        <v>539</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542</v>
      </c>
      <c r="C72" s="1004"/>
      <c r="D72" s="1004"/>
      <c r="E72" s="1004"/>
      <c r="F72" s="1004"/>
      <c r="G72" s="1004"/>
      <c r="H72" s="1004"/>
      <c r="I72" s="1004"/>
      <c r="J72" s="1004"/>
      <c r="K72" s="1004"/>
      <c r="L72" s="1004"/>
      <c r="M72" s="1004"/>
      <c r="N72" s="1004"/>
      <c r="O72" s="1004"/>
      <c r="P72" s="1005"/>
      <c r="Q72" s="1006">
        <v>373</v>
      </c>
      <c r="R72" s="1000"/>
      <c r="S72" s="1000"/>
      <c r="T72" s="1000"/>
      <c r="U72" s="1000"/>
      <c r="V72" s="1000">
        <v>345</v>
      </c>
      <c r="W72" s="1000"/>
      <c r="X72" s="1000"/>
      <c r="Y72" s="1000"/>
      <c r="Z72" s="1000"/>
      <c r="AA72" s="1000">
        <v>29</v>
      </c>
      <c r="AB72" s="1000"/>
      <c r="AC72" s="1000"/>
      <c r="AD72" s="1000"/>
      <c r="AE72" s="1000"/>
      <c r="AF72" s="1000">
        <v>29</v>
      </c>
      <c r="AG72" s="1000"/>
      <c r="AH72" s="1000"/>
      <c r="AI72" s="1000"/>
      <c r="AJ72" s="1000"/>
      <c r="AK72" s="1000" t="s">
        <v>539</v>
      </c>
      <c r="AL72" s="1000"/>
      <c r="AM72" s="1000"/>
      <c r="AN72" s="1000"/>
      <c r="AO72" s="1000"/>
      <c r="AP72" s="1000">
        <v>548</v>
      </c>
      <c r="AQ72" s="1000"/>
      <c r="AR72" s="1000"/>
      <c r="AS72" s="1000"/>
      <c r="AT72" s="1000"/>
      <c r="AU72" s="1000">
        <v>112</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543</v>
      </c>
      <c r="C73" s="1004"/>
      <c r="D73" s="1004"/>
      <c r="E73" s="1004"/>
      <c r="F73" s="1004"/>
      <c r="G73" s="1004"/>
      <c r="H73" s="1004"/>
      <c r="I73" s="1004"/>
      <c r="J73" s="1004"/>
      <c r="K73" s="1004"/>
      <c r="L73" s="1004"/>
      <c r="M73" s="1004"/>
      <c r="N73" s="1004"/>
      <c r="O73" s="1004"/>
      <c r="P73" s="1005"/>
      <c r="Q73" s="1006">
        <v>25</v>
      </c>
      <c r="R73" s="1000"/>
      <c r="S73" s="1000"/>
      <c r="T73" s="1000"/>
      <c r="U73" s="1000"/>
      <c r="V73" s="1000">
        <v>22</v>
      </c>
      <c r="W73" s="1000"/>
      <c r="X73" s="1000"/>
      <c r="Y73" s="1000"/>
      <c r="Z73" s="1000"/>
      <c r="AA73" s="1000">
        <v>3</v>
      </c>
      <c r="AB73" s="1000"/>
      <c r="AC73" s="1000"/>
      <c r="AD73" s="1000"/>
      <c r="AE73" s="1000"/>
      <c r="AF73" s="1000">
        <v>3</v>
      </c>
      <c r="AG73" s="1000"/>
      <c r="AH73" s="1000"/>
      <c r="AI73" s="1000"/>
      <c r="AJ73" s="1000"/>
      <c r="AK73" s="1000" t="s">
        <v>539</v>
      </c>
      <c r="AL73" s="1000"/>
      <c r="AM73" s="1000"/>
      <c r="AN73" s="1000"/>
      <c r="AO73" s="1000"/>
      <c r="AP73" s="1000" t="s">
        <v>539</v>
      </c>
      <c r="AQ73" s="1000"/>
      <c r="AR73" s="1000"/>
      <c r="AS73" s="1000"/>
      <c r="AT73" s="1000"/>
      <c r="AU73" s="1000" t="s">
        <v>539</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544</v>
      </c>
      <c r="C74" s="1004"/>
      <c r="D74" s="1004"/>
      <c r="E74" s="1004"/>
      <c r="F74" s="1004"/>
      <c r="G74" s="1004"/>
      <c r="H74" s="1004"/>
      <c r="I74" s="1004"/>
      <c r="J74" s="1004"/>
      <c r="K74" s="1004"/>
      <c r="L74" s="1004"/>
      <c r="M74" s="1004"/>
      <c r="N74" s="1004"/>
      <c r="O74" s="1004"/>
      <c r="P74" s="1005"/>
      <c r="Q74" s="1007">
        <v>2125</v>
      </c>
      <c r="R74" s="1008"/>
      <c r="S74" s="1008"/>
      <c r="T74" s="1008"/>
      <c r="U74" s="1009"/>
      <c r="V74" s="1010">
        <v>2067</v>
      </c>
      <c r="W74" s="1008"/>
      <c r="X74" s="1008"/>
      <c r="Y74" s="1008"/>
      <c r="Z74" s="1009"/>
      <c r="AA74" s="1010">
        <v>58</v>
      </c>
      <c r="AB74" s="1008"/>
      <c r="AC74" s="1008"/>
      <c r="AD74" s="1008"/>
      <c r="AE74" s="1009"/>
      <c r="AF74" s="1010">
        <v>58</v>
      </c>
      <c r="AG74" s="1008"/>
      <c r="AH74" s="1008"/>
      <c r="AI74" s="1008"/>
      <c r="AJ74" s="1009"/>
      <c r="AK74" s="1010">
        <v>125</v>
      </c>
      <c r="AL74" s="1008"/>
      <c r="AM74" s="1008"/>
      <c r="AN74" s="1008"/>
      <c r="AO74" s="1009"/>
      <c r="AP74" s="1000" t="s">
        <v>539</v>
      </c>
      <c r="AQ74" s="1000"/>
      <c r="AR74" s="1000"/>
      <c r="AS74" s="1000"/>
      <c r="AT74" s="1000"/>
      <c r="AU74" s="1000" t="s">
        <v>539</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545</v>
      </c>
      <c r="C75" s="1004"/>
      <c r="D75" s="1004"/>
      <c r="E75" s="1004"/>
      <c r="F75" s="1004"/>
      <c r="G75" s="1004"/>
      <c r="H75" s="1004"/>
      <c r="I75" s="1004"/>
      <c r="J75" s="1004"/>
      <c r="K75" s="1004"/>
      <c r="L75" s="1004"/>
      <c r="M75" s="1004"/>
      <c r="N75" s="1004"/>
      <c r="O75" s="1004"/>
      <c r="P75" s="1005"/>
      <c r="Q75" s="1007">
        <v>273707</v>
      </c>
      <c r="R75" s="1008"/>
      <c r="S75" s="1008"/>
      <c r="T75" s="1008"/>
      <c r="U75" s="1009"/>
      <c r="V75" s="1010">
        <v>260942</v>
      </c>
      <c r="W75" s="1008"/>
      <c r="X75" s="1008"/>
      <c r="Y75" s="1008"/>
      <c r="Z75" s="1009"/>
      <c r="AA75" s="1010">
        <v>12765</v>
      </c>
      <c r="AB75" s="1008"/>
      <c r="AC75" s="1008"/>
      <c r="AD75" s="1008"/>
      <c r="AE75" s="1009"/>
      <c r="AF75" s="1010">
        <v>12765</v>
      </c>
      <c r="AG75" s="1008"/>
      <c r="AH75" s="1008"/>
      <c r="AI75" s="1008"/>
      <c r="AJ75" s="1009"/>
      <c r="AK75" s="1010">
        <v>1788</v>
      </c>
      <c r="AL75" s="1008"/>
      <c r="AM75" s="1008"/>
      <c r="AN75" s="1008"/>
      <c r="AO75" s="1009"/>
      <c r="AP75" s="1000" t="s">
        <v>539</v>
      </c>
      <c r="AQ75" s="1000"/>
      <c r="AR75" s="1000"/>
      <c r="AS75" s="1000"/>
      <c r="AT75" s="1000"/>
      <c r="AU75" s="1000" t="s">
        <v>539</v>
      </c>
      <c r="AV75" s="1000"/>
      <c r="AW75" s="1000"/>
      <c r="AX75" s="1000"/>
      <c r="AY75" s="1000"/>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546</v>
      </c>
      <c r="C76" s="1004"/>
      <c r="D76" s="1004"/>
      <c r="E76" s="1004"/>
      <c r="F76" s="1004"/>
      <c r="G76" s="1004"/>
      <c r="H76" s="1004"/>
      <c r="I76" s="1004"/>
      <c r="J76" s="1004"/>
      <c r="K76" s="1004"/>
      <c r="L76" s="1004"/>
      <c r="M76" s="1004"/>
      <c r="N76" s="1004"/>
      <c r="O76" s="1004"/>
      <c r="P76" s="1005"/>
      <c r="Q76" s="1007">
        <v>6977</v>
      </c>
      <c r="R76" s="1008"/>
      <c r="S76" s="1008"/>
      <c r="T76" s="1008"/>
      <c r="U76" s="1009"/>
      <c r="V76" s="1010">
        <v>6240</v>
      </c>
      <c r="W76" s="1008"/>
      <c r="X76" s="1008"/>
      <c r="Y76" s="1008"/>
      <c r="Z76" s="1009"/>
      <c r="AA76" s="1010">
        <v>737</v>
      </c>
      <c r="AB76" s="1008"/>
      <c r="AC76" s="1008"/>
      <c r="AD76" s="1008"/>
      <c r="AE76" s="1009"/>
      <c r="AF76" s="1010">
        <v>737</v>
      </c>
      <c r="AG76" s="1008"/>
      <c r="AH76" s="1008"/>
      <c r="AI76" s="1008"/>
      <c r="AJ76" s="1009"/>
      <c r="AK76" s="1000">
        <v>630</v>
      </c>
      <c r="AL76" s="1000"/>
      <c r="AM76" s="1000"/>
      <c r="AN76" s="1000"/>
      <c r="AO76" s="1000"/>
      <c r="AP76" s="1000" t="s">
        <v>539</v>
      </c>
      <c r="AQ76" s="1000"/>
      <c r="AR76" s="1000"/>
      <c r="AS76" s="1000"/>
      <c r="AT76" s="1000"/>
      <c r="AU76" s="1000" t="s">
        <v>539</v>
      </c>
      <c r="AV76" s="1000"/>
      <c r="AW76" s="1000"/>
      <c r="AX76" s="1000"/>
      <c r="AY76" s="1000"/>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547</v>
      </c>
      <c r="C77" s="1004"/>
      <c r="D77" s="1004"/>
      <c r="E77" s="1004"/>
      <c r="F77" s="1004"/>
      <c r="G77" s="1004"/>
      <c r="H77" s="1004"/>
      <c r="I77" s="1004"/>
      <c r="J77" s="1004"/>
      <c r="K77" s="1004"/>
      <c r="L77" s="1004"/>
      <c r="M77" s="1004"/>
      <c r="N77" s="1004"/>
      <c r="O77" s="1004"/>
      <c r="P77" s="1005"/>
      <c r="Q77" s="1007">
        <v>15</v>
      </c>
      <c r="R77" s="1008"/>
      <c r="S77" s="1008"/>
      <c r="T77" s="1008"/>
      <c r="U77" s="1009"/>
      <c r="V77" s="1010">
        <v>13</v>
      </c>
      <c r="W77" s="1008"/>
      <c r="X77" s="1008"/>
      <c r="Y77" s="1008"/>
      <c r="Z77" s="1009"/>
      <c r="AA77" s="1010">
        <v>2</v>
      </c>
      <c r="AB77" s="1008"/>
      <c r="AC77" s="1008"/>
      <c r="AD77" s="1008"/>
      <c r="AE77" s="1009"/>
      <c r="AF77" s="1010">
        <v>2</v>
      </c>
      <c r="AG77" s="1008"/>
      <c r="AH77" s="1008"/>
      <c r="AI77" s="1008"/>
      <c r="AJ77" s="1009"/>
      <c r="AK77" s="1000">
        <v>9</v>
      </c>
      <c r="AL77" s="1000"/>
      <c r="AM77" s="1000"/>
      <c r="AN77" s="1000"/>
      <c r="AO77" s="1000"/>
      <c r="AP77" s="1000" t="s">
        <v>539</v>
      </c>
      <c r="AQ77" s="1000"/>
      <c r="AR77" s="1000"/>
      <c r="AS77" s="1000"/>
      <c r="AT77" s="1000"/>
      <c r="AU77" s="1000" t="s">
        <v>539</v>
      </c>
      <c r="AV77" s="1000"/>
      <c r="AW77" s="1000"/>
      <c r="AX77" s="1000"/>
      <c r="AY77" s="1000"/>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548</v>
      </c>
      <c r="C78" s="1004"/>
      <c r="D78" s="1004"/>
      <c r="E78" s="1004"/>
      <c r="F78" s="1004"/>
      <c r="G78" s="1004"/>
      <c r="H78" s="1004"/>
      <c r="I78" s="1004"/>
      <c r="J78" s="1004"/>
      <c r="K78" s="1004"/>
      <c r="L78" s="1004"/>
      <c r="M78" s="1004"/>
      <c r="N78" s="1004"/>
      <c r="O78" s="1004"/>
      <c r="P78" s="1005"/>
      <c r="Q78" s="1007">
        <v>455</v>
      </c>
      <c r="R78" s="1008"/>
      <c r="S78" s="1008"/>
      <c r="T78" s="1008"/>
      <c r="U78" s="1009"/>
      <c r="V78" s="1010">
        <v>429</v>
      </c>
      <c r="W78" s="1008"/>
      <c r="X78" s="1008"/>
      <c r="Y78" s="1008"/>
      <c r="Z78" s="1009"/>
      <c r="AA78" s="1010">
        <v>26</v>
      </c>
      <c r="AB78" s="1008"/>
      <c r="AC78" s="1008"/>
      <c r="AD78" s="1008"/>
      <c r="AE78" s="1009"/>
      <c r="AF78" s="1010">
        <v>26</v>
      </c>
      <c r="AG78" s="1008"/>
      <c r="AH78" s="1008"/>
      <c r="AI78" s="1008"/>
      <c r="AJ78" s="1009"/>
      <c r="AK78" s="1000" t="s">
        <v>539</v>
      </c>
      <c r="AL78" s="1000"/>
      <c r="AM78" s="1000"/>
      <c r="AN78" s="1000"/>
      <c r="AO78" s="1000"/>
      <c r="AP78" s="1000" t="s">
        <v>539</v>
      </c>
      <c r="AQ78" s="1000"/>
      <c r="AR78" s="1000"/>
      <c r="AS78" s="1000"/>
      <c r="AT78" s="1000"/>
      <c r="AU78" s="1000" t="s">
        <v>539</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549</v>
      </c>
      <c r="C79" s="1004"/>
      <c r="D79" s="1004"/>
      <c r="E79" s="1004"/>
      <c r="F79" s="1004"/>
      <c r="G79" s="1004"/>
      <c r="H79" s="1004"/>
      <c r="I79" s="1004"/>
      <c r="J79" s="1004"/>
      <c r="K79" s="1004"/>
      <c r="L79" s="1004"/>
      <c r="M79" s="1004"/>
      <c r="N79" s="1004"/>
      <c r="O79" s="1004"/>
      <c r="P79" s="1005"/>
      <c r="Q79" s="1006">
        <v>193</v>
      </c>
      <c r="R79" s="1000"/>
      <c r="S79" s="1000"/>
      <c r="T79" s="1000"/>
      <c r="U79" s="1000"/>
      <c r="V79" s="1000">
        <v>181</v>
      </c>
      <c r="W79" s="1000"/>
      <c r="X79" s="1000"/>
      <c r="Y79" s="1000"/>
      <c r="Z79" s="1000"/>
      <c r="AA79" s="1000">
        <v>12</v>
      </c>
      <c r="AB79" s="1000"/>
      <c r="AC79" s="1000"/>
      <c r="AD79" s="1000"/>
      <c r="AE79" s="1000"/>
      <c r="AF79" s="1000">
        <v>12</v>
      </c>
      <c r="AG79" s="1000"/>
      <c r="AH79" s="1000"/>
      <c r="AI79" s="1000"/>
      <c r="AJ79" s="1000"/>
      <c r="AK79" s="1000" t="s">
        <v>539</v>
      </c>
      <c r="AL79" s="1000"/>
      <c r="AM79" s="1000"/>
      <c r="AN79" s="1000"/>
      <c r="AO79" s="1000"/>
      <c r="AP79" s="1000" t="s">
        <v>539</v>
      </c>
      <c r="AQ79" s="1000"/>
      <c r="AR79" s="1000"/>
      <c r="AS79" s="1000"/>
      <c r="AT79" s="1000"/>
      <c r="AU79" s="1000" t="s">
        <v>539</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550</v>
      </c>
      <c r="C80" s="1004"/>
      <c r="D80" s="1004"/>
      <c r="E80" s="1004"/>
      <c r="F80" s="1004"/>
      <c r="G80" s="1004"/>
      <c r="H80" s="1004"/>
      <c r="I80" s="1004"/>
      <c r="J80" s="1004"/>
      <c r="K80" s="1004"/>
      <c r="L80" s="1004"/>
      <c r="M80" s="1004"/>
      <c r="N80" s="1004"/>
      <c r="O80" s="1004"/>
      <c r="P80" s="1005"/>
      <c r="Q80" s="1006">
        <v>4729</v>
      </c>
      <c r="R80" s="1000"/>
      <c r="S80" s="1000"/>
      <c r="T80" s="1000"/>
      <c r="U80" s="1000"/>
      <c r="V80" s="1000">
        <v>4677</v>
      </c>
      <c r="W80" s="1000"/>
      <c r="X80" s="1000"/>
      <c r="Y80" s="1000"/>
      <c r="Z80" s="1000"/>
      <c r="AA80" s="1000">
        <v>52</v>
      </c>
      <c r="AB80" s="1000"/>
      <c r="AC80" s="1000"/>
      <c r="AD80" s="1000"/>
      <c r="AE80" s="1000"/>
      <c r="AF80" s="1000">
        <v>52</v>
      </c>
      <c r="AG80" s="1000"/>
      <c r="AH80" s="1000"/>
      <c r="AI80" s="1000"/>
      <c r="AJ80" s="1000"/>
      <c r="AK80" s="1000">
        <v>147</v>
      </c>
      <c r="AL80" s="1000"/>
      <c r="AM80" s="1000"/>
      <c r="AN80" s="1000"/>
      <c r="AO80" s="1000"/>
      <c r="AP80" s="1000" t="s">
        <v>562</v>
      </c>
      <c r="AQ80" s="1000"/>
      <c r="AR80" s="1000"/>
      <c r="AS80" s="1000"/>
      <c r="AT80" s="1000"/>
      <c r="AU80" s="1000" t="s">
        <v>539</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t="s">
        <v>551</v>
      </c>
      <c r="C81" s="1004"/>
      <c r="D81" s="1004"/>
      <c r="E81" s="1004"/>
      <c r="F81" s="1004"/>
      <c r="G81" s="1004"/>
      <c r="H81" s="1004"/>
      <c r="I81" s="1004"/>
      <c r="J81" s="1004"/>
      <c r="K81" s="1004"/>
      <c r="L81" s="1004"/>
      <c r="M81" s="1004"/>
      <c r="N81" s="1004"/>
      <c r="O81" s="1004"/>
      <c r="P81" s="1005"/>
      <c r="Q81" s="1006">
        <v>16</v>
      </c>
      <c r="R81" s="1000"/>
      <c r="S81" s="1000"/>
      <c r="T81" s="1000"/>
      <c r="U81" s="1000"/>
      <c r="V81" s="1000">
        <v>9</v>
      </c>
      <c r="W81" s="1000"/>
      <c r="X81" s="1000"/>
      <c r="Y81" s="1000"/>
      <c r="Z81" s="1000"/>
      <c r="AA81" s="1000">
        <v>7</v>
      </c>
      <c r="AB81" s="1000"/>
      <c r="AC81" s="1000"/>
      <c r="AD81" s="1000"/>
      <c r="AE81" s="1000"/>
      <c r="AF81" s="1000">
        <v>7</v>
      </c>
      <c r="AG81" s="1000"/>
      <c r="AH81" s="1000"/>
      <c r="AI81" s="1000"/>
      <c r="AJ81" s="1000"/>
      <c r="AK81" s="1000" t="s">
        <v>539</v>
      </c>
      <c r="AL81" s="1000"/>
      <c r="AM81" s="1000"/>
      <c r="AN81" s="1000"/>
      <c r="AO81" s="1000"/>
      <c r="AP81" s="1000" t="s">
        <v>539</v>
      </c>
      <c r="AQ81" s="1000"/>
      <c r="AR81" s="1000"/>
      <c r="AS81" s="1000"/>
      <c r="AT81" s="1000"/>
      <c r="AU81" s="1000" t="s">
        <v>539</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367</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13889</v>
      </c>
      <c r="AG88" s="988"/>
      <c r="AH88" s="988"/>
      <c r="AI88" s="988"/>
      <c r="AJ88" s="988"/>
      <c r="AK88" s="992"/>
      <c r="AL88" s="992"/>
      <c r="AM88" s="992"/>
      <c r="AN88" s="992"/>
      <c r="AO88" s="992"/>
      <c r="AP88" s="988">
        <v>1269</v>
      </c>
      <c r="AQ88" s="988"/>
      <c r="AR88" s="988"/>
      <c r="AS88" s="988"/>
      <c r="AT88" s="988"/>
      <c r="AU88" s="988">
        <v>411</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127</v>
      </c>
      <c r="CS102" s="980"/>
      <c r="CT102" s="980"/>
      <c r="CU102" s="980"/>
      <c r="CV102" s="981"/>
      <c r="CW102" s="979">
        <v>10</v>
      </c>
      <c r="CX102" s="980"/>
      <c r="CY102" s="980"/>
      <c r="CZ102" s="980"/>
      <c r="DA102" s="981"/>
      <c r="DB102" s="979" t="s">
        <v>558</v>
      </c>
      <c r="DC102" s="980"/>
      <c r="DD102" s="980"/>
      <c r="DE102" s="980"/>
      <c r="DF102" s="981"/>
      <c r="DG102" s="979" t="s">
        <v>558</v>
      </c>
      <c r="DH102" s="980"/>
      <c r="DI102" s="980"/>
      <c r="DJ102" s="980"/>
      <c r="DK102" s="981"/>
      <c r="DL102" s="979" t="s">
        <v>558</v>
      </c>
      <c r="DM102" s="980"/>
      <c r="DN102" s="980"/>
      <c r="DO102" s="980"/>
      <c r="DP102" s="981"/>
      <c r="DQ102" s="979" t="s">
        <v>558</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287</v>
      </c>
      <c r="AG109" s="923"/>
      <c r="AH109" s="923"/>
      <c r="AI109" s="923"/>
      <c r="AJ109" s="924"/>
      <c r="AK109" s="925" t="s">
        <v>286</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287</v>
      </c>
      <c r="BW109" s="923"/>
      <c r="BX109" s="923"/>
      <c r="BY109" s="923"/>
      <c r="BZ109" s="924"/>
      <c r="CA109" s="925" t="s">
        <v>286</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287</v>
      </c>
      <c r="DM109" s="923"/>
      <c r="DN109" s="923"/>
      <c r="DO109" s="923"/>
      <c r="DP109" s="924"/>
      <c r="DQ109" s="925" t="s">
        <v>286</v>
      </c>
      <c r="DR109" s="923"/>
      <c r="DS109" s="923"/>
      <c r="DT109" s="923"/>
      <c r="DU109" s="924"/>
      <c r="DV109" s="925" t="s">
        <v>403</v>
      </c>
      <c r="DW109" s="923"/>
      <c r="DX109" s="923"/>
      <c r="DY109" s="923"/>
      <c r="DZ109" s="954"/>
    </row>
    <row r="110" spans="1:131" s="199" customFormat="1" ht="26.25" customHeight="1" x14ac:dyDescent="0.15">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4446396</v>
      </c>
      <c r="AB110" s="916"/>
      <c r="AC110" s="916"/>
      <c r="AD110" s="916"/>
      <c r="AE110" s="917"/>
      <c r="AF110" s="918">
        <v>4436049</v>
      </c>
      <c r="AG110" s="916"/>
      <c r="AH110" s="916"/>
      <c r="AI110" s="916"/>
      <c r="AJ110" s="917"/>
      <c r="AK110" s="918">
        <v>4784011</v>
      </c>
      <c r="AL110" s="916"/>
      <c r="AM110" s="916"/>
      <c r="AN110" s="916"/>
      <c r="AO110" s="917"/>
      <c r="AP110" s="919">
        <v>23</v>
      </c>
      <c r="AQ110" s="920"/>
      <c r="AR110" s="920"/>
      <c r="AS110" s="920"/>
      <c r="AT110" s="921"/>
      <c r="AU110" s="955" t="s">
        <v>61</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41665708</v>
      </c>
      <c r="BR110" s="863"/>
      <c r="BS110" s="863"/>
      <c r="BT110" s="863"/>
      <c r="BU110" s="863"/>
      <c r="BV110" s="863">
        <v>42080828</v>
      </c>
      <c r="BW110" s="863"/>
      <c r="BX110" s="863"/>
      <c r="BY110" s="863"/>
      <c r="BZ110" s="863"/>
      <c r="CA110" s="863">
        <v>41756634</v>
      </c>
      <c r="CB110" s="863"/>
      <c r="CC110" s="863"/>
      <c r="CD110" s="863"/>
      <c r="CE110" s="863"/>
      <c r="CF110" s="887">
        <v>201</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v>1008727</v>
      </c>
      <c r="BR111" s="835"/>
      <c r="BS111" s="835"/>
      <c r="BT111" s="835"/>
      <c r="BU111" s="835"/>
      <c r="BV111" s="835">
        <v>757295</v>
      </c>
      <c r="BW111" s="835"/>
      <c r="BX111" s="835"/>
      <c r="BY111" s="835"/>
      <c r="BZ111" s="835"/>
      <c r="CA111" s="835">
        <v>551484</v>
      </c>
      <c r="CB111" s="835"/>
      <c r="CC111" s="835"/>
      <c r="CD111" s="835"/>
      <c r="CE111" s="835"/>
      <c r="CF111" s="896">
        <v>2.7</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26510558</v>
      </c>
      <c r="BR112" s="835"/>
      <c r="BS112" s="835"/>
      <c r="BT112" s="835"/>
      <c r="BU112" s="835"/>
      <c r="BV112" s="835">
        <v>27127204</v>
      </c>
      <c r="BW112" s="835"/>
      <c r="BX112" s="835"/>
      <c r="BY112" s="835"/>
      <c r="BZ112" s="835"/>
      <c r="CA112" s="835">
        <v>25454119</v>
      </c>
      <c r="CB112" s="835"/>
      <c r="CC112" s="835"/>
      <c r="CD112" s="835"/>
      <c r="CE112" s="835"/>
      <c r="CF112" s="896">
        <v>122.5</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2071401</v>
      </c>
      <c r="AB113" s="944"/>
      <c r="AC113" s="944"/>
      <c r="AD113" s="944"/>
      <c r="AE113" s="945"/>
      <c r="AF113" s="946">
        <v>2330797</v>
      </c>
      <c r="AG113" s="944"/>
      <c r="AH113" s="944"/>
      <c r="AI113" s="944"/>
      <c r="AJ113" s="945"/>
      <c r="AK113" s="946">
        <v>2110172</v>
      </c>
      <c r="AL113" s="944"/>
      <c r="AM113" s="944"/>
      <c r="AN113" s="944"/>
      <c r="AO113" s="945"/>
      <c r="AP113" s="947">
        <v>10.199999999999999</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680342</v>
      </c>
      <c r="BR113" s="835"/>
      <c r="BS113" s="835"/>
      <c r="BT113" s="835"/>
      <c r="BU113" s="835"/>
      <c r="BV113" s="835">
        <v>512596</v>
      </c>
      <c r="BW113" s="835"/>
      <c r="BX113" s="835"/>
      <c r="BY113" s="835"/>
      <c r="BZ113" s="835"/>
      <c r="CA113" s="835">
        <v>410507</v>
      </c>
      <c r="CB113" s="835"/>
      <c r="CC113" s="835"/>
      <c r="CD113" s="835"/>
      <c r="CE113" s="835"/>
      <c r="CF113" s="896">
        <v>2</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163424</v>
      </c>
      <c r="AB114" s="798"/>
      <c r="AC114" s="798"/>
      <c r="AD114" s="798"/>
      <c r="AE114" s="799"/>
      <c r="AF114" s="800">
        <v>164247</v>
      </c>
      <c r="AG114" s="798"/>
      <c r="AH114" s="798"/>
      <c r="AI114" s="798"/>
      <c r="AJ114" s="799"/>
      <c r="AK114" s="800">
        <v>124576</v>
      </c>
      <c r="AL114" s="798"/>
      <c r="AM114" s="798"/>
      <c r="AN114" s="798"/>
      <c r="AO114" s="799"/>
      <c r="AP114" s="845">
        <v>0.6</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6988050</v>
      </c>
      <c r="BR114" s="835"/>
      <c r="BS114" s="835"/>
      <c r="BT114" s="835"/>
      <c r="BU114" s="835"/>
      <c r="BV114" s="835">
        <v>6763261</v>
      </c>
      <c r="BW114" s="835"/>
      <c r="BX114" s="835"/>
      <c r="BY114" s="835"/>
      <c r="BZ114" s="835"/>
      <c r="CA114" s="835">
        <v>6724492</v>
      </c>
      <c r="CB114" s="835"/>
      <c r="CC114" s="835"/>
      <c r="CD114" s="835"/>
      <c r="CE114" s="835"/>
      <c r="CF114" s="896">
        <v>32.4</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v>38588</v>
      </c>
      <c r="DH114" s="798"/>
      <c r="DI114" s="798"/>
      <c r="DJ114" s="798"/>
      <c r="DK114" s="799"/>
      <c r="DL114" s="800">
        <v>25285</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219497</v>
      </c>
      <c r="AB115" s="944"/>
      <c r="AC115" s="944"/>
      <c r="AD115" s="944"/>
      <c r="AE115" s="945"/>
      <c r="AF115" s="946">
        <v>194695</v>
      </c>
      <c r="AG115" s="944"/>
      <c r="AH115" s="944"/>
      <c r="AI115" s="944"/>
      <c r="AJ115" s="945"/>
      <c r="AK115" s="946">
        <v>183997</v>
      </c>
      <c r="AL115" s="944"/>
      <c r="AM115" s="944"/>
      <c r="AN115" s="944"/>
      <c r="AO115" s="945"/>
      <c r="AP115" s="947">
        <v>0.9</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218863</v>
      </c>
      <c r="DH115" s="798"/>
      <c r="DI115" s="798"/>
      <c r="DJ115" s="798"/>
      <c r="DK115" s="799"/>
      <c r="DL115" s="800">
        <v>161755</v>
      </c>
      <c r="DM115" s="798"/>
      <c r="DN115" s="798"/>
      <c r="DO115" s="798"/>
      <c r="DP115" s="799"/>
      <c r="DQ115" s="800">
        <v>140153</v>
      </c>
      <c r="DR115" s="798"/>
      <c r="DS115" s="798"/>
      <c r="DT115" s="798"/>
      <c r="DU115" s="799"/>
      <c r="DV115" s="845">
        <v>0.7</v>
      </c>
      <c r="DW115" s="846"/>
      <c r="DX115" s="846"/>
      <c r="DY115" s="846"/>
      <c r="DZ115" s="847"/>
    </row>
    <row r="116" spans="1:130" s="199" customFormat="1" ht="26.25" customHeight="1" x14ac:dyDescent="0.15">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1528</v>
      </c>
      <c r="AB116" s="798"/>
      <c r="AC116" s="798"/>
      <c r="AD116" s="798"/>
      <c r="AE116" s="799"/>
      <c r="AF116" s="800">
        <v>1073</v>
      </c>
      <c r="AG116" s="798"/>
      <c r="AH116" s="798"/>
      <c r="AI116" s="798"/>
      <c r="AJ116" s="799"/>
      <c r="AK116" s="800">
        <v>351</v>
      </c>
      <c r="AL116" s="798"/>
      <c r="AM116" s="798"/>
      <c r="AN116" s="798"/>
      <c r="AO116" s="799"/>
      <c r="AP116" s="845">
        <v>0</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9896</v>
      </c>
      <c r="DH116" s="798"/>
      <c r="DI116" s="798"/>
      <c r="DJ116" s="798"/>
      <c r="DK116" s="799"/>
      <c r="DL116" s="800">
        <v>6576</v>
      </c>
      <c r="DM116" s="798"/>
      <c r="DN116" s="798"/>
      <c r="DO116" s="798"/>
      <c r="DP116" s="799"/>
      <c r="DQ116" s="800">
        <v>3280</v>
      </c>
      <c r="DR116" s="798"/>
      <c r="DS116" s="798"/>
      <c r="DT116" s="798"/>
      <c r="DU116" s="799"/>
      <c r="DV116" s="845">
        <v>0</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6902246</v>
      </c>
      <c r="AB117" s="930"/>
      <c r="AC117" s="930"/>
      <c r="AD117" s="930"/>
      <c r="AE117" s="931"/>
      <c r="AF117" s="932">
        <v>7126861</v>
      </c>
      <c r="AG117" s="930"/>
      <c r="AH117" s="930"/>
      <c r="AI117" s="930"/>
      <c r="AJ117" s="931"/>
      <c r="AK117" s="932">
        <v>7203107</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287</v>
      </c>
      <c r="AG118" s="923"/>
      <c r="AH118" s="923"/>
      <c r="AI118" s="923"/>
      <c r="AJ118" s="924"/>
      <c r="AK118" s="925" t="s">
        <v>286</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433</v>
      </c>
      <c r="BP119" s="899"/>
      <c r="BQ119" s="903">
        <v>76853385</v>
      </c>
      <c r="BR119" s="866"/>
      <c r="BS119" s="866"/>
      <c r="BT119" s="866"/>
      <c r="BU119" s="866"/>
      <c r="BV119" s="866">
        <v>77241184</v>
      </c>
      <c r="BW119" s="866"/>
      <c r="BX119" s="866"/>
      <c r="BY119" s="866"/>
      <c r="BZ119" s="866"/>
      <c r="CA119" s="866">
        <v>74897236</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741380</v>
      </c>
      <c r="DH119" s="781"/>
      <c r="DI119" s="781"/>
      <c r="DJ119" s="781"/>
      <c r="DK119" s="782"/>
      <c r="DL119" s="783">
        <v>563679</v>
      </c>
      <c r="DM119" s="781"/>
      <c r="DN119" s="781"/>
      <c r="DO119" s="781"/>
      <c r="DP119" s="782"/>
      <c r="DQ119" s="783">
        <v>408051</v>
      </c>
      <c r="DR119" s="781"/>
      <c r="DS119" s="781"/>
      <c r="DT119" s="781"/>
      <c r="DU119" s="782"/>
      <c r="DV119" s="869">
        <v>2</v>
      </c>
      <c r="DW119" s="870"/>
      <c r="DX119" s="870"/>
      <c r="DY119" s="870"/>
      <c r="DZ119" s="871"/>
    </row>
    <row r="120" spans="1:130" s="199" customFormat="1" ht="26.25" customHeight="1" x14ac:dyDescent="0.15">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13655787</v>
      </c>
      <c r="BR120" s="863"/>
      <c r="BS120" s="863"/>
      <c r="BT120" s="863"/>
      <c r="BU120" s="863"/>
      <c r="BV120" s="863">
        <v>13964192</v>
      </c>
      <c r="BW120" s="863"/>
      <c r="BX120" s="863"/>
      <c r="BY120" s="863"/>
      <c r="BZ120" s="863"/>
      <c r="CA120" s="863">
        <v>13166375</v>
      </c>
      <c r="CB120" s="863"/>
      <c r="CC120" s="863"/>
      <c r="CD120" s="863"/>
      <c r="CE120" s="863"/>
      <c r="CF120" s="887">
        <v>63.4</v>
      </c>
      <c r="CG120" s="888"/>
      <c r="CH120" s="888"/>
      <c r="CI120" s="888"/>
      <c r="CJ120" s="888"/>
      <c r="CK120" s="889" t="s">
        <v>437</v>
      </c>
      <c r="CL120" s="873"/>
      <c r="CM120" s="873"/>
      <c r="CN120" s="873"/>
      <c r="CO120" s="874"/>
      <c r="CP120" s="893" t="s">
        <v>438</v>
      </c>
      <c r="CQ120" s="894"/>
      <c r="CR120" s="894"/>
      <c r="CS120" s="894"/>
      <c r="CT120" s="894"/>
      <c r="CU120" s="894"/>
      <c r="CV120" s="894"/>
      <c r="CW120" s="894"/>
      <c r="CX120" s="894"/>
      <c r="CY120" s="894"/>
      <c r="CZ120" s="894"/>
      <c r="DA120" s="894"/>
      <c r="DB120" s="894"/>
      <c r="DC120" s="894"/>
      <c r="DD120" s="894"/>
      <c r="DE120" s="894"/>
      <c r="DF120" s="895"/>
      <c r="DG120" s="882" t="s">
        <v>112</v>
      </c>
      <c r="DH120" s="863"/>
      <c r="DI120" s="863"/>
      <c r="DJ120" s="863"/>
      <c r="DK120" s="863"/>
      <c r="DL120" s="863" t="s">
        <v>112</v>
      </c>
      <c r="DM120" s="863"/>
      <c r="DN120" s="863"/>
      <c r="DO120" s="863"/>
      <c r="DP120" s="863"/>
      <c r="DQ120" s="863">
        <v>25157036</v>
      </c>
      <c r="DR120" s="863"/>
      <c r="DS120" s="863"/>
      <c r="DT120" s="863"/>
      <c r="DU120" s="863"/>
      <c r="DV120" s="864">
        <v>121.1</v>
      </c>
      <c r="DW120" s="864"/>
      <c r="DX120" s="864"/>
      <c r="DY120" s="864"/>
      <c r="DZ120" s="865"/>
    </row>
    <row r="121" spans="1:130" s="199" customFormat="1" ht="26.25" customHeight="1" x14ac:dyDescent="0.15">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215715</v>
      </c>
      <c r="BR121" s="835"/>
      <c r="BS121" s="835"/>
      <c r="BT121" s="835"/>
      <c r="BU121" s="835"/>
      <c r="BV121" s="835">
        <v>187407</v>
      </c>
      <c r="BW121" s="835"/>
      <c r="BX121" s="835"/>
      <c r="BY121" s="835"/>
      <c r="BZ121" s="835"/>
      <c r="CA121" s="835">
        <v>156841</v>
      </c>
      <c r="CB121" s="835"/>
      <c r="CC121" s="835"/>
      <c r="CD121" s="835"/>
      <c r="CE121" s="835"/>
      <c r="CF121" s="896">
        <v>0.8</v>
      </c>
      <c r="CG121" s="897"/>
      <c r="CH121" s="897"/>
      <c r="CI121" s="897"/>
      <c r="CJ121" s="897"/>
      <c r="CK121" s="890"/>
      <c r="CL121" s="876"/>
      <c r="CM121" s="876"/>
      <c r="CN121" s="876"/>
      <c r="CO121" s="877"/>
      <c r="CP121" s="856" t="s">
        <v>441</v>
      </c>
      <c r="CQ121" s="857"/>
      <c r="CR121" s="857"/>
      <c r="CS121" s="857"/>
      <c r="CT121" s="857"/>
      <c r="CU121" s="857"/>
      <c r="CV121" s="857"/>
      <c r="CW121" s="857"/>
      <c r="CX121" s="857"/>
      <c r="CY121" s="857"/>
      <c r="CZ121" s="857"/>
      <c r="DA121" s="857"/>
      <c r="DB121" s="857"/>
      <c r="DC121" s="857"/>
      <c r="DD121" s="857"/>
      <c r="DE121" s="857"/>
      <c r="DF121" s="858"/>
      <c r="DG121" s="834">
        <v>388355</v>
      </c>
      <c r="DH121" s="835"/>
      <c r="DI121" s="835"/>
      <c r="DJ121" s="835"/>
      <c r="DK121" s="835"/>
      <c r="DL121" s="835">
        <v>352651</v>
      </c>
      <c r="DM121" s="835"/>
      <c r="DN121" s="835"/>
      <c r="DO121" s="835"/>
      <c r="DP121" s="835"/>
      <c r="DQ121" s="835">
        <v>297083</v>
      </c>
      <c r="DR121" s="835"/>
      <c r="DS121" s="835"/>
      <c r="DT121" s="835"/>
      <c r="DU121" s="835"/>
      <c r="DV121" s="812">
        <v>1.4</v>
      </c>
      <c r="DW121" s="812"/>
      <c r="DX121" s="812"/>
      <c r="DY121" s="812"/>
      <c r="DZ121" s="813"/>
    </row>
    <row r="122" spans="1:130" s="199" customFormat="1" ht="26.25" customHeight="1" x14ac:dyDescent="0.15">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v>13289</v>
      </c>
      <c r="AB122" s="798"/>
      <c r="AC122" s="798"/>
      <c r="AD122" s="798"/>
      <c r="AE122" s="799"/>
      <c r="AF122" s="800">
        <v>13303</v>
      </c>
      <c r="AG122" s="798"/>
      <c r="AH122" s="798"/>
      <c r="AI122" s="798"/>
      <c r="AJ122" s="799"/>
      <c r="AK122" s="800">
        <v>24745</v>
      </c>
      <c r="AL122" s="798"/>
      <c r="AM122" s="798"/>
      <c r="AN122" s="798"/>
      <c r="AO122" s="799"/>
      <c r="AP122" s="845">
        <v>0.1</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58849559</v>
      </c>
      <c r="BR122" s="866"/>
      <c r="BS122" s="866"/>
      <c r="BT122" s="866"/>
      <c r="BU122" s="866"/>
      <c r="BV122" s="866">
        <v>58262562</v>
      </c>
      <c r="BW122" s="866"/>
      <c r="BX122" s="866"/>
      <c r="BY122" s="866"/>
      <c r="BZ122" s="866"/>
      <c r="CA122" s="866">
        <v>56945067</v>
      </c>
      <c r="CB122" s="866"/>
      <c r="CC122" s="866"/>
      <c r="CD122" s="866"/>
      <c r="CE122" s="866"/>
      <c r="CF122" s="867">
        <v>274.10000000000002</v>
      </c>
      <c r="CG122" s="868"/>
      <c r="CH122" s="868"/>
      <c r="CI122" s="868"/>
      <c r="CJ122" s="868"/>
      <c r="CK122" s="890"/>
      <c r="CL122" s="876"/>
      <c r="CM122" s="876"/>
      <c r="CN122" s="876"/>
      <c r="CO122" s="877"/>
      <c r="CP122" s="856" t="s">
        <v>443</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x14ac:dyDescent="0.15">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3483</v>
      </c>
      <c r="AB123" s="798"/>
      <c r="AC123" s="798"/>
      <c r="AD123" s="798"/>
      <c r="AE123" s="799"/>
      <c r="AF123" s="800">
        <v>3483</v>
      </c>
      <c r="AG123" s="798"/>
      <c r="AH123" s="798"/>
      <c r="AI123" s="798"/>
      <c r="AJ123" s="799"/>
      <c r="AK123" s="800">
        <v>3483</v>
      </c>
      <c r="AL123" s="798"/>
      <c r="AM123" s="798"/>
      <c r="AN123" s="798"/>
      <c r="AO123" s="799"/>
      <c r="AP123" s="845">
        <v>0</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444</v>
      </c>
      <c r="BP123" s="899"/>
      <c r="BQ123" s="853">
        <v>72721061</v>
      </c>
      <c r="BR123" s="854"/>
      <c r="BS123" s="854"/>
      <c r="BT123" s="854"/>
      <c r="BU123" s="854"/>
      <c r="BV123" s="854">
        <v>72414161</v>
      </c>
      <c r="BW123" s="854"/>
      <c r="BX123" s="854"/>
      <c r="BY123" s="854"/>
      <c r="BZ123" s="854"/>
      <c r="CA123" s="854">
        <v>70268283</v>
      </c>
      <c r="CB123" s="854"/>
      <c r="CC123" s="854"/>
      <c r="CD123" s="854"/>
      <c r="CE123" s="854"/>
      <c r="CF123" s="764"/>
      <c r="CG123" s="765"/>
      <c r="CH123" s="765"/>
      <c r="CI123" s="765"/>
      <c r="CJ123" s="855"/>
      <c r="CK123" s="890"/>
      <c r="CL123" s="876"/>
      <c r="CM123" s="876"/>
      <c r="CN123" s="876"/>
      <c r="CO123" s="877"/>
      <c r="CP123" s="856" t="s">
        <v>445</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20</v>
      </c>
      <c r="BR124" s="852"/>
      <c r="BS124" s="852"/>
      <c r="BT124" s="852"/>
      <c r="BU124" s="852"/>
      <c r="BV124" s="852">
        <v>22.5</v>
      </c>
      <c r="BW124" s="852"/>
      <c r="BX124" s="852"/>
      <c r="BY124" s="852"/>
      <c r="BZ124" s="852"/>
      <c r="CA124" s="852">
        <v>22.2</v>
      </c>
      <c r="CB124" s="852"/>
      <c r="CC124" s="852"/>
      <c r="CD124" s="852"/>
      <c r="CE124" s="852"/>
      <c r="CF124" s="742"/>
      <c r="CG124" s="743"/>
      <c r="CH124" s="743"/>
      <c r="CI124" s="743"/>
      <c r="CJ124" s="883"/>
      <c r="CK124" s="891"/>
      <c r="CL124" s="891"/>
      <c r="CM124" s="891"/>
      <c r="CN124" s="891"/>
      <c r="CO124" s="892"/>
      <c r="CP124" s="856" t="s">
        <v>447</v>
      </c>
      <c r="CQ124" s="857"/>
      <c r="CR124" s="857"/>
      <c r="CS124" s="857"/>
      <c r="CT124" s="857"/>
      <c r="CU124" s="857"/>
      <c r="CV124" s="857"/>
      <c r="CW124" s="857"/>
      <c r="CX124" s="857"/>
      <c r="CY124" s="857"/>
      <c r="CZ124" s="857"/>
      <c r="DA124" s="857"/>
      <c r="DB124" s="857"/>
      <c r="DC124" s="857"/>
      <c r="DD124" s="857"/>
      <c r="DE124" s="857"/>
      <c r="DF124" s="858"/>
      <c r="DG124" s="780">
        <v>26122203</v>
      </c>
      <c r="DH124" s="781"/>
      <c r="DI124" s="781"/>
      <c r="DJ124" s="781"/>
      <c r="DK124" s="782"/>
      <c r="DL124" s="783">
        <v>26774553</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448</v>
      </c>
      <c r="CL125" s="873"/>
      <c r="CM125" s="873"/>
      <c r="CN125" s="873"/>
      <c r="CO125" s="874"/>
      <c r="CP125" s="881" t="s">
        <v>449</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202446</v>
      </c>
      <c r="AB126" s="798"/>
      <c r="AC126" s="798"/>
      <c r="AD126" s="798"/>
      <c r="AE126" s="799"/>
      <c r="AF126" s="800">
        <v>177699</v>
      </c>
      <c r="AG126" s="798"/>
      <c r="AH126" s="798"/>
      <c r="AI126" s="798"/>
      <c r="AJ126" s="799"/>
      <c r="AK126" s="800">
        <v>155629</v>
      </c>
      <c r="AL126" s="798"/>
      <c r="AM126" s="798"/>
      <c r="AN126" s="798"/>
      <c r="AO126" s="799"/>
      <c r="AP126" s="845">
        <v>0.7</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450</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451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279</v>
      </c>
      <c r="AB127" s="798"/>
      <c r="AC127" s="798"/>
      <c r="AD127" s="798"/>
      <c r="AE127" s="799"/>
      <c r="AF127" s="800">
        <v>210</v>
      </c>
      <c r="AG127" s="798"/>
      <c r="AH127" s="798"/>
      <c r="AI127" s="798"/>
      <c r="AJ127" s="799"/>
      <c r="AK127" s="800">
        <v>140</v>
      </c>
      <c r="AL127" s="798"/>
      <c r="AM127" s="798"/>
      <c r="AN127" s="798"/>
      <c r="AO127" s="799"/>
      <c r="AP127" s="845">
        <v>0</v>
      </c>
      <c r="AQ127" s="846"/>
      <c r="AR127" s="846"/>
      <c r="AS127" s="846"/>
      <c r="AT127" s="847"/>
      <c r="AU127" s="235"/>
      <c r="AV127" s="235"/>
      <c r="AW127" s="235"/>
      <c r="AX127" s="862" t="s">
        <v>452</v>
      </c>
      <c r="AY127" s="830"/>
      <c r="AZ127" s="830"/>
      <c r="BA127" s="830"/>
      <c r="BB127" s="830"/>
      <c r="BC127" s="830"/>
      <c r="BD127" s="830"/>
      <c r="BE127" s="831"/>
      <c r="BF127" s="829" t="s">
        <v>453</v>
      </c>
      <c r="BG127" s="830"/>
      <c r="BH127" s="830"/>
      <c r="BI127" s="830"/>
      <c r="BJ127" s="830"/>
      <c r="BK127" s="830"/>
      <c r="BL127" s="831"/>
      <c r="BM127" s="829" t="s">
        <v>454</v>
      </c>
      <c r="BN127" s="830"/>
      <c r="BO127" s="830"/>
      <c r="BP127" s="830"/>
      <c r="BQ127" s="830"/>
      <c r="BR127" s="830"/>
      <c r="BS127" s="831"/>
      <c r="BT127" s="829" t="s">
        <v>455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456</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458</v>
      </c>
      <c r="X128" s="816"/>
      <c r="Y128" s="816"/>
      <c r="Z128" s="817"/>
      <c r="AA128" s="818">
        <v>23202</v>
      </c>
      <c r="AB128" s="819"/>
      <c r="AC128" s="819"/>
      <c r="AD128" s="819"/>
      <c r="AE128" s="820"/>
      <c r="AF128" s="821">
        <v>25964</v>
      </c>
      <c r="AG128" s="819"/>
      <c r="AH128" s="819"/>
      <c r="AI128" s="819"/>
      <c r="AJ128" s="820"/>
      <c r="AK128" s="821">
        <v>33296</v>
      </c>
      <c r="AL128" s="819"/>
      <c r="AM128" s="819"/>
      <c r="AN128" s="819"/>
      <c r="AO128" s="820"/>
      <c r="AP128" s="822"/>
      <c r="AQ128" s="823"/>
      <c r="AR128" s="823"/>
      <c r="AS128" s="823"/>
      <c r="AT128" s="824"/>
      <c r="AU128" s="235"/>
      <c r="AV128" s="235"/>
      <c r="AW128" s="235"/>
      <c r="AX128" s="825" t="s">
        <v>459</v>
      </c>
      <c r="AY128" s="826"/>
      <c r="AZ128" s="826"/>
      <c r="BA128" s="826"/>
      <c r="BB128" s="826"/>
      <c r="BC128" s="826"/>
      <c r="BD128" s="826"/>
      <c r="BE128" s="827"/>
      <c r="BF128" s="804" t="s">
        <v>112</v>
      </c>
      <c r="BG128" s="805"/>
      <c r="BH128" s="805"/>
      <c r="BI128" s="805"/>
      <c r="BJ128" s="805"/>
      <c r="BK128" s="805"/>
      <c r="BL128" s="828"/>
      <c r="BM128" s="804">
        <v>12.02</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460</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461</v>
      </c>
      <c r="X129" s="795"/>
      <c r="Y129" s="795"/>
      <c r="Z129" s="796"/>
      <c r="AA129" s="797">
        <v>25541952</v>
      </c>
      <c r="AB129" s="798"/>
      <c r="AC129" s="798"/>
      <c r="AD129" s="798"/>
      <c r="AE129" s="799"/>
      <c r="AF129" s="800">
        <v>26349419</v>
      </c>
      <c r="AG129" s="798"/>
      <c r="AH129" s="798"/>
      <c r="AI129" s="798"/>
      <c r="AJ129" s="799"/>
      <c r="AK129" s="800">
        <v>25995733</v>
      </c>
      <c r="AL129" s="798"/>
      <c r="AM129" s="798"/>
      <c r="AN129" s="798"/>
      <c r="AO129" s="799"/>
      <c r="AP129" s="801"/>
      <c r="AQ129" s="802"/>
      <c r="AR129" s="802"/>
      <c r="AS129" s="802"/>
      <c r="AT129" s="803"/>
      <c r="AU129" s="237"/>
      <c r="AV129" s="237"/>
      <c r="AW129" s="237"/>
      <c r="AX129" s="767" t="s">
        <v>462</v>
      </c>
      <c r="AY129" s="768"/>
      <c r="AZ129" s="768"/>
      <c r="BA129" s="768"/>
      <c r="BB129" s="768"/>
      <c r="BC129" s="768"/>
      <c r="BD129" s="768"/>
      <c r="BE129" s="769"/>
      <c r="BF129" s="787" t="s">
        <v>112</v>
      </c>
      <c r="BG129" s="788"/>
      <c r="BH129" s="788"/>
      <c r="BI129" s="788"/>
      <c r="BJ129" s="788"/>
      <c r="BK129" s="788"/>
      <c r="BL129" s="789"/>
      <c r="BM129" s="787">
        <v>17.02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464</v>
      </c>
      <c r="X130" s="795"/>
      <c r="Y130" s="795"/>
      <c r="Z130" s="796"/>
      <c r="AA130" s="797">
        <v>4905195</v>
      </c>
      <c r="AB130" s="798"/>
      <c r="AC130" s="798"/>
      <c r="AD130" s="798"/>
      <c r="AE130" s="799"/>
      <c r="AF130" s="800">
        <v>4943349</v>
      </c>
      <c r="AG130" s="798"/>
      <c r="AH130" s="798"/>
      <c r="AI130" s="798"/>
      <c r="AJ130" s="799"/>
      <c r="AK130" s="800">
        <v>5222039</v>
      </c>
      <c r="AL130" s="798"/>
      <c r="AM130" s="798"/>
      <c r="AN130" s="798"/>
      <c r="AO130" s="799"/>
      <c r="AP130" s="801"/>
      <c r="AQ130" s="802"/>
      <c r="AR130" s="802"/>
      <c r="AS130" s="802"/>
      <c r="AT130" s="803"/>
      <c r="AU130" s="237"/>
      <c r="AV130" s="237"/>
      <c r="AW130" s="237"/>
      <c r="AX130" s="767" t="s">
        <v>465</v>
      </c>
      <c r="AY130" s="768"/>
      <c r="AZ130" s="768"/>
      <c r="BA130" s="768"/>
      <c r="BB130" s="768"/>
      <c r="BC130" s="768"/>
      <c r="BD130" s="768"/>
      <c r="BE130" s="769"/>
      <c r="BF130" s="770">
        <v>9.6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466</v>
      </c>
      <c r="X131" s="778"/>
      <c r="Y131" s="778"/>
      <c r="Z131" s="779"/>
      <c r="AA131" s="780">
        <v>20636757</v>
      </c>
      <c r="AB131" s="781"/>
      <c r="AC131" s="781"/>
      <c r="AD131" s="781"/>
      <c r="AE131" s="782"/>
      <c r="AF131" s="783">
        <v>21406070</v>
      </c>
      <c r="AG131" s="781"/>
      <c r="AH131" s="781"/>
      <c r="AI131" s="781"/>
      <c r="AJ131" s="782"/>
      <c r="AK131" s="783">
        <v>20773694</v>
      </c>
      <c r="AL131" s="781"/>
      <c r="AM131" s="781"/>
      <c r="AN131" s="781"/>
      <c r="AO131" s="782"/>
      <c r="AP131" s="784"/>
      <c r="AQ131" s="785"/>
      <c r="AR131" s="785"/>
      <c r="AS131" s="785"/>
      <c r="AT131" s="786"/>
      <c r="AU131" s="237"/>
      <c r="AV131" s="237"/>
      <c r="AW131" s="237"/>
      <c r="AX131" s="745" t="s">
        <v>467</v>
      </c>
      <c r="AY131" s="746"/>
      <c r="AZ131" s="746"/>
      <c r="BA131" s="746"/>
      <c r="BB131" s="746"/>
      <c r="BC131" s="746"/>
      <c r="BD131" s="746"/>
      <c r="BE131" s="747"/>
      <c r="BF131" s="748">
        <v>22.2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469</v>
      </c>
      <c r="W132" s="758"/>
      <c r="X132" s="758"/>
      <c r="Y132" s="758"/>
      <c r="Z132" s="759"/>
      <c r="AA132" s="760">
        <v>9.5647245989999998</v>
      </c>
      <c r="AB132" s="761"/>
      <c r="AC132" s="761"/>
      <c r="AD132" s="761"/>
      <c r="AE132" s="762"/>
      <c r="AF132" s="763">
        <v>10.079141099999999</v>
      </c>
      <c r="AG132" s="761"/>
      <c r="AH132" s="761"/>
      <c r="AI132" s="761"/>
      <c r="AJ132" s="762"/>
      <c r="AK132" s="763">
        <v>9.3761465820000005</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470</v>
      </c>
      <c r="W133" s="737"/>
      <c r="X133" s="737"/>
      <c r="Y133" s="737"/>
      <c r="Z133" s="738"/>
      <c r="AA133" s="739">
        <v>10.7</v>
      </c>
      <c r="AB133" s="740"/>
      <c r="AC133" s="740"/>
      <c r="AD133" s="740"/>
      <c r="AE133" s="741"/>
      <c r="AF133" s="739">
        <v>10.5</v>
      </c>
      <c r="AG133" s="740"/>
      <c r="AH133" s="740"/>
      <c r="AI133" s="740"/>
      <c r="AJ133" s="741"/>
      <c r="AK133" s="739">
        <v>9.6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52" t="s">
        <v>473</v>
      </c>
      <c r="L7" s="256"/>
      <c r="M7" s="257" t="s">
        <v>474</v>
      </c>
      <c r="N7" s="258"/>
    </row>
    <row r="8" spans="1:16" x14ac:dyDescent="0.15">
      <c r="A8" s="250"/>
      <c r="B8" s="246"/>
      <c r="C8" s="246"/>
      <c r="D8" s="246"/>
      <c r="E8" s="246"/>
      <c r="F8" s="246"/>
      <c r="G8" s="259"/>
      <c r="H8" s="260"/>
      <c r="I8" s="260"/>
      <c r="J8" s="261"/>
      <c r="K8" s="1153"/>
      <c r="L8" s="262" t="s">
        <v>475</v>
      </c>
      <c r="M8" s="263" t="s">
        <v>476</v>
      </c>
      <c r="N8" s="264" t="s">
        <v>477</v>
      </c>
    </row>
    <row r="9" spans="1:16" x14ac:dyDescent="0.15">
      <c r="A9" s="250"/>
      <c r="B9" s="246"/>
      <c r="C9" s="246"/>
      <c r="D9" s="246"/>
      <c r="E9" s="246"/>
      <c r="F9" s="246"/>
      <c r="G9" s="1166" t="s">
        <v>478</v>
      </c>
      <c r="H9" s="1167"/>
      <c r="I9" s="1167"/>
      <c r="J9" s="1168"/>
      <c r="K9" s="265">
        <v>5405191</v>
      </c>
      <c r="L9" s="266">
        <v>55099</v>
      </c>
      <c r="M9" s="267">
        <v>72433</v>
      </c>
      <c r="N9" s="268">
        <v>-23.9</v>
      </c>
    </row>
    <row r="10" spans="1:16" x14ac:dyDescent="0.15">
      <c r="A10" s="250"/>
      <c r="B10" s="246"/>
      <c r="C10" s="246"/>
      <c r="D10" s="246"/>
      <c r="E10" s="246"/>
      <c r="F10" s="246"/>
      <c r="G10" s="1166" t="s">
        <v>479</v>
      </c>
      <c r="H10" s="1167"/>
      <c r="I10" s="1167"/>
      <c r="J10" s="1168"/>
      <c r="K10" s="269">
        <v>763908</v>
      </c>
      <c r="L10" s="270">
        <v>7787</v>
      </c>
      <c r="M10" s="271">
        <v>5807</v>
      </c>
      <c r="N10" s="272">
        <v>34.1</v>
      </c>
    </row>
    <row r="11" spans="1:16" ht="13.5" customHeight="1" x14ac:dyDescent="0.15">
      <c r="A11" s="250"/>
      <c r="B11" s="246"/>
      <c r="C11" s="246"/>
      <c r="D11" s="246"/>
      <c r="E11" s="246"/>
      <c r="F11" s="246"/>
      <c r="G11" s="1166" t="s">
        <v>480</v>
      </c>
      <c r="H11" s="1167"/>
      <c r="I11" s="1167"/>
      <c r="J11" s="1168"/>
      <c r="K11" s="269">
        <v>911932</v>
      </c>
      <c r="L11" s="270">
        <v>9296</v>
      </c>
      <c r="M11" s="271">
        <v>5465</v>
      </c>
      <c r="N11" s="272">
        <v>70.099999999999994</v>
      </c>
    </row>
    <row r="12" spans="1:16" ht="13.5" customHeight="1" x14ac:dyDescent="0.15">
      <c r="A12" s="250"/>
      <c r="B12" s="246"/>
      <c r="C12" s="246"/>
      <c r="D12" s="246"/>
      <c r="E12" s="246"/>
      <c r="F12" s="246"/>
      <c r="G12" s="1166" t="s">
        <v>481</v>
      </c>
      <c r="H12" s="1167"/>
      <c r="I12" s="1167"/>
      <c r="J12" s="1168"/>
      <c r="K12" s="269" t="s">
        <v>482</v>
      </c>
      <c r="L12" s="270" t="s">
        <v>482</v>
      </c>
      <c r="M12" s="271">
        <v>1191</v>
      </c>
      <c r="N12" s="272" t="s">
        <v>482</v>
      </c>
    </row>
    <row r="13" spans="1:16" ht="13.5" customHeight="1" x14ac:dyDescent="0.15">
      <c r="A13" s="250"/>
      <c r="B13" s="246"/>
      <c r="C13" s="246"/>
      <c r="D13" s="246"/>
      <c r="E13" s="246"/>
      <c r="F13" s="246"/>
      <c r="G13" s="1166" t="s">
        <v>483</v>
      </c>
      <c r="H13" s="1167"/>
      <c r="I13" s="1167"/>
      <c r="J13" s="1168"/>
      <c r="K13" s="269" t="s">
        <v>482</v>
      </c>
      <c r="L13" s="270" t="s">
        <v>482</v>
      </c>
      <c r="M13" s="271">
        <v>3</v>
      </c>
      <c r="N13" s="272" t="s">
        <v>482</v>
      </c>
    </row>
    <row r="14" spans="1:16" ht="13.5" customHeight="1" x14ac:dyDescent="0.15">
      <c r="A14" s="250"/>
      <c r="B14" s="246"/>
      <c r="C14" s="246"/>
      <c r="D14" s="246"/>
      <c r="E14" s="246"/>
      <c r="F14" s="246"/>
      <c r="G14" s="1166" t="s">
        <v>484</v>
      </c>
      <c r="H14" s="1167"/>
      <c r="I14" s="1167"/>
      <c r="J14" s="1168"/>
      <c r="K14" s="269">
        <v>276727</v>
      </c>
      <c r="L14" s="270">
        <v>2821</v>
      </c>
      <c r="M14" s="271">
        <v>3078</v>
      </c>
      <c r="N14" s="272">
        <v>-8.3000000000000007</v>
      </c>
    </row>
    <row r="15" spans="1:16" ht="13.5" customHeight="1" x14ac:dyDescent="0.15">
      <c r="A15" s="250"/>
      <c r="B15" s="246"/>
      <c r="C15" s="246"/>
      <c r="D15" s="246"/>
      <c r="E15" s="246"/>
      <c r="F15" s="246"/>
      <c r="G15" s="1166" t="s">
        <v>485</v>
      </c>
      <c r="H15" s="1167"/>
      <c r="I15" s="1167"/>
      <c r="J15" s="1168"/>
      <c r="K15" s="269">
        <v>134182</v>
      </c>
      <c r="L15" s="270">
        <v>1368</v>
      </c>
      <c r="M15" s="271">
        <v>1624</v>
      </c>
      <c r="N15" s="272">
        <v>-15.8</v>
      </c>
    </row>
    <row r="16" spans="1:16" x14ac:dyDescent="0.15">
      <c r="A16" s="250"/>
      <c r="B16" s="246"/>
      <c r="C16" s="246"/>
      <c r="D16" s="246"/>
      <c r="E16" s="246"/>
      <c r="F16" s="246"/>
      <c r="G16" s="1169" t="s">
        <v>486</v>
      </c>
      <c r="H16" s="1170"/>
      <c r="I16" s="1170"/>
      <c r="J16" s="1171"/>
      <c r="K16" s="270">
        <v>-425077</v>
      </c>
      <c r="L16" s="270">
        <v>-4333</v>
      </c>
      <c r="M16" s="271">
        <v>-7680</v>
      </c>
      <c r="N16" s="272">
        <v>-43.6</v>
      </c>
    </row>
    <row r="17" spans="1:16" x14ac:dyDescent="0.15">
      <c r="A17" s="250"/>
      <c r="B17" s="246"/>
      <c r="C17" s="246"/>
      <c r="D17" s="246"/>
      <c r="E17" s="246"/>
      <c r="F17" s="246"/>
      <c r="G17" s="1169" t="s">
        <v>170</v>
      </c>
      <c r="H17" s="1170"/>
      <c r="I17" s="1170"/>
      <c r="J17" s="1171"/>
      <c r="K17" s="270">
        <v>7066863</v>
      </c>
      <c r="L17" s="270">
        <v>72038</v>
      </c>
      <c r="M17" s="271">
        <v>81920</v>
      </c>
      <c r="N17" s="272">
        <v>-12.1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63" t="s">
        <v>491</v>
      </c>
      <c r="H21" s="1164"/>
      <c r="I21" s="1164"/>
      <c r="J21" s="1165"/>
      <c r="K21" s="282">
        <v>6.78</v>
      </c>
      <c r="L21" s="283">
        <v>8.2100000000000009</v>
      </c>
      <c r="M21" s="284">
        <v>-1.43</v>
      </c>
      <c r="N21" s="251"/>
      <c r="O21" s="285"/>
      <c r="P21" s="281"/>
    </row>
    <row r="22" spans="1:16" s="286" customFormat="1" x14ac:dyDescent="0.15">
      <c r="A22" s="281"/>
      <c r="B22" s="251"/>
      <c r="C22" s="251"/>
      <c r="D22" s="251"/>
      <c r="E22" s="251"/>
      <c r="F22" s="251"/>
      <c r="G22" s="1163" t="s">
        <v>492</v>
      </c>
      <c r="H22" s="1164"/>
      <c r="I22" s="1164"/>
      <c r="J22" s="1165"/>
      <c r="K22" s="287">
        <v>96.8</v>
      </c>
      <c r="L22" s="288">
        <v>98.1</v>
      </c>
      <c r="M22" s="289">
        <v>-1.3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52" t="s">
        <v>473</v>
      </c>
      <c r="L30" s="256"/>
      <c r="M30" s="257" t="s">
        <v>474</v>
      </c>
      <c r="N30" s="258"/>
    </row>
    <row r="31" spans="1:16" x14ac:dyDescent="0.15">
      <c r="A31" s="250"/>
      <c r="B31" s="246"/>
      <c r="C31" s="246"/>
      <c r="D31" s="246"/>
      <c r="E31" s="246"/>
      <c r="F31" s="246"/>
      <c r="G31" s="259"/>
      <c r="H31" s="260"/>
      <c r="I31" s="260"/>
      <c r="J31" s="261"/>
      <c r="K31" s="1153"/>
      <c r="L31" s="262" t="s">
        <v>475</v>
      </c>
      <c r="M31" s="263" t="s">
        <v>476</v>
      </c>
      <c r="N31" s="264" t="s">
        <v>477</v>
      </c>
    </row>
    <row r="32" spans="1:16" ht="27" customHeight="1" x14ac:dyDescent="0.15">
      <c r="A32" s="250"/>
      <c r="B32" s="246"/>
      <c r="C32" s="246"/>
      <c r="D32" s="246"/>
      <c r="E32" s="246"/>
      <c r="F32" s="246"/>
      <c r="G32" s="1154" t="s">
        <v>496</v>
      </c>
      <c r="H32" s="1155"/>
      <c r="I32" s="1155"/>
      <c r="J32" s="1156"/>
      <c r="K32" s="296">
        <v>4784011</v>
      </c>
      <c r="L32" s="296">
        <v>48767</v>
      </c>
      <c r="M32" s="297">
        <v>53781</v>
      </c>
      <c r="N32" s="298">
        <v>-9.3000000000000007</v>
      </c>
    </row>
    <row r="33" spans="1:16" ht="13.5" customHeight="1" x14ac:dyDescent="0.15">
      <c r="A33" s="250"/>
      <c r="B33" s="246"/>
      <c r="C33" s="246"/>
      <c r="D33" s="246"/>
      <c r="E33" s="246"/>
      <c r="F33" s="246"/>
      <c r="G33" s="1154" t="s">
        <v>497</v>
      </c>
      <c r="H33" s="1155"/>
      <c r="I33" s="1155"/>
      <c r="J33" s="1156"/>
      <c r="K33" s="296" t="s">
        <v>482</v>
      </c>
      <c r="L33" s="296" t="s">
        <v>482</v>
      </c>
      <c r="M33" s="297" t="s">
        <v>482</v>
      </c>
      <c r="N33" s="298" t="s">
        <v>482</v>
      </c>
    </row>
    <row r="34" spans="1:16" ht="27" customHeight="1" x14ac:dyDescent="0.15">
      <c r="A34" s="250"/>
      <c r="B34" s="246"/>
      <c r="C34" s="246"/>
      <c r="D34" s="246"/>
      <c r="E34" s="246"/>
      <c r="F34" s="246"/>
      <c r="G34" s="1154" t="s">
        <v>498</v>
      </c>
      <c r="H34" s="1155"/>
      <c r="I34" s="1155"/>
      <c r="J34" s="1156"/>
      <c r="K34" s="296" t="s">
        <v>482</v>
      </c>
      <c r="L34" s="296" t="s">
        <v>482</v>
      </c>
      <c r="M34" s="297">
        <v>41</v>
      </c>
      <c r="N34" s="298" t="s">
        <v>482</v>
      </c>
    </row>
    <row r="35" spans="1:16" ht="27" customHeight="1" x14ac:dyDescent="0.15">
      <c r="A35" s="250"/>
      <c r="B35" s="246"/>
      <c r="C35" s="246"/>
      <c r="D35" s="246"/>
      <c r="E35" s="246"/>
      <c r="F35" s="246"/>
      <c r="G35" s="1154" t="s">
        <v>499</v>
      </c>
      <c r="H35" s="1155"/>
      <c r="I35" s="1155"/>
      <c r="J35" s="1156"/>
      <c r="K35" s="296">
        <v>2110172</v>
      </c>
      <c r="L35" s="296">
        <v>21511</v>
      </c>
      <c r="M35" s="297">
        <v>14373</v>
      </c>
      <c r="N35" s="298">
        <v>49.7</v>
      </c>
    </row>
    <row r="36" spans="1:16" ht="27" customHeight="1" x14ac:dyDescent="0.15">
      <c r="A36" s="250"/>
      <c r="B36" s="246"/>
      <c r="C36" s="246"/>
      <c r="D36" s="246"/>
      <c r="E36" s="246"/>
      <c r="F36" s="246"/>
      <c r="G36" s="1154" t="s">
        <v>500</v>
      </c>
      <c r="H36" s="1155"/>
      <c r="I36" s="1155"/>
      <c r="J36" s="1156"/>
      <c r="K36" s="296">
        <v>124576</v>
      </c>
      <c r="L36" s="296">
        <v>1270</v>
      </c>
      <c r="M36" s="297">
        <v>1414</v>
      </c>
      <c r="N36" s="298">
        <v>-10.199999999999999</v>
      </c>
    </row>
    <row r="37" spans="1:16" ht="13.5" customHeight="1" x14ac:dyDescent="0.15">
      <c r="A37" s="250"/>
      <c r="B37" s="246"/>
      <c r="C37" s="246"/>
      <c r="D37" s="246"/>
      <c r="E37" s="246"/>
      <c r="F37" s="246"/>
      <c r="G37" s="1154" t="s">
        <v>501</v>
      </c>
      <c r="H37" s="1155"/>
      <c r="I37" s="1155"/>
      <c r="J37" s="1156"/>
      <c r="K37" s="296">
        <v>183997</v>
      </c>
      <c r="L37" s="296">
        <v>1876</v>
      </c>
      <c r="M37" s="297">
        <v>886</v>
      </c>
      <c r="N37" s="298">
        <v>111.7</v>
      </c>
    </row>
    <row r="38" spans="1:16" ht="27" customHeight="1" x14ac:dyDescent="0.15">
      <c r="A38" s="250"/>
      <c r="B38" s="246"/>
      <c r="C38" s="246"/>
      <c r="D38" s="246"/>
      <c r="E38" s="246"/>
      <c r="F38" s="246"/>
      <c r="G38" s="1157" t="s">
        <v>502</v>
      </c>
      <c r="H38" s="1158"/>
      <c r="I38" s="1158"/>
      <c r="J38" s="1159"/>
      <c r="K38" s="299">
        <v>351</v>
      </c>
      <c r="L38" s="299">
        <v>4</v>
      </c>
      <c r="M38" s="300">
        <v>2</v>
      </c>
      <c r="N38" s="301">
        <v>100</v>
      </c>
      <c r="O38" s="295"/>
    </row>
    <row r="39" spans="1:16" x14ac:dyDescent="0.15">
      <c r="A39" s="250"/>
      <c r="B39" s="246"/>
      <c r="C39" s="246"/>
      <c r="D39" s="246"/>
      <c r="E39" s="246"/>
      <c r="F39" s="246"/>
      <c r="G39" s="1157" t="s">
        <v>503</v>
      </c>
      <c r="H39" s="1158"/>
      <c r="I39" s="1158"/>
      <c r="J39" s="1159"/>
      <c r="K39" s="302">
        <v>-33296</v>
      </c>
      <c r="L39" s="302">
        <v>-339</v>
      </c>
      <c r="M39" s="303">
        <v>-4261</v>
      </c>
      <c r="N39" s="304">
        <v>-92</v>
      </c>
      <c r="O39" s="295"/>
    </row>
    <row r="40" spans="1:16" ht="27" customHeight="1" x14ac:dyDescent="0.15">
      <c r="A40" s="250"/>
      <c r="B40" s="246"/>
      <c r="C40" s="246"/>
      <c r="D40" s="246"/>
      <c r="E40" s="246"/>
      <c r="F40" s="246"/>
      <c r="G40" s="1154" t="s">
        <v>504</v>
      </c>
      <c r="H40" s="1155"/>
      <c r="I40" s="1155"/>
      <c r="J40" s="1156"/>
      <c r="K40" s="302">
        <v>-5222039</v>
      </c>
      <c r="L40" s="302">
        <v>-53232</v>
      </c>
      <c r="M40" s="303">
        <v>-47768</v>
      </c>
      <c r="N40" s="304">
        <v>11.4</v>
      </c>
      <c r="O40" s="295"/>
    </row>
    <row r="41" spans="1:16" x14ac:dyDescent="0.15">
      <c r="A41" s="250"/>
      <c r="B41" s="246"/>
      <c r="C41" s="246"/>
      <c r="D41" s="246"/>
      <c r="E41" s="246"/>
      <c r="F41" s="246"/>
      <c r="G41" s="1160" t="s">
        <v>281</v>
      </c>
      <c r="H41" s="1161"/>
      <c r="I41" s="1161"/>
      <c r="J41" s="1162"/>
      <c r="K41" s="296">
        <v>1947772</v>
      </c>
      <c r="L41" s="302">
        <v>19855</v>
      </c>
      <c r="M41" s="303">
        <v>18468</v>
      </c>
      <c r="N41" s="304">
        <v>7.5</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47" t="s">
        <v>473</v>
      </c>
      <c r="J49" s="1149" t="s">
        <v>508</v>
      </c>
      <c r="K49" s="1150"/>
      <c r="L49" s="1150"/>
      <c r="M49" s="1150"/>
      <c r="N49" s="1151"/>
    </row>
    <row r="50" spans="1:14" x14ac:dyDescent="0.15">
      <c r="A50" s="250"/>
      <c r="B50" s="246"/>
      <c r="C50" s="246"/>
      <c r="D50" s="246"/>
      <c r="E50" s="246"/>
      <c r="F50" s="246"/>
      <c r="G50" s="314"/>
      <c r="H50" s="315"/>
      <c r="I50" s="1148"/>
      <c r="J50" s="316" t="s">
        <v>509</v>
      </c>
      <c r="K50" s="317" t="s">
        <v>510</v>
      </c>
      <c r="L50" s="318" t="s">
        <v>511</v>
      </c>
      <c r="M50" s="319" t="s">
        <v>512</v>
      </c>
      <c r="N50" s="320" t="s">
        <v>513</v>
      </c>
    </row>
    <row r="51" spans="1:14" x14ac:dyDescent="0.15">
      <c r="A51" s="250"/>
      <c r="B51" s="246"/>
      <c r="C51" s="246"/>
      <c r="D51" s="246"/>
      <c r="E51" s="246"/>
      <c r="F51" s="246"/>
      <c r="G51" s="312" t="s">
        <v>514</v>
      </c>
      <c r="H51" s="313"/>
      <c r="I51" s="321">
        <v>5854286</v>
      </c>
      <c r="J51" s="322">
        <v>58978</v>
      </c>
      <c r="K51" s="323">
        <v>6.6</v>
      </c>
      <c r="L51" s="324">
        <v>50880</v>
      </c>
      <c r="M51" s="325">
        <v>7</v>
      </c>
      <c r="N51" s="326">
        <v>-0.4</v>
      </c>
    </row>
    <row r="52" spans="1:14" x14ac:dyDescent="0.15">
      <c r="A52" s="250"/>
      <c r="B52" s="246"/>
      <c r="C52" s="246"/>
      <c r="D52" s="246"/>
      <c r="E52" s="246"/>
      <c r="F52" s="246"/>
      <c r="G52" s="327"/>
      <c r="H52" s="328" t="s">
        <v>515</v>
      </c>
      <c r="I52" s="329">
        <v>4774371</v>
      </c>
      <c r="J52" s="330">
        <v>48099</v>
      </c>
      <c r="K52" s="331">
        <v>11.1</v>
      </c>
      <c r="L52" s="332">
        <v>26879</v>
      </c>
      <c r="M52" s="333">
        <v>2.4</v>
      </c>
      <c r="N52" s="334">
        <v>8.6999999999999993</v>
      </c>
    </row>
    <row r="53" spans="1:14" x14ac:dyDescent="0.15">
      <c r="A53" s="250"/>
      <c r="B53" s="246"/>
      <c r="C53" s="246"/>
      <c r="D53" s="246"/>
      <c r="E53" s="246"/>
      <c r="F53" s="246"/>
      <c r="G53" s="312" t="s">
        <v>516</v>
      </c>
      <c r="H53" s="313"/>
      <c r="I53" s="321">
        <v>6346621</v>
      </c>
      <c r="J53" s="322">
        <v>64045</v>
      </c>
      <c r="K53" s="323">
        <v>8.6</v>
      </c>
      <c r="L53" s="324">
        <v>63956</v>
      </c>
      <c r="M53" s="325">
        <v>25.7</v>
      </c>
      <c r="N53" s="326">
        <v>-17.100000000000001</v>
      </c>
    </row>
    <row r="54" spans="1:14" x14ac:dyDescent="0.15">
      <c r="A54" s="250"/>
      <c r="B54" s="246"/>
      <c r="C54" s="246"/>
      <c r="D54" s="246"/>
      <c r="E54" s="246"/>
      <c r="F54" s="246"/>
      <c r="G54" s="327"/>
      <c r="H54" s="328" t="s">
        <v>515</v>
      </c>
      <c r="I54" s="329">
        <v>4864870</v>
      </c>
      <c r="J54" s="330">
        <v>49092</v>
      </c>
      <c r="K54" s="331">
        <v>2.1</v>
      </c>
      <c r="L54" s="332">
        <v>29239</v>
      </c>
      <c r="M54" s="333">
        <v>8.8000000000000007</v>
      </c>
      <c r="N54" s="334">
        <v>-6.7</v>
      </c>
    </row>
    <row r="55" spans="1:14" x14ac:dyDescent="0.15">
      <c r="A55" s="250"/>
      <c r="B55" s="246"/>
      <c r="C55" s="246"/>
      <c r="D55" s="246"/>
      <c r="E55" s="246"/>
      <c r="F55" s="246"/>
      <c r="G55" s="312" t="s">
        <v>517</v>
      </c>
      <c r="H55" s="313"/>
      <c r="I55" s="321">
        <v>9371531</v>
      </c>
      <c r="J55" s="322">
        <v>95017</v>
      </c>
      <c r="K55" s="323">
        <v>48.4</v>
      </c>
      <c r="L55" s="324">
        <v>66255</v>
      </c>
      <c r="M55" s="325">
        <v>3.6</v>
      </c>
      <c r="N55" s="326">
        <v>44.8</v>
      </c>
    </row>
    <row r="56" spans="1:14" x14ac:dyDescent="0.15">
      <c r="A56" s="250"/>
      <c r="B56" s="246"/>
      <c r="C56" s="246"/>
      <c r="D56" s="246"/>
      <c r="E56" s="246"/>
      <c r="F56" s="246"/>
      <c r="G56" s="327"/>
      <c r="H56" s="328" t="s">
        <v>515</v>
      </c>
      <c r="I56" s="329">
        <v>8201758</v>
      </c>
      <c r="J56" s="330">
        <v>83157</v>
      </c>
      <c r="K56" s="331">
        <v>69.400000000000006</v>
      </c>
      <c r="L56" s="332">
        <v>31822</v>
      </c>
      <c r="M56" s="333">
        <v>8.8000000000000007</v>
      </c>
      <c r="N56" s="334">
        <v>60.6</v>
      </c>
    </row>
    <row r="57" spans="1:14" x14ac:dyDescent="0.15">
      <c r="A57" s="250"/>
      <c r="B57" s="246"/>
      <c r="C57" s="246"/>
      <c r="D57" s="246"/>
      <c r="E57" s="246"/>
      <c r="F57" s="246"/>
      <c r="G57" s="312" t="s">
        <v>518</v>
      </c>
      <c r="H57" s="313"/>
      <c r="I57" s="321">
        <v>6937175</v>
      </c>
      <c r="J57" s="322">
        <v>70418</v>
      </c>
      <c r="K57" s="323">
        <v>-25.9</v>
      </c>
      <c r="L57" s="324">
        <v>92247</v>
      </c>
      <c r="M57" s="325">
        <v>39.200000000000003</v>
      </c>
      <c r="N57" s="326">
        <v>-65.099999999999994</v>
      </c>
    </row>
    <row r="58" spans="1:14" x14ac:dyDescent="0.15">
      <c r="A58" s="250"/>
      <c r="B58" s="246"/>
      <c r="C58" s="246"/>
      <c r="D58" s="246"/>
      <c r="E58" s="246"/>
      <c r="F58" s="246"/>
      <c r="G58" s="327"/>
      <c r="H58" s="328" t="s">
        <v>515</v>
      </c>
      <c r="I58" s="329">
        <v>4854092</v>
      </c>
      <c r="J58" s="330">
        <v>49273</v>
      </c>
      <c r="K58" s="331">
        <v>-40.700000000000003</v>
      </c>
      <c r="L58" s="332">
        <v>37204</v>
      </c>
      <c r="M58" s="333">
        <v>16.899999999999999</v>
      </c>
      <c r="N58" s="334">
        <v>-57.6</v>
      </c>
    </row>
    <row r="59" spans="1:14" x14ac:dyDescent="0.15">
      <c r="A59" s="250"/>
      <c r="B59" s="246"/>
      <c r="C59" s="246"/>
      <c r="D59" s="246"/>
      <c r="E59" s="246"/>
      <c r="F59" s="246"/>
      <c r="G59" s="312" t="s">
        <v>519</v>
      </c>
      <c r="H59" s="313"/>
      <c r="I59" s="321">
        <v>6201525</v>
      </c>
      <c r="J59" s="322">
        <v>63217</v>
      </c>
      <c r="K59" s="323">
        <v>-10.199999999999999</v>
      </c>
      <c r="L59" s="324">
        <v>67319</v>
      </c>
      <c r="M59" s="325">
        <v>-27</v>
      </c>
      <c r="N59" s="326">
        <v>16.8</v>
      </c>
    </row>
    <row r="60" spans="1:14" x14ac:dyDescent="0.15">
      <c r="A60" s="250"/>
      <c r="B60" s="246"/>
      <c r="C60" s="246"/>
      <c r="D60" s="246"/>
      <c r="E60" s="246"/>
      <c r="F60" s="246"/>
      <c r="G60" s="327"/>
      <c r="H60" s="328" t="s">
        <v>515</v>
      </c>
      <c r="I60" s="335">
        <v>4464505</v>
      </c>
      <c r="J60" s="330">
        <v>45510</v>
      </c>
      <c r="K60" s="331">
        <v>-7.6</v>
      </c>
      <c r="L60" s="332">
        <v>38101</v>
      </c>
      <c r="M60" s="333">
        <v>2.4</v>
      </c>
      <c r="N60" s="334">
        <v>-10</v>
      </c>
    </row>
    <row r="61" spans="1:14" x14ac:dyDescent="0.15">
      <c r="A61" s="250"/>
      <c r="B61" s="246"/>
      <c r="C61" s="246"/>
      <c r="D61" s="246"/>
      <c r="E61" s="246"/>
      <c r="F61" s="246"/>
      <c r="G61" s="312" t="s">
        <v>520</v>
      </c>
      <c r="H61" s="336"/>
      <c r="I61" s="337">
        <v>6942228</v>
      </c>
      <c r="J61" s="338">
        <v>70335</v>
      </c>
      <c r="K61" s="339">
        <v>5.5</v>
      </c>
      <c r="L61" s="340">
        <v>68131</v>
      </c>
      <c r="M61" s="341">
        <v>9.6999999999999993</v>
      </c>
      <c r="N61" s="326">
        <v>-4.2</v>
      </c>
    </row>
    <row r="62" spans="1:14" x14ac:dyDescent="0.15">
      <c r="A62" s="250"/>
      <c r="B62" s="246"/>
      <c r="C62" s="246"/>
      <c r="D62" s="246"/>
      <c r="E62" s="246"/>
      <c r="F62" s="246"/>
      <c r="G62" s="327"/>
      <c r="H62" s="328" t="s">
        <v>515</v>
      </c>
      <c r="I62" s="329">
        <v>5431919</v>
      </c>
      <c r="J62" s="330">
        <v>55026</v>
      </c>
      <c r="K62" s="331">
        <v>6.9</v>
      </c>
      <c r="L62" s="332">
        <v>32649</v>
      </c>
      <c r="M62" s="333">
        <v>7.9</v>
      </c>
      <c r="N62" s="334">
        <v>-1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2" t="s">
        <v>3</v>
      </c>
      <c r="D47" s="1172"/>
      <c r="E47" s="1173"/>
      <c r="F47" s="11">
        <v>19.420000000000002</v>
      </c>
      <c r="G47" s="12">
        <v>19.350000000000001</v>
      </c>
      <c r="H47" s="12">
        <v>20.02</v>
      </c>
      <c r="I47" s="12">
        <v>19.53</v>
      </c>
      <c r="J47" s="13">
        <v>19.04</v>
      </c>
    </row>
    <row r="48" spans="2:10" ht="57.75" customHeight="1" x14ac:dyDescent="0.15">
      <c r="B48" s="14"/>
      <c r="C48" s="1174" t="s">
        <v>4</v>
      </c>
      <c r="D48" s="1174"/>
      <c r="E48" s="1175"/>
      <c r="F48" s="15">
        <v>2.48</v>
      </c>
      <c r="G48" s="16">
        <v>3.31</v>
      </c>
      <c r="H48" s="16">
        <v>3.06</v>
      </c>
      <c r="I48" s="16">
        <v>2.57</v>
      </c>
      <c r="J48" s="17">
        <v>2.44</v>
      </c>
    </row>
    <row r="49" spans="2:10" ht="57.75" customHeight="1" thickBot="1" x14ac:dyDescent="0.2">
      <c r="B49" s="18"/>
      <c r="C49" s="1176" t="s">
        <v>5</v>
      </c>
      <c r="D49" s="1176"/>
      <c r="E49" s="1177"/>
      <c r="F49" s="19">
        <v>3.54</v>
      </c>
      <c r="G49" s="20">
        <v>1.2</v>
      </c>
      <c r="H49" s="20">
        <v>0.37</v>
      </c>
      <c r="I49" s="20" t="s">
        <v>527</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2018-02-22T02:52:44Z</cp:lastPrinted>
  <dcterms:created xsi:type="dcterms:W3CDTF">2018-01-24T04:55:45Z</dcterms:created>
  <dcterms:modified xsi:type="dcterms:W3CDTF">2018-10-30T06:51:23Z</dcterms:modified>
</cp:coreProperties>
</file>