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1佐久\"/>
    </mc:Choice>
  </mc:AlternateContent>
  <bookViews>
    <workbookView xWindow="0" yWindow="0" windowWidth="19200" windowHeight="108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O37" i="9"/>
  <c r="BE37" i="9"/>
  <c r="AM37" i="9"/>
  <c r="U37" i="9"/>
  <c r="CO36" i="9"/>
  <c r="BE36" i="9"/>
  <c r="AM36" i="9"/>
  <c r="C34" i="9"/>
  <c r="C35" i="9" l="1"/>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l="1"/>
  <c r="AM35" i="9" l="1"/>
  <c r="BE34" i="9" l="1"/>
  <c r="BE35" i="9" s="1"/>
  <c r="BW34" i="9" s="1"/>
  <c r="BW35" i="9" s="1"/>
  <c r="BW36" i="9" s="1"/>
  <c r="BW37" i="9" s="1"/>
  <c r="BW38" i="9" s="1"/>
  <c r="BW39" i="9" s="1"/>
  <c r="BW40" i="9" s="1"/>
  <c r="BW41" i="9" s="1"/>
  <c r="BW42" i="9" s="1"/>
  <c r="BW43" i="9" s="1"/>
  <c r="CO34" i="9" s="1"/>
  <c r="CO35" i="9" s="1"/>
</calcChain>
</file>

<file path=xl/sharedStrings.xml><?xml version="1.0" encoding="utf-8"?>
<sst xmlns="http://schemas.openxmlformats.org/spreadsheetml/2006/main" count="1068" uniqueCount="576">
  <si>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</si>
  <si>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</si>
  <si>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</si>
  <si>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</si>
  <si>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</si>
  <si>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</si>
  <si>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</si>
  <si>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</si>
  <si>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</si>
  <si>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</si>
  <si>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</si>
  <si>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</si>
  <si>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</si>
  <si>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</si>
  <si>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</si>
  <si>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</si>
  <si>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</si>
  <si>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</si>
  <si>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</si>
  <si>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</si>
  <si>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</si>
  <si>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</si>
  <si>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</si>
  <si>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</si>
  <si>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</si>
  <si>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</si>
  <si>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</si>
  <si>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</si>
  <si>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</si>
  <si>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</si>
  <si>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</si>
  <si>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</si>
  <si>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</si>
  <si>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</si>
  <si>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</si>
  <si>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</si>
  <si>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</si>
  <si>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</si>
  <si>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</si>
  <si>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</si>
  <si>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</si>
  <si>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</si>
  <si>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</si>
  <si>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</si>
  <si>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</si>
  <si>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</si>
  <si>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</si>
  <si>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</si>
  <si>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</si>
  <si>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</si>
  <si>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</si>
  <si>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</si>
  <si>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</si>
  <si>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</si>
  <si>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</si>
  <si>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</si>
  <si>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</si>
  <si>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</si>
  <si>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</si>
  <si>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</si>
  <si>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</si>
  <si>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</si>
  <si>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</si>
  <si>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</si>
  <si>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</si>
  <si>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</si>
  <si>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</si>
  <si>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</si>
  <si>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</si>
  <si>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</si>
  <si>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</si>
  <si>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</si>
  <si>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</si>
  <si>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</si>
  <si>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</si>
  <si>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</si>
  <si>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</si>
  <si>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</si>
  <si>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</si>
  <si>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</si>
  <si>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</si>
  <si>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</si>
  <si>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小諸市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</si>
  <si>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</si>
  <si>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</si>
  <si>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</si>
  <si>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</si>
  <si>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</si>
  <si>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</si>
  <si>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</si>
  <si>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</si>
  <si>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</si>
  <si>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</si>
  <si>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</si>
  <si>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</si>
  <si>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</si>
  <si>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</si>
  <si>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</si>
  <si>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</si>
  <si>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</si>
  <si>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</si>
  <si>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</si>
  <si>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</si>
  <si>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</si>
  <si>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</si>
  <si>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</si>
  <si>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</si>
  <si>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</si>
  <si>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</si>
  <si>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</si>
  <si>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</si>
  <si>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</si>
  <si>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</si>
  <si>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</si>
  <si>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</si>
  <si>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</si>
  <si>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</si>
  <si>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</si>
  <si>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</si>
  <si>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</si>
  <si>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</si>
  <si>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</si>
  <si>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</si>
  <si>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</si>
  <si>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</si>
  <si>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</si>
  <si>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</si>
  <si>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</si>
  <si>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</si>
  <si>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</si>
  <si>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</si>
  <si>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</si>
  <si>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</si>
  <si>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</si>
  <si>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</si>
  <si>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</si>
  <si>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</si>
  <si>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</si>
  <si>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</si>
  <si>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</si>
  <si>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</si>
  <si>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</si>
  <si>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</si>
  <si>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</si>
  <si>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</si>
  <si>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</si>
  <si>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</si>
  <si>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</si>
  <si>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</si>
  <si>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</si>
  <si>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</si>
  <si>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</si>
  <si>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</si>
  <si>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</si>
  <si>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</si>
  <si>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</si>
  <si>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</si>
  <si>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</si>
  <si>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</si>
  <si>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</si>
  <si>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</si>
  <si>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</si>
  <si>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</si>
  <si>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</si>
  <si>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</si>
  <si>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</si>
  <si>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</si>
  <si>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</si>
  <si>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</si>
  <si>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</si>
  <si>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</si>
  <si>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</si>
  <si>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</si>
  <si>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</si>
  <si>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</si>
  <si>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</si>
  <si>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</si>
  <si>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</si>
  <si>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</si>
  <si>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</si>
  <si>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</si>
  <si>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</si>
  <si>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</si>
  <si>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</si>
  <si>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</si>
  <si>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</si>
  <si>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</si>
  <si>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</si>
  <si>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</si>
  <si>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</si>
  <si>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</si>
  <si>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</si>
  <si>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</si>
  <si>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</si>
  <si>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</si>
  <si>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長野県小諸市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</si>
  <si>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</si>
  <si>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</si>
  <si>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</si>
  <si>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</si>
  <si>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</si>
  <si>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</si>
  <si>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</si>
  <si>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</si>
  <si>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</si>
  <si>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</si>
  <si>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</si>
  <si>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</si>
  <si>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</si>
  <si>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</si>
  <si>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</si>
  <si>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</si>
  <si>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</si>
  <si>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</si>
  <si>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</si>
  <si>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</si>
  <si>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</si>
  <si>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</si>
  <si>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</si>
  <si>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</si>
  <si>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</si>
  <si>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</si>
  <si>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</si>
  <si>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</si>
  <si>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</si>
  <si>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</si>
  <si>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</si>
  <si>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</si>
  <si>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</si>
  <si>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</si>
  <si>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</si>
  <si>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</si>
  <si>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</si>
  <si>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</si>
  <si>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</si>
  <si>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</si>
  <si>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</si>
  <si>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</si>
  <si>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</si>
  <si>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</si>
  <si>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</si>
  <si>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</si>
  <si>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</si>
  <si>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</si>
  <si>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</si>
  <si>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</si>
  <si>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</si>
  <si>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</si>
  <si>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</si>
  <si>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</si>
  <si>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</si>
  <si>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</si>
  <si>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</si>
  <si>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</si>
  <si>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</si>
  <si>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</si>
  <si>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</si>
  <si>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</si>
  <si>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</si>
  <si>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</si>
  <si>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</si>
  <si>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</si>
  <si>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</si>
  <si>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</si>
  <si>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</si>
  <si>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</si>
  <si>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</si>
  <si>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</si>
  <si>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</si>
  <si>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</si>
  <si>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</si>
  <si>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</si>
  <si>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</si>
  <si>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</si>
  <si>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</si>
  <si>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</si>
  <si>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</si>
  <si>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</si>
  <si>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</si>
  <si>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</si>
  <si>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</si>
  <si>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</si>
  <si>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</si>
  <si>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</si>
  <si>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</si>
  <si>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</si>
  <si>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</si>
  <si>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</si>
  <si>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</si>
  <si>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</si>
  <si>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</si>
  <si>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</si>
  <si>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</si>
  <si>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</si>
  <si>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</si>
  <si>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</si>
  <si>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</si>
  <si>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</si>
  <si>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</si>
  <si>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</si>
  <si>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</si>
  <si>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</si>
  <si>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</si>
  <si>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</si>
  <si>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</si>
  <si>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</si>
  <si>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</si>
  <si>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</si>
  <si>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</si>
  <si>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</si>
  <si>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</si>
  <si>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</si>
  <si>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</si>
  <si>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</si>
  <si>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</si>
  <si>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</si>
  <si>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</si>
  <si>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</si>
  <si>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</si>
  <si>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</si>
  <si>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</si>
  <si>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</si>
  <si>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</si>
  <si>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</si>
  <si>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</si>
  <si>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</si>
  <si>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</si>
  <si>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</si>
  <si>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</si>
  <si>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</si>
  <si>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</si>
  <si>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</si>
  <si>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</si>
  <si>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</si>
  <si>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</si>
  <si>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</si>
  <si>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</si>
  <si>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</si>
  <si>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</si>
  <si>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</si>
  <si>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</si>
  <si>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</si>
  <si>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</si>
  <si>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</si>
  <si>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</si>
  <si>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長野県小諸市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</si>
  <si>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</si>
  <si>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</si>
  <si>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</si>
  <si>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</si>
  <si>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</si>
  <si>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</si>
  <si>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</si>
  <si>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</si>
  <si>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</si>
  <si>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</si>
  <si>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</si>
  <si>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</si>
  <si>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</si>
  <si>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</si>
  <si>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</si>
  <si>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</si>
  <si>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</si>
  <si>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</si>
  <si>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</si>
  <si>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</si>
  <si>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小諸市等公平委員会特別会計</t>
    <phoneticPr fontId="5"/>
  </si>
  <si>
    <t>小諸市奨学資金特別会計</t>
    <phoneticPr fontId="5"/>
  </si>
  <si>
    <t>小諸市住宅新築資金等貸付事業特別会計</t>
    <phoneticPr fontId="5"/>
  </si>
  <si>
    <t>小諸市野生鳥獣商品化施設運営事業特別会計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</si>
  <si>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</si>
  <si>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</si>
  <si>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</si>
  <si>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</si>
  <si>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</si>
  <si>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</si>
  <si>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</si>
  <si>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</si>
  <si>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</si>
  <si>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</si>
  <si>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</si>
  <si>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</si>
  <si>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</si>
  <si>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小諸市国民健康保険事業特別会計</t>
    <phoneticPr fontId="5"/>
  </si>
  <si>
    <t>小諸市後期高齢者医療特別会計</t>
    <phoneticPr fontId="5"/>
  </si>
  <si>
    <t>小諸市介護保険事業特別会計</t>
    <phoneticPr fontId="5"/>
  </si>
  <si>
    <t>小諸市水道事業会計</t>
    <phoneticPr fontId="5"/>
  </si>
  <si>
    <t>法適用企業</t>
    <phoneticPr fontId="5"/>
  </si>
  <si>
    <t>小諸市公共下水道事業会計</t>
    <phoneticPr fontId="5"/>
  </si>
  <si>
    <t>小諸市農業集落排水事業特別会計</t>
    <phoneticPr fontId="5"/>
  </si>
  <si>
    <t>法非適用企業</t>
    <phoneticPr fontId="5"/>
  </si>
  <si>
    <t>小諸公園事業特別会計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</si>
  <si>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</si>
  <si>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</si>
  <si>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</si>
  <si>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</si>
  <si>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</si>
  <si>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</si>
  <si>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</si>
  <si>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</si>
  <si>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</si>
  <si>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</si>
  <si>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</si>
  <si>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</si>
  <si>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</si>
  <si>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</si>
  <si>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</si>
  <si>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</si>
  <si>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</si>
  <si>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</si>
  <si>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</si>
  <si>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</si>
  <si>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</si>
  <si>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</si>
  <si>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</si>
  <si>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</si>
  <si>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</si>
  <si>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</si>
  <si>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</si>
  <si>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</si>
  <si>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</si>
  <si>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</si>
  <si>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</si>
  <si>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</si>
  <si>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</si>
  <si>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</si>
  <si>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</si>
  <si>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</si>
  <si>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</si>
  <si>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</si>
  <si>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</si>
  <si>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</si>
  <si>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</si>
  <si>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</si>
  <si>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</si>
  <si>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</si>
  <si>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</si>
  <si>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</si>
  <si>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</si>
  <si>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</si>
  <si>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</si>
  <si>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</si>
  <si>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</si>
  <si>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</si>
  <si>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</si>
  <si>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</si>
  <si>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</si>
  <si>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</si>
  <si>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</si>
  <si>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</si>
  <si>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</si>
  <si>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</si>
  <si>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</si>
  <si>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</si>
  <si>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</si>
  <si>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</si>
  <si>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</si>
  <si>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</si>
  <si>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</si>
  <si>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</si>
  <si>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</si>
  <si>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</si>
  <si>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</si>
  <si>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</si>
  <si>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</si>
  <si>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</si>
  <si>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</si>
  <si>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</si>
  <si>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</si>
  <si>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</si>
  <si>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</si>
  <si>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</si>
  <si>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</si>
  <si>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</si>
  <si>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</si>
  <si>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</si>
  <si>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</si>
  <si>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</si>
  <si>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</si>
  <si>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</si>
  <si>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</si>
  <si>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</si>
  <si>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</si>
  <si>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</si>
  <si>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</si>
  <si>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</si>
  <si>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</si>
  <si>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</si>
  <si>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</si>
  <si>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</si>
  <si>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</si>
  <si>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</si>
  <si>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</si>
  <si>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</si>
  <si>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</si>
  <si>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</si>
  <si>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</si>
  <si>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</si>
  <si>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</si>
  <si>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</si>
  <si>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</si>
  <si>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</si>
  <si>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</si>
  <si>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</si>
  <si>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</si>
  <si>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</si>
  <si>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</si>
  <si>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</si>
  <si>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</si>
  <si>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</si>
  <si>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</si>
  <si>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</si>
  <si>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</si>
  <si>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</si>
  <si>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</si>
  <si>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</si>
  <si>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</si>
  <si>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</si>
  <si>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</si>
  <si>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</si>
  <si>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</si>
  <si>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</si>
  <si>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</si>
  <si>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</si>
  <si>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</si>
  <si>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</si>
  <si>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</si>
  <si>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1.36</t>
  </si>
  <si>
    <t>▲ 2.77</t>
  </si>
  <si>
    <t>▲ 1.33</t>
  </si>
  <si>
    <t>小諸市水道事業会計</t>
  </si>
  <si>
    <t>小諸市公共下水道事業会計</t>
  </si>
  <si>
    <t>一般会計</t>
  </si>
  <si>
    <t>小諸市介護保険事業特別会計</t>
  </si>
  <si>
    <t>小諸市国民健康保険事業特別会計</t>
  </si>
  <si>
    <t>小諸市住宅新築資金等貸付事業特別会計</t>
  </si>
  <si>
    <t>小諸公園事業特別会計</t>
  </si>
  <si>
    <t>小諸市農業集落排水事業特別会計</t>
  </si>
  <si>
    <t>その他会計（赤字）</t>
  </si>
  <si>
    <t>その他会計（黒字）</t>
  </si>
  <si>
    <t>-</t>
    <phoneticPr fontId="30"/>
  </si>
  <si>
    <t>-</t>
    <phoneticPr fontId="30"/>
  </si>
  <si>
    <t>佐久広域連合（一般会計）</t>
    <rPh sb="0" eb="2">
      <t>サク</t>
    </rPh>
    <rPh sb="2" eb="4">
      <t>コウイキ</t>
    </rPh>
    <rPh sb="4" eb="6">
      <t>レンゴウ</t>
    </rPh>
    <rPh sb="7" eb="9">
      <t>イッパン</t>
    </rPh>
    <rPh sb="9" eb="11">
      <t>カイケイ</t>
    </rPh>
    <phoneticPr fontId="21"/>
  </si>
  <si>
    <t>-</t>
    <phoneticPr fontId="30"/>
  </si>
  <si>
    <t>佐久広域連合（消防特別会計）</t>
    <rPh sb="0" eb="2">
      <t>サク</t>
    </rPh>
    <rPh sb="2" eb="4">
      <t>コウイキ</t>
    </rPh>
    <rPh sb="4" eb="6">
      <t>レンゴウ</t>
    </rPh>
    <rPh sb="7" eb="9">
      <t>ショウボウ</t>
    </rPh>
    <rPh sb="9" eb="11">
      <t>トクベツ</t>
    </rPh>
    <rPh sb="11" eb="13">
      <t>カイケイ</t>
    </rPh>
    <phoneticPr fontId="21"/>
  </si>
  <si>
    <t>佐久広域連合（養護老人ホーム特別会計）</t>
    <rPh sb="0" eb="2">
      <t>サク</t>
    </rPh>
    <rPh sb="2" eb="4">
      <t>コウイキ</t>
    </rPh>
    <rPh sb="4" eb="6">
      <t>レンゴウ</t>
    </rPh>
    <rPh sb="7" eb="9">
      <t>ヨウゴ</t>
    </rPh>
    <rPh sb="9" eb="11">
      <t>ロウジン</t>
    </rPh>
    <rPh sb="14" eb="16">
      <t>トクベツ</t>
    </rPh>
    <rPh sb="16" eb="18">
      <t>カイケイ</t>
    </rPh>
    <phoneticPr fontId="21"/>
  </si>
  <si>
    <t>佐久広域連合（特別養護老人ホーム特別会計）</t>
  </si>
  <si>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1"/>
  </si>
  <si>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21"/>
  </si>
  <si>
    <t>浅麓環境施設組合（一般会計）</t>
    <rPh sb="0" eb="1">
      <t>アサ</t>
    </rPh>
    <rPh sb="1" eb="2">
      <t>フモト</t>
    </rPh>
    <rPh sb="2" eb="4">
      <t>カンキョウ</t>
    </rPh>
    <rPh sb="4" eb="6">
      <t>シセツ</t>
    </rPh>
    <rPh sb="6" eb="8">
      <t>クミアイ</t>
    </rPh>
    <rPh sb="9" eb="11">
      <t>イッパン</t>
    </rPh>
    <rPh sb="11" eb="13">
      <t>カイケイ</t>
    </rPh>
    <phoneticPr fontId="21"/>
  </si>
  <si>
    <t>浅麓水道企業団（水道事業会計）</t>
    <rPh sb="0" eb="1">
      <t>アサ</t>
    </rPh>
    <rPh sb="1" eb="2">
      <t>フモト</t>
    </rPh>
    <rPh sb="2" eb="4">
      <t>スイドウ</t>
    </rPh>
    <rPh sb="4" eb="6">
      <t>キギョウ</t>
    </rPh>
    <rPh sb="6" eb="7">
      <t>ダン</t>
    </rPh>
    <rPh sb="8" eb="10">
      <t>スイドウ</t>
    </rPh>
    <rPh sb="10" eb="12">
      <t>ジギョウ</t>
    </rPh>
    <rPh sb="12" eb="14">
      <t>カイケイ</t>
    </rPh>
    <phoneticPr fontId="21"/>
  </si>
  <si>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1"/>
  </si>
  <si>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21"/>
  </si>
  <si>
    <t>長野県後期高齢者医療広域連合（事業会計）</t>
    <rPh sb="0" eb="2">
      <t>ナガノ</t>
    </rPh>
    <rPh sb="2" eb="3">
      <t>ケン</t>
    </rPh>
    <rPh sb="3" eb="5">
      <t>コウキ</t>
    </rPh>
    <rPh sb="5" eb="8">
      <t>コウレイシャ</t>
    </rPh>
    <rPh sb="8" eb="10">
      <t>イリョウ</t>
    </rPh>
    <rPh sb="10" eb="12">
      <t>コウイキ</t>
    </rPh>
    <rPh sb="12" eb="13">
      <t>レン</t>
    </rPh>
    <rPh sb="13" eb="14">
      <t>ア</t>
    </rPh>
    <rPh sb="15" eb="17">
      <t>ジギョウ</t>
    </rPh>
    <rPh sb="17" eb="19">
      <t>カイケイ</t>
    </rPh>
    <phoneticPr fontId="21"/>
  </si>
  <si>
    <t>長野県民交通災害共済組合（一般会計）</t>
    <rPh sb="0" eb="3">
      <t>ナガノケン</t>
    </rPh>
    <rPh sb="3" eb="4">
      <t>ミン</t>
    </rPh>
    <rPh sb="4" eb="6">
      <t>コウツウ</t>
    </rPh>
    <rPh sb="6" eb="8">
      <t>サイガイ</t>
    </rPh>
    <rPh sb="8" eb="10">
      <t>キョウサイ</t>
    </rPh>
    <rPh sb="10" eb="12">
      <t>クミアイ</t>
    </rPh>
    <rPh sb="13" eb="15">
      <t>イッパン</t>
    </rPh>
    <rPh sb="15" eb="17">
      <t>カイケイ</t>
    </rPh>
    <phoneticPr fontId="21"/>
  </si>
  <si>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1"/>
  </si>
  <si>
    <t>○</t>
    <phoneticPr fontId="2"/>
  </si>
  <si>
    <t>小諸市土地開発公社</t>
    <rPh sb="0" eb="3">
      <t>コモロシ</t>
    </rPh>
    <rPh sb="3" eb="5">
      <t>トチ</t>
    </rPh>
    <rPh sb="5" eb="7">
      <t>カイハツ</t>
    </rPh>
    <rPh sb="7" eb="9">
      <t>コウシャ</t>
    </rPh>
    <phoneticPr fontId="2"/>
  </si>
  <si>
    <t>-</t>
    <phoneticPr fontId="2"/>
  </si>
  <si>
    <t>-</t>
    <phoneticPr fontId="2"/>
  </si>
  <si>
    <t>こもろ観光局</t>
    <rPh sb="3" eb="5">
      <t>カンコウ</t>
    </rPh>
    <rPh sb="5" eb="6">
      <t>キョク</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</si>
  <si>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</si>
  <si>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</si>
  <si>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</si>
  <si>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</si>
  <si>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</si>
  <si>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</si>
  <si>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</si>
  <si>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</si>
  <si>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</si>
  <si>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</si>
  <si>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</si>
  <si>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</si>
  <si>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</si>
  <si>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</si>
  <si>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率ともに類似団体内平均値を下回ってはいるものの、近年相次いで実施した大型普通建設事業に伴う地方債の新規発行増加や基金取り崩しの影響により、数値は依然として高い傾向にある。今後、これらの大型事業に係る地方債の償還が始まり、実質公債費率の上昇が予想されることから、事業の計画的実施により公債費の適正化・基金残高の減少抑制を図り、数値の上昇を最小限に抑えていく。</t>
    <rPh sb="1" eb="3">
      <t>ショウライ</t>
    </rPh>
    <rPh sb="3" eb="5">
      <t>フタン</t>
    </rPh>
    <rPh sb="5" eb="7">
      <t>ヒリツ</t>
    </rPh>
    <rPh sb="8" eb="10">
      <t>ジッシツ</t>
    </rPh>
    <rPh sb="10" eb="13">
      <t>コウサイヒ</t>
    </rPh>
    <rPh sb="13" eb="14">
      <t>リツ</t>
    </rPh>
    <rPh sb="17" eb="19">
      <t>ルイジ</t>
    </rPh>
    <rPh sb="19" eb="21">
      <t>ダンタイ</t>
    </rPh>
    <rPh sb="21" eb="22">
      <t>ナイ</t>
    </rPh>
    <rPh sb="22" eb="25">
      <t>ヘイキンチ</t>
    </rPh>
    <rPh sb="26" eb="28">
      <t>シタマワ</t>
    </rPh>
    <rPh sb="37" eb="39">
      <t>キンネン</t>
    </rPh>
    <rPh sb="39" eb="41">
      <t>アイツ</t>
    </rPh>
    <rPh sb="43" eb="45">
      <t>ジッシ</t>
    </rPh>
    <rPh sb="47" eb="49">
      <t>オオガタ</t>
    </rPh>
    <rPh sb="49" eb="51">
      <t>フツウ</t>
    </rPh>
    <rPh sb="51" eb="53">
      <t>ケンセツ</t>
    </rPh>
    <rPh sb="53" eb="55">
      <t>ジギョウ</t>
    </rPh>
    <rPh sb="56" eb="57">
      <t>トモナ</t>
    </rPh>
    <rPh sb="58" eb="61">
      <t>チホウサイ</t>
    </rPh>
    <rPh sb="62" eb="64">
      <t>シンキ</t>
    </rPh>
    <rPh sb="64" eb="66">
      <t>ハッコウ</t>
    </rPh>
    <rPh sb="66" eb="68">
      <t>ゾウカ</t>
    </rPh>
    <rPh sb="69" eb="71">
      <t>キキン</t>
    </rPh>
    <rPh sb="71" eb="72">
      <t>ト</t>
    </rPh>
    <rPh sb="73" eb="74">
      <t>クズ</t>
    </rPh>
    <rPh sb="76" eb="78">
      <t>エイキョウ</t>
    </rPh>
    <rPh sb="82" eb="84">
      <t>スウチ</t>
    </rPh>
    <rPh sb="85" eb="87">
      <t>イゼン</t>
    </rPh>
    <rPh sb="90" eb="91">
      <t>タカ</t>
    </rPh>
    <rPh sb="92" eb="94">
      <t>ケイコウ</t>
    </rPh>
    <rPh sb="98" eb="100">
      <t>コンゴ</t>
    </rPh>
    <rPh sb="105" eb="107">
      <t>オオガタ</t>
    </rPh>
    <rPh sb="107" eb="109">
      <t>ジギョウ</t>
    </rPh>
    <rPh sb="110" eb="111">
      <t>カカワ</t>
    </rPh>
    <rPh sb="112" eb="114">
      <t>チホウ</t>
    </rPh>
    <rPh sb="114" eb="115">
      <t>サイ</t>
    </rPh>
    <rPh sb="116" eb="118">
      <t>ショウカン</t>
    </rPh>
    <rPh sb="119" eb="120">
      <t>ハジ</t>
    </rPh>
    <rPh sb="123" eb="125">
      <t>ジッシツ</t>
    </rPh>
    <rPh sb="125" eb="128">
      <t>コウサイヒ</t>
    </rPh>
    <rPh sb="128" eb="129">
      <t>リツ</t>
    </rPh>
    <rPh sb="130" eb="132">
      <t>ジョウショウ</t>
    </rPh>
    <rPh sb="133" eb="135">
      <t>ヨソウ</t>
    </rPh>
    <rPh sb="143" eb="145">
      <t>ジギョウ</t>
    </rPh>
    <rPh sb="146" eb="149">
      <t>ケイカクテキ</t>
    </rPh>
    <rPh sb="149" eb="151">
      <t>ジッシ</t>
    </rPh>
    <rPh sb="154" eb="157">
      <t>コウサイヒ</t>
    </rPh>
    <rPh sb="158" eb="161">
      <t>テキセイカ</t>
    </rPh>
    <rPh sb="162" eb="164">
      <t>キキン</t>
    </rPh>
    <rPh sb="164" eb="166">
      <t>ザンダカ</t>
    </rPh>
    <rPh sb="167" eb="168">
      <t>ゲン</t>
    </rPh>
    <rPh sb="168" eb="169">
      <t>ショウ</t>
    </rPh>
    <rPh sb="169" eb="171">
      <t>ヨクセイ</t>
    </rPh>
    <rPh sb="172" eb="173">
      <t>ハカ</t>
    </rPh>
    <rPh sb="175" eb="177">
      <t>スウチ</t>
    </rPh>
    <rPh sb="178" eb="180">
      <t>ジョウショウ</t>
    </rPh>
    <rPh sb="181" eb="184">
      <t>サイショウゲン</t>
    </rPh>
    <rPh sb="185" eb="186">
      <t>オサ</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</si>
</sst>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2"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extLst>
            <c:ext xmlns:c16="http://schemas.microsoft.com/office/drawing/2014/chart" uri="{C3380CC4-5D6E-409C-BE32-E72D297353CC}">
              <c16:uniqueId val="{00000000-DBBB-456B-A312-9576A716D9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47971</c:v>
                </c:pt>
                <c:pt idx="1">
                  <c:v>45517</c:v>
                </c:pt>
                <c:pt idx="2">
                  <c:v>132034</c:v>
                </c:pt>
                <c:pt idx="3">
                  <c:v>143759</c:v>
                </c:pt>
                <c:pt idx="4">
                  <c:v>65516</c:v>
                </c:pt>
              </c:numCache>
            </c:numRef>
          </c:val>
          <c:smooth val="0"/>
          <c:extLst>
            <c:ext xmlns:c16="http://schemas.microsoft.com/office/drawing/2014/chart" uri="{C3380CC4-5D6E-409C-BE32-E72D297353CC}">
              <c16:uniqueId val="{00000001-DBBB-456B-A312-9576A716D95D}"/>
            </c:ext>
          </c:extLst>
        </c:ser>
        <c:dLbls>
          <c:showLegendKey val="0"/>
          <c:showVal val="0"/>
          <c:showCatName val="0"/>
          <c:showSerName val="0"/>
          <c:showPercent val="0"/>
          <c:showBubbleSize val="0"/>
        </c:dLbls>
        <c:marker val="1"/>
        <c:smooth val="0"/>
        <c:axId val="127817024"/>
        <c:axId val="127817416"/>
      </c:lineChart>
      <c:catAx>
        <c:axId val="127817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817416"/>
        <c:crosses val="autoZero"/>
        <c:auto val="1"/>
        <c:lblAlgn val="ctr"/>
        <c:lblOffset val="100"/>
        <c:tickLblSkip val="1"/>
        <c:tickMarkSkip val="1"/>
        <c:noMultiLvlLbl val="0"/>
      </c:catAx>
      <c:valAx>
        <c:axId val="12781741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817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4.7</c:v>
                </c:pt>
                <c:pt idx="1">
                  <c:v>5.79</c:v>
                </c:pt>
                <c:pt idx="2">
                  <c:v>5.09</c:v>
                </c:pt>
                <c:pt idx="3">
                  <c:v>5.6</c:v>
                </c:pt>
                <c:pt idx="4">
                  <c:v>5.78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21.51</c:v>
                </c:pt>
                <c:pt idx="1">
                  <c:v>21.27</c:v>
                </c:pt>
                <c:pt idx="2">
                  <c:v>22.62</c:v>
                </c:pt>
                <c:pt idx="3">
                  <c:v>24.96</c:v>
                </c:pt>
                <c:pt idx="4">
                  <c:v>26.13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7818200"/>
        <c:axId val="127818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-1.36</c:v>
                </c:pt>
                <c:pt idx="1">
                  <c:v>1.1399999999999999</c:v>
                </c:pt>
                <c:pt idx="2">
                  <c:v>-2.77</c:v>
                </c:pt>
                <c:pt idx="3">
                  <c:v>0.53</c:v>
                </c:pt>
                <c:pt idx="4">
                  <c:v>-1.33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7818200"/>
        <c:axId val="127818592"/>
      </c:lineChart>
      <c:catAx>
        <c:axId val="127818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818592"/>
        <c:crosses val="autoZero"/>
        <c:auto val="1"/>
        <c:lblAlgn val="ctr"/>
        <c:lblOffset val="100"/>
        <c:tickLblSkip val="1"/>
        <c:tickMarkSkip val="1"/>
        <c:noMultiLvlLbl val="0"/>
      </c:catAx>
      <c:valAx>
        <c:axId val="127818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818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0.05</c:v>
                </c:pt>
                <c:pt idx="2">
                  <c:v>#N/A</c:v>
                </c:pt>
                <c:pt idx="3">
                  <c:v>0.03</c:v>
                </c:pt>
                <c:pt idx="4">
                  <c:v>#N/A</c:v>
                </c:pt>
                <c:pt idx="5">
                  <c:v>0.9</c:v>
                </c:pt>
                <c:pt idx="6">
                  <c:v>#N/A</c:v>
                </c:pt>
                <c:pt idx="7">
                  <c:v>0.02</c:v>
                </c:pt>
                <c:pt idx="8">
                  <c:v>#N/A</c:v>
                </c:pt>
                <c:pt idx="9">
                  <c:v>0.02</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小諸市農業集落排水事業特別会計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0.05</c:v>
                </c:pt>
                <c:pt idx="2">
                  <c:v>#N/A</c:v>
                </c:pt>
                <c:pt idx="3">
                  <c:v>0.05</c:v>
                </c:pt>
                <c:pt idx="4">
                  <c:v>#N/A</c:v>
                </c:pt>
                <c:pt idx="5">
                  <c:v>0.06</c:v>
                </c:pt>
                <c:pt idx="6">
                  <c:v>#N/A</c:v>
                </c:pt>
                <c:pt idx="7">
                  <c:v>0.09</c:v>
                </c:pt>
                <c:pt idx="8">
                  <c:v>#N/A</c:v>
                </c:pt>
                <c:pt idx="9">
                  <c:v>0.05</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小諸公園事業特別会計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0.08</c:v>
                </c:pt>
                <c:pt idx="4">
                  <c:v>#N/A</c:v>
                </c:pt>
                <c:pt idx="5">
                  <c:v>0.15</c:v>
                </c:pt>
                <c:pt idx="6">
                  <c:v>#N/A</c:v>
                </c:pt>
                <c:pt idx="7">
                  <c:v>0.18</c:v>
                </c:pt>
                <c:pt idx="8">
                  <c:v>#N/A</c:v>
                </c:pt>
                <c:pt idx="9">
                  <c:v>0.19</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小諸市住宅新築資金等貸付事業特別会計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0.14000000000000001</c:v>
                </c:pt>
                <c:pt idx="2">
                  <c:v>#N/A</c:v>
                </c:pt>
                <c:pt idx="3">
                  <c:v>0.28999999999999998</c:v>
                </c:pt>
                <c:pt idx="4">
                  <c:v>#N/A</c:v>
                </c:pt>
                <c:pt idx="5">
                  <c:v>0.48</c:v>
                </c:pt>
                <c:pt idx="6">
                  <c:v>#N/A</c:v>
                </c:pt>
                <c:pt idx="7">
                  <c:v>0.57999999999999996</c:v>
                </c:pt>
                <c:pt idx="8">
                  <c:v>#N/A</c:v>
                </c:pt>
                <c:pt idx="9">
                  <c:v>0.61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小諸市国民健康保険事業特別会計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0.24</c:v>
                </c:pt>
                <c:pt idx="2">
                  <c:v>#N/A</c:v>
                </c:pt>
                <c:pt idx="3">
                  <c:v>0.22</c:v>
                </c:pt>
                <c:pt idx="4">
                  <c:v>#N/A</c:v>
                </c:pt>
                <c:pt idx="5">
                  <c:v>0.53</c:v>
                </c:pt>
                <c:pt idx="6">
                  <c:v>#N/A</c:v>
                </c:pt>
                <c:pt idx="7">
                  <c:v>0.74</c:v>
                </c:pt>
                <c:pt idx="8">
                  <c:v>#N/A</c:v>
                </c:pt>
                <c:pt idx="9">
                  <c:v>1.35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小諸市介護保険事業特別会計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1.32</c:v>
                </c:pt>
                <c:pt idx="2">
                  <c:v>#N/A</c:v>
                </c:pt>
                <c:pt idx="3">
                  <c:v>0.79</c:v>
                </c:pt>
                <c:pt idx="4">
                  <c:v>#N/A</c:v>
                </c:pt>
                <c:pt idx="5">
                  <c:v>0.02</c:v>
                </c:pt>
                <c:pt idx="6">
                  <c:v>#N/A</c:v>
                </c:pt>
                <c:pt idx="7">
                  <c:v>1.29</c:v>
                </c:pt>
                <c:pt idx="8">
                  <c:v>#N/A</c:v>
                </c:pt>
                <c:pt idx="9">
                  <c:v>2.2999999999999998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4.55</c:v>
                </c:pt>
                <c:pt idx="2">
                  <c:v>#N/A</c:v>
                </c:pt>
                <c:pt idx="3">
                  <c:v>5.48</c:v>
                </c:pt>
                <c:pt idx="4">
                  <c:v>#N/A</c:v>
                </c:pt>
                <c:pt idx="5">
                  <c:v>4.5999999999999996</c:v>
                </c:pt>
                <c:pt idx="6">
                  <c:v>#N/A</c:v>
                </c:pt>
                <c:pt idx="7">
                  <c:v>5.01</c:v>
                </c:pt>
                <c:pt idx="8">
                  <c:v>#N/A</c:v>
                </c:pt>
                <c:pt idx="9">
                  <c:v>5.15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小諸市公共下水道事業会計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4.49</c:v>
                </c:pt>
                <c:pt idx="2">
                  <c:v>#N/A</c:v>
                </c:pt>
                <c:pt idx="3">
                  <c:v>4.7300000000000004</c:v>
                </c:pt>
                <c:pt idx="4">
                  <c:v>#N/A</c:v>
                </c:pt>
                <c:pt idx="5">
                  <c:v>5.87</c:v>
                </c:pt>
                <c:pt idx="6">
                  <c:v>#N/A</c:v>
                </c:pt>
                <c:pt idx="7">
                  <c:v>7.56</c:v>
                </c:pt>
                <c:pt idx="8">
                  <c:v>#N/A</c:v>
                </c:pt>
                <c:pt idx="9">
                  <c:v>8.26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小諸市水道事業会計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15.94</c:v>
                </c:pt>
                <c:pt idx="2">
                  <c:v>#N/A</c:v>
                </c:pt>
                <c:pt idx="3">
                  <c:v>16.62</c:v>
                </c:pt>
                <c:pt idx="4">
                  <c:v>#N/A</c:v>
                </c:pt>
                <c:pt idx="5">
                  <c:v>17.53</c:v>
                </c:pt>
                <c:pt idx="6">
                  <c:v>#N/A</c:v>
                </c:pt>
                <c:pt idx="7">
                  <c:v>19.62</c:v>
                </c:pt>
                <c:pt idx="8">
                  <c:v>#N/A</c:v>
                </c:pt>
                <c:pt idx="9">
                  <c:v>20.78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7819376"/>
        <c:axId val="216535880"/>
      </c:barChart>
      <c:catAx>
        <c:axId val="12781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6535880"/>
        <c:crosses val="autoZero"/>
        <c:auto val="1"/>
        <c:lblAlgn val="ctr"/>
        <c:lblOffset val="100"/>
        <c:tickLblSkip val="1"/>
        <c:tickMarkSkip val="1"/>
        <c:noMultiLvlLbl val="0"/>
      </c:catAx>
      <c:valAx>
        <c:axId val="216535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819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1710</c:v>
                </c:pt>
                <c:pt idx="5">
                  <c:v>1795</c:v>
                </c:pt>
                <c:pt idx="8">
                  <c:v>1802</c:v>
                </c:pt>
                <c:pt idx="11">
                  <c:v>1734</c:v>
                </c:pt>
                <c:pt idx="14">
                  <c:v>1728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c:v>
                </c:pt>
                <c:pt idx="3">
                  <c:v>6</c:v>
                </c:pt>
                <c:pt idx="6">
                  <c:v>2</c:v>
                </c:pt>
                <c:pt idx="9">
                  <c:v>1</c:v>
                </c:pt>
                <c:pt idx="12">
                  <c:v>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117</c:v>
                </c:pt>
                <c:pt idx="3">
                  <c:v>116</c:v>
                </c:pt>
                <c:pt idx="6">
                  <c:v>116</c:v>
                </c:pt>
                <c:pt idx="9">
                  <c:v>113</c:v>
                </c:pt>
                <c:pt idx="12">
                  <c:v>113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843</c:v>
                </c:pt>
                <c:pt idx="3">
                  <c:v>916</c:v>
                </c:pt>
                <c:pt idx="6">
                  <c:v>932</c:v>
                </c:pt>
                <c:pt idx="9">
                  <c:v>937</c:v>
                </c:pt>
                <c:pt idx="12">
                  <c:v>703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8</c:v>
                </c:pt>
                <c:pt idx="3">
                  <c:v>7</c:v>
                </c:pt>
                <c:pt idx="6">
                  <c:v>3</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1587</c:v>
                </c:pt>
                <c:pt idx="3">
                  <c:v>1606</c:v>
                </c:pt>
                <c:pt idx="6">
                  <c:v>1638</c:v>
                </c:pt>
                <c:pt idx="9">
                  <c:v>1533</c:v>
                </c:pt>
                <c:pt idx="12">
                  <c:v>1562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16536664"/>
        <c:axId val="216537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857</c:v>
                </c:pt>
                <c:pt idx="2">
                  <c:v>#N/A</c:v>
                </c:pt>
                <c:pt idx="3">
                  <c:v>#N/A</c:v>
                </c:pt>
                <c:pt idx="4">
                  <c:v>856</c:v>
                </c:pt>
                <c:pt idx="5">
                  <c:v>#N/A</c:v>
                </c:pt>
                <c:pt idx="6">
                  <c:v>#N/A</c:v>
                </c:pt>
                <c:pt idx="7">
                  <c:v>889</c:v>
                </c:pt>
                <c:pt idx="8">
                  <c:v>#N/A</c:v>
                </c:pt>
                <c:pt idx="9">
                  <c:v>#N/A</c:v>
                </c:pt>
                <c:pt idx="10">
                  <c:v>850</c:v>
                </c:pt>
                <c:pt idx="11">
                  <c:v>#N/A</c:v>
                </c:pt>
                <c:pt idx="12">
                  <c:v>#N/A</c:v>
                </c:pt>
                <c:pt idx="13">
                  <c:v>651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16536664"/>
        <c:axId val="216537056"/>
      </c:lineChart>
      <c:catAx>
        <c:axId val="216536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6537056"/>
        <c:crosses val="autoZero"/>
        <c:auto val="1"/>
        <c:lblAlgn val="ctr"/>
        <c:lblOffset val="100"/>
        <c:tickLblSkip val="1"/>
        <c:tickMarkSkip val="1"/>
        <c:noMultiLvlLbl val="0"/>
      </c:catAx>
      <c:valAx>
        <c:axId val="216537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536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16383</c:v>
                </c:pt>
                <c:pt idx="5">
                  <c:v>16536</c:v>
                </c:pt>
                <c:pt idx="8">
                  <c:v>16778</c:v>
                </c:pt>
                <c:pt idx="11">
                  <c:v>16614</c:v>
                </c:pt>
                <c:pt idx="14">
                  <c:v>16599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3293</c:v>
                </c:pt>
                <c:pt idx="5">
                  <c:v>2961</c:v>
                </c:pt>
                <c:pt idx="8">
                  <c:v>2522</c:v>
                </c:pt>
                <c:pt idx="11">
                  <c:v>2360</c:v>
                </c:pt>
                <c:pt idx="14">
                  <c:v>2404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10693</c:v>
                </c:pt>
                <c:pt idx="5">
                  <c:v>9766</c:v>
                </c:pt>
                <c:pt idx="8">
                  <c:v>8993</c:v>
                </c:pt>
                <c:pt idx="11">
                  <c:v>8242</c:v>
                </c:pt>
                <c:pt idx="14">
                  <c:v>7826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321</c:v>
                </c:pt>
                <c:pt idx="3">
                  <c:v>317</c:v>
                </c:pt>
                <c:pt idx="6">
                  <c:v>308</c:v>
                </c:pt>
                <c:pt idx="9">
                  <c:v>308</c:v>
                </c:pt>
                <c:pt idx="12">
                  <c:v>309</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2977</c:v>
                </c:pt>
                <c:pt idx="3">
                  <c:v>2965</c:v>
                </c:pt>
                <c:pt idx="6">
                  <c:v>2775</c:v>
                </c:pt>
                <c:pt idx="9">
                  <c:v>2568</c:v>
                </c:pt>
                <c:pt idx="12">
                  <c:v>2578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763</c:v>
                </c:pt>
                <c:pt idx="3">
                  <c:v>654</c:v>
                </c:pt>
                <c:pt idx="6">
                  <c:v>652</c:v>
                </c:pt>
                <c:pt idx="9">
                  <c:v>504</c:v>
                </c:pt>
                <c:pt idx="12">
                  <c:v>392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10821</c:v>
                </c:pt>
                <c:pt idx="3">
                  <c:v>10192</c:v>
                </c:pt>
                <c:pt idx="6">
                  <c:v>9618</c:v>
                </c:pt>
                <c:pt idx="9">
                  <c:v>9613</c:v>
                </c:pt>
                <c:pt idx="12">
                  <c:v>8671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c:v>
                </c:pt>
                <c:pt idx="3">
                  <c:v>0</c:v>
                </c:pt>
                <c:pt idx="6">
                  <c:v>7</c:v>
                </c:pt>
                <c:pt idx="9">
                  <c:v>5</c:v>
                </c:pt>
                <c:pt idx="12">
                  <c:v>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14157</c:v>
                </c:pt>
                <c:pt idx="3">
                  <c:v>13984</c:v>
                </c:pt>
                <c:pt idx="6">
                  <c:v>15265</c:v>
                </c:pt>
                <c:pt idx="9">
                  <c:v>17347</c:v>
                </c:pt>
                <c:pt idx="12">
                  <c:v>17490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16537840"/>
        <c:axId val="216538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332</c:v>
                </c:pt>
                <c:pt idx="8">
                  <c:v>#N/A</c:v>
                </c:pt>
                <c:pt idx="9">
                  <c:v>#N/A</c:v>
                </c:pt>
                <c:pt idx="10">
                  <c:v>3130</c:v>
                </c:pt>
                <c:pt idx="11">
                  <c:v>#N/A</c:v>
                </c:pt>
                <c:pt idx="12">
                  <c:v>#N/A</c:v>
                </c:pt>
                <c:pt idx="13">
                  <c:v>2615</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16537840"/>
        <c:axId val="216538232"/>
      </c:lineChart>
      <c:catAx>
        <c:axId val="21653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6538232"/>
        <c:crosses val="autoZero"/>
        <c:auto val="1"/>
        <c:lblAlgn val="ctr"/>
        <c:lblOffset val="100"/>
        <c:tickLblSkip val="1"/>
        <c:tickMarkSkip val="1"/>
        <c:noMultiLvlLbl val="0"/>
      </c:catAx>
      <c:valAx>
        <c:axId val="216538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53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{3175D59C-F914-42FF-8CDD-23D61B1212EB}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{7854A892-540B-4611-A9C6-057BE4905004}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{544C9657-6B5B-484C-B871-0F587BB2B16F}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{8755C7E6-976D-45AB-995E-04875AE54BE4}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{9E61BDC5-D870-46CE-8AE9-DF73BE3E05DA}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{A2FD4F7F-DC61-40BA-BF34-733954F3C8D1}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{04E5E83B-FD49-4ED2-A414-B7D723DC0352}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{3DCDB4CB-8B39-4500-9926-64F2DF72F895}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{E49FFE17-8A4A-4AC8-AE0F-15BA0F1259FC}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{684934E7-A37D-4345-ABC7-A196C6B0DAC5}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16539016"/>
        <c:axId val="216539408"/>
      </c:scatterChart>
      <c:valAx>
        <c:axId val="2165390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6539408"/>
        <c:crosses val="autoZero"/>
        <c:crossBetween val="midCat"/>
      </c:valAx>
      <c:valAx>
        <c:axId val="2165394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6539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{20E6EBD9-2F2B-49EF-B2AC-6B0EF7CB9900}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{16604CC7-92BA-475F-BDC1-4DB5FF332C50}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{AE331DC7-3061-4A92-B522-C346049DA549}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{189DFA44-8AF3-4979-97CC-7439FAE0FAC5}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{88D4C93D-58BC-4F37-8484-6583AD5774E7}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9.6</c:v>
                </c:pt>
                <c:pt idx="1">
                  <c:v>9.6</c:v>
                </c:pt>
                <c:pt idx="2">
                  <c:v>10.1</c:v>
                </c:pt>
                <c:pt idx="3">
                  <c:v>10</c:v>
                </c:pt>
                <c:pt idx="4">
                  <c:v>9.3000000000000007</c:v>
                </c:pt>
              </c:numCache>
            </c:numRef>
          </c:xVal>
          <c:yVal>
            <c:numRef>
              <c:f>公会計指標分析・財政指標組合せ分析表!$K$73:$O$73</c:f>
              <c:numCache>
                <c:formatCode>#,##0.0;"▲ "#,##0.0</c:formatCode>
                <c:ptCount val="5"/>
                <c:pt idx="2">
                  <c:v>3.9</c:v>
                </c:pt>
                <c:pt idx="3">
                  <c:v>36.4</c:v>
                </c:pt>
                <c:pt idx="4">
                  <c:v>30.5</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{35558EFD-0D3D-4F9B-85C7-5F7EF0358E5E}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{A3FB4BB5-2619-47FA-AB0E-79CCBA3B6E44}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{5B60299E-CF4A-4C0A-8EF7-D394D707B9C5}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{0A2749A1-1D9F-4298-8F5D-8DACCA1A87F1}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{38990883-6054-4CAB-9B0F-28901F6BE09C}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0836232"/>
        <c:axId val="220836624"/>
      </c:scatterChart>
      <c:valAx>
        <c:axId val="220836232"/>
        <c:scaling>
          <c:orientation val="minMax"/>
          <c:max val="13.1"/>
          <c:min val="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0836624"/>
        <c:crosses val="autoZero"/>
        <c:crossBetween val="midCat"/>
      </c:valAx>
      <c:valAx>
        <c:axId val="220836624"/>
        <c:scaling>
          <c:orientation val="minMax"/>
          <c:max val="8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0836232"/>
        <c:crosses val="autoZero"/>
        <c:crossBetween val="midCat"/>
        <c:majorUnit val="11.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今年度は、公共下水道事業会計における繰出基準の見直しに伴い、公営企業債の元利償還金に対する繰入金が減額となったため、実質公債費比率の分子数値も減となった。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実施した新庁舎等整備事業などの大型普通建設事業の影響により、地方債の新規発行額が増加傾向にあることを踏まえ、今後は事業の精査により新規発行額を抑制し、実質公債費比率の上昇を最小限にするよう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年度まで実施した新庁舎等整備事業などの大型普通建設事業の影響により、将来負担比率は前年度同様高い数値となっている。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等に係る地方債の現在高が増加傾向にある一方、充当可能基金の減少が急速に進んでいることから、緊急度や住民ニーズを的確に把握した事業の選択により健全財政の運営に努め、将来負担比率に係る数値の上昇を抑制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長野県小諸市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42,954
42,314
98.55
18,340,669
17,032,663
578,169
9,998,438
17,489,968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30.5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2" name="角丸四角形 21"/>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42,954
42,314
98.55
18,340,669
17,032,663
578,169
9,998,438
17,489,968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42,954
42,314
98.55
18,340,669
17,032,663
578,169
9,998,438
17,489,968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42,954
42,314
98.55
18,340,669
17,032,663
578,169
9,998,438
17,489,968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の比較では、前年度に引き続き上位に位置しているものの、長引く景気低迷に伴う個人・法人関係税の減収などにより、近年の数値はほぼ横ばいとなっている。緊急に必要な事業を峻別し、投資的経費を抑制する等、歳出の見直しを実施するとともに、地方税の徴収強化、企業誘致等の産業振興による歳入確保に継続して取り組み、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35983</xdr:rowOff>
    </xdr:from>
    <xdr:to>
      <xdr:col>7</xdr:col>
      <xdr:colOff>152400</xdr:colOff>
      <xdr:row>41</xdr:row>
      <xdr:rowOff>76200</xdr:rowOff>
    </xdr:to>
    <xdr:cxnSp macro="">
      <xdr:nvCxnSpPr>
        <xdr:cNvPr id="68" name="直線コネクタ 67"/>
        <xdr:cNvCxnSpPr/>
      </xdr:nvCxnSpPr>
      <xdr:spPr>
        <a:xfrm flipV="1">
          <a:off x="4114800" y="70654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96308</xdr:rowOff>
    </xdr:to>
    <xdr:cxnSp macro="">
      <xdr:nvCxnSpPr>
        <xdr:cNvPr id="71" name="直線コネクタ 70"/>
        <xdr:cNvCxnSpPr/>
      </xdr:nvCxnSpPr>
      <xdr:spPr>
        <a:xfrm flipV="1">
          <a:off x="3225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96308</xdr:rowOff>
    </xdr:from>
    <xdr:to>
      <xdr:col>4</xdr:col>
      <xdr:colOff>482600</xdr:colOff>
      <xdr:row>41</xdr:row>
      <xdr:rowOff>96308</xdr:rowOff>
    </xdr:to>
    <xdr:cxnSp macro="">
      <xdr:nvCxnSpPr>
        <xdr:cNvPr id="74" name="直線コネクタ 73"/>
        <xdr:cNvCxnSpPr/>
      </xdr:nvCxnSpPr>
      <xdr:spPr>
        <a:xfrm>
          <a:off x="2336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96308</xdr:rowOff>
    </xdr:from>
    <xdr:to>
      <xdr:col>3</xdr:col>
      <xdr:colOff>279400</xdr:colOff>
      <xdr:row>41</xdr:row>
      <xdr:rowOff>116417</xdr:rowOff>
    </xdr:to>
    <xdr:cxnSp macro="">
      <xdr:nvCxnSpPr>
        <xdr:cNvPr id="77" name="直線コネクタ 76"/>
        <xdr:cNvCxnSpPr/>
      </xdr:nvCxnSpPr>
      <xdr:spPr>
        <a:xfrm flipV="1">
          <a:off x="1447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87" name="円/楕円 86"/>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1710</xdr:rowOff>
    </xdr:from>
    <xdr:ext cx="762000" cy="259045"/>
    <xdr:sp macro="" textlink="">
      <xdr:nvSpPr>
        <xdr:cNvPr id="88"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9" name="円/楕円 88"/>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90" name="テキスト ボックス 89"/>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45508</xdr:rowOff>
    </xdr:from>
    <xdr:to>
      <xdr:col>4</xdr:col>
      <xdr:colOff>533400</xdr:colOff>
      <xdr:row>41</xdr:row>
      <xdr:rowOff>147108</xdr:rowOff>
    </xdr:to>
    <xdr:sp macro="" textlink="">
      <xdr:nvSpPr>
        <xdr:cNvPr id="91" name="円/楕円 90"/>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157285</xdr:rowOff>
    </xdr:from>
    <xdr:ext cx="762000" cy="259045"/>
    <xdr:sp macro="" textlink="">
      <xdr:nvSpPr>
        <xdr:cNvPr id="92" name="テキスト ボックス 91"/>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45508</xdr:rowOff>
    </xdr:from>
    <xdr:to>
      <xdr:col>3</xdr:col>
      <xdr:colOff>330200</xdr:colOff>
      <xdr:row>41</xdr:row>
      <xdr:rowOff>147108</xdr:rowOff>
    </xdr:to>
    <xdr:sp macro="" textlink="">
      <xdr:nvSpPr>
        <xdr:cNvPr id="93" name="円/楕円 92"/>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157285</xdr:rowOff>
    </xdr:from>
    <xdr:ext cx="762000" cy="259045"/>
    <xdr:sp macro="" textlink="">
      <xdr:nvSpPr>
        <xdr:cNvPr id="94" name="テキスト ボックス 93"/>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5" name="円/楕円 94"/>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96" name="テキスト ボックス 95"/>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地方債の新規発行の増加抑制等、義務的経費の圧縮に努めており、類似団体内では上位に位置している。</a:t>
          </a:r>
          <a:endParaRPr kumimoji="1" lang="en-US" altLang="ja-JP" sz="1300">
            <a:latin typeface="ＭＳ Ｐゴシック"/>
          </a:endParaRPr>
        </a:p>
        <a:p>
          <a:r>
            <a:rPr kumimoji="1" lang="ja-JP" altLang="en-US" sz="1300">
              <a:latin typeface="ＭＳ Ｐゴシック"/>
            </a:rPr>
            <a:t>　今後、普通建設事業の実施に伴う地方債残高の増加や、生活保護受給世帯の高齢化に伴う福祉関係経費の増加が見込まれることから、市税、国民健康保険税等の徴収を強化し財源の確保に努めるとともに、事務事業の優先度を精査した上で実施を進め、健全財政の維持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78740</xdr:rowOff>
    </xdr:from>
    <xdr:to>
      <xdr:col>7</xdr:col>
      <xdr:colOff>152400</xdr:colOff>
      <xdr:row>58</xdr:row>
      <xdr:rowOff>158024</xdr:rowOff>
    </xdr:to>
    <xdr:cxnSp macro="">
      <xdr:nvCxnSpPr>
        <xdr:cNvPr id="133" name="直線コネクタ 132"/>
        <xdr:cNvCxnSpPr/>
      </xdr:nvCxnSpPr>
      <xdr:spPr>
        <a:xfrm>
          <a:off x="4114800" y="10022840"/>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78740</xdr:rowOff>
    </xdr:from>
    <xdr:to>
      <xdr:col>6</xdr:col>
      <xdr:colOff>0</xdr:colOff>
      <xdr:row>59</xdr:row>
      <xdr:rowOff>52070</xdr:rowOff>
    </xdr:to>
    <xdr:cxnSp macro="">
      <xdr:nvCxnSpPr>
        <xdr:cNvPr id="136" name="直線コネクタ 135"/>
        <xdr:cNvCxnSpPr/>
      </xdr:nvCxnSpPr>
      <xdr:spPr>
        <a:xfrm flipV="1">
          <a:off x="3225800" y="100228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52070</xdr:rowOff>
    </xdr:from>
    <xdr:to>
      <xdr:col>4</xdr:col>
      <xdr:colOff>482600</xdr:colOff>
      <xdr:row>59</xdr:row>
      <xdr:rowOff>58965</xdr:rowOff>
    </xdr:to>
    <xdr:cxnSp macro="">
      <xdr:nvCxnSpPr>
        <xdr:cNvPr id="139" name="直線コネクタ 138"/>
        <xdr:cNvCxnSpPr/>
      </xdr:nvCxnSpPr>
      <xdr:spPr>
        <a:xfrm flipV="1">
          <a:off x="2336800" y="1016762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58965</xdr:rowOff>
    </xdr:from>
    <xdr:to>
      <xdr:col>3</xdr:col>
      <xdr:colOff>279400</xdr:colOff>
      <xdr:row>59</xdr:row>
      <xdr:rowOff>79647</xdr:rowOff>
    </xdr:to>
    <xdr:cxnSp macro="">
      <xdr:nvCxnSpPr>
        <xdr:cNvPr id="142" name="直線コネクタ 141"/>
        <xdr:cNvCxnSpPr/>
      </xdr:nvCxnSpPr>
      <xdr:spPr>
        <a:xfrm flipV="1">
          <a:off x="1447800" y="1017451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58</xdr:row>
      <xdr:rowOff>107224</xdr:rowOff>
    </xdr:from>
    <xdr:to>
      <xdr:col>7</xdr:col>
      <xdr:colOff>203200</xdr:colOff>
      <xdr:row>59</xdr:row>
      <xdr:rowOff>37374</xdr:rowOff>
    </xdr:to>
    <xdr:sp macro="" textlink="">
      <xdr:nvSpPr>
        <xdr:cNvPr id="152" name="円/楕円 151"/>
        <xdr:cNvSpPr/>
      </xdr:nvSpPr>
      <xdr:spPr>
        <a:xfrm>
          <a:off x="49022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123751</xdr:rowOff>
    </xdr:from>
    <xdr:ext cx="762000" cy="259045"/>
    <xdr:sp macro="" textlink="">
      <xdr:nvSpPr>
        <xdr:cNvPr id="153" name="財政構造の弾力性該当値テキスト"/>
        <xdr:cNvSpPr txBox="1"/>
      </xdr:nvSpPr>
      <xdr:spPr>
        <a:xfrm>
          <a:off x="5041900" y="989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27940</xdr:rowOff>
    </xdr:from>
    <xdr:to>
      <xdr:col>6</xdr:col>
      <xdr:colOff>50800</xdr:colOff>
      <xdr:row>58</xdr:row>
      <xdr:rowOff>129540</xdr:rowOff>
    </xdr:to>
    <xdr:sp macro="" textlink="">
      <xdr:nvSpPr>
        <xdr:cNvPr id="154" name="円/楕円 153"/>
        <xdr:cNvSpPr/>
      </xdr:nvSpPr>
      <xdr:spPr>
        <a:xfrm>
          <a:off x="4064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139717</xdr:rowOff>
    </xdr:from>
    <xdr:ext cx="736600" cy="259045"/>
    <xdr:sp macro="" textlink="">
      <xdr:nvSpPr>
        <xdr:cNvPr id="155" name="テキスト ボックス 154"/>
        <xdr:cNvSpPr txBox="1"/>
      </xdr:nvSpPr>
      <xdr:spPr>
        <a:xfrm>
          <a:off x="3733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1270</xdr:rowOff>
    </xdr:from>
    <xdr:to>
      <xdr:col>4</xdr:col>
      <xdr:colOff>533400</xdr:colOff>
      <xdr:row>59</xdr:row>
      <xdr:rowOff>102870</xdr:rowOff>
    </xdr:to>
    <xdr:sp macro="" textlink="">
      <xdr:nvSpPr>
        <xdr:cNvPr id="156" name="円/楕円 155"/>
        <xdr:cNvSpPr/>
      </xdr:nvSpPr>
      <xdr:spPr>
        <a:xfrm>
          <a:off x="3175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113047</xdr:rowOff>
    </xdr:from>
    <xdr:ext cx="762000" cy="259045"/>
    <xdr:sp macro="" textlink="">
      <xdr:nvSpPr>
        <xdr:cNvPr id="157" name="テキスト ボックス 156"/>
        <xdr:cNvSpPr txBox="1"/>
      </xdr:nvSpPr>
      <xdr:spPr>
        <a:xfrm>
          <a:off x="2844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8165</xdr:rowOff>
    </xdr:from>
    <xdr:to>
      <xdr:col>3</xdr:col>
      <xdr:colOff>330200</xdr:colOff>
      <xdr:row>59</xdr:row>
      <xdr:rowOff>109765</xdr:rowOff>
    </xdr:to>
    <xdr:sp macro="" textlink="">
      <xdr:nvSpPr>
        <xdr:cNvPr id="158" name="円/楕円 157"/>
        <xdr:cNvSpPr/>
      </xdr:nvSpPr>
      <xdr:spPr>
        <a:xfrm>
          <a:off x="2286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119942</xdr:rowOff>
    </xdr:from>
    <xdr:ext cx="762000" cy="259045"/>
    <xdr:sp macro="" textlink="">
      <xdr:nvSpPr>
        <xdr:cNvPr id="159" name="テキスト ボックス 158"/>
        <xdr:cNvSpPr txBox="1"/>
      </xdr:nvSpPr>
      <xdr:spPr>
        <a:xfrm>
          <a:off x="1955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28847</xdr:rowOff>
    </xdr:from>
    <xdr:to>
      <xdr:col>2</xdr:col>
      <xdr:colOff>127000</xdr:colOff>
      <xdr:row>59</xdr:row>
      <xdr:rowOff>130447</xdr:rowOff>
    </xdr:to>
    <xdr:sp macro="" textlink="">
      <xdr:nvSpPr>
        <xdr:cNvPr id="160" name="円/楕円 159"/>
        <xdr:cNvSpPr/>
      </xdr:nvSpPr>
      <xdr:spPr>
        <a:xfrm>
          <a:off x="1397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140624</xdr:rowOff>
    </xdr:from>
    <xdr:ext cx="762000" cy="259045"/>
    <xdr:sp macro="" textlink="">
      <xdr:nvSpPr>
        <xdr:cNvPr id="161" name="テキスト ボックス 160"/>
        <xdr:cNvSpPr txBox="1"/>
      </xdr:nvSpPr>
      <xdr:spPr>
        <a:xfrm>
          <a:off x="1066800" y="991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[112,383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従来より進めてきた職員数・職員手当の削減、及び非常勤特別職に係る報酬の見直し等、人件費削減の積極的な取り組みにより、類似団体と比較して良好な数値となっている。</a:t>
          </a:r>
          <a:endParaRPr kumimoji="1" lang="en-US" altLang="ja-JP" sz="1300">
            <a:latin typeface="ＭＳ Ｐゴシック"/>
          </a:endParaRPr>
        </a:p>
        <a:p>
          <a:r>
            <a:rPr kumimoji="1" lang="ja-JP" altLang="en-US" sz="1300">
              <a:latin typeface="ＭＳ Ｐゴシック"/>
            </a:rPr>
            <a:t>　引き続き経常経費の抑制に努め、現在の水準を維持していく。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143230</xdr:rowOff>
    </xdr:from>
    <xdr:to>
      <xdr:col>7</xdr:col>
      <xdr:colOff>152400</xdr:colOff>
      <xdr:row>81</xdr:row>
      <xdr:rowOff>12818</xdr:rowOff>
    </xdr:to>
    <xdr:cxnSp macro="">
      <xdr:nvCxnSpPr>
        <xdr:cNvPr id="196" name="直線コネクタ 195"/>
        <xdr:cNvCxnSpPr/>
      </xdr:nvCxnSpPr>
      <xdr:spPr>
        <a:xfrm>
          <a:off x="4114800" y="13859230"/>
          <a:ext cx="838200" cy="4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141943</xdr:rowOff>
    </xdr:from>
    <xdr:to>
      <xdr:col>6</xdr:col>
      <xdr:colOff>0</xdr:colOff>
      <xdr:row>80</xdr:row>
      <xdr:rowOff>143230</xdr:rowOff>
    </xdr:to>
    <xdr:cxnSp macro="">
      <xdr:nvCxnSpPr>
        <xdr:cNvPr id="199" name="直線コネクタ 198"/>
        <xdr:cNvCxnSpPr/>
      </xdr:nvCxnSpPr>
      <xdr:spPr>
        <a:xfrm>
          <a:off x="3225800" y="13857943"/>
          <a:ext cx="889000" cy="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132066</xdr:rowOff>
    </xdr:from>
    <xdr:to>
      <xdr:col>4</xdr:col>
      <xdr:colOff>482600</xdr:colOff>
      <xdr:row>80</xdr:row>
      <xdr:rowOff>141943</xdr:rowOff>
    </xdr:to>
    <xdr:cxnSp macro="">
      <xdr:nvCxnSpPr>
        <xdr:cNvPr id="202" name="直線コネクタ 201"/>
        <xdr:cNvCxnSpPr/>
      </xdr:nvCxnSpPr>
      <xdr:spPr>
        <a:xfrm>
          <a:off x="2336800" y="13848066"/>
          <a:ext cx="889000" cy="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107446</xdr:rowOff>
    </xdr:from>
    <xdr:to>
      <xdr:col>3</xdr:col>
      <xdr:colOff>279400</xdr:colOff>
      <xdr:row>80</xdr:row>
      <xdr:rowOff>132066</xdr:rowOff>
    </xdr:to>
    <xdr:cxnSp macro="">
      <xdr:nvCxnSpPr>
        <xdr:cNvPr id="205" name="直線コネクタ 204"/>
        <xdr:cNvCxnSpPr/>
      </xdr:nvCxnSpPr>
      <xdr:spPr>
        <a:xfrm>
          <a:off x="1447800" y="13823446"/>
          <a:ext cx="889000" cy="2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133468</xdr:rowOff>
    </xdr:from>
    <xdr:to>
      <xdr:col>7</xdr:col>
      <xdr:colOff>203200</xdr:colOff>
      <xdr:row>81</xdr:row>
      <xdr:rowOff>63618</xdr:rowOff>
    </xdr:to>
    <xdr:sp macro="" textlink="">
      <xdr:nvSpPr>
        <xdr:cNvPr id="215" name="円/楕円 214"/>
        <xdr:cNvSpPr/>
      </xdr:nvSpPr>
      <xdr:spPr>
        <a:xfrm>
          <a:off x="4902200" y="1384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149995</xdr:rowOff>
    </xdr:from>
    <xdr:ext cx="762000" cy="259045"/>
    <xdr:sp macro="" textlink="">
      <xdr:nvSpPr>
        <xdr:cNvPr id="216" name="人件費・物件費等の状況該当値テキスト"/>
        <xdr:cNvSpPr txBox="1"/>
      </xdr:nvSpPr>
      <xdr:spPr>
        <a:xfrm>
          <a:off x="5041900" y="1369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112,383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92430</xdr:rowOff>
    </xdr:from>
    <xdr:to>
      <xdr:col>6</xdr:col>
      <xdr:colOff>50800</xdr:colOff>
      <xdr:row>81</xdr:row>
      <xdr:rowOff>22580</xdr:rowOff>
    </xdr:to>
    <xdr:sp macro="" textlink="">
      <xdr:nvSpPr>
        <xdr:cNvPr id="217" name="円/楕円 216"/>
        <xdr:cNvSpPr/>
      </xdr:nvSpPr>
      <xdr:spPr>
        <a:xfrm>
          <a:off x="4064000" y="1380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32757</xdr:rowOff>
    </xdr:from>
    <xdr:ext cx="736600" cy="259045"/>
    <xdr:sp macro="" textlink="">
      <xdr:nvSpPr>
        <xdr:cNvPr id="218" name="テキスト ボックス 217"/>
        <xdr:cNvSpPr txBox="1"/>
      </xdr:nvSpPr>
      <xdr:spPr>
        <a:xfrm>
          <a:off x="3733800" y="1357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107,281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91143</xdr:rowOff>
    </xdr:from>
    <xdr:to>
      <xdr:col>4</xdr:col>
      <xdr:colOff>533400</xdr:colOff>
      <xdr:row>81</xdr:row>
      <xdr:rowOff>21293</xdr:rowOff>
    </xdr:to>
    <xdr:sp macro="" textlink="">
      <xdr:nvSpPr>
        <xdr:cNvPr id="219" name="円/楕円 218"/>
        <xdr:cNvSpPr/>
      </xdr:nvSpPr>
      <xdr:spPr>
        <a:xfrm>
          <a:off x="3175000" y="138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31470</xdr:rowOff>
    </xdr:from>
    <xdr:ext cx="762000" cy="259045"/>
    <xdr:sp macro="" textlink="">
      <xdr:nvSpPr>
        <xdr:cNvPr id="220" name="テキスト ボックス 219"/>
        <xdr:cNvSpPr txBox="1"/>
      </xdr:nvSpPr>
      <xdr:spPr>
        <a:xfrm>
          <a:off x="2844800" y="1357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107,121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81266</xdr:rowOff>
    </xdr:from>
    <xdr:to>
      <xdr:col>3</xdr:col>
      <xdr:colOff>330200</xdr:colOff>
      <xdr:row>81</xdr:row>
      <xdr:rowOff>11416</xdr:rowOff>
    </xdr:to>
    <xdr:sp macro="" textlink="">
      <xdr:nvSpPr>
        <xdr:cNvPr id="221" name="円/楕円 220"/>
        <xdr:cNvSpPr/>
      </xdr:nvSpPr>
      <xdr:spPr>
        <a:xfrm>
          <a:off x="2286000" y="1379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21593</xdr:rowOff>
    </xdr:from>
    <xdr:ext cx="762000" cy="259045"/>
    <xdr:sp macro="" textlink="">
      <xdr:nvSpPr>
        <xdr:cNvPr id="222" name="テキスト ボックス 221"/>
        <xdr:cNvSpPr txBox="1"/>
      </xdr:nvSpPr>
      <xdr:spPr>
        <a:xfrm>
          <a:off x="1955800" y="1356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105,893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56646</xdr:rowOff>
    </xdr:from>
    <xdr:to>
      <xdr:col>2</xdr:col>
      <xdr:colOff>127000</xdr:colOff>
      <xdr:row>80</xdr:row>
      <xdr:rowOff>158246</xdr:rowOff>
    </xdr:to>
    <xdr:sp macro="" textlink="">
      <xdr:nvSpPr>
        <xdr:cNvPr id="223" name="円/楕円 222"/>
        <xdr:cNvSpPr/>
      </xdr:nvSpPr>
      <xdr:spPr>
        <a:xfrm>
          <a:off x="1397000" y="1377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168423</xdr:rowOff>
    </xdr:from>
    <xdr:ext cx="762000" cy="259045"/>
    <xdr:sp macro="" textlink="">
      <xdr:nvSpPr>
        <xdr:cNvPr id="224" name="テキスト ボックス 223"/>
        <xdr:cNvSpPr txBox="1"/>
      </xdr:nvSpPr>
      <xdr:spPr>
        <a:xfrm>
          <a:off x="1066800" y="1354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人事院勧告に伴う給料表の改定等に伴い、若干数値の変動は見られたものの、概ね平年並みとなっている。引き続き給与水準の適正化に努める。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141816</xdr:rowOff>
    </xdr:from>
    <xdr:to>
      <xdr:col>24</xdr:col>
      <xdr:colOff>558800</xdr:colOff>
      <xdr:row>86</xdr:row>
      <xdr:rowOff>149861</xdr:rowOff>
    </xdr:to>
    <xdr:cxnSp macro="">
      <xdr:nvCxnSpPr>
        <xdr:cNvPr id="258" name="直線コネクタ 257"/>
        <xdr:cNvCxnSpPr/>
      </xdr:nvCxnSpPr>
      <xdr:spPr>
        <a:xfrm flipV="1">
          <a:off x="16179800" y="14886516"/>
          <a:ext cx="8382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51240</xdr:rowOff>
    </xdr:from>
    <xdr:ext cx="762000" cy="259045"/>
    <xdr:sp macro="" textlink="">
      <xdr:nvSpPr>
        <xdr:cNvPr id="259"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85513</xdr:rowOff>
    </xdr:from>
    <xdr:to>
      <xdr:col>23</xdr:col>
      <xdr:colOff>406400</xdr:colOff>
      <xdr:row>86</xdr:row>
      <xdr:rowOff>149861</xdr:rowOff>
    </xdr:to>
    <xdr:cxnSp macro="">
      <xdr:nvCxnSpPr>
        <xdr:cNvPr id="261" name="直線コネクタ 260"/>
        <xdr:cNvCxnSpPr/>
      </xdr:nvCxnSpPr>
      <xdr:spPr>
        <a:xfrm>
          <a:off x="15290800" y="14830213"/>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146490</xdr:rowOff>
    </xdr:from>
    <xdr:ext cx="736600" cy="259045"/>
    <xdr:sp macro="" textlink="">
      <xdr:nvSpPr>
        <xdr:cNvPr id="263" name="テキスト ボックス 262"/>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86</xdr:row>
      <xdr:rowOff>85513</xdr:rowOff>
    </xdr:to>
    <xdr:cxnSp macro="">
      <xdr:nvCxnSpPr>
        <xdr:cNvPr id="264" name="直線コネクタ 263"/>
        <xdr:cNvCxnSpPr/>
      </xdr:nvCxnSpPr>
      <xdr:spPr>
        <a:xfrm>
          <a:off x="14401800" y="14677389"/>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66" name="テキスト ボックス 26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90</xdr:row>
      <xdr:rowOff>19050</xdr:rowOff>
    </xdr:to>
    <xdr:cxnSp macro="">
      <xdr:nvCxnSpPr>
        <xdr:cNvPr id="267" name="直線コネクタ 266"/>
        <xdr:cNvCxnSpPr/>
      </xdr:nvCxnSpPr>
      <xdr:spPr>
        <a:xfrm flipV="1">
          <a:off x="13512800" y="14677389"/>
          <a:ext cx="889000" cy="7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7638</xdr:rowOff>
    </xdr:from>
    <xdr:ext cx="762000" cy="259045"/>
    <xdr:sp macro="" textlink="">
      <xdr:nvSpPr>
        <xdr:cNvPr id="271" name="テキスト ボックス 270"/>
        <xdr:cNvSpPr txBox="1"/>
      </xdr:nvSpPr>
      <xdr:spPr>
        <a:xfrm>
          <a:off x="13131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91016</xdr:rowOff>
    </xdr:from>
    <xdr:to>
      <xdr:col>24</xdr:col>
      <xdr:colOff>609600</xdr:colOff>
      <xdr:row>87</xdr:row>
      <xdr:rowOff>21166</xdr:rowOff>
    </xdr:to>
    <xdr:sp macro="" textlink="">
      <xdr:nvSpPr>
        <xdr:cNvPr id="277" name="円/楕円 276"/>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63093</xdr:rowOff>
    </xdr:from>
    <xdr:ext cx="762000" cy="259045"/>
    <xdr:sp macro="" textlink="">
      <xdr:nvSpPr>
        <xdr:cNvPr id="278"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99061</xdr:rowOff>
    </xdr:from>
    <xdr:to>
      <xdr:col>23</xdr:col>
      <xdr:colOff>457200</xdr:colOff>
      <xdr:row>87</xdr:row>
      <xdr:rowOff>29211</xdr:rowOff>
    </xdr:to>
    <xdr:sp macro="" textlink="">
      <xdr:nvSpPr>
        <xdr:cNvPr id="279" name="円/楕円 278"/>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13988</xdr:rowOff>
    </xdr:from>
    <xdr:ext cx="736600" cy="259045"/>
    <xdr:sp macro="" textlink="">
      <xdr:nvSpPr>
        <xdr:cNvPr id="280" name="テキスト ボックス 279"/>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34713</xdr:rowOff>
    </xdr:from>
    <xdr:to>
      <xdr:col>22</xdr:col>
      <xdr:colOff>254000</xdr:colOff>
      <xdr:row>86</xdr:row>
      <xdr:rowOff>136313</xdr:rowOff>
    </xdr:to>
    <xdr:sp macro="" textlink="">
      <xdr:nvSpPr>
        <xdr:cNvPr id="281" name="円/楕円 280"/>
        <xdr:cNvSpPr/>
      </xdr:nvSpPr>
      <xdr:spPr>
        <a:xfrm>
          <a:off x="15240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121090</xdr:rowOff>
    </xdr:from>
    <xdr:ext cx="762000" cy="259045"/>
    <xdr:sp macro="" textlink="">
      <xdr:nvSpPr>
        <xdr:cNvPr id="282" name="テキスト ボックス 281"/>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53339</xdr:rowOff>
    </xdr:from>
    <xdr:to>
      <xdr:col>21</xdr:col>
      <xdr:colOff>50800</xdr:colOff>
      <xdr:row>85</xdr:row>
      <xdr:rowOff>154939</xdr:rowOff>
    </xdr:to>
    <xdr:sp macro="" textlink="">
      <xdr:nvSpPr>
        <xdr:cNvPr id="283" name="円/楕円 282"/>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165116</xdr:rowOff>
    </xdr:from>
    <xdr:ext cx="762000" cy="259045"/>
    <xdr:sp macro="" textlink="">
      <xdr:nvSpPr>
        <xdr:cNvPr id="284" name="テキスト ボックス 283"/>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85" name="円/楕円 284"/>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86" name="テキスト ボックス 285"/>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当市の定員適正化計画では、特別会計職員も含めて平成</a:t>
          </a:r>
          <a:r>
            <a:rPr kumimoji="1" lang="en-US" altLang="ja-JP" sz="1300">
              <a:latin typeface="ＭＳ Ｐゴシック"/>
            </a:rPr>
            <a:t>16</a:t>
          </a:r>
          <a:r>
            <a:rPr kumimoji="1" lang="ja-JP" altLang="en-US" sz="1300">
              <a:latin typeface="ＭＳ Ｐゴシック"/>
            </a:rPr>
            <a:t>年から平成</a:t>
          </a:r>
          <a:r>
            <a:rPr kumimoji="1" lang="en-US" altLang="ja-JP" sz="1300">
              <a:latin typeface="ＭＳ Ｐゴシック"/>
            </a:rPr>
            <a:t>22</a:t>
          </a:r>
          <a:r>
            <a:rPr kumimoji="1" lang="ja-JP" altLang="en-US" sz="1300">
              <a:latin typeface="ＭＳ Ｐゴシック"/>
            </a:rPr>
            <a:t>年までに職員数を</a:t>
          </a:r>
          <a:r>
            <a:rPr kumimoji="1" lang="en-US" altLang="ja-JP" sz="1300">
              <a:latin typeface="ＭＳ Ｐゴシック"/>
            </a:rPr>
            <a:t>405</a:t>
          </a:r>
          <a:r>
            <a:rPr kumimoji="1" lang="ja-JP" altLang="en-US" sz="1300">
              <a:latin typeface="ＭＳ Ｐゴシック"/>
            </a:rPr>
            <a:t>人から</a:t>
          </a:r>
          <a:r>
            <a:rPr kumimoji="1" lang="en-US" altLang="ja-JP" sz="1300">
              <a:latin typeface="ＭＳ Ｐゴシック"/>
            </a:rPr>
            <a:t>385</a:t>
          </a:r>
          <a:r>
            <a:rPr kumimoji="1" lang="ja-JP" altLang="en-US" sz="1300">
              <a:latin typeface="ＭＳ Ｐゴシック"/>
            </a:rPr>
            <a:t>人へ</a:t>
          </a:r>
          <a:r>
            <a:rPr kumimoji="1" lang="en-US" altLang="ja-JP" sz="1300">
              <a:latin typeface="ＭＳ Ｐゴシック"/>
            </a:rPr>
            <a:t>4.9%</a:t>
          </a:r>
          <a:r>
            <a:rPr kumimoji="1" lang="ja-JP" altLang="en-US" sz="1300">
              <a:latin typeface="ＭＳ Ｐゴシック"/>
            </a:rPr>
            <a:t>削減することを目標としていたが、平成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日には</a:t>
          </a:r>
          <a:r>
            <a:rPr kumimoji="1" lang="en-US" altLang="ja-JP" sz="1300">
              <a:latin typeface="ＭＳ Ｐゴシック"/>
            </a:rPr>
            <a:t>326</a:t>
          </a:r>
          <a:r>
            <a:rPr kumimoji="1" lang="ja-JP" altLang="en-US" sz="1300">
              <a:latin typeface="ＭＳ Ｐゴシック"/>
            </a:rPr>
            <a:t>人、</a:t>
          </a:r>
          <a:r>
            <a:rPr kumimoji="1" lang="en-US" altLang="ja-JP" sz="1300">
              <a:latin typeface="ＭＳ Ｐゴシック"/>
            </a:rPr>
            <a:t>19.5%</a:t>
          </a:r>
          <a:r>
            <a:rPr kumimoji="1" lang="ja-JP" altLang="en-US" sz="1300">
              <a:latin typeface="ＭＳ Ｐゴシック"/>
            </a:rPr>
            <a:t>の減となり、計画を大きく上回る実績となっている。今後とも適正な定員管理に努める。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58722</xdr:rowOff>
    </xdr:from>
    <xdr:to>
      <xdr:col>24</xdr:col>
      <xdr:colOff>558800</xdr:colOff>
      <xdr:row>60</xdr:row>
      <xdr:rowOff>59872</xdr:rowOff>
    </xdr:to>
    <xdr:cxnSp macro="">
      <xdr:nvCxnSpPr>
        <xdr:cNvPr id="323" name="直線コネクタ 322"/>
        <xdr:cNvCxnSpPr/>
      </xdr:nvCxnSpPr>
      <xdr:spPr>
        <a:xfrm flipV="1">
          <a:off x="16179800" y="10345722"/>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59872</xdr:rowOff>
    </xdr:from>
    <xdr:to>
      <xdr:col>23</xdr:col>
      <xdr:colOff>406400</xdr:colOff>
      <xdr:row>60</xdr:row>
      <xdr:rowOff>64467</xdr:rowOff>
    </xdr:to>
    <xdr:cxnSp macro="">
      <xdr:nvCxnSpPr>
        <xdr:cNvPr id="326" name="直線コネクタ 325"/>
        <xdr:cNvCxnSpPr/>
      </xdr:nvCxnSpPr>
      <xdr:spPr>
        <a:xfrm flipV="1">
          <a:off x="15290800" y="10346872"/>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8" name="テキスト ボックス 327"/>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62170</xdr:rowOff>
    </xdr:from>
    <xdr:to>
      <xdr:col>22</xdr:col>
      <xdr:colOff>203200</xdr:colOff>
      <xdr:row>60</xdr:row>
      <xdr:rowOff>64467</xdr:rowOff>
    </xdr:to>
    <xdr:cxnSp macro="">
      <xdr:nvCxnSpPr>
        <xdr:cNvPr id="329" name="直線コネクタ 328"/>
        <xdr:cNvCxnSpPr/>
      </xdr:nvCxnSpPr>
      <xdr:spPr>
        <a:xfrm>
          <a:off x="14401800" y="10349170"/>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31" name="テキスト ボックス 330"/>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61020</xdr:rowOff>
    </xdr:from>
    <xdr:to>
      <xdr:col>21</xdr:col>
      <xdr:colOff>0</xdr:colOff>
      <xdr:row>60</xdr:row>
      <xdr:rowOff>62170</xdr:rowOff>
    </xdr:to>
    <xdr:cxnSp macro="">
      <xdr:nvCxnSpPr>
        <xdr:cNvPr id="332" name="直線コネクタ 331"/>
        <xdr:cNvCxnSpPr/>
      </xdr:nvCxnSpPr>
      <xdr:spPr>
        <a:xfrm>
          <a:off x="13512800" y="10348020"/>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4" name="テキスト ボックス 333"/>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74282</xdr:rowOff>
    </xdr:from>
    <xdr:ext cx="762000" cy="259045"/>
    <xdr:sp macro="" textlink="">
      <xdr:nvSpPr>
        <xdr:cNvPr id="336" name="テキスト ボックス 335"/>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7922</xdr:rowOff>
    </xdr:from>
    <xdr:to>
      <xdr:col>24</xdr:col>
      <xdr:colOff>609600</xdr:colOff>
      <xdr:row>60</xdr:row>
      <xdr:rowOff>109522</xdr:rowOff>
    </xdr:to>
    <xdr:sp macro="" textlink="">
      <xdr:nvSpPr>
        <xdr:cNvPr id="342" name="円/楕円 341"/>
        <xdr:cNvSpPr/>
      </xdr:nvSpPr>
      <xdr:spPr>
        <a:xfrm>
          <a:off x="16967200" y="1029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24449</xdr:rowOff>
    </xdr:from>
    <xdr:ext cx="762000" cy="259045"/>
    <xdr:sp macro="" textlink="">
      <xdr:nvSpPr>
        <xdr:cNvPr id="343" name="定員管理の状況該当値テキスト"/>
        <xdr:cNvSpPr txBox="1"/>
      </xdr:nvSpPr>
      <xdr:spPr>
        <a:xfrm>
          <a:off x="17106900" y="1013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9072</xdr:rowOff>
    </xdr:from>
    <xdr:to>
      <xdr:col>23</xdr:col>
      <xdr:colOff>457200</xdr:colOff>
      <xdr:row>60</xdr:row>
      <xdr:rowOff>110672</xdr:rowOff>
    </xdr:to>
    <xdr:sp macro="" textlink="">
      <xdr:nvSpPr>
        <xdr:cNvPr id="344" name="円/楕円 343"/>
        <xdr:cNvSpPr/>
      </xdr:nvSpPr>
      <xdr:spPr>
        <a:xfrm>
          <a:off x="16129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120849</xdr:rowOff>
    </xdr:from>
    <xdr:ext cx="736600" cy="259045"/>
    <xdr:sp macro="" textlink="">
      <xdr:nvSpPr>
        <xdr:cNvPr id="345" name="テキスト ボックス 344"/>
        <xdr:cNvSpPr txBox="1"/>
      </xdr:nvSpPr>
      <xdr:spPr>
        <a:xfrm>
          <a:off x="15798800" y="1006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13667</xdr:rowOff>
    </xdr:from>
    <xdr:to>
      <xdr:col>22</xdr:col>
      <xdr:colOff>254000</xdr:colOff>
      <xdr:row>60</xdr:row>
      <xdr:rowOff>115267</xdr:rowOff>
    </xdr:to>
    <xdr:sp macro="" textlink="">
      <xdr:nvSpPr>
        <xdr:cNvPr id="346" name="円/楕円 345"/>
        <xdr:cNvSpPr/>
      </xdr:nvSpPr>
      <xdr:spPr>
        <a:xfrm>
          <a:off x="15240000" y="103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125444</xdr:rowOff>
    </xdr:from>
    <xdr:ext cx="762000" cy="259045"/>
    <xdr:sp macro="" textlink="">
      <xdr:nvSpPr>
        <xdr:cNvPr id="347" name="テキスト ボックス 346"/>
        <xdr:cNvSpPr txBox="1"/>
      </xdr:nvSpPr>
      <xdr:spPr>
        <a:xfrm>
          <a:off x="14909800" y="1006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11370</xdr:rowOff>
    </xdr:from>
    <xdr:to>
      <xdr:col>21</xdr:col>
      <xdr:colOff>50800</xdr:colOff>
      <xdr:row>60</xdr:row>
      <xdr:rowOff>112970</xdr:rowOff>
    </xdr:to>
    <xdr:sp macro="" textlink="">
      <xdr:nvSpPr>
        <xdr:cNvPr id="348" name="円/楕円 347"/>
        <xdr:cNvSpPr/>
      </xdr:nvSpPr>
      <xdr:spPr>
        <a:xfrm>
          <a:off x="14351000" y="1029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123147</xdr:rowOff>
    </xdr:from>
    <xdr:ext cx="762000" cy="259045"/>
    <xdr:sp macro="" textlink="">
      <xdr:nvSpPr>
        <xdr:cNvPr id="349" name="テキスト ボックス 348"/>
        <xdr:cNvSpPr txBox="1"/>
      </xdr:nvSpPr>
      <xdr:spPr>
        <a:xfrm>
          <a:off x="14020800" y="1006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10220</xdr:rowOff>
    </xdr:from>
    <xdr:to>
      <xdr:col>19</xdr:col>
      <xdr:colOff>533400</xdr:colOff>
      <xdr:row>60</xdr:row>
      <xdr:rowOff>111820</xdr:rowOff>
    </xdr:to>
    <xdr:sp macro="" textlink="">
      <xdr:nvSpPr>
        <xdr:cNvPr id="350" name="円/楕円 349"/>
        <xdr:cNvSpPr/>
      </xdr:nvSpPr>
      <xdr:spPr>
        <a:xfrm>
          <a:off x="13462000" y="102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121997</xdr:rowOff>
    </xdr:from>
    <xdr:ext cx="762000" cy="259045"/>
    <xdr:sp macro="" textlink="">
      <xdr:nvSpPr>
        <xdr:cNvPr id="351" name="テキスト ボックス 350"/>
        <xdr:cNvSpPr txBox="1"/>
      </xdr:nvSpPr>
      <xdr:spPr>
        <a:xfrm>
          <a:off x="13131800" y="1006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これまで、普通建設事業の計画的実施により地方債新規発行の増加を抑制してきた結果、類似団体内では引き続き平均を下回っている。</a:t>
          </a:r>
          <a:endParaRPr kumimoji="1" lang="en-US" altLang="ja-JP" sz="1300">
            <a:latin typeface="ＭＳ Ｐゴシック"/>
          </a:endParaRPr>
        </a:p>
        <a:p>
          <a:r>
            <a:rPr kumimoji="1" lang="ja-JP" altLang="en-US" sz="1300">
              <a:latin typeface="ＭＳ Ｐゴシック"/>
            </a:rPr>
            <a:t>　しかしながら、近年の大型普通建設事業の実施に伴い、地方債の新規発行額が増加傾向となっていることから、今後は緊急度・住民ニーズを的確に把握した事業の選択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24024</xdr:rowOff>
    </xdr:from>
    <xdr:to>
      <xdr:col>24</xdr:col>
      <xdr:colOff>558800</xdr:colOff>
      <xdr:row>37</xdr:row>
      <xdr:rowOff>38100</xdr:rowOff>
    </xdr:to>
    <xdr:cxnSp macro="">
      <xdr:nvCxnSpPr>
        <xdr:cNvPr id="385" name="直線コネクタ 384"/>
        <xdr:cNvCxnSpPr/>
      </xdr:nvCxnSpPr>
      <xdr:spPr>
        <a:xfrm flipV="1">
          <a:off x="16179800" y="6367674"/>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130827</xdr:rowOff>
    </xdr:from>
    <xdr:ext cx="762000" cy="259045"/>
    <xdr:sp macro="" textlink="">
      <xdr:nvSpPr>
        <xdr:cNvPr id="386" name="公債費負担の状況平均値テキスト"/>
        <xdr:cNvSpPr txBox="1"/>
      </xdr:nvSpPr>
      <xdr:spPr>
        <a:xfrm>
          <a:off x="17106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38100</xdr:rowOff>
    </xdr:from>
    <xdr:to>
      <xdr:col>23</xdr:col>
      <xdr:colOff>406400</xdr:colOff>
      <xdr:row>37</xdr:row>
      <xdr:rowOff>40111</xdr:rowOff>
    </xdr:to>
    <xdr:cxnSp macro="">
      <xdr:nvCxnSpPr>
        <xdr:cNvPr id="388" name="直線コネクタ 387"/>
        <xdr:cNvCxnSpPr/>
      </xdr:nvCxnSpPr>
      <xdr:spPr>
        <a:xfrm flipV="1">
          <a:off x="15290800" y="638175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0" name="テキスト ボックス 389"/>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30057</xdr:rowOff>
    </xdr:from>
    <xdr:to>
      <xdr:col>22</xdr:col>
      <xdr:colOff>203200</xdr:colOff>
      <xdr:row>37</xdr:row>
      <xdr:rowOff>40111</xdr:rowOff>
    </xdr:to>
    <xdr:cxnSp macro="">
      <xdr:nvCxnSpPr>
        <xdr:cNvPr id="391" name="直線コネクタ 390"/>
        <xdr:cNvCxnSpPr/>
      </xdr:nvCxnSpPr>
      <xdr:spPr>
        <a:xfrm>
          <a:off x="14401800" y="637370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3" name="テキスト ボックス 392"/>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30057</xdr:rowOff>
    </xdr:from>
    <xdr:to>
      <xdr:col>21</xdr:col>
      <xdr:colOff>0</xdr:colOff>
      <xdr:row>37</xdr:row>
      <xdr:rowOff>30057</xdr:rowOff>
    </xdr:to>
    <xdr:cxnSp macro="">
      <xdr:nvCxnSpPr>
        <xdr:cNvPr id="394" name="直線コネクタ 393"/>
        <xdr:cNvCxnSpPr/>
      </xdr:nvCxnSpPr>
      <xdr:spPr>
        <a:xfrm>
          <a:off x="13512800" y="6373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6" name="テキスト ボックス 395"/>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8" name="テキスト ボックス 397"/>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144674</xdr:rowOff>
    </xdr:from>
    <xdr:to>
      <xdr:col>24</xdr:col>
      <xdr:colOff>609600</xdr:colOff>
      <xdr:row>37</xdr:row>
      <xdr:rowOff>74824</xdr:rowOff>
    </xdr:to>
    <xdr:sp macro="" textlink="">
      <xdr:nvSpPr>
        <xdr:cNvPr id="404" name="円/楕円 403"/>
        <xdr:cNvSpPr/>
      </xdr:nvSpPr>
      <xdr:spPr>
        <a:xfrm>
          <a:off x="169672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161201</xdr:rowOff>
    </xdr:from>
    <xdr:ext cx="762000" cy="259045"/>
    <xdr:sp macro="" textlink="">
      <xdr:nvSpPr>
        <xdr:cNvPr id="405" name="公債費負担の状況該当値テキスト"/>
        <xdr:cNvSpPr txBox="1"/>
      </xdr:nvSpPr>
      <xdr:spPr>
        <a:xfrm>
          <a:off x="17106900" y="616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158750</xdr:rowOff>
    </xdr:from>
    <xdr:to>
      <xdr:col>23</xdr:col>
      <xdr:colOff>457200</xdr:colOff>
      <xdr:row>37</xdr:row>
      <xdr:rowOff>88900</xdr:rowOff>
    </xdr:to>
    <xdr:sp macro="" textlink="">
      <xdr:nvSpPr>
        <xdr:cNvPr id="406" name="円/楕円 405"/>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99077</xdr:rowOff>
    </xdr:from>
    <xdr:ext cx="736600" cy="259045"/>
    <xdr:sp macro="" textlink="">
      <xdr:nvSpPr>
        <xdr:cNvPr id="407" name="テキスト ボックス 406"/>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160761</xdr:rowOff>
    </xdr:from>
    <xdr:to>
      <xdr:col>22</xdr:col>
      <xdr:colOff>254000</xdr:colOff>
      <xdr:row>37</xdr:row>
      <xdr:rowOff>90911</xdr:rowOff>
    </xdr:to>
    <xdr:sp macro="" textlink="">
      <xdr:nvSpPr>
        <xdr:cNvPr id="408" name="円/楕円 407"/>
        <xdr:cNvSpPr/>
      </xdr:nvSpPr>
      <xdr:spPr>
        <a:xfrm>
          <a:off x="15240000" y="6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101088</xdr:rowOff>
    </xdr:from>
    <xdr:ext cx="762000" cy="259045"/>
    <xdr:sp macro="" textlink="">
      <xdr:nvSpPr>
        <xdr:cNvPr id="409" name="テキスト ボックス 408"/>
        <xdr:cNvSpPr txBox="1"/>
      </xdr:nvSpPr>
      <xdr:spPr>
        <a:xfrm>
          <a:off x="14909800" y="610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150707</xdr:rowOff>
    </xdr:from>
    <xdr:to>
      <xdr:col>21</xdr:col>
      <xdr:colOff>50800</xdr:colOff>
      <xdr:row>37</xdr:row>
      <xdr:rowOff>80857</xdr:rowOff>
    </xdr:to>
    <xdr:sp macro="" textlink="">
      <xdr:nvSpPr>
        <xdr:cNvPr id="410" name="円/楕円 409"/>
        <xdr:cNvSpPr/>
      </xdr:nvSpPr>
      <xdr:spPr>
        <a:xfrm>
          <a:off x="14351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91034</xdr:rowOff>
    </xdr:from>
    <xdr:ext cx="762000" cy="259045"/>
    <xdr:sp macro="" textlink="">
      <xdr:nvSpPr>
        <xdr:cNvPr id="411" name="テキスト ボックス 410"/>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150707</xdr:rowOff>
    </xdr:from>
    <xdr:to>
      <xdr:col>19</xdr:col>
      <xdr:colOff>533400</xdr:colOff>
      <xdr:row>37</xdr:row>
      <xdr:rowOff>80857</xdr:rowOff>
    </xdr:to>
    <xdr:sp macro="" textlink="">
      <xdr:nvSpPr>
        <xdr:cNvPr id="412" name="円/楕円 411"/>
        <xdr:cNvSpPr/>
      </xdr:nvSpPr>
      <xdr:spPr>
        <a:xfrm>
          <a:off x="13462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91034</xdr:rowOff>
    </xdr:from>
    <xdr:ext cx="762000" cy="259045"/>
    <xdr:sp macro="" textlink="">
      <xdr:nvSpPr>
        <xdr:cNvPr id="413" name="テキスト ボックス 412"/>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前年と比べ若干数値の改善は見られたものの、近年相次いで実施した大型普通建設事業に伴う地方債の新規発行増加や基金の取り崩しの影響により、数値は依然として高い水準にある。</a:t>
          </a:r>
          <a:endParaRPr kumimoji="1" lang="en-US" altLang="ja-JP" sz="1300">
            <a:latin typeface="ＭＳ Ｐゴシック"/>
          </a:endParaRPr>
        </a:p>
        <a:p>
          <a:r>
            <a:rPr kumimoji="1" lang="ja-JP" altLang="en-US" sz="1300">
              <a:latin typeface="ＭＳ Ｐゴシック"/>
            </a:rPr>
            <a:t>　今後、事業の計画的実施により地方債新規発行の増加を抑制するとともに、歳出全体の徹底的な見直しにより基金残高の減少抑制を図り、数値の上昇を抑えていく。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124396</xdr:rowOff>
    </xdr:from>
    <xdr:to>
      <xdr:col>24</xdr:col>
      <xdr:colOff>558800</xdr:colOff>
      <xdr:row>14</xdr:row>
      <xdr:rowOff>138633</xdr:rowOff>
    </xdr:to>
    <xdr:cxnSp macro="">
      <xdr:nvCxnSpPr>
        <xdr:cNvPr id="445" name="直線コネクタ 444"/>
        <xdr:cNvCxnSpPr/>
      </xdr:nvCxnSpPr>
      <xdr:spPr>
        <a:xfrm flipV="1">
          <a:off x="16179800" y="2524696"/>
          <a:ext cx="8382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109174</xdr:rowOff>
    </xdr:from>
    <xdr:ext cx="762000" cy="259045"/>
    <xdr:sp macro="" textlink="">
      <xdr:nvSpPr>
        <xdr:cNvPr id="446" name="将来負担の状況平均値テキスト"/>
        <xdr:cNvSpPr txBox="1"/>
      </xdr:nvSpPr>
      <xdr:spPr>
        <a:xfrm>
          <a:off x="17106900" y="25094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60211</xdr:rowOff>
    </xdr:from>
    <xdr:to>
      <xdr:col>23</xdr:col>
      <xdr:colOff>406400</xdr:colOff>
      <xdr:row>14</xdr:row>
      <xdr:rowOff>138633</xdr:rowOff>
    </xdr:to>
    <xdr:cxnSp macro="">
      <xdr:nvCxnSpPr>
        <xdr:cNvPr id="448" name="直線コネクタ 447"/>
        <xdr:cNvCxnSpPr/>
      </xdr:nvCxnSpPr>
      <xdr:spPr>
        <a:xfrm>
          <a:off x="15290800" y="2460511"/>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56088</xdr:rowOff>
    </xdr:from>
    <xdr:ext cx="736600" cy="259045"/>
    <xdr:sp macro="" textlink="">
      <xdr:nvSpPr>
        <xdr:cNvPr id="450" name="テキスト ボックス 449"/>
        <xdr:cNvSpPr txBox="1"/>
      </xdr:nvSpPr>
      <xdr:spPr>
        <a:xfrm>
          <a:off x="15798800" y="262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146710</xdr:rowOff>
    </xdr:from>
    <xdr:to>
      <xdr:col>22</xdr:col>
      <xdr:colOff>254000</xdr:colOff>
      <xdr:row>15</xdr:row>
      <xdr:rowOff>76860</xdr:rowOff>
    </xdr:to>
    <xdr:sp macro="" textlink="">
      <xdr:nvSpPr>
        <xdr:cNvPr id="451" name="フローチャート : 判断 450"/>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61637</xdr:rowOff>
    </xdr:from>
    <xdr:ext cx="762000" cy="259045"/>
    <xdr:sp macro="" textlink="">
      <xdr:nvSpPr>
        <xdr:cNvPr id="452" name="テキスト ボックス 451"/>
        <xdr:cNvSpPr txBox="1"/>
      </xdr:nvSpPr>
      <xdr:spPr>
        <a:xfrm>
          <a:off x="14909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157569</xdr:rowOff>
    </xdr:from>
    <xdr:to>
      <xdr:col>21</xdr:col>
      <xdr:colOff>50800</xdr:colOff>
      <xdr:row>15</xdr:row>
      <xdr:rowOff>87719</xdr:rowOff>
    </xdr:to>
    <xdr:sp macro="" textlink="">
      <xdr:nvSpPr>
        <xdr:cNvPr id="453" name="フローチャート : 判断 452"/>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4" name="テキスト ボックス 453"/>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5" name="フローチャート : 判断 454"/>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6" name="テキスト ボックス 455"/>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73596</xdr:rowOff>
    </xdr:from>
    <xdr:to>
      <xdr:col>24</xdr:col>
      <xdr:colOff>609600</xdr:colOff>
      <xdr:row>15</xdr:row>
      <xdr:rowOff>3746</xdr:rowOff>
    </xdr:to>
    <xdr:sp macro="" textlink="">
      <xdr:nvSpPr>
        <xdr:cNvPr id="462" name="円/楕円 461"/>
        <xdr:cNvSpPr/>
      </xdr:nvSpPr>
      <xdr:spPr>
        <a:xfrm>
          <a:off x="16967200" y="247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166323</xdr:rowOff>
    </xdr:from>
    <xdr:ext cx="762000" cy="259045"/>
    <xdr:sp macro="" textlink="">
      <xdr:nvSpPr>
        <xdr:cNvPr id="463" name="将来負担の状況該当値テキスト"/>
        <xdr:cNvSpPr txBox="1"/>
      </xdr:nvSpPr>
      <xdr:spPr>
        <a:xfrm>
          <a:off x="17106900" y="239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87833</xdr:rowOff>
    </xdr:from>
    <xdr:to>
      <xdr:col>23</xdr:col>
      <xdr:colOff>457200</xdr:colOff>
      <xdr:row>15</xdr:row>
      <xdr:rowOff>17983</xdr:rowOff>
    </xdr:to>
    <xdr:sp macro="" textlink="">
      <xdr:nvSpPr>
        <xdr:cNvPr id="464" name="円/楕円 463"/>
        <xdr:cNvSpPr/>
      </xdr:nvSpPr>
      <xdr:spPr>
        <a:xfrm>
          <a:off x="16129000" y="248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28160</xdr:rowOff>
    </xdr:from>
    <xdr:ext cx="736600" cy="259045"/>
    <xdr:sp macro="" textlink="">
      <xdr:nvSpPr>
        <xdr:cNvPr id="465" name="テキスト ボックス 464"/>
        <xdr:cNvSpPr txBox="1"/>
      </xdr:nvSpPr>
      <xdr:spPr>
        <a:xfrm>
          <a:off x="15798800" y="2257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9411</xdr:rowOff>
    </xdr:from>
    <xdr:to>
      <xdr:col>22</xdr:col>
      <xdr:colOff>254000</xdr:colOff>
      <xdr:row>14</xdr:row>
      <xdr:rowOff>111011</xdr:rowOff>
    </xdr:to>
    <xdr:sp macro="" textlink="">
      <xdr:nvSpPr>
        <xdr:cNvPr id="466" name="円/楕円 465"/>
        <xdr:cNvSpPr/>
      </xdr:nvSpPr>
      <xdr:spPr>
        <a:xfrm>
          <a:off x="15240000" y="240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121188</xdr:rowOff>
    </xdr:from>
    <xdr:ext cx="762000" cy="259045"/>
    <xdr:sp macro="" textlink="">
      <xdr:nvSpPr>
        <xdr:cNvPr id="467" name="テキスト ボックス 466"/>
        <xdr:cNvSpPr txBox="1"/>
      </xdr:nvSpPr>
      <xdr:spPr>
        <a:xfrm>
          <a:off x="14909800" y="217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42,954
42,314
98.55
18,340,669
17,032,663
578,169
9,998,438
17,489,968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職員数の削減や非常勤特別職に係る報酬の見直し等、人件費削減の取り組みを積極的に進めてきたことにより、類似団体と比べ良好な数値となっている。</a:t>
          </a:r>
          <a:endParaRPr kumimoji="1" lang="en-US" altLang="ja-JP" sz="1300">
            <a:latin typeface="ＭＳ Ｐゴシック"/>
          </a:endParaRPr>
        </a:p>
        <a:p>
          <a:r>
            <a:rPr kumimoji="1" lang="ja-JP" altLang="en-US" sz="1300">
              <a:latin typeface="ＭＳ Ｐゴシック"/>
            </a:rPr>
            <a:t>　引き続き経費の抑制に努め、現在の水準を維持していく。</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165100</xdr:rowOff>
    </xdr:from>
    <xdr:to>
      <xdr:col>7</xdr:col>
      <xdr:colOff>15875</xdr:colOff>
      <xdr:row>35</xdr:row>
      <xdr:rowOff>92710</xdr:rowOff>
    </xdr:to>
    <xdr:cxnSp macro="">
      <xdr:nvCxnSpPr>
        <xdr:cNvPr id="66" name="直線コネクタ 65"/>
        <xdr:cNvCxnSpPr/>
      </xdr:nvCxnSpPr>
      <xdr:spPr>
        <a:xfrm>
          <a:off x="3987800" y="59944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165100</xdr:rowOff>
    </xdr:from>
    <xdr:to>
      <xdr:col>5</xdr:col>
      <xdr:colOff>549275</xdr:colOff>
      <xdr:row>35</xdr:row>
      <xdr:rowOff>69850</xdr:rowOff>
    </xdr:to>
    <xdr:cxnSp macro="">
      <xdr:nvCxnSpPr>
        <xdr:cNvPr id="69" name="直線コネクタ 68"/>
        <xdr:cNvCxnSpPr/>
      </xdr:nvCxnSpPr>
      <xdr:spPr>
        <a:xfrm flipV="1">
          <a:off x="3098800" y="599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8890</xdr:rowOff>
    </xdr:from>
    <xdr:to>
      <xdr:col>4</xdr:col>
      <xdr:colOff>346075</xdr:colOff>
      <xdr:row>35</xdr:row>
      <xdr:rowOff>69850</xdr:rowOff>
    </xdr:to>
    <xdr:cxnSp macro="">
      <xdr:nvCxnSpPr>
        <xdr:cNvPr id="72" name="直線コネクタ 71"/>
        <xdr:cNvCxnSpPr/>
      </xdr:nvCxnSpPr>
      <xdr:spPr>
        <a:xfrm>
          <a:off x="2209800" y="6009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8890</xdr:rowOff>
    </xdr:from>
    <xdr:to>
      <xdr:col>3</xdr:col>
      <xdr:colOff>142875</xdr:colOff>
      <xdr:row>35</xdr:row>
      <xdr:rowOff>69850</xdr:rowOff>
    </xdr:to>
    <xdr:cxnSp macro="">
      <xdr:nvCxnSpPr>
        <xdr:cNvPr id="75" name="直線コネクタ 74"/>
        <xdr:cNvCxnSpPr/>
      </xdr:nvCxnSpPr>
      <xdr:spPr>
        <a:xfrm flipV="1">
          <a:off x="1320800" y="6009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41910</xdr:rowOff>
    </xdr:from>
    <xdr:to>
      <xdr:col>7</xdr:col>
      <xdr:colOff>66675</xdr:colOff>
      <xdr:row>35</xdr:row>
      <xdr:rowOff>143510</xdr:rowOff>
    </xdr:to>
    <xdr:sp macro="" textlink="">
      <xdr:nvSpPr>
        <xdr:cNvPr id="85" name="円/楕円 84"/>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58437</xdr:rowOff>
    </xdr:from>
    <xdr:ext cx="762000" cy="259045"/>
    <xdr:sp macro="" textlink="">
      <xdr:nvSpPr>
        <xdr:cNvPr id="86" name="人件費該当値テキスト"/>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114300</xdr:rowOff>
    </xdr:from>
    <xdr:to>
      <xdr:col>5</xdr:col>
      <xdr:colOff>600075</xdr:colOff>
      <xdr:row>35</xdr:row>
      <xdr:rowOff>44450</xdr:rowOff>
    </xdr:to>
    <xdr:sp macro="" textlink="">
      <xdr:nvSpPr>
        <xdr:cNvPr id="87" name="円/楕円 86"/>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54627</xdr:rowOff>
    </xdr:from>
    <xdr:ext cx="736600" cy="259045"/>
    <xdr:sp macro="" textlink="">
      <xdr:nvSpPr>
        <xdr:cNvPr id="88" name="テキスト ボックス 87"/>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19050</xdr:rowOff>
    </xdr:from>
    <xdr:to>
      <xdr:col>4</xdr:col>
      <xdr:colOff>396875</xdr:colOff>
      <xdr:row>35</xdr:row>
      <xdr:rowOff>120650</xdr:rowOff>
    </xdr:to>
    <xdr:sp macro="" textlink="">
      <xdr:nvSpPr>
        <xdr:cNvPr id="89" name="円/楕円 88"/>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130827</xdr:rowOff>
    </xdr:from>
    <xdr:ext cx="762000" cy="259045"/>
    <xdr:sp macro="" textlink="">
      <xdr:nvSpPr>
        <xdr:cNvPr id="90" name="テキスト ボックス 89"/>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129540</xdr:rowOff>
    </xdr:from>
    <xdr:to>
      <xdr:col>3</xdr:col>
      <xdr:colOff>193675</xdr:colOff>
      <xdr:row>35</xdr:row>
      <xdr:rowOff>59690</xdr:rowOff>
    </xdr:to>
    <xdr:sp macro="" textlink="">
      <xdr:nvSpPr>
        <xdr:cNvPr id="91" name="円/楕円 90"/>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69867</xdr:rowOff>
    </xdr:from>
    <xdr:ext cx="762000" cy="259045"/>
    <xdr:sp macro="" textlink="">
      <xdr:nvSpPr>
        <xdr:cNvPr id="92" name="テキスト ボックス 91"/>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19050</xdr:rowOff>
    </xdr:from>
    <xdr:to>
      <xdr:col>1</xdr:col>
      <xdr:colOff>676275</xdr:colOff>
      <xdr:row>35</xdr:row>
      <xdr:rowOff>120650</xdr:rowOff>
    </xdr:to>
    <xdr:sp macro="" textlink="">
      <xdr:nvSpPr>
        <xdr:cNvPr id="93" name="円/楕円 92"/>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130827</xdr:rowOff>
    </xdr:from>
    <xdr:ext cx="762000" cy="259045"/>
    <xdr:sp macro="" textlink="">
      <xdr:nvSpPr>
        <xdr:cNvPr id="94" name="テキスト ボックス 93"/>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これまで、業務の民間委託化や職員人件費等から委託料（物件費）へのシフトを進めてきたことにより、近年は数値に大幅な変動は生じていない。</a:t>
          </a:r>
          <a:endParaRPr kumimoji="1" lang="en-US" altLang="ja-JP" sz="1300">
            <a:latin typeface="ＭＳ Ｐゴシック"/>
          </a:endParaRPr>
        </a:p>
        <a:p>
          <a:r>
            <a:rPr kumimoji="1" lang="ja-JP" altLang="en-US" sz="1300">
              <a:latin typeface="ＭＳ Ｐゴシック"/>
            </a:rPr>
            <a:t>　引き続き、指定管理者制度の導入等による徹底した経費削減に取り組み、財政の健全化を図る。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1814</xdr:rowOff>
    </xdr:from>
    <xdr:to>
      <xdr:col>24</xdr:col>
      <xdr:colOff>31750</xdr:colOff>
      <xdr:row>16</xdr:row>
      <xdr:rowOff>45357</xdr:rowOff>
    </xdr:to>
    <xdr:cxnSp macro="">
      <xdr:nvCxnSpPr>
        <xdr:cNvPr id="129" name="直線コネクタ 128"/>
        <xdr:cNvCxnSpPr/>
      </xdr:nvCxnSpPr>
      <xdr:spPr>
        <a:xfrm>
          <a:off x="15671800" y="27450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1814</xdr:rowOff>
    </xdr:from>
    <xdr:to>
      <xdr:col>22</xdr:col>
      <xdr:colOff>565150</xdr:colOff>
      <xdr:row>16</xdr:row>
      <xdr:rowOff>143329</xdr:rowOff>
    </xdr:to>
    <xdr:cxnSp macro="">
      <xdr:nvCxnSpPr>
        <xdr:cNvPr id="132" name="直線コネクタ 131"/>
        <xdr:cNvCxnSpPr/>
      </xdr:nvCxnSpPr>
      <xdr:spPr>
        <a:xfrm flipV="1">
          <a:off x="14782800" y="27450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143329</xdr:rowOff>
    </xdr:from>
    <xdr:to>
      <xdr:col>21</xdr:col>
      <xdr:colOff>361950</xdr:colOff>
      <xdr:row>17</xdr:row>
      <xdr:rowOff>15421</xdr:rowOff>
    </xdr:to>
    <xdr:cxnSp macro="">
      <xdr:nvCxnSpPr>
        <xdr:cNvPr id="135" name="直線コネクタ 134"/>
        <xdr:cNvCxnSpPr/>
      </xdr:nvCxnSpPr>
      <xdr:spPr>
        <a:xfrm flipV="1">
          <a:off x="13893800" y="28865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121557</xdr:rowOff>
    </xdr:from>
    <xdr:to>
      <xdr:col>20</xdr:col>
      <xdr:colOff>158750</xdr:colOff>
      <xdr:row>17</xdr:row>
      <xdr:rowOff>15421</xdr:rowOff>
    </xdr:to>
    <xdr:cxnSp macro="">
      <xdr:nvCxnSpPr>
        <xdr:cNvPr id="138" name="直線コネクタ 137"/>
        <xdr:cNvCxnSpPr/>
      </xdr:nvCxnSpPr>
      <xdr:spPr>
        <a:xfrm>
          <a:off x="13004800" y="28647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48" name="円/楕円 147"/>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11084</xdr:rowOff>
    </xdr:from>
    <xdr:ext cx="762000" cy="259045"/>
    <xdr:sp macro="" textlink="">
      <xdr:nvSpPr>
        <xdr:cNvPr id="149"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122464</xdr:rowOff>
    </xdr:from>
    <xdr:to>
      <xdr:col>22</xdr:col>
      <xdr:colOff>615950</xdr:colOff>
      <xdr:row>16</xdr:row>
      <xdr:rowOff>52614</xdr:rowOff>
    </xdr:to>
    <xdr:sp macro="" textlink="">
      <xdr:nvSpPr>
        <xdr:cNvPr id="150" name="円/楕円 149"/>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62791</xdr:rowOff>
    </xdr:from>
    <xdr:ext cx="736600" cy="259045"/>
    <xdr:sp macro="" textlink="">
      <xdr:nvSpPr>
        <xdr:cNvPr id="151" name="テキスト ボックス 150"/>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92529</xdr:rowOff>
    </xdr:from>
    <xdr:to>
      <xdr:col>21</xdr:col>
      <xdr:colOff>412750</xdr:colOff>
      <xdr:row>17</xdr:row>
      <xdr:rowOff>22679</xdr:rowOff>
    </xdr:to>
    <xdr:sp macro="" textlink="">
      <xdr:nvSpPr>
        <xdr:cNvPr id="152" name="円/楕円 151"/>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32856</xdr:rowOff>
    </xdr:from>
    <xdr:ext cx="762000" cy="259045"/>
    <xdr:sp macro="" textlink="">
      <xdr:nvSpPr>
        <xdr:cNvPr id="153" name="テキスト ボックス 152"/>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136071</xdr:rowOff>
    </xdr:from>
    <xdr:to>
      <xdr:col>20</xdr:col>
      <xdr:colOff>209550</xdr:colOff>
      <xdr:row>17</xdr:row>
      <xdr:rowOff>66221</xdr:rowOff>
    </xdr:to>
    <xdr:sp macro="" textlink="">
      <xdr:nvSpPr>
        <xdr:cNvPr id="154" name="円/楕円 153"/>
        <xdr:cNvSpPr/>
      </xdr:nvSpPr>
      <xdr:spPr>
        <a:xfrm>
          <a:off x="13843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50998</xdr:rowOff>
    </xdr:from>
    <xdr:ext cx="762000" cy="259045"/>
    <xdr:sp macro="" textlink="">
      <xdr:nvSpPr>
        <xdr:cNvPr id="155" name="テキスト ボックス 154"/>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70757</xdr:rowOff>
    </xdr:from>
    <xdr:to>
      <xdr:col>19</xdr:col>
      <xdr:colOff>6350</xdr:colOff>
      <xdr:row>17</xdr:row>
      <xdr:rowOff>907</xdr:rowOff>
    </xdr:to>
    <xdr:sp macro="" textlink="">
      <xdr:nvSpPr>
        <xdr:cNvPr id="156" name="円/楕円 155"/>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157134</xdr:rowOff>
    </xdr:from>
    <xdr:ext cx="762000" cy="259045"/>
    <xdr:sp macro="" textlink="">
      <xdr:nvSpPr>
        <xdr:cNvPr id="157" name="テキスト ボックス 156"/>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上回り、かつ上昇傾向にある要因として、生活保護受給世帯の高齢化に伴う福祉関係経費の増加などが挙げられる。資格審査等の厳格化や市単独の給付制度等の見直しを進めていくことにより、数値の上昇に歯止めをかけるよう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45357</xdr:rowOff>
    </xdr:from>
    <xdr:to>
      <xdr:col>7</xdr:col>
      <xdr:colOff>15875</xdr:colOff>
      <xdr:row>56</xdr:row>
      <xdr:rowOff>110672</xdr:rowOff>
    </xdr:to>
    <xdr:cxnSp macro="">
      <xdr:nvCxnSpPr>
        <xdr:cNvPr id="192" name="直線コネクタ 191"/>
        <xdr:cNvCxnSpPr/>
      </xdr:nvCxnSpPr>
      <xdr:spPr>
        <a:xfrm>
          <a:off x="3987800" y="96465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23585</xdr:rowOff>
    </xdr:from>
    <xdr:to>
      <xdr:col>5</xdr:col>
      <xdr:colOff>549275</xdr:colOff>
      <xdr:row>56</xdr:row>
      <xdr:rowOff>45357</xdr:rowOff>
    </xdr:to>
    <xdr:cxnSp macro="">
      <xdr:nvCxnSpPr>
        <xdr:cNvPr id="195" name="直線コネクタ 194"/>
        <xdr:cNvCxnSpPr/>
      </xdr:nvCxnSpPr>
      <xdr:spPr>
        <a:xfrm>
          <a:off x="3098800" y="9624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23585</xdr:rowOff>
    </xdr:to>
    <xdr:cxnSp macro="">
      <xdr:nvCxnSpPr>
        <xdr:cNvPr id="198" name="直線コネクタ 197"/>
        <xdr:cNvCxnSpPr/>
      </xdr:nvCxnSpPr>
      <xdr:spPr>
        <a:xfrm>
          <a:off x="2209800" y="9613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57</xdr:row>
      <xdr:rowOff>4535</xdr:rowOff>
    </xdr:to>
    <xdr:cxnSp macro="">
      <xdr:nvCxnSpPr>
        <xdr:cNvPr id="201" name="直線コネクタ 200"/>
        <xdr:cNvCxnSpPr/>
      </xdr:nvCxnSpPr>
      <xdr:spPr>
        <a:xfrm flipV="1">
          <a:off x="1320800" y="96139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59872</xdr:rowOff>
    </xdr:from>
    <xdr:to>
      <xdr:col>7</xdr:col>
      <xdr:colOff>66675</xdr:colOff>
      <xdr:row>56</xdr:row>
      <xdr:rowOff>161472</xdr:rowOff>
    </xdr:to>
    <xdr:sp macro="" textlink="">
      <xdr:nvSpPr>
        <xdr:cNvPr id="211" name="円/楕円 210"/>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31949</xdr:rowOff>
    </xdr:from>
    <xdr:ext cx="762000" cy="259045"/>
    <xdr:sp macro="" textlink="">
      <xdr:nvSpPr>
        <xdr:cNvPr id="212"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166007</xdr:rowOff>
    </xdr:from>
    <xdr:to>
      <xdr:col>5</xdr:col>
      <xdr:colOff>600075</xdr:colOff>
      <xdr:row>56</xdr:row>
      <xdr:rowOff>96157</xdr:rowOff>
    </xdr:to>
    <xdr:sp macro="" textlink="">
      <xdr:nvSpPr>
        <xdr:cNvPr id="213" name="円/楕円 212"/>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214" name="テキスト ボックス 213"/>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144235</xdr:rowOff>
    </xdr:from>
    <xdr:to>
      <xdr:col>4</xdr:col>
      <xdr:colOff>396875</xdr:colOff>
      <xdr:row>56</xdr:row>
      <xdr:rowOff>74385</xdr:rowOff>
    </xdr:to>
    <xdr:sp macro="" textlink="">
      <xdr:nvSpPr>
        <xdr:cNvPr id="215" name="円/楕円 214"/>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59162</xdr:rowOff>
    </xdr:from>
    <xdr:ext cx="762000" cy="259045"/>
    <xdr:sp macro="" textlink="">
      <xdr:nvSpPr>
        <xdr:cNvPr id="216" name="テキスト ボックス 215"/>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7" name="円/楕円 21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8" name="テキスト ボックス 21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125185</xdr:rowOff>
    </xdr:from>
    <xdr:to>
      <xdr:col>1</xdr:col>
      <xdr:colOff>676275</xdr:colOff>
      <xdr:row>57</xdr:row>
      <xdr:rowOff>55335</xdr:rowOff>
    </xdr:to>
    <xdr:sp macro="" textlink="">
      <xdr:nvSpPr>
        <xdr:cNvPr id="219" name="円/楕円 218"/>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40112</xdr:rowOff>
    </xdr:from>
    <xdr:ext cx="762000" cy="259045"/>
    <xdr:sp macro="" textlink="">
      <xdr:nvSpPr>
        <xdr:cNvPr id="220" name="テキスト ボックス 219"/>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その他に係る経常収支比率は類似団体平均を下回っているが、今後、高齢化の進展に伴う保険給付費の増により、国民健康保険事業特別会計等への繰出金が増加し、数値上昇の可能性がある。</a:t>
          </a:r>
          <a:endParaRPr kumimoji="1" lang="en-US" altLang="ja-JP" sz="1300">
            <a:latin typeface="ＭＳ Ｐゴシック"/>
          </a:endParaRPr>
        </a:p>
        <a:p>
          <a:r>
            <a:rPr kumimoji="1" lang="ja-JP" altLang="en-US" sz="1300">
              <a:latin typeface="ＭＳ Ｐゴシック"/>
            </a:rPr>
            <a:t>　そのため、各事業において経費の削減を進めるとともに、各種保険税（保険料）の適正化を図る等の取り組みにより、税収を主な財源とする普通会計の負担額を減らしていくよう努める。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153670</xdr:rowOff>
    </xdr:from>
    <xdr:to>
      <xdr:col>24</xdr:col>
      <xdr:colOff>31750</xdr:colOff>
      <xdr:row>53</xdr:row>
      <xdr:rowOff>161290</xdr:rowOff>
    </xdr:to>
    <xdr:cxnSp macro="">
      <xdr:nvCxnSpPr>
        <xdr:cNvPr id="253" name="直線コネクタ 252"/>
        <xdr:cNvCxnSpPr/>
      </xdr:nvCxnSpPr>
      <xdr:spPr>
        <a:xfrm>
          <a:off x="15671800" y="9240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153670</xdr:rowOff>
    </xdr:from>
    <xdr:to>
      <xdr:col>22</xdr:col>
      <xdr:colOff>565150</xdr:colOff>
      <xdr:row>53</xdr:row>
      <xdr:rowOff>161290</xdr:rowOff>
    </xdr:to>
    <xdr:cxnSp macro="">
      <xdr:nvCxnSpPr>
        <xdr:cNvPr id="256" name="直線コネクタ 255"/>
        <xdr:cNvCxnSpPr/>
      </xdr:nvCxnSpPr>
      <xdr:spPr>
        <a:xfrm flipV="1">
          <a:off x="14782800" y="9240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69850</xdr:rowOff>
    </xdr:from>
    <xdr:to>
      <xdr:col>21</xdr:col>
      <xdr:colOff>361950</xdr:colOff>
      <xdr:row>53</xdr:row>
      <xdr:rowOff>161290</xdr:rowOff>
    </xdr:to>
    <xdr:cxnSp macro="">
      <xdr:nvCxnSpPr>
        <xdr:cNvPr id="259" name="直線コネクタ 258"/>
        <xdr:cNvCxnSpPr/>
      </xdr:nvCxnSpPr>
      <xdr:spPr>
        <a:xfrm>
          <a:off x="13893800" y="9156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69850</xdr:rowOff>
    </xdr:from>
    <xdr:to>
      <xdr:col>20</xdr:col>
      <xdr:colOff>158750</xdr:colOff>
      <xdr:row>53</xdr:row>
      <xdr:rowOff>153670</xdr:rowOff>
    </xdr:to>
    <xdr:cxnSp macro="">
      <xdr:nvCxnSpPr>
        <xdr:cNvPr id="262" name="直線コネクタ 261"/>
        <xdr:cNvCxnSpPr/>
      </xdr:nvCxnSpPr>
      <xdr:spPr>
        <a:xfrm flipV="1">
          <a:off x="13004800" y="9156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110490</xdr:rowOff>
    </xdr:from>
    <xdr:to>
      <xdr:col>24</xdr:col>
      <xdr:colOff>82550</xdr:colOff>
      <xdr:row>54</xdr:row>
      <xdr:rowOff>40640</xdr:rowOff>
    </xdr:to>
    <xdr:sp macro="" textlink="">
      <xdr:nvSpPr>
        <xdr:cNvPr id="272" name="円/楕円 271"/>
        <xdr:cNvSpPr/>
      </xdr:nvSpPr>
      <xdr:spPr>
        <a:xfrm>
          <a:off x="16459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127017</xdr:rowOff>
    </xdr:from>
    <xdr:ext cx="762000" cy="259045"/>
    <xdr:sp macro="" textlink="">
      <xdr:nvSpPr>
        <xdr:cNvPr id="273" name="その他該当値テキスト"/>
        <xdr:cNvSpPr txBox="1"/>
      </xdr:nvSpPr>
      <xdr:spPr>
        <a:xfrm>
          <a:off x="165989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102870</xdr:rowOff>
    </xdr:from>
    <xdr:to>
      <xdr:col>22</xdr:col>
      <xdr:colOff>615950</xdr:colOff>
      <xdr:row>54</xdr:row>
      <xdr:rowOff>33020</xdr:rowOff>
    </xdr:to>
    <xdr:sp macro="" textlink="">
      <xdr:nvSpPr>
        <xdr:cNvPr id="274" name="円/楕円 273"/>
        <xdr:cNvSpPr/>
      </xdr:nvSpPr>
      <xdr:spPr>
        <a:xfrm>
          <a:off x="15621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43197</xdr:rowOff>
    </xdr:from>
    <xdr:ext cx="736600" cy="259045"/>
    <xdr:sp macro="" textlink="">
      <xdr:nvSpPr>
        <xdr:cNvPr id="275" name="テキスト ボックス 274"/>
        <xdr:cNvSpPr txBox="1"/>
      </xdr:nvSpPr>
      <xdr:spPr>
        <a:xfrm>
          <a:off x="15290800" y="895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110490</xdr:rowOff>
    </xdr:from>
    <xdr:to>
      <xdr:col>21</xdr:col>
      <xdr:colOff>412750</xdr:colOff>
      <xdr:row>54</xdr:row>
      <xdr:rowOff>40640</xdr:rowOff>
    </xdr:to>
    <xdr:sp macro="" textlink="">
      <xdr:nvSpPr>
        <xdr:cNvPr id="276" name="円/楕円 275"/>
        <xdr:cNvSpPr/>
      </xdr:nvSpPr>
      <xdr:spPr>
        <a:xfrm>
          <a:off x="14732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50817</xdr:rowOff>
    </xdr:from>
    <xdr:ext cx="762000" cy="259045"/>
    <xdr:sp macro="" textlink="">
      <xdr:nvSpPr>
        <xdr:cNvPr id="277" name="テキスト ボックス 276"/>
        <xdr:cNvSpPr txBox="1"/>
      </xdr:nvSpPr>
      <xdr:spPr>
        <a:xfrm>
          <a:off x="14401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19050</xdr:rowOff>
    </xdr:from>
    <xdr:to>
      <xdr:col>20</xdr:col>
      <xdr:colOff>209550</xdr:colOff>
      <xdr:row>53</xdr:row>
      <xdr:rowOff>120650</xdr:rowOff>
    </xdr:to>
    <xdr:sp macro="" textlink="">
      <xdr:nvSpPr>
        <xdr:cNvPr id="278" name="円/楕円 277"/>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130827</xdr:rowOff>
    </xdr:from>
    <xdr:ext cx="762000" cy="259045"/>
    <xdr:sp macro="" textlink="">
      <xdr:nvSpPr>
        <xdr:cNvPr id="279" name="テキスト ボックス 278"/>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102870</xdr:rowOff>
    </xdr:from>
    <xdr:to>
      <xdr:col>19</xdr:col>
      <xdr:colOff>6350</xdr:colOff>
      <xdr:row>54</xdr:row>
      <xdr:rowOff>33020</xdr:rowOff>
    </xdr:to>
    <xdr:sp macro="" textlink="">
      <xdr:nvSpPr>
        <xdr:cNvPr id="280" name="円/楕円 279"/>
        <xdr:cNvSpPr/>
      </xdr:nvSpPr>
      <xdr:spPr>
        <a:xfrm>
          <a:off x="12954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43197</xdr:rowOff>
    </xdr:from>
    <xdr:ext cx="762000" cy="259045"/>
    <xdr:sp macro="" textlink="">
      <xdr:nvSpPr>
        <xdr:cNvPr id="281" name="テキスト ボックス 280"/>
        <xdr:cNvSpPr txBox="1"/>
      </xdr:nvSpPr>
      <xdr:spPr>
        <a:xfrm>
          <a:off x="12623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今年度は、公共下水道事業会計における繰出基準の見直しに伴い、負担金・補助金が減額となったことが影響し、若干数値の改善が見られたものの、類似団体平均と比べ</a:t>
          </a:r>
          <a:r>
            <a:rPr kumimoji="1" lang="en-US" altLang="ja-JP" sz="1300">
              <a:latin typeface="ＭＳ Ｐゴシック"/>
            </a:rPr>
            <a:t>4.9</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今後は、各種団体への補助金について、交付額に見合う適切な事業実施がなされているか確認を行い、必要性の低い補助金は見直しや廃止を検討するなど、更なる経費の削減に努める。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37</xdr:row>
      <xdr:rowOff>156718</xdr:rowOff>
    </xdr:to>
    <xdr:cxnSp macro="">
      <xdr:nvCxnSpPr>
        <xdr:cNvPr id="311" name="直線コネクタ 310"/>
        <xdr:cNvCxnSpPr/>
      </xdr:nvCxnSpPr>
      <xdr:spPr>
        <a:xfrm flipV="1">
          <a:off x="15671800" y="643636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129286</xdr:rowOff>
    </xdr:from>
    <xdr:to>
      <xdr:col>22</xdr:col>
      <xdr:colOff>565150</xdr:colOff>
      <xdr:row>37</xdr:row>
      <xdr:rowOff>156718</xdr:rowOff>
    </xdr:to>
    <xdr:cxnSp macro="">
      <xdr:nvCxnSpPr>
        <xdr:cNvPr id="314" name="直線コネクタ 313"/>
        <xdr:cNvCxnSpPr/>
      </xdr:nvCxnSpPr>
      <xdr:spPr>
        <a:xfrm>
          <a:off x="14782800" y="64729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129286</xdr:rowOff>
    </xdr:from>
    <xdr:to>
      <xdr:col>21</xdr:col>
      <xdr:colOff>361950</xdr:colOff>
      <xdr:row>38</xdr:row>
      <xdr:rowOff>58420</xdr:rowOff>
    </xdr:to>
    <xdr:cxnSp macro="">
      <xdr:nvCxnSpPr>
        <xdr:cNvPr id="317" name="直線コネクタ 316"/>
        <xdr:cNvCxnSpPr/>
      </xdr:nvCxnSpPr>
      <xdr:spPr>
        <a:xfrm flipV="1">
          <a:off x="13893800" y="64729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161290</xdr:rowOff>
    </xdr:from>
    <xdr:to>
      <xdr:col>20</xdr:col>
      <xdr:colOff>158750</xdr:colOff>
      <xdr:row>38</xdr:row>
      <xdr:rowOff>58420</xdr:rowOff>
    </xdr:to>
    <xdr:cxnSp macro="">
      <xdr:nvCxnSpPr>
        <xdr:cNvPr id="320" name="直線コネクタ 319"/>
        <xdr:cNvCxnSpPr/>
      </xdr:nvCxnSpPr>
      <xdr:spPr>
        <a:xfrm>
          <a:off x="13004800" y="6504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30" name="円/楕円 329"/>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13987</xdr:rowOff>
    </xdr:from>
    <xdr:ext cx="762000" cy="259045"/>
    <xdr:sp macro="" textlink="">
      <xdr:nvSpPr>
        <xdr:cNvPr id="331"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105918</xdr:rowOff>
    </xdr:from>
    <xdr:to>
      <xdr:col>22</xdr:col>
      <xdr:colOff>615950</xdr:colOff>
      <xdr:row>38</xdr:row>
      <xdr:rowOff>36068</xdr:rowOff>
    </xdr:to>
    <xdr:sp macro="" textlink="">
      <xdr:nvSpPr>
        <xdr:cNvPr id="332" name="円/楕円 331"/>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20845</xdr:rowOff>
    </xdr:from>
    <xdr:ext cx="736600" cy="259045"/>
    <xdr:sp macro="" textlink="">
      <xdr:nvSpPr>
        <xdr:cNvPr id="333" name="テキスト ボックス 332"/>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78486</xdr:rowOff>
    </xdr:from>
    <xdr:to>
      <xdr:col>21</xdr:col>
      <xdr:colOff>412750</xdr:colOff>
      <xdr:row>38</xdr:row>
      <xdr:rowOff>8636</xdr:rowOff>
    </xdr:to>
    <xdr:sp macro="" textlink="">
      <xdr:nvSpPr>
        <xdr:cNvPr id="334" name="円/楕円 333"/>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164863</xdr:rowOff>
    </xdr:from>
    <xdr:ext cx="762000" cy="259045"/>
    <xdr:sp macro="" textlink="">
      <xdr:nvSpPr>
        <xdr:cNvPr id="335" name="テキスト ボックス 334"/>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xdr:rowOff>
    </xdr:from>
    <xdr:to>
      <xdr:col>20</xdr:col>
      <xdr:colOff>209550</xdr:colOff>
      <xdr:row>38</xdr:row>
      <xdr:rowOff>109220</xdr:rowOff>
    </xdr:to>
    <xdr:sp macro="" textlink="">
      <xdr:nvSpPr>
        <xdr:cNvPr id="336" name="円/楕円 335"/>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93997</xdr:rowOff>
    </xdr:from>
    <xdr:ext cx="762000" cy="259045"/>
    <xdr:sp macro="" textlink="">
      <xdr:nvSpPr>
        <xdr:cNvPr id="337" name="テキスト ボックス 336"/>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110490</xdr:rowOff>
    </xdr:from>
    <xdr:to>
      <xdr:col>19</xdr:col>
      <xdr:colOff>6350</xdr:colOff>
      <xdr:row>38</xdr:row>
      <xdr:rowOff>40640</xdr:rowOff>
    </xdr:to>
    <xdr:sp macro="" textlink="">
      <xdr:nvSpPr>
        <xdr:cNvPr id="338" name="円/楕円 337"/>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25417</xdr:rowOff>
    </xdr:from>
    <xdr:ext cx="762000" cy="259045"/>
    <xdr:sp macro="" textlink="">
      <xdr:nvSpPr>
        <xdr:cNvPr id="339" name="テキスト ボックス 338"/>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普通建設事業の計画的実施による地方債新規発行の抑制により、類似団体と比較して概ね良好な数値を維持できている。</a:t>
          </a:r>
          <a:endParaRPr kumimoji="1" lang="en-US" altLang="ja-JP" sz="1300">
            <a:latin typeface="ＭＳ Ｐゴシック"/>
          </a:endParaRPr>
        </a:p>
        <a:p>
          <a:r>
            <a:rPr kumimoji="1" lang="ja-JP" altLang="en-US" sz="1300">
              <a:latin typeface="ＭＳ Ｐゴシック"/>
            </a:rPr>
            <a:t>　しかしながら、近年大型の普通建設事業が集中したことに伴い、地方債の新規発行額が増加傾向となっていることから、今後は新規発行額を可能な限り抑え、数値の上昇を最小限にするよう努める。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90805</xdr:rowOff>
    </xdr:from>
    <xdr:to>
      <xdr:col>7</xdr:col>
      <xdr:colOff>15875</xdr:colOff>
      <xdr:row>74</xdr:row>
      <xdr:rowOff>115570</xdr:rowOff>
    </xdr:to>
    <xdr:cxnSp macro="">
      <xdr:nvCxnSpPr>
        <xdr:cNvPr id="371" name="直線コネクタ 370"/>
        <xdr:cNvCxnSpPr/>
      </xdr:nvCxnSpPr>
      <xdr:spPr>
        <a:xfrm>
          <a:off x="3987800" y="127781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90805</xdr:rowOff>
    </xdr:from>
    <xdr:to>
      <xdr:col>5</xdr:col>
      <xdr:colOff>549275</xdr:colOff>
      <xdr:row>74</xdr:row>
      <xdr:rowOff>140335</xdr:rowOff>
    </xdr:to>
    <xdr:cxnSp macro="">
      <xdr:nvCxnSpPr>
        <xdr:cNvPr id="374" name="直線コネクタ 373"/>
        <xdr:cNvCxnSpPr/>
      </xdr:nvCxnSpPr>
      <xdr:spPr>
        <a:xfrm flipV="1">
          <a:off x="3098800" y="1277810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134620</xdr:rowOff>
    </xdr:from>
    <xdr:to>
      <xdr:col>4</xdr:col>
      <xdr:colOff>346075</xdr:colOff>
      <xdr:row>74</xdr:row>
      <xdr:rowOff>140335</xdr:rowOff>
    </xdr:to>
    <xdr:cxnSp macro="">
      <xdr:nvCxnSpPr>
        <xdr:cNvPr id="377" name="直線コネクタ 376"/>
        <xdr:cNvCxnSpPr/>
      </xdr:nvCxnSpPr>
      <xdr:spPr>
        <a:xfrm>
          <a:off x="2209800" y="128219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121285</xdr:rowOff>
    </xdr:from>
    <xdr:to>
      <xdr:col>3</xdr:col>
      <xdr:colOff>142875</xdr:colOff>
      <xdr:row>74</xdr:row>
      <xdr:rowOff>134620</xdr:rowOff>
    </xdr:to>
    <xdr:cxnSp macro="">
      <xdr:nvCxnSpPr>
        <xdr:cNvPr id="380" name="直線コネクタ 379"/>
        <xdr:cNvCxnSpPr/>
      </xdr:nvCxnSpPr>
      <xdr:spPr>
        <a:xfrm>
          <a:off x="1320800" y="128085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64770</xdr:rowOff>
    </xdr:from>
    <xdr:to>
      <xdr:col>7</xdr:col>
      <xdr:colOff>66675</xdr:colOff>
      <xdr:row>74</xdr:row>
      <xdr:rowOff>166370</xdr:rowOff>
    </xdr:to>
    <xdr:sp macro="" textlink="">
      <xdr:nvSpPr>
        <xdr:cNvPr id="390" name="円/楕円 389"/>
        <xdr:cNvSpPr/>
      </xdr:nvSpPr>
      <xdr:spPr>
        <a:xfrm>
          <a:off x="47752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144797</xdr:rowOff>
    </xdr:from>
    <xdr:ext cx="762000" cy="259045"/>
    <xdr:sp macro="" textlink="">
      <xdr:nvSpPr>
        <xdr:cNvPr id="391" name="公債費該当値テキスト"/>
        <xdr:cNvSpPr txBox="1"/>
      </xdr:nvSpPr>
      <xdr:spPr>
        <a:xfrm>
          <a:off x="4914900" y="1266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40005</xdr:rowOff>
    </xdr:from>
    <xdr:to>
      <xdr:col>5</xdr:col>
      <xdr:colOff>600075</xdr:colOff>
      <xdr:row>74</xdr:row>
      <xdr:rowOff>141605</xdr:rowOff>
    </xdr:to>
    <xdr:sp macro="" textlink="">
      <xdr:nvSpPr>
        <xdr:cNvPr id="392" name="円/楕円 391"/>
        <xdr:cNvSpPr/>
      </xdr:nvSpPr>
      <xdr:spPr>
        <a:xfrm>
          <a:off x="39370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151782</xdr:rowOff>
    </xdr:from>
    <xdr:ext cx="736600" cy="259045"/>
    <xdr:sp macro="" textlink="">
      <xdr:nvSpPr>
        <xdr:cNvPr id="393" name="テキスト ボックス 392"/>
        <xdr:cNvSpPr txBox="1"/>
      </xdr:nvSpPr>
      <xdr:spPr>
        <a:xfrm>
          <a:off x="3606800" y="1249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89535</xdr:rowOff>
    </xdr:from>
    <xdr:to>
      <xdr:col>4</xdr:col>
      <xdr:colOff>396875</xdr:colOff>
      <xdr:row>75</xdr:row>
      <xdr:rowOff>19685</xdr:rowOff>
    </xdr:to>
    <xdr:sp macro="" textlink="">
      <xdr:nvSpPr>
        <xdr:cNvPr id="394" name="円/楕円 393"/>
        <xdr:cNvSpPr/>
      </xdr:nvSpPr>
      <xdr:spPr>
        <a:xfrm>
          <a:off x="30480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29862</xdr:rowOff>
    </xdr:from>
    <xdr:ext cx="762000" cy="259045"/>
    <xdr:sp macro="" textlink="">
      <xdr:nvSpPr>
        <xdr:cNvPr id="395" name="テキスト ボックス 394"/>
        <xdr:cNvSpPr txBox="1"/>
      </xdr:nvSpPr>
      <xdr:spPr>
        <a:xfrm>
          <a:off x="2717800" y="1254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83820</xdr:rowOff>
    </xdr:from>
    <xdr:to>
      <xdr:col>3</xdr:col>
      <xdr:colOff>193675</xdr:colOff>
      <xdr:row>75</xdr:row>
      <xdr:rowOff>13970</xdr:rowOff>
    </xdr:to>
    <xdr:sp macro="" textlink="">
      <xdr:nvSpPr>
        <xdr:cNvPr id="396" name="円/楕円 395"/>
        <xdr:cNvSpPr/>
      </xdr:nvSpPr>
      <xdr:spPr>
        <a:xfrm>
          <a:off x="2159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24147</xdr:rowOff>
    </xdr:from>
    <xdr:ext cx="762000" cy="259045"/>
    <xdr:sp macro="" textlink="">
      <xdr:nvSpPr>
        <xdr:cNvPr id="397" name="テキスト ボックス 396"/>
        <xdr:cNvSpPr txBox="1"/>
      </xdr:nvSpPr>
      <xdr:spPr>
        <a:xfrm>
          <a:off x="1828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70485</xdr:rowOff>
    </xdr:from>
    <xdr:to>
      <xdr:col>1</xdr:col>
      <xdr:colOff>676275</xdr:colOff>
      <xdr:row>75</xdr:row>
      <xdr:rowOff>635</xdr:rowOff>
    </xdr:to>
    <xdr:sp macro="" textlink="">
      <xdr:nvSpPr>
        <xdr:cNvPr id="398" name="円/楕円 397"/>
        <xdr:cNvSpPr/>
      </xdr:nvSpPr>
      <xdr:spPr>
        <a:xfrm>
          <a:off x="1270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10812</xdr:rowOff>
    </xdr:from>
    <xdr:ext cx="762000" cy="259045"/>
    <xdr:sp macro="" textlink="">
      <xdr:nvSpPr>
        <xdr:cNvPr id="399" name="テキスト ボックス 398"/>
        <xdr:cNvSpPr txBox="1"/>
      </xdr:nvSpPr>
      <xdr:spPr>
        <a:xfrm>
          <a:off x="939800" y="125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人件費については、従来より進めてきた職員数削減等の取り組みにより、類似団体と比較して良好な数値を維持できており、それ以外の経費についても概ね平年並みの水準となっている。</a:t>
          </a:r>
          <a:endParaRPr kumimoji="1" lang="en-US" altLang="ja-JP" sz="1300">
            <a:latin typeface="ＭＳ Ｐゴシック"/>
          </a:endParaRPr>
        </a:p>
        <a:p>
          <a:r>
            <a:rPr kumimoji="1" lang="ja-JP" altLang="en-US" sz="1300">
              <a:latin typeface="ＭＳ Ｐゴシック"/>
            </a:rPr>
            <a:t>　しかしながら、扶助費については近年増加傾向がみられることから、動向を注視しつつ、数値の上昇傾向に歯止めをかける取り組みを進めていく。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xdr:rowOff>
    </xdr:from>
    <xdr:to>
      <xdr:col>24</xdr:col>
      <xdr:colOff>31750</xdr:colOff>
      <xdr:row>77</xdr:row>
      <xdr:rowOff>50800</xdr:rowOff>
    </xdr:to>
    <xdr:cxnSp macro="">
      <xdr:nvCxnSpPr>
        <xdr:cNvPr id="432" name="直線コネクタ 431"/>
        <xdr:cNvCxnSpPr/>
      </xdr:nvCxnSpPr>
      <xdr:spPr>
        <a:xfrm>
          <a:off x="15671800" y="13214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xdr:rowOff>
    </xdr:from>
    <xdr:to>
      <xdr:col>22</xdr:col>
      <xdr:colOff>565150</xdr:colOff>
      <xdr:row>77</xdr:row>
      <xdr:rowOff>73661</xdr:rowOff>
    </xdr:to>
    <xdr:cxnSp macro="">
      <xdr:nvCxnSpPr>
        <xdr:cNvPr id="435" name="直線コネクタ 434"/>
        <xdr:cNvCxnSpPr/>
      </xdr:nvCxnSpPr>
      <xdr:spPr>
        <a:xfrm flipV="1">
          <a:off x="14782800" y="132143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73661</xdr:rowOff>
    </xdr:from>
    <xdr:to>
      <xdr:col>21</xdr:col>
      <xdr:colOff>361950</xdr:colOff>
      <xdr:row>77</xdr:row>
      <xdr:rowOff>92711</xdr:rowOff>
    </xdr:to>
    <xdr:cxnSp macro="">
      <xdr:nvCxnSpPr>
        <xdr:cNvPr id="438" name="直線コネクタ 437"/>
        <xdr:cNvCxnSpPr/>
      </xdr:nvCxnSpPr>
      <xdr:spPr>
        <a:xfrm flipV="1">
          <a:off x="13893800" y="132753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92711</xdr:rowOff>
    </xdr:from>
    <xdr:to>
      <xdr:col>20</xdr:col>
      <xdr:colOff>158750</xdr:colOff>
      <xdr:row>77</xdr:row>
      <xdr:rowOff>142239</xdr:rowOff>
    </xdr:to>
    <xdr:cxnSp macro="">
      <xdr:nvCxnSpPr>
        <xdr:cNvPr id="441" name="直線コネクタ 440"/>
        <xdr:cNvCxnSpPr/>
      </xdr:nvCxnSpPr>
      <xdr:spPr>
        <a:xfrm flipV="1">
          <a:off x="13004800" y="132943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51" name="円/楕円 450"/>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16527</xdr:rowOff>
    </xdr:from>
    <xdr:ext cx="762000" cy="259045"/>
    <xdr:sp macro="" textlink="">
      <xdr:nvSpPr>
        <xdr:cNvPr id="452" name="公債費以外該当値テキスト"/>
        <xdr:cNvSpPr txBox="1"/>
      </xdr:nvSpPr>
      <xdr:spPr>
        <a:xfrm>
          <a:off x="165989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133350</xdr:rowOff>
    </xdr:from>
    <xdr:to>
      <xdr:col>22</xdr:col>
      <xdr:colOff>615950</xdr:colOff>
      <xdr:row>77</xdr:row>
      <xdr:rowOff>63500</xdr:rowOff>
    </xdr:to>
    <xdr:sp macro="" textlink="">
      <xdr:nvSpPr>
        <xdr:cNvPr id="453" name="円/楕円 452"/>
        <xdr:cNvSpPr/>
      </xdr:nvSpPr>
      <xdr:spPr>
        <a:xfrm>
          <a:off x="15621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73677</xdr:rowOff>
    </xdr:from>
    <xdr:ext cx="736600" cy="259045"/>
    <xdr:sp macro="" textlink="">
      <xdr:nvSpPr>
        <xdr:cNvPr id="454" name="テキスト ボックス 453"/>
        <xdr:cNvSpPr txBox="1"/>
      </xdr:nvSpPr>
      <xdr:spPr>
        <a:xfrm>
          <a:off x="15290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22861</xdr:rowOff>
    </xdr:from>
    <xdr:to>
      <xdr:col>21</xdr:col>
      <xdr:colOff>412750</xdr:colOff>
      <xdr:row>77</xdr:row>
      <xdr:rowOff>124461</xdr:rowOff>
    </xdr:to>
    <xdr:sp macro="" textlink="">
      <xdr:nvSpPr>
        <xdr:cNvPr id="455" name="円/楕円 454"/>
        <xdr:cNvSpPr/>
      </xdr:nvSpPr>
      <xdr:spPr>
        <a:xfrm>
          <a:off x="14732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134638</xdr:rowOff>
    </xdr:from>
    <xdr:ext cx="762000" cy="259045"/>
    <xdr:sp macro="" textlink="">
      <xdr:nvSpPr>
        <xdr:cNvPr id="456" name="テキスト ボックス 455"/>
        <xdr:cNvSpPr txBox="1"/>
      </xdr:nvSpPr>
      <xdr:spPr>
        <a:xfrm>
          <a:off x="14401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41911</xdr:rowOff>
    </xdr:from>
    <xdr:to>
      <xdr:col>20</xdr:col>
      <xdr:colOff>209550</xdr:colOff>
      <xdr:row>77</xdr:row>
      <xdr:rowOff>143511</xdr:rowOff>
    </xdr:to>
    <xdr:sp macro="" textlink="">
      <xdr:nvSpPr>
        <xdr:cNvPr id="457" name="円/楕円 456"/>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58" name="テキスト ボックス 457"/>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91439</xdr:rowOff>
    </xdr:from>
    <xdr:to>
      <xdr:col>19</xdr:col>
      <xdr:colOff>6350</xdr:colOff>
      <xdr:row>78</xdr:row>
      <xdr:rowOff>21589</xdr:rowOff>
    </xdr:to>
    <xdr:sp macro="" textlink="">
      <xdr:nvSpPr>
        <xdr:cNvPr id="459" name="円/楕円 458"/>
        <xdr:cNvSpPr/>
      </xdr:nvSpPr>
      <xdr:spPr>
        <a:xfrm>
          <a:off x="12954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6366</xdr:rowOff>
    </xdr:from>
    <xdr:ext cx="762000" cy="259045"/>
    <xdr:sp macro="" textlink="">
      <xdr:nvSpPr>
        <xdr:cNvPr id="460" name="テキスト ボックス 459"/>
        <xdr:cNvSpPr txBox="1"/>
      </xdr:nvSpPr>
      <xdr:spPr>
        <a:xfrm>
          <a:off x="12623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長野県小諸市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112382</xdr:rowOff>
    </xdr:from>
    <xdr:to>
      <xdr:col>4</xdr:col>
      <xdr:colOff>1117600</xdr:colOff>
      <xdr:row>19</xdr:row>
      <xdr:rowOff>122911</xdr:rowOff>
    </xdr:to>
    <xdr:cxnSp macro="">
      <xdr:nvCxnSpPr>
        <xdr:cNvPr id="50" name="直線コネクタ 49"/>
        <xdr:cNvCxnSpPr/>
      </xdr:nvCxnSpPr>
      <xdr:spPr bwMode="auto">
        <a:xfrm flipV="1">
          <a:off x="5003800" y="3417557"/>
          <a:ext cx="647700" cy="10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122911</xdr:rowOff>
    </xdr:from>
    <xdr:to>
      <xdr:col>4</xdr:col>
      <xdr:colOff>469900</xdr:colOff>
      <xdr:row>19</xdr:row>
      <xdr:rowOff>123127</xdr:rowOff>
    </xdr:to>
    <xdr:cxnSp macro="">
      <xdr:nvCxnSpPr>
        <xdr:cNvPr id="53" name="直線コネクタ 52"/>
        <xdr:cNvCxnSpPr/>
      </xdr:nvCxnSpPr>
      <xdr:spPr bwMode="auto">
        <a:xfrm flipV="1">
          <a:off x="4305300" y="3428086"/>
          <a:ext cx="698500" cy="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123127</xdr:rowOff>
    </xdr:from>
    <xdr:to>
      <xdr:col>3</xdr:col>
      <xdr:colOff>904875</xdr:colOff>
      <xdr:row>19</xdr:row>
      <xdr:rowOff>160604</xdr:rowOff>
    </xdr:to>
    <xdr:cxnSp macro="">
      <xdr:nvCxnSpPr>
        <xdr:cNvPr id="56" name="直線コネクタ 55"/>
        <xdr:cNvCxnSpPr/>
      </xdr:nvCxnSpPr>
      <xdr:spPr bwMode="auto">
        <a:xfrm flipV="1">
          <a:off x="3606800" y="3428302"/>
          <a:ext cx="698500" cy="37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141465</xdr:rowOff>
    </xdr:from>
    <xdr:to>
      <xdr:col>3</xdr:col>
      <xdr:colOff>206375</xdr:colOff>
      <xdr:row>19</xdr:row>
      <xdr:rowOff>160604</xdr:rowOff>
    </xdr:to>
    <xdr:cxnSp macro="">
      <xdr:nvCxnSpPr>
        <xdr:cNvPr id="59" name="直線コネクタ 58"/>
        <xdr:cNvCxnSpPr/>
      </xdr:nvCxnSpPr>
      <xdr:spPr bwMode="auto">
        <a:xfrm>
          <a:off x="2908300" y="3446640"/>
          <a:ext cx="698500" cy="19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19448</xdr:rowOff>
    </xdr:from>
    <xdr:ext cx="762000" cy="259045"/>
    <xdr:sp macro="" textlink="">
      <xdr:nvSpPr>
        <xdr:cNvPr id="63" name="テキスト ボックス 62"/>
        <xdr:cNvSpPr txBox="1"/>
      </xdr:nvSpPr>
      <xdr:spPr>
        <a:xfrm>
          <a:off x="2527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61582</xdr:rowOff>
    </xdr:from>
    <xdr:to>
      <xdr:col>5</xdr:col>
      <xdr:colOff>34925</xdr:colOff>
      <xdr:row>19</xdr:row>
      <xdr:rowOff>163182</xdr:rowOff>
    </xdr:to>
    <xdr:sp macro="" textlink="">
      <xdr:nvSpPr>
        <xdr:cNvPr id="69" name="円/楕円 68"/>
        <xdr:cNvSpPr/>
      </xdr:nvSpPr>
      <xdr:spPr bwMode="auto">
        <a:xfrm>
          <a:off x="5600700" y="3366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33659</xdr:rowOff>
    </xdr:from>
    <xdr:ext cx="762000" cy="259045"/>
    <xdr:sp macro="" textlink="">
      <xdr:nvSpPr>
        <xdr:cNvPr id="70" name="人口1人当たり決算額の推移該当値テキスト130"/>
        <xdr:cNvSpPr txBox="1"/>
      </xdr:nvSpPr>
      <xdr:spPr>
        <a:xfrm>
          <a:off x="5740400" y="333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70,901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72111</xdr:rowOff>
    </xdr:from>
    <xdr:to>
      <xdr:col>4</xdr:col>
      <xdr:colOff>520700</xdr:colOff>
      <xdr:row>20</xdr:row>
      <xdr:rowOff>2261</xdr:rowOff>
    </xdr:to>
    <xdr:sp macro="" textlink="">
      <xdr:nvSpPr>
        <xdr:cNvPr id="71" name="円/楕円 70"/>
        <xdr:cNvSpPr/>
      </xdr:nvSpPr>
      <xdr:spPr bwMode="auto">
        <a:xfrm>
          <a:off x="4953000" y="3377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158488</xdr:rowOff>
    </xdr:from>
    <xdr:ext cx="736600" cy="259045"/>
    <xdr:sp macro="" textlink="">
      <xdr:nvSpPr>
        <xdr:cNvPr id="72" name="テキスト ボックス 71"/>
        <xdr:cNvSpPr txBox="1"/>
      </xdr:nvSpPr>
      <xdr:spPr>
        <a:xfrm>
          <a:off x="4622800" y="3463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70,072</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72327</xdr:rowOff>
    </xdr:from>
    <xdr:to>
      <xdr:col>3</xdr:col>
      <xdr:colOff>955675</xdr:colOff>
      <xdr:row>20</xdr:row>
      <xdr:rowOff>2477</xdr:rowOff>
    </xdr:to>
    <xdr:sp macro="" textlink="">
      <xdr:nvSpPr>
        <xdr:cNvPr id="73" name="円/楕円 72"/>
        <xdr:cNvSpPr/>
      </xdr:nvSpPr>
      <xdr:spPr bwMode="auto">
        <a:xfrm>
          <a:off x="4254500" y="3377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158704</xdr:rowOff>
    </xdr:from>
    <xdr:ext cx="762000" cy="259045"/>
    <xdr:sp macro="" textlink="">
      <xdr:nvSpPr>
        <xdr:cNvPr id="74" name="テキスト ボックス 73"/>
        <xdr:cNvSpPr txBox="1"/>
      </xdr:nvSpPr>
      <xdr:spPr>
        <a:xfrm>
          <a:off x="3924300" y="3463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70,055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109804</xdr:rowOff>
    </xdr:from>
    <xdr:to>
      <xdr:col>3</xdr:col>
      <xdr:colOff>257175</xdr:colOff>
      <xdr:row>20</xdr:row>
      <xdr:rowOff>39954</xdr:rowOff>
    </xdr:to>
    <xdr:sp macro="" textlink="">
      <xdr:nvSpPr>
        <xdr:cNvPr id="75" name="円/楕円 74"/>
        <xdr:cNvSpPr/>
      </xdr:nvSpPr>
      <xdr:spPr bwMode="auto">
        <a:xfrm>
          <a:off x="3556000" y="3414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24731</xdr:rowOff>
    </xdr:from>
    <xdr:ext cx="762000" cy="259045"/>
    <xdr:sp macro="" textlink="">
      <xdr:nvSpPr>
        <xdr:cNvPr id="76" name="テキスト ボックス 75"/>
        <xdr:cNvSpPr txBox="1"/>
      </xdr:nvSpPr>
      <xdr:spPr>
        <a:xfrm>
          <a:off x="3225800" y="35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67,104</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90665</xdr:rowOff>
    </xdr:from>
    <xdr:to>
      <xdr:col>2</xdr:col>
      <xdr:colOff>692150</xdr:colOff>
      <xdr:row>20</xdr:row>
      <xdr:rowOff>20815</xdr:rowOff>
    </xdr:to>
    <xdr:sp macro="" textlink="">
      <xdr:nvSpPr>
        <xdr:cNvPr id="77" name="円/楕円 76"/>
        <xdr:cNvSpPr/>
      </xdr:nvSpPr>
      <xdr:spPr bwMode="auto">
        <a:xfrm>
          <a:off x="2857500" y="3395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5592</xdr:rowOff>
    </xdr:from>
    <xdr:ext cx="762000" cy="259045"/>
    <xdr:sp macro="" textlink="">
      <xdr:nvSpPr>
        <xdr:cNvPr id="78" name="テキスト ボックス 77"/>
        <xdr:cNvSpPr txBox="1"/>
      </xdr:nvSpPr>
      <xdr:spPr>
        <a:xfrm>
          <a:off x="2527300" y="34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14064</xdr:rowOff>
    </xdr:from>
    <xdr:to>
      <xdr:col>4</xdr:col>
      <xdr:colOff>1117600</xdr:colOff>
      <xdr:row>38</xdr:row>
      <xdr:rowOff>31091</xdr:rowOff>
    </xdr:to>
    <xdr:cxnSp macro="">
      <xdr:nvCxnSpPr>
        <xdr:cNvPr id="112" name="直線コネクタ 111"/>
        <xdr:cNvCxnSpPr/>
      </xdr:nvCxnSpPr>
      <xdr:spPr bwMode="auto">
        <a:xfrm>
          <a:off x="5003800" y="7481664"/>
          <a:ext cx="647700" cy="17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10925</xdr:rowOff>
    </xdr:from>
    <xdr:to>
      <xdr:col>4</xdr:col>
      <xdr:colOff>469900</xdr:colOff>
      <xdr:row>38</xdr:row>
      <xdr:rowOff>14064</xdr:rowOff>
    </xdr:to>
    <xdr:cxnSp macro="">
      <xdr:nvCxnSpPr>
        <xdr:cNvPr id="115" name="直線コネクタ 114"/>
        <xdr:cNvCxnSpPr/>
      </xdr:nvCxnSpPr>
      <xdr:spPr bwMode="auto">
        <a:xfrm>
          <a:off x="4305300" y="7478525"/>
          <a:ext cx="698500" cy="3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10925</xdr:rowOff>
    </xdr:from>
    <xdr:to>
      <xdr:col>3</xdr:col>
      <xdr:colOff>904875</xdr:colOff>
      <xdr:row>38</xdr:row>
      <xdr:rowOff>14079</xdr:rowOff>
    </xdr:to>
    <xdr:cxnSp macro="">
      <xdr:nvCxnSpPr>
        <xdr:cNvPr id="118" name="直線コネクタ 117"/>
        <xdr:cNvCxnSpPr/>
      </xdr:nvCxnSpPr>
      <xdr:spPr bwMode="auto">
        <a:xfrm flipV="1">
          <a:off x="3606800" y="7478525"/>
          <a:ext cx="698500" cy="3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14079</xdr:rowOff>
    </xdr:from>
    <xdr:to>
      <xdr:col>3</xdr:col>
      <xdr:colOff>206375</xdr:colOff>
      <xdr:row>38</xdr:row>
      <xdr:rowOff>14198</xdr:rowOff>
    </xdr:to>
    <xdr:cxnSp macro="">
      <xdr:nvCxnSpPr>
        <xdr:cNvPr id="121" name="直線コネクタ 120"/>
        <xdr:cNvCxnSpPr/>
      </xdr:nvCxnSpPr>
      <xdr:spPr bwMode="auto">
        <a:xfrm flipV="1">
          <a:off x="2908300" y="7481679"/>
          <a:ext cx="698500" cy="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323191</xdr:rowOff>
    </xdr:from>
    <xdr:to>
      <xdr:col>5</xdr:col>
      <xdr:colOff>34925</xdr:colOff>
      <xdr:row>38</xdr:row>
      <xdr:rowOff>81891</xdr:rowOff>
    </xdr:to>
    <xdr:sp macro="" textlink="">
      <xdr:nvSpPr>
        <xdr:cNvPr id="131" name="円/楕円 130"/>
        <xdr:cNvSpPr/>
      </xdr:nvSpPr>
      <xdr:spPr bwMode="auto">
        <a:xfrm>
          <a:off x="5600700" y="7447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15,173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306164</xdr:rowOff>
    </xdr:from>
    <xdr:to>
      <xdr:col>4</xdr:col>
      <xdr:colOff>520700</xdr:colOff>
      <xdr:row>38</xdr:row>
      <xdr:rowOff>64864</xdr:rowOff>
    </xdr:to>
    <xdr:sp macro="" textlink="">
      <xdr:nvSpPr>
        <xdr:cNvPr id="133" name="円/楕円 132"/>
        <xdr:cNvSpPr/>
      </xdr:nvSpPr>
      <xdr:spPr bwMode="auto">
        <a:xfrm>
          <a:off x="4953000" y="7430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49641</xdr:rowOff>
    </xdr:from>
    <xdr:ext cx="736600" cy="259045"/>
    <xdr:sp macro="" textlink="">
      <xdr:nvSpPr>
        <xdr:cNvPr id="134" name="テキスト ボックス 133"/>
        <xdr:cNvSpPr txBox="1"/>
      </xdr:nvSpPr>
      <xdr:spPr>
        <a:xfrm>
          <a:off x="4622800" y="751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19,642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303025</xdr:rowOff>
    </xdr:from>
    <xdr:to>
      <xdr:col>3</xdr:col>
      <xdr:colOff>955675</xdr:colOff>
      <xdr:row>38</xdr:row>
      <xdr:rowOff>61725</xdr:rowOff>
    </xdr:to>
    <xdr:sp macro="" textlink="">
      <xdr:nvSpPr>
        <xdr:cNvPr id="135" name="円/楕円 134"/>
        <xdr:cNvSpPr/>
      </xdr:nvSpPr>
      <xdr:spPr bwMode="auto">
        <a:xfrm>
          <a:off x="4254500" y="7427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46502</xdr:rowOff>
    </xdr:from>
    <xdr:ext cx="762000" cy="259045"/>
    <xdr:sp macro="" textlink="">
      <xdr:nvSpPr>
        <xdr:cNvPr id="136" name="テキスト ボックス 135"/>
        <xdr:cNvSpPr txBox="1"/>
      </xdr:nvSpPr>
      <xdr:spPr>
        <a:xfrm>
          <a:off x="3924300" y="7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20,466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306179</xdr:rowOff>
    </xdr:from>
    <xdr:to>
      <xdr:col>3</xdr:col>
      <xdr:colOff>257175</xdr:colOff>
      <xdr:row>38</xdr:row>
      <xdr:rowOff>64879</xdr:rowOff>
    </xdr:to>
    <xdr:sp macro="" textlink="">
      <xdr:nvSpPr>
        <xdr:cNvPr id="137" name="円/楕円 136"/>
        <xdr:cNvSpPr/>
      </xdr:nvSpPr>
      <xdr:spPr bwMode="auto">
        <a:xfrm>
          <a:off x="3556000" y="7430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49656</xdr:rowOff>
    </xdr:from>
    <xdr:ext cx="762000" cy="259045"/>
    <xdr:sp macro="" textlink="">
      <xdr:nvSpPr>
        <xdr:cNvPr id="138" name="テキスト ボックス 137"/>
        <xdr:cNvSpPr txBox="1"/>
      </xdr:nvSpPr>
      <xdr:spPr>
        <a:xfrm>
          <a:off x="3225800" y="7517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19,638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306298</xdr:rowOff>
    </xdr:from>
    <xdr:to>
      <xdr:col>2</xdr:col>
      <xdr:colOff>692150</xdr:colOff>
      <xdr:row>38</xdr:row>
      <xdr:rowOff>64998</xdr:rowOff>
    </xdr:to>
    <xdr:sp macro="" textlink="">
      <xdr:nvSpPr>
        <xdr:cNvPr id="139" name="円/楕円 138"/>
        <xdr:cNvSpPr/>
      </xdr:nvSpPr>
      <xdr:spPr bwMode="auto">
        <a:xfrm>
          <a:off x="2857500" y="7430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49775</xdr:rowOff>
    </xdr:from>
    <xdr:ext cx="762000" cy="259045"/>
    <xdr:sp macro="" textlink="">
      <xdr:nvSpPr>
        <xdr:cNvPr id="140" name="テキスト ボックス 139"/>
        <xdr:cNvSpPr txBox="1"/>
      </xdr:nvSpPr>
      <xdr:spPr>
        <a:xfrm>
          <a:off x="2527300" y="751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42,954
42,314
98.55
18,340,669
17,032,663
578,169
9,998,438
17,489,968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52781</xdr:rowOff>
    </xdr:from>
    <xdr:to>
      <xdr:col>6</xdr:col>
      <xdr:colOff>511175</xdr:colOff>
      <xdr:row>37</xdr:row>
      <xdr:rowOff>79146</xdr:rowOff>
    </xdr:to>
    <xdr:cxnSp macro="">
      <xdr:nvCxnSpPr>
        <xdr:cNvPr id="61" name="直線コネクタ 60"/>
        <xdr:cNvCxnSpPr/>
      </xdr:nvCxnSpPr>
      <xdr:spPr>
        <a:xfrm>
          <a:off x="3797300" y="6396431"/>
          <a:ext cx="8382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52781</xdr:rowOff>
    </xdr:from>
    <xdr:to>
      <xdr:col>5</xdr:col>
      <xdr:colOff>358775</xdr:colOff>
      <xdr:row>37</xdr:row>
      <xdr:rowOff>78257</xdr:rowOff>
    </xdr:to>
    <xdr:cxnSp macro="">
      <xdr:nvCxnSpPr>
        <xdr:cNvPr id="64" name="直線コネクタ 63"/>
        <xdr:cNvCxnSpPr/>
      </xdr:nvCxnSpPr>
      <xdr:spPr>
        <a:xfrm flipV="1">
          <a:off x="2908300" y="6396431"/>
          <a:ext cx="889000" cy="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78257</xdr:rowOff>
    </xdr:from>
    <xdr:to>
      <xdr:col>4</xdr:col>
      <xdr:colOff>155575</xdr:colOff>
      <xdr:row>37</xdr:row>
      <xdr:rowOff>95923</xdr:rowOff>
    </xdr:to>
    <xdr:cxnSp macro="">
      <xdr:nvCxnSpPr>
        <xdr:cNvPr id="67" name="直線コネクタ 66"/>
        <xdr:cNvCxnSpPr/>
      </xdr:nvCxnSpPr>
      <xdr:spPr>
        <a:xfrm flipV="1">
          <a:off x="2019300" y="6421907"/>
          <a:ext cx="889000" cy="1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108628</xdr:rowOff>
    </xdr:from>
    <xdr:ext cx="534377" cy="259045"/>
    <xdr:sp macro="" textlink="">
      <xdr:nvSpPr>
        <xdr:cNvPr id="69" name="テキスト ボックス 68"/>
        <xdr:cNvSpPr txBox="1"/>
      </xdr:nvSpPr>
      <xdr:spPr>
        <a:xfrm>
          <a:off x="2641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4267</xdr:rowOff>
    </xdr:from>
    <xdr:to>
      <xdr:col>2</xdr:col>
      <xdr:colOff>638175</xdr:colOff>
      <xdr:row>37</xdr:row>
      <xdr:rowOff>95923</xdr:rowOff>
    </xdr:to>
    <xdr:cxnSp macro="">
      <xdr:nvCxnSpPr>
        <xdr:cNvPr id="70" name="直線コネクタ 69"/>
        <xdr:cNvCxnSpPr/>
      </xdr:nvCxnSpPr>
      <xdr:spPr>
        <a:xfrm>
          <a:off x="1130300" y="6347917"/>
          <a:ext cx="889000" cy="9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28346</xdr:rowOff>
    </xdr:from>
    <xdr:to>
      <xdr:col>6</xdr:col>
      <xdr:colOff>561975</xdr:colOff>
      <xdr:row>37</xdr:row>
      <xdr:rowOff>129946</xdr:rowOff>
    </xdr:to>
    <xdr:sp macro="" textlink="">
      <xdr:nvSpPr>
        <xdr:cNvPr id="80" name="円/楕円 79"/>
        <xdr:cNvSpPr/>
      </xdr:nvSpPr>
      <xdr:spPr>
        <a:xfrm>
          <a:off x="4584700" y="63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6773</xdr:rowOff>
    </xdr:from>
    <xdr:ext cx="534377" cy="259045"/>
    <xdr:sp macro="" textlink="">
      <xdr:nvSpPr>
        <xdr:cNvPr id="81" name="人件費該当値テキスト"/>
        <xdr:cNvSpPr txBox="1"/>
      </xdr:nvSpPr>
      <xdr:spPr>
        <a:xfrm>
          <a:off x="4686300" y="635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54,268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1981</xdr:rowOff>
    </xdr:from>
    <xdr:to>
      <xdr:col>5</xdr:col>
      <xdr:colOff>409575</xdr:colOff>
      <xdr:row>37</xdr:row>
      <xdr:rowOff>103581</xdr:rowOff>
    </xdr:to>
    <xdr:sp macro="" textlink="">
      <xdr:nvSpPr>
        <xdr:cNvPr id="82" name="円/楕円 81"/>
        <xdr:cNvSpPr/>
      </xdr:nvSpPr>
      <xdr:spPr>
        <a:xfrm>
          <a:off x="3746500" y="634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94708</xdr:rowOff>
    </xdr:from>
    <xdr:ext cx="534377" cy="259045"/>
    <xdr:sp macro="" textlink="">
      <xdr:nvSpPr>
        <xdr:cNvPr id="83" name="テキスト ボックス 82"/>
        <xdr:cNvSpPr txBox="1"/>
      </xdr:nvSpPr>
      <xdr:spPr>
        <a:xfrm>
          <a:off x="3530111" y="643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56,344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27457</xdr:rowOff>
    </xdr:from>
    <xdr:to>
      <xdr:col>4</xdr:col>
      <xdr:colOff>206375</xdr:colOff>
      <xdr:row>37</xdr:row>
      <xdr:rowOff>129057</xdr:rowOff>
    </xdr:to>
    <xdr:sp macro="" textlink="">
      <xdr:nvSpPr>
        <xdr:cNvPr id="84" name="円/楕円 83"/>
        <xdr:cNvSpPr/>
      </xdr:nvSpPr>
      <xdr:spPr>
        <a:xfrm>
          <a:off x="2857500" y="637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120184</xdr:rowOff>
    </xdr:from>
    <xdr:ext cx="534377" cy="259045"/>
    <xdr:sp macro="" textlink="">
      <xdr:nvSpPr>
        <xdr:cNvPr id="85" name="テキスト ボックス 84"/>
        <xdr:cNvSpPr txBox="1"/>
      </xdr:nvSpPr>
      <xdr:spPr>
        <a:xfrm>
          <a:off x="2641111" y="646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54,338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45123</xdr:rowOff>
    </xdr:from>
    <xdr:to>
      <xdr:col>3</xdr:col>
      <xdr:colOff>3175</xdr:colOff>
      <xdr:row>37</xdr:row>
      <xdr:rowOff>146723</xdr:rowOff>
    </xdr:to>
    <xdr:sp macro="" textlink="">
      <xdr:nvSpPr>
        <xdr:cNvPr id="86" name="円/楕円 85"/>
        <xdr:cNvSpPr/>
      </xdr:nvSpPr>
      <xdr:spPr>
        <a:xfrm>
          <a:off x="1968500" y="63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137850</xdr:rowOff>
    </xdr:from>
    <xdr:ext cx="534377" cy="259045"/>
    <xdr:sp macro="" textlink="">
      <xdr:nvSpPr>
        <xdr:cNvPr id="87" name="テキスト ボックス 86"/>
        <xdr:cNvSpPr txBox="1"/>
      </xdr:nvSpPr>
      <xdr:spPr>
        <a:xfrm>
          <a:off x="1752111" y="64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52,947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124917</xdr:rowOff>
    </xdr:from>
    <xdr:to>
      <xdr:col>1</xdr:col>
      <xdr:colOff>485775</xdr:colOff>
      <xdr:row>37</xdr:row>
      <xdr:rowOff>55067</xdr:rowOff>
    </xdr:to>
    <xdr:sp macro="" textlink="">
      <xdr:nvSpPr>
        <xdr:cNvPr id="88" name="円/楕円 87"/>
        <xdr:cNvSpPr/>
      </xdr:nvSpPr>
      <xdr:spPr>
        <a:xfrm>
          <a:off x="1079500" y="62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46194</xdr:rowOff>
    </xdr:from>
    <xdr:ext cx="534377" cy="259045"/>
    <xdr:sp macro="" textlink="">
      <xdr:nvSpPr>
        <xdr:cNvPr id="89" name="テキスト ボックス 88"/>
        <xdr:cNvSpPr txBox="1"/>
      </xdr:nvSpPr>
      <xdr:spPr>
        <a:xfrm>
          <a:off x="863111" y="63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95669</xdr:rowOff>
    </xdr:from>
    <xdr:to>
      <xdr:col>6</xdr:col>
      <xdr:colOff>511175</xdr:colOff>
      <xdr:row>57</xdr:row>
      <xdr:rowOff>117069</xdr:rowOff>
    </xdr:to>
    <xdr:cxnSp macro="">
      <xdr:nvCxnSpPr>
        <xdr:cNvPr id="119" name="直線コネクタ 118"/>
        <xdr:cNvCxnSpPr/>
      </xdr:nvCxnSpPr>
      <xdr:spPr>
        <a:xfrm flipV="1">
          <a:off x="3797300" y="9868319"/>
          <a:ext cx="838200" cy="2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112788</xdr:rowOff>
    </xdr:from>
    <xdr:to>
      <xdr:col>5</xdr:col>
      <xdr:colOff>358775</xdr:colOff>
      <xdr:row>57</xdr:row>
      <xdr:rowOff>117069</xdr:rowOff>
    </xdr:to>
    <xdr:cxnSp macro="">
      <xdr:nvCxnSpPr>
        <xdr:cNvPr id="122" name="直線コネクタ 121"/>
        <xdr:cNvCxnSpPr/>
      </xdr:nvCxnSpPr>
      <xdr:spPr>
        <a:xfrm>
          <a:off x="2908300" y="9885438"/>
          <a:ext cx="889000" cy="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112788</xdr:rowOff>
    </xdr:from>
    <xdr:to>
      <xdr:col>4</xdr:col>
      <xdr:colOff>155575</xdr:colOff>
      <xdr:row>57</xdr:row>
      <xdr:rowOff>157709</xdr:rowOff>
    </xdr:to>
    <xdr:cxnSp macro="">
      <xdr:nvCxnSpPr>
        <xdr:cNvPr id="125" name="直線コネクタ 124"/>
        <xdr:cNvCxnSpPr/>
      </xdr:nvCxnSpPr>
      <xdr:spPr>
        <a:xfrm flipV="1">
          <a:off x="2019300" y="9885438"/>
          <a:ext cx="889000" cy="4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157709</xdr:rowOff>
    </xdr:from>
    <xdr:to>
      <xdr:col>2</xdr:col>
      <xdr:colOff>638175</xdr:colOff>
      <xdr:row>57</xdr:row>
      <xdr:rowOff>169011</xdr:rowOff>
    </xdr:to>
    <xdr:cxnSp macro="">
      <xdr:nvCxnSpPr>
        <xdr:cNvPr id="128" name="直線コネクタ 127"/>
        <xdr:cNvCxnSpPr/>
      </xdr:nvCxnSpPr>
      <xdr:spPr>
        <a:xfrm flipV="1">
          <a:off x="1130300" y="9930359"/>
          <a:ext cx="8890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44869</xdr:rowOff>
    </xdr:from>
    <xdr:to>
      <xdr:col>6</xdr:col>
      <xdr:colOff>561975</xdr:colOff>
      <xdr:row>57</xdr:row>
      <xdr:rowOff>146469</xdr:rowOff>
    </xdr:to>
    <xdr:sp macro="" textlink="">
      <xdr:nvSpPr>
        <xdr:cNvPr id="138" name="円/楕円 137"/>
        <xdr:cNvSpPr/>
      </xdr:nvSpPr>
      <xdr:spPr>
        <a:xfrm>
          <a:off x="4584700" y="981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23296</xdr:rowOff>
    </xdr:from>
    <xdr:ext cx="534377" cy="259045"/>
    <xdr:sp macro="" textlink="">
      <xdr:nvSpPr>
        <xdr:cNvPr id="139" name="物件費該当値テキスト"/>
        <xdr:cNvSpPr txBox="1"/>
      </xdr:nvSpPr>
      <xdr:spPr>
        <a:xfrm>
          <a:off x="4686300" y="979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52,967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66269</xdr:rowOff>
    </xdr:from>
    <xdr:to>
      <xdr:col>5</xdr:col>
      <xdr:colOff>409575</xdr:colOff>
      <xdr:row>57</xdr:row>
      <xdr:rowOff>167869</xdr:rowOff>
    </xdr:to>
    <xdr:sp macro="" textlink="">
      <xdr:nvSpPr>
        <xdr:cNvPr id="140" name="円/楕円 139"/>
        <xdr:cNvSpPr/>
      </xdr:nvSpPr>
      <xdr:spPr>
        <a:xfrm>
          <a:off x="3746500" y="98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158996</xdr:rowOff>
    </xdr:from>
    <xdr:ext cx="534377" cy="259045"/>
    <xdr:sp macro="" textlink="">
      <xdr:nvSpPr>
        <xdr:cNvPr id="141" name="テキスト ボックス 140"/>
        <xdr:cNvSpPr txBox="1"/>
      </xdr:nvSpPr>
      <xdr:spPr>
        <a:xfrm>
          <a:off x="3530111" y="99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51,282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61988</xdr:rowOff>
    </xdr:from>
    <xdr:to>
      <xdr:col>4</xdr:col>
      <xdr:colOff>206375</xdr:colOff>
      <xdr:row>57</xdr:row>
      <xdr:rowOff>163588</xdr:rowOff>
    </xdr:to>
    <xdr:sp macro="" textlink="">
      <xdr:nvSpPr>
        <xdr:cNvPr id="142" name="円/楕円 141"/>
        <xdr:cNvSpPr/>
      </xdr:nvSpPr>
      <xdr:spPr>
        <a:xfrm>
          <a:off x="2857500" y="983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154715</xdr:rowOff>
    </xdr:from>
    <xdr:ext cx="534377" cy="259045"/>
    <xdr:sp macro="" textlink="">
      <xdr:nvSpPr>
        <xdr:cNvPr id="143" name="テキスト ボックス 142"/>
        <xdr:cNvSpPr txBox="1"/>
      </xdr:nvSpPr>
      <xdr:spPr>
        <a:xfrm>
          <a:off x="2641111" y="99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51,619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106909</xdr:rowOff>
    </xdr:from>
    <xdr:to>
      <xdr:col>3</xdr:col>
      <xdr:colOff>3175</xdr:colOff>
      <xdr:row>58</xdr:row>
      <xdr:rowOff>37059</xdr:rowOff>
    </xdr:to>
    <xdr:sp macro="" textlink="">
      <xdr:nvSpPr>
        <xdr:cNvPr id="144" name="円/楕円 143"/>
        <xdr:cNvSpPr/>
      </xdr:nvSpPr>
      <xdr:spPr>
        <a:xfrm>
          <a:off x="1968500" y="987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28186</xdr:rowOff>
    </xdr:from>
    <xdr:ext cx="534377" cy="259045"/>
    <xdr:sp macro="" textlink="">
      <xdr:nvSpPr>
        <xdr:cNvPr id="145" name="テキスト ボックス 144"/>
        <xdr:cNvSpPr txBox="1"/>
      </xdr:nvSpPr>
      <xdr:spPr>
        <a:xfrm>
          <a:off x="1752111" y="997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48,082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118211</xdr:rowOff>
    </xdr:from>
    <xdr:to>
      <xdr:col>1</xdr:col>
      <xdr:colOff>485775</xdr:colOff>
      <xdr:row>58</xdr:row>
      <xdr:rowOff>48361</xdr:rowOff>
    </xdr:to>
    <xdr:sp macro="" textlink="">
      <xdr:nvSpPr>
        <xdr:cNvPr id="146" name="円/楕円 145"/>
        <xdr:cNvSpPr/>
      </xdr:nvSpPr>
      <xdr:spPr>
        <a:xfrm>
          <a:off x="1079500" y="989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39488</xdr:rowOff>
    </xdr:from>
    <xdr:ext cx="534377" cy="259045"/>
    <xdr:sp macro="" textlink="">
      <xdr:nvSpPr>
        <xdr:cNvPr id="147" name="テキスト ボックス 146"/>
        <xdr:cNvSpPr txBox="1"/>
      </xdr:nvSpPr>
      <xdr:spPr>
        <a:xfrm>
          <a:off x="863111" y="998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34119</xdr:rowOff>
    </xdr:from>
    <xdr:to>
      <xdr:col>6</xdr:col>
      <xdr:colOff>511175</xdr:colOff>
      <xdr:row>78</xdr:row>
      <xdr:rowOff>151456</xdr:rowOff>
    </xdr:to>
    <xdr:cxnSp macro="">
      <xdr:nvCxnSpPr>
        <xdr:cNvPr id="178" name="直線コネクタ 177"/>
        <xdr:cNvCxnSpPr/>
      </xdr:nvCxnSpPr>
      <xdr:spPr>
        <a:xfrm flipV="1">
          <a:off x="3797300" y="13407219"/>
          <a:ext cx="838200" cy="11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134013</xdr:rowOff>
    </xdr:from>
    <xdr:ext cx="469744" cy="259045"/>
    <xdr:sp macro="" textlink="">
      <xdr:nvSpPr>
        <xdr:cNvPr id="179"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151456</xdr:rowOff>
    </xdr:from>
    <xdr:to>
      <xdr:col>5</xdr:col>
      <xdr:colOff>358775</xdr:colOff>
      <xdr:row>79</xdr:row>
      <xdr:rowOff>809</xdr:rowOff>
    </xdr:to>
    <xdr:cxnSp macro="">
      <xdr:nvCxnSpPr>
        <xdr:cNvPr id="181" name="直線コネクタ 180"/>
        <xdr:cNvCxnSpPr/>
      </xdr:nvCxnSpPr>
      <xdr:spPr>
        <a:xfrm flipV="1">
          <a:off x="2908300" y="13524556"/>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38038</xdr:rowOff>
    </xdr:from>
    <xdr:to>
      <xdr:col>4</xdr:col>
      <xdr:colOff>155575</xdr:colOff>
      <xdr:row>79</xdr:row>
      <xdr:rowOff>809</xdr:rowOff>
    </xdr:to>
    <xdr:cxnSp macro="">
      <xdr:nvCxnSpPr>
        <xdr:cNvPr id="184" name="直線コネクタ 183"/>
        <xdr:cNvCxnSpPr/>
      </xdr:nvCxnSpPr>
      <xdr:spPr>
        <a:xfrm>
          <a:off x="2019300" y="13411138"/>
          <a:ext cx="889000" cy="13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38038</xdr:rowOff>
    </xdr:from>
    <xdr:to>
      <xdr:col>2</xdr:col>
      <xdr:colOff>638175</xdr:colOff>
      <xdr:row>79</xdr:row>
      <xdr:rowOff>8125</xdr:rowOff>
    </xdr:to>
    <xdr:cxnSp macro="">
      <xdr:nvCxnSpPr>
        <xdr:cNvPr id="187" name="直線コネクタ 186"/>
        <xdr:cNvCxnSpPr/>
      </xdr:nvCxnSpPr>
      <xdr:spPr>
        <a:xfrm flipV="1">
          <a:off x="1130300" y="13411138"/>
          <a:ext cx="889000" cy="14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115268</xdr:rowOff>
    </xdr:from>
    <xdr:ext cx="469744" cy="259045"/>
    <xdr:sp macro="" textlink="">
      <xdr:nvSpPr>
        <xdr:cNvPr id="189" name="テキスト ボックス 188"/>
        <xdr:cNvSpPr txBox="1"/>
      </xdr:nvSpPr>
      <xdr:spPr>
        <a:xfrm>
          <a:off x="1784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154769</xdr:rowOff>
    </xdr:from>
    <xdr:to>
      <xdr:col>6</xdr:col>
      <xdr:colOff>561975</xdr:colOff>
      <xdr:row>78</xdr:row>
      <xdr:rowOff>84919</xdr:rowOff>
    </xdr:to>
    <xdr:sp macro="" textlink="">
      <xdr:nvSpPr>
        <xdr:cNvPr id="197" name="円/楕円 196"/>
        <xdr:cNvSpPr/>
      </xdr:nvSpPr>
      <xdr:spPr>
        <a:xfrm>
          <a:off x="4584700" y="1335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6196</xdr:rowOff>
    </xdr:from>
    <xdr:ext cx="469744" cy="259045"/>
    <xdr:sp macro="" textlink="">
      <xdr:nvSpPr>
        <xdr:cNvPr id="198" name="維持補修費該当値テキスト"/>
        <xdr:cNvSpPr txBox="1"/>
      </xdr:nvSpPr>
      <xdr:spPr>
        <a:xfrm>
          <a:off x="4686300" y="1320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100656</xdr:rowOff>
    </xdr:from>
    <xdr:to>
      <xdr:col>5</xdr:col>
      <xdr:colOff>409575</xdr:colOff>
      <xdr:row>79</xdr:row>
      <xdr:rowOff>30806</xdr:rowOff>
    </xdr:to>
    <xdr:sp macro="" textlink="">
      <xdr:nvSpPr>
        <xdr:cNvPr id="199" name="円/楕円 198"/>
        <xdr:cNvSpPr/>
      </xdr:nvSpPr>
      <xdr:spPr>
        <a:xfrm>
          <a:off x="3746500" y="134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21933</xdr:rowOff>
    </xdr:from>
    <xdr:ext cx="469744" cy="259045"/>
    <xdr:sp macro="" textlink="">
      <xdr:nvSpPr>
        <xdr:cNvPr id="200" name="テキスト ボックス 199"/>
        <xdr:cNvSpPr txBox="1"/>
      </xdr:nvSpPr>
      <xdr:spPr>
        <a:xfrm>
          <a:off x="3562427" y="1356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121459</xdr:rowOff>
    </xdr:from>
    <xdr:to>
      <xdr:col>4</xdr:col>
      <xdr:colOff>206375</xdr:colOff>
      <xdr:row>79</xdr:row>
      <xdr:rowOff>51609</xdr:rowOff>
    </xdr:to>
    <xdr:sp macro="" textlink="">
      <xdr:nvSpPr>
        <xdr:cNvPr id="201" name="円/楕円 200"/>
        <xdr:cNvSpPr/>
      </xdr:nvSpPr>
      <xdr:spPr>
        <a:xfrm>
          <a:off x="2857500" y="1349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42736</xdr:rowOff>
    </xdr:from>
    <xdr:ext cx="469744" cy="259045"/>
    <xdr:sp macro="" textlink="">
      <xdr:nvSpPr>
        <xdr:cNvPr id="202" name="テキスト ボックス 201"/>
        <xdr:cNvSpPr txBox="1"/>
      </xdr:nvSpPr>
      <xdr:spPr>
        <a:xfrm>
          <a:off x="2673427" y="1358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158688</xdr:rowOff>
    </xdr:from>
    <xdr:to>
      <xdr:col>3</xdr:col>
      <xdr:colOff>3175</xdr:colOff>
      <xdr:row>78</xdr:row>
      <xdr:rowOff>88838</xdr:rowOff>
    </xdr:to>
    <xdr:sp macro="" textlink="">
      <xdr:nvSpPr>
        <xdr:cNvPr id="203" name="円/楕円 202"/>
        <xdr:cNvSpPr/>
      </xdr:nvSpPr>
      <xdr:spPr>
        <a:xfrm>
          <a:off x="1968500" y="133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105365</xdr:rowOff>
    </xdr:from>
    <xdr:ext cx="469744" cy="259045"/>
    <xdr:sp macro="" textlink="">
      <xdr:nvSpPr>
        <xdr:cNvPr id="204" name="テキスト ボックス 203"/>
        <xdr:cNvSpPr txBox="1"/>
      </xdr:nvSpPr>
      <xdr:spPr>
        <a:xfrm>
          <a:off x="1784427" y="1313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128775</xdr:rowOff>
    </xdr:from>
    <xdr:to>
      <xdr:col>1</xdr:col>
      <xdr:colOff>485775</xdr:colOff>
      <xdr:row>79</xdr:row>
      <xdr:rowOff>58925</xdr:rowOff>
    </xdr:to>
    <xdr:sp macro="" textlink="">
      <xdr:nvSpPr>
        <xdr:cNvPr id="205" name="円/楕円 204"/>
        <xdr:cNvSpPr/>
      </xdr:nvSpPr>
      <xdr:spPr>
        <a:xfrm>
          <a:off x="1079500" y="1350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50052</xdr:rowOff>
    </xdr:from>
    <xdr:ext cx="469744" cy="259045"/>
    <xdr:sp macro="" textlink="">
      <xdr:nvSpPr>
        <xdr:cNvPr id="206" name="テキスト ボックス 205"/>
        <xdr:cNvSpPr txBox="1"/>
      </xdr:nvSpPr>
      <xdr:spPr>
        <a:xfrm>
          <a:off x="895427" y="1359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169290</xdr:rowOff>
    </xdr:from>
    <xdr:to>
      <xdr:col>6</xdr:col>
      <xdr:colOff>511175</xdr:colOff>
      <xdr:row>98</xdr:row>
      <xdr:rowOff>79590</xdr:rowOff>
    </xdr:to>
    <xdr:cxnSp macro="">
      <xdr:nvCxnSpPr>
        <xdr:cNvPr id="236" name="直線コネクタ 235"/>
        <xdr:cNvCxnSpPr/>
      </xdr:nvCxnSpPr>
      <xdr:spPr>
        <a:xfrm flipV="1">
          <a:off x="3797300" y="16799940"/>
          <a:ext cx="838200" cy="8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66714</xdr:rowOff>
    </xdr:from>
    <xdr:to>
      <xdr:col>5</xdr:col>
      <xdr:colOff>358775</xdr:colOff>
      <xdr:row>98</xdr:row>
      <xdr:rowOff>79590</xdr:rowOff>
    </xdr:to>
    <xdr:cxnSp macro="">
      <xdr:nvCxnSpPr>
        <xdr:cNvPr id="239" name="直線コネクタ 238"/>
        <xdr:cNvCxnSpPr/>
      </xdr:nvCxnSpPr>
      <xdr:spPr>
        <a:xfrm>
          <a:off x="2908300" y="16868814"/>
          <a:ext cx="889000" cy="1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66714</xdr:rowOff>
    </xdr:from>
    <xdr:to>
      <xdr:col>4</xdr:col>
      <xdr:colOff>155575</xdr:colOff>
      <xdr:row>98</xdr:row>
      <xdr:rowOff>128054</xdr:rowOff>
    </xdr:to>
    <xdr:cxnSp macro="">
      <xdr:nvCxnSpPr>
        <xdr:cNvPr id="242" name="直線コネクタ 241"/>
        <xdr:cNvCxnSpPr/>
      </xdr:nvCxnSpPr>
      <xdr:spPr>
        <a:xfrm flipV="1">
          <a:off x="2019300" y="16868814"/>
          <a:ext cx="889000" cy="6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128054</xdr:rowOff>
    </xdr:from>
    <xdr:to>
      <xdr:col>2</xdr:col>
      <xdr:colOff>638175</xdr:colOff>
      <xdr:row>98</xdr:row>
      <xdr:rowOff>153264</xdr:rowOff>
    </xdr:to>
    <xdr:cxnSp macro="">
      <xdr:nvCxnSpPr>
        <xdr:cNvPr id="245" name="直線コネクタ 244"/>
        <xdr:cNvCxnSpPr/>
      </xdr:nvCxnSpPr>
      <xdr:spPr>
        <a:xfrm flipV="1">
          <a:off x="1130300" y="16930154"/>
          <a:ext cx="889000" cy="2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118490</xdr:rowOff>
    </xdr:from>
    <xdr:to>
      <xdr:col>6</xdr:col>
      <xdr:colOff>561975</xdr:colOff>
      <xdr:row>98</xdr:row>
      <xdr:rowOff>48640</xdr:rowOff>
    </xdr:to>
    <xdr:sp macro="" textlink="">
      <xdr:nvSpPr>
        <xdr:cNvPr id="255" name="円/楕円 254"/>
        <xdr:cNvSpPr/>
      </xdr:nvSpPr>
      <xdr:spPr>
        <a:xfrm>
          <a:off x="4584700" y="1674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96917</xdr:rowOff>
    </xdr:from>
    <xdr:ext cx="534377" cy="259045"/>
    <xdr:sp macro="" textlink="">
      <xdr:nvSpPr>
        <xdr:cNvPr id="256" name="扶助費該当値テキスト"/>
        <xdr:cNvSpPr txBox="1"/>
      </xdr:nvSpPr>
      <xdr:spPr>
        <a:xfrm>
          <a:off x="4686300" y="1672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77,170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28790</xdr:rowOff>
    </xdr:from>
    <xdr:to>
      <xdr:col>5</xdr:col>
      <xdr:colOff>409575</xdr:colOff>
      <xdr:row>98</xdr:row>
      <xdr:rowOff>130390</xdr:rowOff>
    </xdr:to>
    <xdr:sp macro="" textlink="">
      <xdr:nvSpPr>
        <xdr:cNvPr id="257" name="円/楕円 256"/>
        <xdr:cNvSpPr/>
      </xdr:nvSpPr>
      <xdr:spPr>
        <a:xfrm>
          <a:off x="3746500" y="168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121517</xdr:rowOff>
    </xdr:from>
    <xdr:ext cx="534377" cy="259045"/>
    <xdr:sp macro="" textlink="">
      <xdr:nvSpPr>
        <xdr:cNvPr id="258" name="テキスト ボックス 257"/>
        <xdr:cNvSpPr txBox="1"/>
      </xdr:nvSpPr>
      <xdr:spPr>
        <a:xfrm>
          <a:off x="3530111" y="1692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70,733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15914</xdr:rowOff>
    </xdr:from>
    <xdr:to>
      <xdr:col>4</xdr:col>
      <xdr:colOff>206375</xdr:colOff>
      <xdr:row>98</xdr:row>
      <xdr:rowOff>117514</xdr:rowOff>
    </xdr:to>
    <xdr:sp macro="" textlink="">
      <xdr:nvSpPr>
        <xdr:cNvPr id="259" name="円/楕円 258"/>
        <xdr:cNvSpPr/>
      </xdr:nvSpPr>
      <xdr:spPr>
        <a:xfrm>
          <a:off x="2857500" y="168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108641</xdr:rowOff>
    </xdr:from>
    <xdr:ext cx="534377" cy="259045"/>
    <xdr:sp macro="" textlink="">
      <xdr:nvSpPr>
        <xdr:cNvPr id="260" name="テキスト ボックス 259"/>
        <xdr:cNvSpPr txBox="1"/>
      </xdr:nvSpPr>
      <xdr:spPr>
        <a:xfrm>
          <a:off x="2641111" y="1691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71,747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77254</xdr:rowOff>
    </xdr:from>
    <xdr:to>
      <xdr:col>3</xdr:col>
      <xdr:colOff>3175</xdr:colOff>
      <xdr:row>99</xdr:row>
      <xdr:rowOff>7404</xdr:rowOff>
    </xdr:to>
    <xdr:sp macro="" textlink="">
      <xdr:nvSpPr>
        <xdr:cNvPr id="261" name="円/楕円 260"/>
        <xdr:cNvSpPr/>
      </xdr:nvSpPr>
      <xdr:spPr>
        <a:xfrm>
          <a:off x="1968500" y="168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169981</xdr:rowOff>
    </xdr:from>
    <xdr:ext cx="534377" cy="259045"/>
    <xdr:sp macro="" textlink="">
      <xdr:nvSpPr>
        <xdr:cNvPr id="262" name="テキスト ボックス 261"/>
        <xdr:cNvSpPr txBox="1"/>
      </xdr:nvSpPr>
      <xdr:spPr>
        <a:xfrm>
          <a:off x="1752111" y="1697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66,917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102464</xdr:rowOff>
    </xdr:from>
    <xdr:to>
      <xdr:col>1</xdr:col>
      <xdr:colOff>485775</xdr:colOff>
      <xdr:row>99</xdr:row>
      <xdr:rowOff>32614</xdr:rowOff>
    </xdr:to>
    <xdr:sp macro="" textlink="">
      <xdr:nvSpPr>
        <xdr:cNvPr id="263" name="円/楕円 262"/>
        <xdr:cNvSpPr/>
      </xdr:nvSpPr>
      <xdr:spPr>
        <a:xfrm>
          <a:off x="1079500" y="1690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23741</xdr:rowOff>
    </xdr:from>
    <xdr:ext cx="534377" cy="259045"/>
    <xdr:sp macro="" textlink="">
      <xdr:nvSpPr>
        <xdr:cNvPr id="264" name="テキスト ボックス 263"/>
        <xdr:cNvSpPr txBox="1"/>
      </xdr:nvSpPr>
      <xdr:spPr>
        <a:xfrm>
          <a:off x="863111" y="1699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98504</xdr:rowOff>
    </xdr:from>
    <xdr:to>
      <xdr:col>15</xdr:col>
      <xdr:colOff>180975</xdr:colOff>
      <xdr:row>37</xdr:row>
      <xdr:rowOff>6636</xdr:rowOff>
    </xdr:to>
    <xdr:cxnSp macro="">
      <xdr:nvCxnSpPr>
        <xdr:cNvPr id="297" name="直線コネクタ 296"/>
        <xdr:cNvCxnSpPr/>
      </xdr:nvCxnSpPr>
      <xdr:spPr>
        <a:xfrm>
          <a:off x="9639300" y="6270704"/>
          <a:ext cx="838200" cy="7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87436</xdr:rowOff>
    </xdr:from>
    <xdr:to>
      <xdr:col>14</xdr:col>
      <xdr:colOff>28575</xdr:colOff>
      <xdr:row>36</xdr:row>
      <xdr:rowOff>98504</xdr:rowOff>
    </xdr:to>
    <xdr:cxnSp macro="">
      <xdr:nvCxnSpPr>
        <xdr:cNvPr id="300" name="直線コネクタ 299"/>
        <xdr:cNvCxnSpPr/>
      </xdr:nvCxnSpPr>
      <xdr:spPr>
        <a:xfrm>
          <a:off x="8750300" y="6259636"/>
          <a:ext cx="889000" cy="1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87436</xdr:rowOff>
    </xdr:from>
    <xdr:to>
      <xdr:col>12</xdr:col>
      <xdr:colOff>511175</xdr:colOff>
      <xdr:row>36</xdr:row>
      <xdr:rowOff>105972</xdr:rowOff>
    </xdr:to>
    <xdr:cxnSp macro="">
      <xdr:nvCxnSpPr>
        <xdr:cNvPr id="303" name="直線コネクタ 302"/>
        <xdr:cNvCxnSpPr/>
      </xdr:nvCxnSpPr>
      <xdr:spPr>
        <a:xfrm flipV="1">
          <a:off x="7861300" y="6259636"/>
          <a:ext cx="889000" cy="1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105972</xdr:rowOff>
    </xdr:from>
    <xdr:to>
      <xdr:col>11</xdr:col>
      <xdr:colOff>307975</xdr:colOff>
      <xdr:row>36</xdr:row>
      <xdr:rowOff>164417</xdr:rowOff>
    </xdr:to>
    <xdr:cxnSp macro="">
      <xdr:nvCxnSpPr>
        <xdr:cNvPr id="306" name="直線コネクタ 305"/>
        <xdr:cNvCxnSpPr/>
      </xdr:nvCxnSpPr>
      <xdr:spPr>
        <a:xfrm flipV="1">
          <a:off x="6972300" y="6278172"/>
          <a:ext cx="889000" cy="5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08" name="テキスト ボックス 307"/>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127286</xdr:rowOff>
    </xdr:from>
    <xdr:to>
      <xdr:col>15</xdr:col>
      <xdr:colOff>231775</xdr:colOff>
      <xdr:row>37</xdr:row>
      <xdr:rowOff>57436</xdr:rowOff>
    </xdr:to>
    <xdr:sp macro="" textlink="">
      <xdr:nvSpPr>
        <xdr:cNvPr id="316" name="円/楕円 315"/>
        <xdr:cNvSpPr/>
      </xdr:nvSpPr>
      <xdr:spPr>
        <a:xfrm>
          <a:off x="10426700" y="629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105713</xdr:rowOff>
    </xdr:from>
    <xdr:ext cx="534377" cy="259045"/>
    <xdr:sp macro="" textlink="">
      <xdr:nvSpPr>
        <xdr:cNvPr id="317" name="補助費等該当値テキスト"/>
        <xdr:cNvSpPr txBox="1"/>
      </xdr:nvSpPr>
      <xdr:spPr>
        <a:xfrm>
          <a:off x="10528300" y="627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49,970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47704</xdr:rowOff>
    </xdr:from>
    <xdr:to>
      <xdr:col>14</xdr:col>
      <xdr:colOff>79375</xdr:colOff>
      <xdr:row>36</xdr:row>
      <xdr:rowOff>149304</xdr:rowOff>
    </xdr:to>
    <xdr:sp macro="" textlink="">
      <xdr:nvSpPr>
        <xdr:cNvPr id="318" name="円/楕円 317"/>
        <xdr:cNvSpPr/>
      </xdr:nvSpPr>
      <xdr:spPr>
        <a:xfrm>
          <a:off x="9588500" y="621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140431</xdr:rowOff>
    </xdr:from>
    <xdr:ext cx="534377" cy="259045"/>
    <xdr:sp macro="" textlink="">
      <xdr:nvSpPr>
        <xdr:cNvPr id="319" name="テキスト ボックス 318"/>
        <xdr:cNvSpPr txBox="1"/>
      </xdr:nvSpPr>
      <xdr:spPr>
        <a:xfrm>
          <a:off x="9372111" y="631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58,325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36636</xdr:rowOff>
    </xdr:from>
    <xdr:to>
      <xdr:col>12</xdr:col>
      <xdr:colOff>561975</xdr:colOff>
      <xdr:row>36</xdr:row>
      <xdr:rowOff>138236</xdr:rowOff>
    </xdr:to>
    <xdr:sp macro="" textlink="">
      <xdr:nvSpPr>
        <xdr:cNvPr id="320" name="円/楕円 319"/>
        <xdr:cNvSpPr/>
      </xdr:nvSpPr>
      <xdr:spPr>
        <a:xfrm>
          <a:off x="8699500" y="620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129363</xdr:rowOff>
    </xdr:from>
    <xdr:ext cx="534377" cy="259045"/>
    <xdr:sp macro="" textlink="">
      <xdr:nvSpPr>
        <xdr:cNvPr id="321" name="テキスト ボックス 320"/>
        <xdr:cNvSpPr txBox="1"/>
      </xdr:nvSpPr>
      <xdr:spPr>
        <a:xfrm>
          <a:off x="8483111" y="630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59,487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55172</xdr:rowOff>
    </xdr:from>
    <xdr:to>
      <xdr:col>11</xdr:col>
      <xdr:colOff>358775</xdr:colOff>
      <xdr:row>36</xdr:row>
      <xdr:rowOff>156772</xdr:rowOff>
    </xdr:to>
    <xdr:sp macro="" textlink="">
      <xdr:nvSpPr>
        <xdr:cNvPr id="322" name="円/楕円 321"/>
        <xdr:cNvSpPr/>
      </xdr:nvSpPr>
      <xdr:spPr>
        <a:xfrm>
          <a:off x="7810500" y="62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1849</xdr:rowOff>
    </xdr:from>
    <xdr:ext cx="534377" cy="259045"/>
    <xdr:sp macro="" textlink="">
      <xdr:nvSpPr>
        <xdr:cNvPr id="323" name="テキスト ボックス 322"/>
        <xdr:cNvSpPr txBox="1"/>
      </xdr:nvSpPr>
      <xdr:spPr>
        <a:xfrm>
          <a:off x="7594111" y="600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57,541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113617</xdr:rowOff>
    </xdr:from>
    <xdr:to>
      <xdr:col>10</xdr:col>
      <xdr:colOff>155575</xdr:colOff>
      <xdr:row>37</xdr:row>
      <xdr:rowOff>43767</xdr:rowOff>
    </xdr:to>
    <xdr:sp macro="" textlink="">
      <xdr:nvSpPr>
        <xdr:cNvPr id="324" name="円/楕円 323"/>
        <xdr:cNvSpPr/>
      </xdr:nvSpPr>
      <xdr:spPr>
        <a:xfrm>
          <a:off x="6921500" y="628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34894</xdr:rowOff>
    </xdr:from>
    <xdr:ext cx="534377" cy="259045"/>
    <xdr:sp macro="" textlink="">
      <xdr:nvSpPr>
        <xdr:cNvPr id="325" name="テキスト ボックス 324"/>
        <xdr:cNvSpPr txBox="1"/>
      </xdr:nvSpPr>
      <xdr:spPr>
        <a:xfrm>
          <a:off x="6705111" y="637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168234</xdr:rowOff>
    </xdr:from>
    <xdr:to>
      <xdr:col>15</xdr:col>
      <xdr:colOff>180975</xdr:colOff>
      <xdr:row>57</xdr:row>
      <xdr:rowOff>11611</xdr:rowOff>
    </xdr:to>
    <xdr:cxnSp macro="">
      <xdr:nvCxnSpPr>
        <xdr:cNvPr id="352" name="直線コネクタ 351"/>
        <xdr:cNvCxnSpPr/>
      </xdr:nvCxnSpPr>
      <xdr:spPr>
        <a:xfrm>
          <a:off x="9639300" y="9426534"/>
          <a:ext cx="838200" cy="35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168234</xdr:rowOff>
    </xdr:from>
    <xdr:to>
      <xdr:col>14</xdr:col>
      <xdr:colOff>28575</xdr:colOff>
      <xdr:row>55</xdr:row>
      <xdr:rowOff>50391</xdr:rowOff>
    </xdr:to>
    <xdr:cxnSp macro="">
      <xdr:nvCxnSpPr>
        <xdr:cNvPr id="355" name="直線コネクタ 354"/>
        <xdr:cNvCxnSpPr/>
      </xdr:nvCxnSpPr>
      <xdr:spPr>
        <a:xfrm flipV="1">
          <a:off x="8750300" y="9426534"/>
          <a:ext cx="889000" cy="5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50391</xdr:rowOff>
    </xdr:from>
    <xdr:to>
      <xdr:col>12</xdr:col>
      <xdr:colOff>511175</xdr:colOff>
      <xdr:row>57</xdr:row>
      <xdr:rowOff>103046</xdr:rowOff>
    </xdr:to>
    <xdr:cxnSp macro="">
      <xdr:nvCxnSpPr>
        <xdr:cNvPr id="358" name="直線コネクタ 357"/>
        <xdr:cNvCxnSpPr/>
      </xdr:nvCxnSpPr>
      <xdr:spPr>
        <a:xfrm flipV="1">
          <a:off x="7861300" y="9480141"/>
          <a:ext cx="889000" cy="3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37088</xdr:rowOff>
    </xdr:from>
    <xdr:ext cx="599010" cy="259045"/>
    <xdr:sp macro="" textlink="">
      <xdr:nvSpPr>
        <xdr:cNvPr id="360" name="テキスト ボックス 359"/>
        <xdr:cNvSpPr txBox="1"/>
      </xdr:nvSpPr>
      <xdr:spPr>
        <a:xfrm>
          <a:off x="8450794"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91827</xdr:rowOff>
    </xdr:from>
    <xdr:to>
      <xdr:col>11</xdr:col>
      <xdr:colOff>307975</xdr:colOff>
      <xdr:row>57</xdr:row>
      <xdr:rowOff>103046</xdr:rowOff>
    </xdr:to>
    <xdr:cxnSp macro="">
      <xdr:nvCxnSpPr>
        <xdr:cNvPr id="361" name="直線コネクタ 360"/>
        <xdr:cNvCxnSpPr/>
      </xdr:nvCxnSpPr>
      <xdr:spPr>
        <a:xfrm>
          <a:off x="6972300" y="9864477"/>
          <a:ext cx="889000" cy="1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132261</xdr:rowOff>
    </xdr:from>
    <xdr:to>
      <xdr:col>15</xdr:col>
      <xdr:colOff>231775</xdr:colOff>
      <xdr:row>57</xdr:row>
      <xdr:rowOff>62411</xdr:rowOff>
    </xdr:to>
    <xdr:sp macro="" textlink="">
      <xdr:nvSpPr>
        <xdr:cNvPr id="371" name="円/楕円 370"/>
        <xdr:cNvSpPr/>
      </xdr:nvSpPr>
      <xdr:spPr>
        <a:xfrm>
          <a:off x="10426700" y="97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110688</xdr:rowOff>
    </xdr:from>
    <xdr:ext cx="534377" cy="259045"/>
    <xdr:sp macro="" textlink="">
      <xdr:nvSpPr>
        <xdr:cNvPr id="372" name="普通建設事業費該当値テキスト"/>
        <xdr:cNvSpPr txBox="1"/>
      </xdr:nvSpPr>
      <xdr:spPr>
        <a:xfrm>
          <a:off x="10528300" y="971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65,516</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117434</xdr:rowOff>
    </xdr:from>
    <xdr:to>
      <xdr:col>14</xdr:col>
      <xdr:colOff>79375</xdr:colOff>
      <xdr:row>55</xdr:row>
      <xdr:rowOff>47584</xdr:rowOff>
    </xdr:to>
    <xdr:sp macro="" textlink="">
      <xdr:nvSpPr>
        <xdr:cNvPr id="373" name="円/楕円 372"/>
        <xdr:cNvSpPr/>
      </xdr:nvSpPr>
      <xdr:spPr>
        <a:xfrm>
          <a:off x="9588500" y="93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64111</xdr:rowOff>
    </xdr:from>
    <xdr:ext cx="599010" cy="259045"/>
    <xdr:sp macro="" textlink="">
      <xdr:nvSpPr>
        <xdr:cNvPr id="374" name="テキスト ボックス 373"/>
        <xdr:cNvSpPr txBox="1"/>
      </xdr:nvSpPr>
      <xdr:spPr>
        <a:xfrm>
          <a:off x="9339794" y="915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143,759</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171041</xdr:rowOff>
    </xdr:from>
    <xdr:to>
      <xdr:col>12</xdr:col>
      <xdr:colOff>561975</xdr:colOff>
      <xdr:row>55</xdr:row>
      <xdr:rowOff>101191</xdr:rowOff>
    </xdr:to>
    <xdr:sp macro="" textlink="">
      <xdr:nvSpPr>
        <xdr:cNvPr id="375" name="円/楕円 374"/>
        <xdr:cNvSpPr/>
      </xdr:nvSpPr>
      <xdr:spPr>
        <a:xfrm>
          <a:off x="8699500" y="942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117718</xdr:rowOff>
    </xdr:from>
    <xdr:ext cx="599010" cy="259045"/>
    <xdr:sp macro="" textlink="">
      <xdr:nvSpPr>
        <xdr:cNvPr id="376" name="テキスト ボックス 375"/>
        <xdr:cNvSpPr txBox="1"/>
      </xdr:nvSpPr>
      <xdr:spPr>
        <a:xfrm>
          <a:off x="8450794" y="9204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132,034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52246</xdr:rowOff>
    </xdr:from>
    <xdr:to>
      <xdr:col>11</xdr:col>
      <xdr:colOff>358775</xdr:colOff>
      <xdr:row>57</xdr:row>
      <xdr:rowOff>153846</xdr:rowOff>
    </xdr:to>
    <xdr:sp macro="" textlink="">
      <xdr:nvSpPr>
        <xdr:cNvPr id="377" name="円/楕円 376"/>
        <xdr:cNvSpPr/>
      </xdr:nvSpPr>
      <xdr:spPr>
        <a:xfrm>
          <a:off x="7810500" y="98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144973</xdr:rowOff>
    </xdr:from>
    <xdr:ext cx="534377" cy="259045"/>
    <xdr:sp macro="" textlink="">
      <xdr:nvSpPr>
        <xdr:cNvPr id="378" name="テキスト ボックス 377"/>
        <xdr:cNvSpPr txBox="1"/>
      </xdr:nvSpPr>
      <xdr:spPr>
        <a:xfrm>
          <a:off x="7594111" y="99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41027</xdr:rowOff>
    </xdr:from>
    <xdr:to>
      <xdr:col>10</xdr:col>
      <xdr:colOff>155575</xdr:colOff>
      <xdr:row>57</xdr:row>
      <xdr:rowOff>142627</xdr:rowOff>
    </xdr:to>
    <xdr:sp macro="" textlink="">
      <xdr:nvSpPr>
        <xdr:cNvPr id="379" name="円/楕円 378"/>
        <xdr:cNvSpPr/>
      </xdr:nvSpPr>
      <xdr:spPr>
        <a:xfrm>
          <a:off x="6921500" y="981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133754</xdr:rowOff>
    </xdr:from>
    <xdr:ext cx="534377" cy="259045"/>
    <xdr:sp macro="" textlink="">
      <xdr:nvSpPr>
        <xdr:cNvPr id="380" name="テキスト ボックス 379"/>
        <xdr:cNvSpPr txBox="1"/>
      </xdr:nvSpPr>
      <xdr:spPr>
        <a:xfrm>
          <a:off x="6705111" y="990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161851</xdr:rowOff>
    </xdr:from>
    <xdr:to>
      <xdr:col>15</xdr:col>
      <xdr:colOff>180975</xdr:colOff>
      <xdr:row>78</xdr:row>
      <xdr:rowOff>98042</xdr:rowOff>
    </xdr:to>
    <xdr:cxnSp macro="">
      <xdr:nvCxnSpPr>
        <xdr:cNvPr id="409" name="直線コネクタ 408"/>
        <xdr:cNvCxnSpPr/>
      </xdr:nvCxnSpPr>
      <xdr:spPr>
        <a:xfrm>
          <a:off x="9639300" y="13192051"/>
          <a:ext cx="838200" cy="27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161851</xdr:rowOff>
    </xdr:from>
    <xdr:to>
      <xdr:col>14</xdr:col>
      <xdr:colOff>28575</xdr:colOff>
      <xdr:row>78</xdr:row>
      <xdr:rowOff>23312</xdr:rowOff>
    </xdr:to>
    <xdr:cxnSp macro="">
      <xdr:nvCxnSpPr>
        <xdr:cNvPr id="412" name="直線コネクタ 411"/>
        <xdr:cNvCxnSpPr/>
      </xdr:nvCxnSpPr>
      <xdr:spPr>
        <a:xfrm flipV="1">
          <a:off x="8750300" y="13192051"/>
          <a:ext cx="889000" cy="20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47242</xdr:rowOff>
    </xdr:from>
    <xdr:to>
      <xdr:col>15</xdr:col>
      <xdr:colOff>231775</xdr:colOff>
      <xdr:row>78</xdr:row>
      <xdr:rowOff>148842</xdr:rowOff>
    </xdr:to>
    <xdr:sp macro="" textlink="">
      <xdr:nvSpPr>
        <xdr:cNvPr id="422" name="円/楕円 421"/>
        <xdr:cNvSpPr/>
      </xdr:nvSpPr>
      <xdr:spPr>
        <a:xfrm>
          <a:off x="10426700" y="1342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133619</xdr:rowOff>
    </xdr:from>
    <xdr:ext cx="534377" cy="259045"/>
    <xdr:sp macro="" textlink="">
      <xdr:nvSpPr>
        <xdr:cNvPr id="423" name="普通建設事業費 （ うち新規整備　）該当値テキスト"/>
        <xdr:cNvSpPr txBox="1"/>
      </xdr:nvSpPr>
      <xdr:spPr>
        <a:xfrm>
          <a:off x="10528300" y="1333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15,467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111051</xdr:rowOff>
    </xdr:from>
    <xdr:to>
      <xdr:col>14</xdr:col>
      <xdr:colOff>79375</xdr:colOff>
      <xdr:row>77</xdr:row>
      <xdr:rowOff>41201</xdr:rowOff>
    </xdr:to>
    <xdr:sp macro="" textlink="">
      <xdr:nvSpPr>
        <xdr:cNvPr id="424" name="円/楕円 423"/>
        <xdr:cNvSpPr/>
      </xdr:nvSpPr>
      <xdr:spPr>
        <a:xfrm>
          <a:off x="9588500" y="131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57728</xdr:rowOff>
    </xdr:from>
    <xdr:ext cx="534377" cy="259045"/>
    <xdr:sp macro="" textlink="">
      <xdr:nvSpPr>
        <xdr:cNvPr id="425" name="テキスト ボックス 424"/>
        <xdr:cNvSpPr txBox="1"/>
      </xdr:nvSpPr>
      <xdr:spPr>
        <a:xfrm>
          <a:off x="9372111" y="129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143962</xdr:rowOff>
    </xdr:from>
    <xdr:to>
      <xdr:col>12</xdr:col>
      <xdr:colOff>561975</xdr:colOff>
      <xdr:row>78</xdr:row>
      <xdr:rowOff>74112</xdr:rowOff>
    </xdr:to>
    <xdr:sp macro="" textlink="">
      <xdr:nvSpPr>
        <xdr:cNvPr id="426" name="円/楕円 425"/>
        <xdr:cNvSpPr/>
      </xdr:nvSpPr>
      <xdr:spPr>
        <a:xfrm>
          <a:off x="8699500" y="133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65239</xdr:rowOff>
    </xdr:from>
    <xdr:ext cx="534377" cy="259045"/>
    <xdr:sp macro="" textlink="">
      <xdr:nvSpPr>
        <xdr:cNvPr id="427" name="テキスト ボックス 426"/>
        <xdr:cNvSpPr txBox="1"/>
      </xdr:nvSpPr>
      <xdr:spPr>
        <a:xfrm>
          <a:off x="8483111" y="1343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148044</xdr:rowOff>
    </xdr:from>
    <xdr:to>
      <xdr:col>15</xdr:col>
      <xdr:colOff>180975</xdr:colOff>
      <xdr:row>97</xdr:row>
      <xdr:rowOff>40128</xdr:rowOff>
    </xdr:to>
    <xdr:cxnSp macro="">
      <xdr:nvCxnSpPr>
        <xdr:cNvPr id="452" name="直線コネクタ 451"/>
        <xdr:cNvCxnSpPr/>
      </xdr:nvCxnSpPr>
      <xdr:spPr>
        <a:xfrm>
          <a:off x="9639300" y="16435794"/>
          <a:ext cx="838200" cy="23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40447</xdr:rowOff>
    </xdr:from>
    <xdr:to>
      <xdr:col>14</xdr:col>
      <xdr:colOff>28575</xdr:colOff>
      <xdr:row>95</xdr:row>
      <xdr:rowOff>148044</xdr:rowOff>
    </xdr:to>
    <xdr:cxnSp macro="">
      <xdr:nvCxnSpPr>
        <xdr:cNvPr id="455" name="直線コネクタ 454"/>
        <xdr:cNvCxnSpPr/>
      </xdr:nvCxnSpPr>
      <xdr:spPr>
        <a:xfrm>
          <a:off x="8750300" y="16328197"/>
          <a:ext cx="889000" cy="10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58315</xdr:rowOff>
    </xdr:from>
    <xdr:ext cx="534377" cy="259045"/>
    <xdr:sp macro="" textlink="">
      <xdr:nvSpPr>
        <xdr:cNvPr id="457" name="テキスト ボックス 456"/>
        <xdr:cNvSpPr txBox="1"/>
      </xdr:nvSpPr>
      <xdr:spPr>
        <a:xfrm>
          <a:off x="9372111" y="166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160778</xdr:rowOff>
    </xdr:from>
    <xdr:to>
      <xdr:col>15</xdr:col>
      <xdr:colOff>231775</xdr:colOff>
      <xdr:row>97</xdr:row>
      <xdr:rowOff>90928</xdr:rowOff>
    </xdr:to>
    <xdr:sp macro="" textlink="">
      <xdr:nvSpPr>
        <xdr:cNvPr id="465" name="円/楕円 464"/>
        <xdr:cNvSpPr/>
      </xdr:nvSpPr>
      <xdr:spPr>
        <a:xfrm>
          <a:off x="10426700" y="1661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139205</xdr:rowOff>
    </xdr:from>
    <xdr:ext cx="534377" cy="259045"/>
    <xdr:sp macro="" textlink="">
      <xdr:nvSpPr>
        <xdr:cNvPr id="466" name="普通建設事業費 （ うち更新整備　）該当値テキスト"/>
        <xdr:cNvSpPr txBox="1"/>
      </xdr:nvSpPr>
      <xdr:spPr>
        <a:xfrm>
          <a:off x="10528300" y="1659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27,423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97244</xdr:rowOff>
    </xdr:from>
    <xdr:to>
      <xdr:col>14</xdr:col>
      <xdr:colOff>79375</xdr:colOff>
      <xdr:row>96</xdr:row>
      <xdr:rowOff>27394</xdr:rowOff>
    </xdr:to>
    <xdr:sp macro="" textlink="">
      <xdr:nvSpPr>
        <xdr:cNvPr id="467" name="円/楕円 466"/>
        <xdr:cNvSpPr/>
      </xdr:nvSpPr>
      <xdr:spPr>
        <a:xfrm>
          <a:off x="9588500" y="163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43921</xdr:rowOff>
    </xdr:from>
    <xdr:ext cx="534377" cy="259045"/>
    <xdr:sp macro="" textlink="">
      <xdr:nvSpPr>
        <xdr:cNvPr id="468" name="テキスト ボックス 467"/>
        <xdr:cNvSpPr txBox="1"/>
      </xdr:nvSpPr>
      <xdr:spPr>
        <a:xfrm>
          <a:off x="9372111" y="1616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68,540</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161097</xdr:rowOff>
    </xdr:from>
    <xdr:to>
      <xdr:col>12</xdr:col>
      <xdr:colOff>561975</xdr:colOff>
      <xdr:row>95</xdr:row>
      <xdr:rowOff>91247</xdr:rowOff>
    </xdr:to>
    <xdr:sp macro="" textlink="">
      <xdr:nvSpPr>
        <xdr:cNvPr id="469" name="円/楕円 468"/>
        <xdr:cNvSpPr/>
      </xdr:nvSpPr>
      <xdr:spPr>
        <a:xfrm>
          <a:off x="8699500" y="1627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107774</xdr:rowOff>
    </xdr:from>
    <xdr:ext cx="534377" cy="259045"/>
    <xdr:sp macro="" textlink="">
      <xdr:nvSpPr>
        <xdr:cNvPr id="470" name="テキスト ボックス 469"/>
        <xdr:cNvSpPr txBox="1"/>
      </xdr:nvSpPr>
      <xdr:spPr>
        <a:xfrm>
          <a:off x="8483111" y="1605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114554</xdr:rowOff>
    </xdr:from>
    <xdr:to>
      <xdr:col>23</xdr:col>
      <xdr:colOff>517525</xdr:colOff>
      <xdr:row>38</xdr:row>
      <xdr:rowOff>139700</xdr:rowOff>
    </xdr:to>
    <xdr:cxnSp macro="">
      <xdr:nvCxnSpPr>
        <xdr:cNvPr id="497" name="直線コネクタ 496"/>
        <xdr:cNvCxnSpPr/>
      </xdr:nvCxnSpPr>
      <xdr:spPr>
        <a:xfrm flipV="1">
          <a:off x="15481300" y="662965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133482</xdr:rowOff>
    </xdr:from>
    <xdr:to>
      <xdr:col>22</xdr:col>
      <xdr:colOff>365125</xdr:colOff>
      <xdr:row>38</xdr:row>
      <xdr:rowOff>139700</xdr:rowOff>
    </xdr:to>
    <xdr:cxnSp macro="">
      <xdr:nvCxnSpPr>
        <xdr:cNvPr id="500" name="直線コネクタ 499"/>
        <xdr:cNvCxnSpPr/>
      </xdr:nvCxnSpPr>
      <xdr:spPr>
        <a:xfrm>
          <a:off x="14592300" y="6648582"/>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129481</xdr:rowOff>
    </xdr:from>
    <xdr:to>
      <xdr:col>21</xdr:col>
      <xdr:colOff>161925</xdr:colOff>
      <xdr:row>38</xdr:row>
      <xdr:rowOff>133482</xdr:rowOff>
    </xdr:to>
    <xdr:cxnSp macro="">
      <xdr:nvCxnSpPr>
        <xdr:cNvPr id="503" name="直線コネクタ 502"/>
        <xdr:cNvCxnSpPr/>
      </xdr:nvCxnSpPr>
      <xdr:spPr>
        <a:xfrm>
          <a:off x="13703300" y="6644581"/>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129481</xdr:rowOff>
    </xdr:from>
    <xdr:to>
      <xdr:col>19</xdr:col>
      <xdr:colOff>644525</xdr:colOff>
      <xdr:row>38</xdr:row>
      <xdr:rowOff>132362</xdr:rowOff>
    </xdr:to>
    <xdr:cxnSp macro="">
      <xdr:nvCxnSpPr>
        <xdr:cNvPr id="506" name="直線コネクタ 505"/>
        <xdr:cNvCxnSpPr/>
      </xdr:nvCxnSpPr>
      <xdr:spPr>
        <a:xfrm flipV="1">
          <a:off x="12814300" y="6644581"/>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63754</xdr:rowOff>
    </xdr:from>
    <xdr:to>
      <xdr:col>23</xdr:col>
      <xdr:colOff>568325</xdr:colOff>
      <xdr:row>38</xdr:row>
      <xdr:rowOff>165354</xdr:rowOff>
    </xdr:to>
    <xdr:sp macro="" textlink="">
      <xdr:nvSpPr>
        <xdr:cNvPr id="516" name="円/楕円 515"/>
        <xdr:cNvSpPr/>
      </xdr:nvSpPr>
      <xdr:spPr>
        <a:xfrm>
          <a:off x="162687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150131</xdr:rowOff>
    </xdr:from>
    <xdr:ext cx="469744" cy="259045"/>
    <xdr:sp macro="" textlink="">
      <xdr:nvSpPr>
        <xdr:cNvPr id="517" name="災害復旧事業費該当値テキスト"/>
        <xdr:cNvSpPr txBox="1"/>
      </xdr:nvSpPr>
      <xdr:spPr>
        <a:xfrm>
          <a:off x="16370300" y="649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8" name="円/楕円 51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9" name="テキスト ボックス 518"/>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82682</xdr:rowOff>
    </xdr:from>
    <xdr:to>
      <xdr:col>21</xdr:col>
      <xdr:colOff>212725</xdr:colOff>
      <xdr:row>39</xdr:row>
      <xdr:rowOff>12832</xdr:rowOff>
    </xdr:to>
    <xdr:sp macro="" textlink="">
      <xdr:nvSpPr>
        <xdr:cNvPr id="520" name="円/楕円 519"/>
        <xdr:cNvSpPr/>
      </xdr:nvSpPr>
      <xdr:spPr>
        <a:xfrm>
          <a:off x="14541500" y="659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3959</xdr:rowOff>
    </xdr:from>
    <xdr:ext cx="378565" cy="259045"/>
    <xdr:sp macro="" textlink="">
      <xdr:nvSpPr>
        <xdr:cNvPr id="521" name="テキスト ボックス 520"/>
        <xdr:cNvSpPr txBox="1"/>
      </xdr:nvSpPr>
      <xdr:spPr>
        <a:xfrm>
          <a:off x="14403017" y="6690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78681</xdr:rowOff>
    </xdr:from>
    <xdr:to>
      <xdr:col>20</xdr:col>
      <xdr:colOff>9525</xdr:colOff>
      <xdr:row>39</xdr:row>
      <xdr:rowOff>8831</xdr:rowOff>
    </xdr:to>
    <xdr:sp macro="" textlink="">
      <xdr:nvSpPr>
        <xdr:cNvPr id="522" name="円/楕円 521"/>
        <xdr:cNvSpPr/>
      </xdr:nvSpPr>
      <xdr:spPr>
        <a:xfrm>
          <a:off x="13652500" y="659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171408</xdr:rowOff>
    </xdr:from>
    <xdr:ext cx="378565" cy="259045"/>
    <xdr:sp macro="" textlink="">
      <xdr:nvSpPr>
        <xdr:cNvPr id="523" name="テキスト ボックス 522"/>
        <xdr:cNvSpPr txBox="1"/>
      </xdr:nvSpPr>
      <xdr:spPr>
        <a:xfrm>
          <a:off x="13514017" y="6686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81562</xdr:rowOff>
    </xdr:from>
    <xdr:to>
      <xdr:col>18</xdr:col>
      <xdr:colOff>492125</xdr:colOff>
      <xdr:row>39</xdr:row>
      <xdr:rowOff>11712</xdr:rowOff>
    </xdr:to>
    <xdr:sp macro="" textlink="">
      <xdr:nvSpPr>
        <xdr:cNvPr id="524" name="円/楕円 523"/>
        <xdr:cNvSpPr/>
      </xdr:nvSpPr>
      <xdr:spPr>
        <a:xfrm>
          <a:off x="12763500" y="659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2839</xdr:rowOff>
    </xdr:from>
    <xdr:ext cx="378565" cy="259045"/>
    <xdr:sp macro="" textlink="">
      <xdr:nvSpPr>
        <xdr:cNvPr id="525" name="テキスト ボックス 524"/>
        <xdr:cNvSpPr txBox="1"/>
      </xdr:nvSpPr>
      <xdr:spPr>
        <a:xfrm>
          <a:off x="12625017" y="6689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77353</xdr:rowOff>
    </xdr:from>
    <xdr:to>
      <xdr:col>23</xdr:col>
      <xdr:colOff>517525</xdr:colOff>
      <xdr:row>78</xdr:row>
      <xdr:rowOff>81052</xdr:rowOff>
    </xdr:to>
    <xdr:cxnSp macro="">
      <xdr:nvCxnSpPr>
        <xdr:cNvPr id="611" name="直線コネクタ 610"/>
        <xdr:cNvCxnSpPr/>
      </xdr:nvCxnSpPr>
      <xdr:spPr>
        <a:xfrm flipV="1">
          <a:off x="15481300" y="13450453"/>
          <a:ext cx="8382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63728</xdr:rowOff>
    </xdr:from>
    <xdr:to>
      <xdr:col>22</xdr:col>
      <xdr:colOff>365125</xdr:colOff>
      <xdr:row>78</xdr:row>
      <xdr:rowOff>81052</xdr:rowOff>
    </xdr:to>
    <xdr:cxnSp macro="">
      <xdr:nvCxnSpPr>
        <xdr:cNvPr id="614" name="直線コネクタ 613"/>
        <xdr:cNvCxnSpPr/>
      </xdr:nvCxnSpPr>
      <xdr:spPr>
        <a:xfrm>
          <a:off x="14592300" y="13436828"/>
          <a:ext cx="889000" cy="1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63728</xdr:rowOff>
    </xdr:from>
    <xdr:to>
      <xdr:col>21</xdr:col>
      <xdr:colOff>161925</xdr:colOff>
      <xdr:row>78</xdr:row>
      <xdr:rowOff>66956</xdr:rowOff>
    </xdr:to>
    <xdr:cxnSp macro="">
      <xdr:nvCxnSpPr>
        <xdr:cNvPr id="617" name="直線コネクタ 616"/>
        <xdr:cNvCxnSpPr/>
      </xdr:nvCxnSpPr>
      <xdr:spPr>
        <a:xfrm flipV="1">
          <a:off x="13703300" y="13436828"/>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66956</xdr:rowOff>
    </xdr:from>
    <xdr:to>
      <xdr:col>19</xdr:col>
      <xdr:colOff>644525</xdr:colOff>
      <xdr:row>78</xdr:row>
      <xdr:rowOff>73326</xdr:rowOff>
    </xdr:to>
    <xdr:cxnSp macro="">
      <xdr:nvCxnSpPr>
        <xdr:cNvPr id="620" name="直線コネクタ 619"/>
        <xdr:cNvCxnSpPr/>
      </xdr:nvCxnSpPr>
      <xdr:spPr>
        <a:xfrm flipV="1">
          <a:off x="12814300" y="13440056"/>
          <a:ext cx="889000" cy="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26553</xdr:rowOff>
    </xdr:from>
    <xdr:to>
      <xdr:col>23</xdr:col>
      <xdr:colOff>568325</xdr:colOff>
      <xdr:row>78</xdr:row>
      <xdr:rowOff>128153</xdr:rowOff>
    </xdr:to>
    <xdr:sp macro="" textlink="">
      <xdr:nvSpPr>
        <xdr:cNvPr id="630" name="円/楕円 629"/>
        <xdr:cNvSpPr/>
      </xdr:nvSpPr>
      <xdr:spPr>
        <a:xfrm>
          <a:off x="16268700" y="1339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112930</xdr:rowOff>
    </xdr:from>
    <xdr:ext cx="534377" cy="259045"/>
    <xdr:sp macro="" textlink="">
      <xdr:nvSpPr>
        <xdr:cNvPr id="631" name="公債費該当値テキスト"/>
        <xdr:cNvSpPr txBox="1"/>
      </xdr:nvSpPr>
      <xdr:spPr>
        <a:xfrm>
          <a:off x="16370300" y="1331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36,364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30252</xdr:rowOff>
    </xdr:from>
    <xdr:to>
      <xdr:col>22</xdr:col>
      <xdr:colOff>415925</xdr:colOff>
      <xdr:row>78</xdr:row>
      <xdr:rowOff>131852</xdr:rowOff>
    </xdr:to>
    <xdr:sp macro="" textlink="">
      <xdr:nvSpPr>
        <xdr:cNvPr id="632" name="円/楕円 631"/>
        <xdr:cNvSpPr/>
      </xdr:nvSpPr>
      <xdr:spPr>
        <a:xfrm>
          <a:off x="15430500" y="1340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122979</xdr:rowOff>
    </xdr:from>
    <xdr:ext cx="534377" cy="259045"/>
    <xdr:sp macro="" textlink="">
      <xdr:nvSpPr>
        <xdr:cNvPr id="633" name="テキスト ボックス 632"/>
        <xdr:cNvSpPr txBox="1"/>
      </xdr:nvSpPr>
      <xdr:spPr>
        <a:xfrm>
          <a:off x="15214111" y="134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12928</xdr:rowOff>
    </xdr:from>
    <xdr:to>
      <xdr:col>21</xdr:col>
      <xdr:colOff>212725</xdr:colOff>
      <xdr:row>78</xdr:row>
      <xdr:rowOff>114528</xdr:rowOff>
    </xdr:to>
    <xdr:sp macro="" textlink="">
      <xdr:nvSpPr>
        <xdr:cNvPr id="634" name="円/楕円 633"/>
        <xdr:cNvSpPr/>
      </xdr:nvSpPr>
      <xdr:spPr>
        <a:xfrm>
          <a:off x="14541500" y="1338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105655</xdr:rowOff>
    </xdr:from>
    <xdr:ext cx="534377" cy="259045"/>
    <xdr:sp macro="" textlink="">
      <xdr:nvSpPr>
        <xdr:cNvPr id="635" name="テキスト ボックス 634"/>
        <xdr:cNvSpPr txBox="1"/>
      </xdr:nvSpPr>
      <xdr:spPr>
        <a:xfrm>
          <a:off x="14325111" y="134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16156</xdr:rowOff>
    </xdr:from>
    <xdr:to>
      <xdr:col>20</xdr:col>
      <xdr:colOff>9525</xdr:colOff>
      <xdr:row>78</xdr:row>
      <xdr:rowOff>117756</xdr:rowOff>
    </xdr:to>
    <xdr:sp macro="" textlink="">
      <xdr:nvSpPr>
        <xdr:cNvPr id="636" name="円/楕円 635"/>
        <xdr:cNvSpPr/>
      </xdr:nvSpPr>
      <xdr:spPr>
        <a:xfrm>
          <a:off x="13652500" y="1338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108883</xdr:rowOff>
    </xdr:from>
    <xdr:ext cx="534377" cy="259045"/>
    <xdr:sp macro="" textlink="">
      <xdr:nvSpPr>
        <xdr:cNvPr id="637" name="テキスト ボックス 636"/>
        <xdr:cNvSpPr txBox="1"/>
      </xdr:nvSpPr>
      <xdr:spPr>
        <a:xfrm>
          <a:off x="13436111" y="1348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22526</xdr:rowOff>
    </xdr:from>
    <xdr:to>
      <xdr:col>18</xdr:col>
      <xdr:colOff>492125</xdr:colOff>
      <xdr:row>78</xdr:row>
      <xdr:rowOff>124126</xdr:rowOff>
    </xdr:to>
    <xdr:sp macro="" textlink="">
      <xdr:nvSpPr>
        <xdr:cNvPr id="638" name="円/楕円 637"/>
        <xdr:cNvSpPr/>
      </xdr:nvSpPr>
      <xdr:spPr>
        <a:xfrm>
          <a:off x="12763500" y="1339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115253</xdr:rowOff>
    </xdr:from>
    <xdr:ext cx="534377" cy="259045"/>
    <xdr:sp macro="" textlink="">
      <xdr:nvSpPr>
        <xdr:cNvPr id="639" name="テキスト ボックス 638"/>
        <xdr:cNvSpPr txBox="1"/>
      </xdr:nvSpPr>
      <xdr:spPr>
        <a:xfrm>
          <a:off x="12547111" y="1348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34849</xdr:rowOff>
    </xdr:from>
    <xdr:to>
      <xdr:col>23</xdr:col>
      <xdr:colOff>517525</xdr:colOff>
      <xdr:row>99</xdr:row>
      <xdr:rowOff>43604</xdr:rowOff>
    </xdr:to>
    <xdr:cxnSp macro="">
      <xdr:nvCxnSpPr>
        <xdr:cNvPr id="668" name="直線コネクタ 667"/>
        <xdr:cNvCxnSpPr/>
      </xdr:nvCxnSpPr>
      <xdr:spPr>
        <a:xfrm flipV="1">
          <a:off x="15481300" y="17008399"/>
          <a:ext cx="83820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42636</xdr:rowOff>
    </xdr:from>
    <xdr:to>
      <xdr:col>22</xdr:col>
      <xdr:colOff>365125</xdr:colOff>
      <xdr:row>99</xdr:row>
      <xdr:rowOff>43604</xdr:rowOff>
    </xdr:to>
    <xdr:cxnSp macro="">
      <xdr:nvCxnSpPr>
        <xdr:cNvPr id="671" name="直線コネクタ 670"/>
        <xdr:cNvCxnSpPr/>
      </xdr:nvCxnSpPr>
      <xdr:spPr>
        <a:xfrm>
          <a:off x="14592300" y="17016186"/>
          <a:ext cx="889000" cy="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42636</xdr:rowOff>
    </xdr:from>
    <xdr:to>
      <xdr:col>21</xdr:col>
      <xdr:colOff>161925</xdr:colOff>
      <xdr:row>99</xdr:row>
      <xdr:rowOff>42887</xdr:rowOff>
    </xdr:to>
    <xdr:cxnSp macro="">
      <xdr:nvCxnSpPr>
        <xdr:cNvPr id="674" name="直線コネクタ 673"/>
        <xdr:cNvCxnSpPr/>
      </xdr:nvCxnSpPr>
      <xdr:spPr>
        <a:xfrm flipV="1">
          <a:off x="13703300" y="17016186"/>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42887</xdr:rowOff>
    </xdr:from>
    <xdr:to>
      <xdr:col>19</xdr:col>
      <xdr:colOff>644525</xdr:colOff>
      <xdr:row>99</xdr:row>
      <xdr:rowOff>42887</xdr:rowOff>
    </xdr:to>
    <xdr:cxnSp macro="">
      <xdr:nvCxnSpPr>
        <xdr:cNvPr id="677" name="直線コネクタ 676"/>
        <xdr:cNvCxnSpPr/>
      </xdr:nvCxnSpPr>
      <xdr:spPr>
        <a:xfrm>
          <a:off x="12814300" y="17016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155499</xdr:rowOff>
    </xdr:from>
    <xdr:to>
      <xdr:col>23</xdr:col>
      <xdr:colOff>568325</xdr:colOff>
      <xdr:row>99</xdr:row>
      <xdr:rowOff>85649</xdr:rowOff>
    </xdr:to>
    <xdr:sp macro="" textlink="">
      <xdr:nvSpPr>
        <xdr:cNvPr id="687" name="円/楕円 686"/>
        <xdr:cNvSpPr/>
      </xdr:nvSpPr>
      <xdr:spPr>
        <a:xfrm>
          <a:off x="16268700" y="1695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70426</xdr:rowOff>
    </xdr:from>
    <xdr:ext cx="469744" cy="259045"/>
    <xdr:sp macro="" textlink="">
      <xdr:nvSpPr>
        <xdr:cNvPr id="688" name="積立金該当値テキスト"/>
        <xdr:cNvSpPr txBox="1"/>
      </xdr:nvSpPr>
      <xdr:spPr>
        <a:xfrm>
          <a:off x="16370300" y="1687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164254</xdr:rowOff>
    </xdr:from>
    <xdr:to>
      <xdr:col>22</xdr:col>
      <xdr:colOff>415925</xdr:colOff>
      <xdr:row>99</xdr:row>
      <xdr:rowOff>94404</xdr:rowOff>
    </xdr:to>
    <xdr:sp macro="" textlink="">
      <xdr:nvSpPr>
        <xdr:cNvPr id="689" name="円/楕円 688"/>
        <xdr:cNvSpPr/>
      </xdr:nvSpPr>
      <xdr:spPr>
        <a:xfrm>
          <a:off x="15430500" y="1696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85531</xdr:rowOff>
    </xdr:from>
    <xdr:ext cx="378565" cy="259045"/>
    <xdr:sp macro="" textlink="">
      <xdr:nvSpPr>
        <xdr:cNvPr id="690" name="テキスト ボックス 689"/>
        <xdr:cNvSpPr txBox="1"/>
      </xdr:nvSpPr>
      <xdr:spPr>
        <a:xfrm>
          <a:off x="15292017" y="17059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163286</xdr:rowOff>
    </xdr:from>
    <xdr:to>
      <xdr:col>21</xdr:col>
      <xdr:colOff>212725</xdr:colOff>
      <xdr:row>99</xdr:row>
      <xdr:rowOff>93436</xdr:rowOff>
    </xdr:to>
    <xdr:sp macro="" textlink="">
      <xdr:nvSpPr>
        <xdr:cNvPr id="691" name="円/楕円 690"/>
        <xdr:cNvSpPr/>
      </xdr:nvSpPr>
      <xdr:spPr>
        <a:xfrm>
          <a:off x="14541500" y="1696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84563</xdr:rowOff>
    </xdr:from>
    <xdr:ext cx="378565" cy="259045"/>
    <xdr:sp macro="" textlink="">
      <xdr:nvSpPr>
        <xdr:cNvPr id="692" name="テキスト ボックス 691"/>
        <xdr:cNvSpPr txBox="1"/>
      </xdr:nvSpPr>
      <xdr:spPr>
        <a:xfrm>
          <a:off x="14403017" y="17058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163537</xdr:rowOff>
    </xdr:from>
    <xdr:to>
      <xdr:col>20</xdr:col>
      <xdr:colOff>9525</xdr:colOff>
      <xdr:row>99</xdr:row>
      <xdr:rowOff>93687</xdr:rowOff>
    </xdr:to>
    <xdr:sp macro="" textlink="">
      <xdr:nvSpPr>
        <xdr:cNvPr id="693" name="円/楕円 692"/>
        <xdr:cNvSpPr/>
      </xdr:nvSpPr>
      <xdr:spPr>
        <a:xfrm>
          <a:off x="13652500" y="1696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84814</xdr:rowOff>
    </xdr:from>
    <xdr:ext cx="378565" cy="259045"/>
    <xdr:sp macro="" textlink="">
      <xdr:nvSpPr>
        <xdr:cNvPr id="694" name="テキスト ボックス 693"/>
        <xdr:cNvSpPr txBox="1"/>
      </xdr:nvSpPr>
      <xdr:spPr>
        <a:xfrm>
          <a:off x="13514017" y="17058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163537</xdr:rowOff>
    </xdr:from>
    <xdr:to>
      <xdr:col>18</xdr:col>
      <xdr:colOff>492125</xdr:colOff>
      <xdr:row>99</xdr:row>
      <xdr:rowOff>93687</xdr:rowOff>
    </xdr:to>
    <xdr:sp macro="" textlink="">
      <xdr:nvSpPr>
        <xdr:cNvPr id="695" name="円/楕円 694"/>
        <xdr:cNvSpPr/>
      </xdr:nvSpPr>
      <xdr:spPr>
        <a:xfrm>
          <a:off x="12763500" y="1696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84814</xdr:rowOff>
    </xdr:from>
    <xdr:ext cx="378565" cy="259045"/>
    <xdr:sp macro="" textlink="">
      <xdr:nvSpPr>
        <xdr:cNvPr id="696" name="テキスト ボックス 695"/>
        <xdr:cNvSpPr txBox="1"/>
      </xdr:nvSpPr>
      <xdr:spPr>
        <a:xfrm>
          <a:off x="12625017" y="17058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42850</xdr:rowOff>
    </xdr:from>
    <xdr:to>
      <xdr:col>32</xdr:col>
      <xdr:colOff>187325</xdr:colOff>
      <xdr:row>39</xdr:row>
      <xdr:rowOff>44450</xdr:rowOff>
    </xdr:to>
    <xdr:cxnSp macro="">
      <xdr:nvCxnSpPr>
        <xdr:cNvPr id="725" name="直線コネクタ 724"/>
        <xdr:cNvCxnSpPr/>
      </xdr:nvCxnSpPr>
      <xdr:spPr>
        <a:xfrm flipV="1">
          <a:off x="21323300" y="6729400"/>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163626</xdr:rowOff>
    </xdr:from>
    <xdr:to>
      <xdr:col>28</xdr:col>
      <xdr:colOff>314325</xdr:colOff>
      <xdr:row>39</xdr:row>
      <xdr:rowOff>44450</xdr:rowOff>
    </xdr:to>
    <xdr:cxnSp macro="">
      <xdr:nvCxnSpPr>
        <xdr:cNvPr id="734" name="直線コネクタ 733"/>
        <xdr:cNvCxnSpPr/>
      </xdr:nvCxnSpPr>
      <xdr:spPr>
        <a:xfrm>
          <a:off x="18656300" y="6678726"/>
          <a:ext cx="889000" cy="5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57173</xdr:rowOff>
    </xdr:from>
    <xdr:ext cx="469744" cy="259045"/>
    <xdr:sp macro="" textlink="">
      <xdr:nvSpPr>
        <xdr:cNvPr id="738" name="テキスト ボックス 737"/>
        <xdr:cNvSpPr txBox="1"/>
      </xdr:nvSpPr>
      <xdr:spPr>
        <a:xfrm>
          <a:off x="18421427" y="674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163500</xdr:rowOff>
    </xdr:from>
    <xdr:to>
      <xdr:col>32</xdr:col>
      <xdr:colOff>238125</xdr:colOff>
      <xdr:row>39</xdr:row>
      <xdr:rowOff>93650</xdr:rowOff>
    </xdr:to>
    <xdr:sp macro="" textlink="">
      <xdr:nvSpPr>
        <xdr:cNvPr id="744" name="円/楕円 743"/>
        <xdr:cNvSpPr/>
      </xdr:nvSpPr>
      <xdr:spPr>
        <a:xfrm>
          <a:off x="22110700" y="66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313932" cy="259045"/>
    <xdr:sp macro="" textlink="">
      <xdr:nvSpPr>
        <xdr:cNvPr id="745" name="投資及び出資金該当値テキスト"/>
        <xdr:cNvSpPr txBox="1"/>
      </xdr:nvSpPr>
      <xdr:spPr>
        <a:xfrm>
          <a:off x="22212300" y="66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112826</xdr:rowOff>
    </xdr:from>
    <xdr:to>
      <xdr:col>27</xdr:col>
      <xdr:colOff>161925</xdr:colOff>
      <xdr:row>39</xdr:row>
      <xdr:rowOff>42976</xdr:rowOff>
    </xdr:to>
    <xdr:sp macro="" textlink="">
      <xdr:nvSpPr>
        <xdr:cNvPr id="752" name="円/楕円 751"/>
        <xdr:cNvSpPr/>
      </xdr:nvSpPr>
      <xdr:spPr>
        <a:xfrm>
          <a:off x="18605500" y="66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59504</xdr:rowOff>
    </xdr:from>
    <xdr:ext cx="469744" cy="259045"/>
    <xdr:sp macro="" textlink="">
      <xdr:nvSpPr>
        <xdr:cNvPr id="753" name="テキスト ボックス 752"/>
        <xdr:cNvSpPr txBox="1"/>
      </xdr:nvSpPr>
      <xdr:spPr>
        <a:xfrm>
          <a:off x="18421427" y="640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127062</xdr:rowOff>
    </xdr:from>
    <xdr:to>
      <xdr:col>32</xdr:col>
      <xdr:colOff>187325</xdr:colOff>
      <xdr:row>56</xdr:row>
      <xdr:rowOff>170136</xdr:rowOff>
    </xdr:to>
    <xdr:cxnSp macro="">
      <xdr:nvCxnSpPr>
        <xdr:cNvPr id="784" name="直線コネクタ 783"/>
        <xdr:cNvCxnSpPr/>
      </xdr:nvCxnSpPr>
      <xdr:spPr>
        <a:xfrm>
          <a:off x="21323300" y="9556812"/>
          <a:ext cx="838200" cy="21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9001</xdr:rowOff>
    </xdr:from>
    <xdr:ext cx="469744" cy="259045"/>
    <xdr:sp macro="" textlink="">
      <xdr:nvSpPr>
        <xdr:cNvPr id="785" name="貸付金平均値テキスト"/>
        <xdr:cNvSpPr txBox="1"/>
      </xdr:nvSpPr>
      <xdr:spPr>
        <a:xfrm>
          <a:off x="22212300" y="995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127062</xdr:rowOff>
    </xdr:from>
    <xdr:to>
      <xdr:col>31</xdr:col>
      <xdr:colOff>34925</xdr:colOff>
      <xdr:row>55</xdr:row>
      <xdr:rowOff>134507</xdr:rowOff>
    </xdr:to>
    <xdr:cxnSp macro="">
      <xdr:nvCxnSpPr>
        <xdr:cNvPr id="787" name="直線コネクタ 786"/>
        <xdr:cNvCxnSpPr/>
      </xdr:nvCxnSpPr>
      <xdr:spPr>
        <a:xfrm flipV="1">
          <a:off x="20434300" y="9556812"/>
          <a:ext cx="889000" cy="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96882</xdr:rowOff>
    </xdr:from>
    <xdr:ext cx="469744" cy="259045"/>
    <xdr:sp macro="" textlink="">
      <xdr:nvSpPr>
        <xdr:cNvPr id="789" name="テキスト ボックス 788"/>
        <xdr:cNvSpPr txBox="1"/>
      </xdr:nvSpPr>
      <xdr:spPr>
        <a:xfrm>
          <a:off x="21088427"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134507</xdr:rowOff>
    </xdr:from>
    <xdr:to>
      <xdr:col>29</xdr:col>
      <xdr:colOff>517525</xdr:colOff>
      <xdr:row>55</xdr:row>
      <xdr:rowOff>135944</xdr:rowOff>
    </xdr:to>
    <xdr:cxnSp macro="">
      <xdr:nvCxnSpPr>
        <xdr:cNvPr id="790" name="直線コネクタ 789"/>
        <xdr:cNvCxnSpPr/>
      </xdr:nvCxnSpPr>
      <xdr:spPr>
        <a:xfrm flipV="1">
          <a:off x="19545300" y="9564257"/>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87117</xdr:rowOff>
    </xdr:from>
    <xdr:ext cx="469744" cy="259045"/>
    <xdr:sp macro="" textlink="">
      <xdr:nvSpPr>
        <xdr:cNvPr id="792" name="テキスト ボックス 791"/>
        <xdr:cNvSpPr txBox="1"/>
      </xdr:nvSpPr>
      <xdr:spPr>
        <a:xfrm>
          <a:off x="20199427" y="100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94176</xdr:rowOff>
    </xdr:from>
    <xdr:to>
      <xdr:col>28</xdr:col>
      <xdr:colOff>314325</xdr:colOff>
      <xdr:row>55</xdr:row>
      <xdr:rowOff>135944</xdr:rowOff>
    </xdr:to>
    <xdr:cxnSp macro="">
      <xdr:nvCxnSpPr>
        <xdr:cNvPr id="793" name="直線コネクタ 792"/>
        <xdr:cNvCxnSpPr/>
      </xdr:nvCxnSpPr>
      <xdr:spPr>
        <a:xfrm>
          <a:off x="18656300" y="9523926"/>
          <a:ext cx="889000" cy="4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76569</xdr:rowOff>
    </xdr:from>
    <xdr:ext cx="469744" cy="259045"/>
    <xdr:sp macro="" textlink="">
      <xdr:nvSpPr>
        <xdr:cNvPr id="795" name="テキスト ボックス 794"/>
        <xdr:cNvSpPr txBox="1"/>
      </xdr:nvSpPr>
      <xdr:spPr>
        <a:xfrm>
          <a:off x="19310427"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73172</xdr:rowOff>
    </xdr:from>
    <xdr:ext cx="469744" cy="259045"/>
    <xdr:sp macro="" textlink="">
      <xdr:nvSpPr>
        <xdr:cNvPr id="797" name="テキスト ボックス 796"/>
        <xdr:cNvSpPr txBox="1"/>
      </xdr:nvSpPr>
      <xdr:spPr>
        <a:xfrm>
          <a:off x="18421427" y="1001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119336</xdr:rowOff>
    </xdr:from>
    <xdr:to>
      <xdr:col>32</xdr:col>
      <xdr:colOff>238125</xdr:colOff>
      <xdr:row>57</xdr:row>
      <xdr:rowOff>49486</xdr:rowOff>
    </xdr:to>
    <xdr:sp macro="" textlink="">
      <xdr:nvSpPr>
        <xdr:cNvPr id="803" name="円/楕円 802"/>
        <xdr:cNvSpPr/>
      </xdr:nvSpPr>
      <xdr:spPr>
        <a:xfrm>
          <a:off x="22110700" y="97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142213</xdr:rowOff>
    </xdr:from>
    <xdr:ext cx="534377" cy="259045"/>
    <xdr:sp macro="" textlink="">
      <xdr:nvSpPr>
        <xdr:cNvPr id="804" name="貸付金該当値テキスト"/>
        <xdr:cNvSpPr txBox="1"/>
      </xdr:nvSpPr>
      <xdr:spPr>
        <a:xfrm>
          <a:off x="22212300" y="957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13,568</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76262</xdr:rowOff>
    </xdr:from>
    <xdr:to>
      <xdr:col>31</xdr:col>
      <xdr:colOff>85725</xdr:colOff>
      <xdr:row>56</xdr:row>
      <xdr:rowOff>6412</xdr:rowOff>
    </xdr:to>
    <xdr:sp macro="" textlink="">
      <xdr:nvSpPr>
        <xdr:cNvPr id="805" name="円/楕円 804"/>
        <xdr:cNvSpPr/>
      </xdr:nvSpPr>
      <xdr:spPr>
        <a:xfrm>
          <a:off x="21272500" y="950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22939</xdr:rowOff>
    </xdr:from>
    <xdr:ext cx="534377" cy="259045"/>
    <xdr:sp macro="" textlink="">
      <xdr:nvSpPr>
        <xdr:cNvPr id="806" name="テキスト ボックス 805"/>
        <xdr:cNvSpPr txBox="1"/>
      </xdr:nvSpPr>
      <xdr:spPr>
        <a:xfrm>
          <a:off x="21056111" y="92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20,137</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83707</xdr:rowOff>
    </xdr:from>
    <xdr:to>
      <xdr:col>29</xdr:col>
      <xdr:colOff>568325</xdr:colOff>
      <xdr:row>56</xdr:row>
      <xdr:rowOff>13857</xdr:rowOff>
    </xdr:to>
    <xdr:sp macro="" textlink="">
      <xdr:nvSpPr>
        <xdr:cNvPr id="807" name="円/楕円 806"/>
        <xdr:cNvSpPr/>
      </xdr:nvSpPr>
      <xdr:spPr>
        <a:xfrm>
          <a:off x="20383500" y="951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30384</xdr:rowOff>
    </xdr:from>
    <xdr:ext cx="534377" cy="259045"/>
    <xdr:sp macro="" textlink="">
      <xdr:nvSpPr>
        <xdr:cNvPr id="808" name="テキスト ボックス 807"/>
        <xdr:cNvSpPr txBox="1"/>
      </xdr:nvSpPr>
      <xdr:spPr>
        <a:xfrm>
          <a:off x="20167111" y="928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19,909</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85144</xdr:rowOff>
    </xdr:from>
    <xdr:to>
      <xdr:col>28</xdr:col>
      <xdr:colOff>365125</xdr:colOff>
      <xdr:row>56</xdr:row>
      <xdr:rowOff>15294</xdr:rowOff>
    </xdr:to>
    <xdr:sp macro="" textlink="">
      <xdr:nvSpPr>
        <xdr:cNvPr id="809" name="円/楕円 808"/>
        <xdr:cNvSpPr/>
      </xdr:nvSpPr>
      <xdr:spPr>
        <a:xfrm>
          <a:off x="19494500" y="951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31821</xdr:rowOff>
    </xdr:from>
    <xdr:ext cx="534377" cy="259045"/>
    <xdr:sp macro="" textlink="">
      <xdr:nvSpPr>
        <xdr:cNvPr id="810" name="テキスト ボックス 809"/>
        <xdr:cNvSpPr txBox="1"/>
      </xdr:nvSpPr>
      <xdr:spPr>
        <a:xfrm>
          <a:off x="19278111" y="929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19,865</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43376</xdr:rowOff>
    </xdr:from>
    <xdr:to>
      <xdr:col>27</xdr:col>
      <xdr:colOff>161925</xdr:colOff>
      <xdr:row>55</xdr:row>
      <xdr:rowOff>144976</xdr:rowOff>
    </xdr:to>
    <xdr:sp macro="" textlink="">
      <xdr:nvSpPr>
        <xdr:cNvPr id="811" name="円/楕円 810"/>
        <xdr:cNvSpPr/>
      </xdr:nvSpPr>
      <xdr:spPr>
        <a:xfrm>
          <a:off x="18605500" y="947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161503</xdr:rowOff>
    </xdr:from>
    <xdr:ext cx="534377" cy="259045"/>
    <xdr:sp macro="" textlink="">
      <xdr:nvSpPr>
        <xdr:cNvPr id="812" name="テキスト ボックス 811"/>
        <xdr:cNvSpPr txBox="1"/>
      </xdr:nvSpPr>
      <xdr:spPr>
        <a:xfrm>
          <a:off x="18389111" y="924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163621</xdr:rowOff>
    </xdr:from>
    <xdr:to>
      <xdr:col>32</xdr:col>
      <xdr:colOff>187325</xdr:colOff>
      <xdr:row>78</xdr:row>
      <xdr:rowOff>3749</xdr:rowOff>
    </xdr:to>
    <xdr:cxnSp macro="">
      <xdr:nvCxnSpPr>
        <xdr:cNvPr id="844" name="直線コネクタ 843"/>
        <xdr:cNvCxnSpPr/>
      </xdr:nvCxnSpPr>
      <xdr:spPr>
        <a:xfrm flipV="1">
          <a:off x="21323300" y="13365271"/>
          <a:ext cx="838200" cy="1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3749</xdr:rowOff>
    </xdr:from>
    <xdr:to>
      <xdr:col>31</xdr:col>
      <xdr:colOff>34925</xdr:colOff>
      <xdr:row>78</xdr:row>
      <xdr:rowOff>25318</xdr:rowOff>
    </xdr:to>
    <xdr:cxnSp macro="">
      <xdr:nvCxnSpPr>
        <xdr:cNvPr id="847" name="直線コネクタ 846"/>
        <xdr:cNvCxnSpPr/>
      </xdr:nvCxnSpPr>
      <xdr:spPr>
        <a:xfrm flipV="1">
          <a:off x="20434300" y="13376849"/>
          <a:ext cx="889000" cy="2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9" name="テキスト ボックス 848"/>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25318</xdr:rowOff>
    </xdr:from>
    <xdr:to>
      <xdr:col>29</xdr:col>
      <xdr:colOff>517525</xdr:colOff>
      <xdr:row>78</xdr:row>
      <xdr:rowOff>61846</xdr:rowOff>
    </xdr:to>
    <xdr:cxnSp macro="">
      <xdr:nvCxnSpPr>
        <xdr:cNvPr id="850" name="直線コネクタ 849"/>
        <xdr:cNvCxnSpPr/>
      </xdr:nvCxnSpPr>
      <xdr:spPr>
        <a:xfrm flipV="1">
          <a:off x="19545300" y="13398418"/>
          <a:ext cx="889000" cy="3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61846</xdr:rowOff>
    </xdr:from>
    <xdr:to>
      <xdr:col>28</xdr:col>
      <xdr:colOff>314325</xdr:colOff>
      <xdr:row>78</xdr:row>
      <xdr:rowOff>69292</xdr:rowOff>
    </xdr:to>
    <xdr:cxnSp macro="">
      <xdr:nvCxnSpPr>
        <xdr:cNvPr id="853" name="直線コネクタ 852"/>
        <xdr:cNvCxnSpPr/>
      </xdr:nvCxnSpPr>
      <xdr:spPr>
        <a:xfrm flipV="1">
          <a:off x="18656300" y="13434946"/>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112821</xdr:rowOff>
    </xdr:from>
    <xdr:to>
      <xdr:col>32</xdr:col>
      <xdr:colOff>238125</xdr:colOff>
      <xdr:row>78</xdr:row>
      <xdr:rowOff>42971</xdr:rowOff>
    </xdr:to>
    <xdr:sp macro="" textlink="">
      <xdr:nvSpPr>
        <xdr:cNvPr id="863" name="円/楕円 862"/>
        <xdr:cNvSpPr/>
      </xdr:nvSpPr>
      <xdr:spPr>
        <a:xfrm>
          <a:off x="22110700" y="133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27748</xdr:rowOff>
    </xdr:from>
    <xdr:ext cx="534377" cy="259045"/>
    <xdr:sp macro="" textlink="">
      <xdr:nvSpPr>
        <xdr:cNvPr id="864" name="繰出金該当値テキスト"/>
        <xdr:cNvSpPr txBox="1"/>
      </xdr:nvSpPr>
      <xdr:spPr>
        <a:xfrm>
          <a:off x="22212300" y="1322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37,035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124399</xdr:rowOff>
    </xdr:from>
    <xdr:to>
      <xdr:col>31</xdr:col>
      <xdr:colOff>85725</xdr:colOff>
      <xdr:row>78</xdr:row>
      <xdr:rowOff>54549</xdr:rowOff>
    </xdr:to>
    <xdr:sp macro="" textlink="">
      <xdr:nvSpPr>
        <xdr:cNvPr id="865" name="円/楕円 864"/>
        <xdr:cNvSpPr/>
      </xdr:nvSpPr>
      <xdr:spPr>
        <a:xfrm>
          <a:off x="21272500" y="1332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45676</xdr:rowOff>
    </xdr:from>
    <xdr:ext cx="534377" cy="259045"/>
    <xdr:sp macro="" textlink="">
      <xdr:nvSpPr>
        <xdr:cNvPr id="866" name="テキスト ボックス 865"/>
        <xdr:cNvSpPr txBox="1"/>
      </xdr:nvSpPr>
      <xdr:spPr>
        <a:xfrm>
          <a:off x="21056111" y="1341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36,326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145968</xdr:rowOff>
    </xdr:from>
    <xdr:to>
      <xdr:col>29</xdr:col>
      <xdr:colOff>568325</xdr:colOff>
      <xdr:row>78</xdr:row>
      <xdr:rowOff>76118</xdr:rowOff>
    </xdr:to>
    <xdr:sp macro="" textlink="">
      <xdr:nvSpPr>
        <xdr:cNvPr id="867" name="円/楕円 866"/>
        <xdr:cNvSpPr/>
      </xdr:nvSpPr>
      <xdr:spPr>
        <a:xfrm>
          <a:off x="20383500" y="133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67245</xdr:rowOff>
    </xdr:from>
    <xdr:ext cx="534377" cy="259045"/>
    <xdr:sp macro="" textlink="">
      <xdr:nvSpPr>
        <xdr:cNvPr id="868" name="テキスト ボックス 867"/>
        <xdr:cNvSpPr txBox="1"/>
      </xdr:nvSpPr>
      <xdr:spPr>
        <a:xfrm>
          <a:off x="20167111" y="134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35,005</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11046</xdr:rowOff>
    </xdr:from>
    <xdr:to>
      <xdr:col>28</xdr:col>
      <xdr:colOff>365125</xdr:colOff>
      <xdr:row>78</xdr:row>
      <xdr:rowOff>112646</xdr:rowOff>
    </xdr:to>
    <xdr:sp macro="" textlink="">
      <xdr:nvSpPr>
        <xdr:cNvPr id="869" name="円/楕円 868"/>
        <xdr:cNvSpPr/>
      </xdr:nvSpPr>
      <xdr:spPr>
        <a:xfrm>
          <a:off x="19494500" y="1338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103773</xdr:rowOff>
    </xdr:from>
    <xdr:ext cx="534377" cy="259045"/>
    <xdr:sp macro="" textlink="">
      <xdr:nvSpPr>
        <xdr:cNvPr id="870" name="テキスト ボックス 869"/>
        <xdr:cNvSpPr txBox="1"/>
      </xdr:nvSpPr>
      <xdr:spPr>
        <a:xfrm>
          <a:off x="19278111" y="134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32,768</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18492</xdr:rowOff>
    </xdr:from>
    <xdr:to>
      <xdr:col>27</xdr:col>
      <xdr:colOff>161925</xdr:colOff>
      <xdr:row>78</xdr:row>
      <xdr:rowOff>120092</xdr:rowOff>
    </xdr:to>
    <xdr:sp macro="" textlink="">
      <xdr:nvSpPr>
        <xdr:cNvPr id="871" name="円/楕円 870"/>
        <xdr:cNvSpPr/>
      </xdr:nvSpPr>
      <xdr:spPr>
        <a:xfrm>
          <a:off x="18605500" y="133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111219</xdr:rowOff>
    </xdr:from>
    <xdr:ext cx="534377" cy="259045"/>
    <xdr:sp macro="" textlink="">
      <xdr:nvSpPr>
        <xdr:cNvPr id="872" name="テキスト ボックス 871"/>
        <xdr:cNvSpPr txBox="1"/>
      </xdr:nvSpPr>
      <xdr:spPr>
        <a:xfrm>
          <a:off x="18389111" y="1348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人件費は住民一人当たり</a:t>
          </a:r>
          <a:r>
            <a:rPr kumimoji="1" lang="en-US" altLang="ja-JP" sz="1300">
              <a:latin typeface="ＭＳ Ｐゴシック"/>
            </a:rPr>
            <a:t>54,268</a:t>
          </a:r>
          <a:r>
            <a:rPr kumimoji="1" lang="ja-JP" altLang="en-US" sz="1300">
              <a:latin typeface="ＭＳ Ｐゴシック"/>
            </a:rPr>
            <a:t>円で、平成</a:t>
          </a:r>
          <a:r>
            <a:rPr kumimoji="1" lang="en-US" altLang="ja-JP" sz="1300">
              <a:latin typeface="ＭＳ Ｐゴシック"/>
            </a:rPr>
            <a:t>25</a:t>
          </a:r>
          <a:r>
            <a:rPr kumimoji="1" lang="ja-JP" altLang="en-US" sz="1300">
              <a:latin typeface="ＭＳ Ｐゴシック"/>
            </a:rPr>
            <a:t>年度以降は</a:t>
          </a:r>
          <a:r>
            <a:rPr kumimoji="1" lang="en-US" altLang="ja-JP" sz="1300">
              <a:latin typeface="ＭＳ Ｐゴシック"/>
            </a:rPr>
            <a:t>50,000</a:t>
          </a:r>
          <a:r>
            <a:rPr kumimoji="1" lang="ja-JP" altLang="en-US" sz="1300">
              <a:latin typeface="ＭＳ Ｐゴシック"/>
            </a:rPr>
            <a:t>円余で推移しており、前年に引き続き類似団体内の最小値に近い数値を維持している。これは、職員数の削減や非常勤特別職に係る報酬の見直し等、従来より人件費削減の取り組みを積極的に進めてきたことによるものであるが、職員数削減による人件費の抑制は困難となりつつあることから、組織機構の見直しや時間外手当の削減により、効率的な行政運営を行っていく。</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普通建設事業費は住民一人当たり</a:t>
          </a:r>
          <a:r>
            <a:rPr kumimoji="1" lang="en-US" altLang="ja-JP" sz="1300">
              <a:latin typeface="ＭＳ Ｐゴシック"/>
            </a:rPr>
            <a:t>65,516</a:t>
          </a:r>
          <a:r>
            <a:rPr kumimoji="1" lang="ja-JP" altLang="en-US" sz="1300">
              <a:latin typeface="ＭＳ Ｐゴシック"/>
            </a:rPr>
            <a:t>円となっており、前年度決算と比較すると</a:t>
          </a:r>
          <a:r>
            <a:rPr kumimoji="1" lang="en-US" altLang="ja-JP" sz="1300">
              <a:latin typeface="ＭＳ Ｐゴシック"/>
            </a:rPr>
            <a:t>54.4%</a:t>
          </a:r>
          <a:r>
            <a:rPr kumimoji="1" lang="ja-JP" altLang="en-US" sz="1300">
              <a:latin typeface="ＭＳ Ｐゴシック"/>
            </a:rPr>
            <a:t>の減となった。これは、近年集中して実施してきた新庁舎等整備事業・新ごみ焼却施設建設事業等の大型普通建設事業が前年度で完了したことによるものであるが、これに伴い地方債残高の上昇が不可避の状況となっている。今後の健全財政維持のため、可能な限り起債額を抑え、低金利での借入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42,954
42,314
98.55
18,340,669
17,032,663
578,169
9,998,438
17,489,968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45212</xdr:rowOff>
    </xdr:from>
    <xdr:to>
      <xdr:col>6</xdr:col>
      <xdr:colOff>511175</xdr:colOff>
      <xdr:row>36</xdr:row>
      <xdr:rowOff>111506</xdr:rowOff>
    </xdr:to>
    <xdr:cxnSp macro="">
      <xdr:nvCxnSpPr>
        <xdr:cNvPr id="61" name="直線コネクタ 60"/>
        <xdr:cNvCxnSpPr/>
      </xdr:nvCxnSpPr>
      <xdr:spPr>
        <a:xfrm>
          <a:off x="3797300" y="6217412"/>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45212</xdr:rowOff>
    </xdr:from>
    <xdr:to>
      <xdr:col>5</xdr:col>
      <xdr:colOff>358775</xdr:colOff>
      <xdr:row>36</xdr:row>
      <xdr:rowOff>81597</xdr:rowOff>
    </xdr:to>
    <xdr:cxnSp macro="">
      <xdr:nvCxnSpPr>
        <xdr:cNvPr id="64" name="直線コネクタ 63"/>
        <xdr:cNvCxnSpPr/>
      </xdr:nvCxnSpPr>
      <xdr:spPr>
        <a:xfrm flipV="1">
          <a:off x="2908300" y="6217412"/>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68072</xdr:rowOff>
    </xdr:from>
    <xdr:to>
      <xdr:col>4</xdr:col>
      <xdr:colOff>155575</xdr:colOff>
      <xdr:row>36</xdr:row>
      <xdr:rowOff>81597</xdr:rowOff>
    </xdr:to>
    <xdr:cxnSp macro="">
      <xdr:nvCxnSpPr>
        <xdr:cNvPr id="67" name="直線コネクタ 66"/>
        <xdr:cNvCxnSpPr/>
      </xdr:nvCxnSpPr>
      <xdr:spPr>
        <a:xfrm>
          <a:off x="2019300" y="6240272"/>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21780</xdr:rowOff>
    </xdr:from>
    <xdr:to>
      <xdr:col>2</xdr:col>
      <xdr:colOff>638175</xdr:colOff>
      <xdr:row>36</xdr:row>
      <xdr:rowOff>68072</xdr:rowOff>
    </xdr:to>
    <xdr:cxnSp macro="">
      <xdr:nvCxnSpPr>
        <xdr:cNvPr id="70" name="直線コネクタ 69"/>
        <xdr:cNvCxnSpPr/>
      </xdr:nvCxnSpPr>
      <xdr:spPr>
        <a:xfrm>
          <a:off x="1130300" y="6193980"/>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60706</xdr:rowOff>
    </xdr:from>
    <xdr:to>
      <xdr:col>6</xdr:col>
      <xdr:colOff>561975</xdr:colOff>
      <xdr:row>36</xdr:row>
      <xdr:rowOff>162306</xdr:rowOff>
    </xdr:to>
    <xdr:sp macro="" textlink="">
      <xdr:nvSpPr>
        <xdr:cNvPr id="80" name="円/楕円 79"/>
        <xdr:cNvSpPr/>
      </xdr:nvSpPr>
      <xdr:spPr>
        <a:xfrm>
          <a:off x="4584700" y="62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39133</xdr:rowOff>
    </xdr:from>
    <xdr:ext cx="469744" cy="259045"/>
    <xdr:sp macro="" textlink="">
      <xdr:nvSpPr>
        <xdr:cNvPr id="81" name="議会費該当値テキスト"/>
        <xdr:cNvSpPr txBox="1"/>
      </xdr:nvSpPr>
      <xdr:spPr>
        <a:xfrm>
          <a:off x="4686300" y="62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165862</xdr:rowOff>
    </xdr:from>
    <xdr:to>
      <xdr:col>5</xdr:col>
      <xdr:colOff>409575</xdr:colOff>
      <xdr:row>36</xdr:row>
      <xdr:rowOff>96012</xdr:rowOff>
    </xdr:to>
    <xdr:sp macro="" textlink="">
      <xdr:nvSpPr>
        <xdr:cNvPr id="82" name="円/楕円 81"/>
        <xdr:cNvSpPr/>
      </xdr:nvSpPr>
      <xdr:spPr>
        <a:xfrm>
          <a:off x="3746500" y="61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87139</xdr:rowOff>
    </xdr:from>
    <xdr:ext cx="469744" cy="259045"/>
    <xdr:sp macro="" textlink="">
      <xdr:nvSpPr>
        <xdr:cNvPr id="83" name="テキスト ボックス 82"/>
        <xdr:cNvSpPr txBox="1"/>
      </xdr:nvSpPr>
      <xdr:spPr>
        <a:xfrm>
          <a:off x="3562427"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30797</xdr:rowOff>
    </xdr:from>
    <xdr:to>
      <xdr:col>4</xdr:col>
      <xdr:colOff>206375</xdr:colOff>
      <xdr:row>36</xdr:row>
      <xdr:rowOff>132397</xdr:rowOff>
    </xdr:to>
    <xdr:sp macro="" textlink="">
      <xdr:nvSpPr>
        <xdr:cNvPr id="84" name="円/楕円 83"/>
        <xdr:cNvSpPr/>
      </xdr:nvSpPr>
      <xdr:spPr>
        <a:xfrm>
          <a:off x="2857500" y="62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123524</xdr:rowOff>
    </xdr:from>
    <xdr:ext cx="469744" cy="259045"/>
    <xdr:sp macro="" textlink="">
      <xdr:nvSpPr>
        <xdr:cNvPr id="85" name="テキスト ボックス 84"/>
        <xdr:cNvSpPr txBox="1"/>
      </xdr:nvSpPr>
      <xdr:spPr>
        <a:xfrm>
          <a:off x="2673427" y="629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17272</xdr:rowOff>
    </xdr:from>
    <xdr:to>
      <xdr:col>3</xdr:col>
      <xdr:colOff>3175</xdr:colOff>
      <xdr:row>36</xdr:row>
      <xdr:rowOff>118872</xdr:rowOff>
    </xdr:to>
    <xdr:sp macro="" textlink="">
      <xdr:nvSpPr>
        <xdr:cNvPr id="86" name="円/楕円 85"/>
        <xdr:cNvSpPr/>
      </xdr:nvSpPr>
      <xdr:spPr>
        <a:xfrm>
          <a:off x="1968500" y="618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109999</xdr:rowOff>
    </xdr:from>
    <xdr:ext cx="469744" cy="259045"/>
    <xdr:sp macro="" textlink="">
      <xdr:nvSpPr>
        <xdr:cNvPr id="87" name="テキスト ボックス 86"/>
        <xdr:cNvSpPr txBox="1"/>
      </xdr:nvSpPr>
      <xdr:spPr>
        <a:xfrm>
          <a:off x="1784427" y="628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142430</xdr:rowOff>
    </xdr:from>
    <xdr:to>
      <xdr:col>1</xdr:col>
      <xdr:colOff>485775</xdr:colOff>
      <xdr:row>36</xdr:row>
      <xdr:rowOff>72580</xdr:rowOff>
    </xdr:to>
    <xdr:sp macro="" textlink="">
      <xdr:nvSpPr>
        <xdr:cNvPr id="88" name="円/楕円 87"/>
        <xdr:cNvSpPr/>
      </xdr:nvSpPr>
      <xdr:spPr>
        <a:xfrm>
          <a:off x="1079500" y="61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63707</xdr:rowOff>
    </xdr:from>
    <xdr:ext cx="469744" cy="259045"/>
    <xdr:sp macro="" textlink="">
      <xdr:nvSpPr>
        <xdr:cNvPr id="89" name="テキスト ボックス 88"/>
        <xdr:cNvSpPr txBox="1"/>
      </xdr:nvSpPr>
      <xdr:spPr>
        <a:xfrm>
          <a:off x="895427" y="623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168773</xdr:rowOff>
    </xdr:from>
    <xdr:to>
      <xdr:col>6</xdr:col>
      <xdr:colOff>511175</xdr:colOff>
      <xdr:row>57</xdr:row>
      <xdr:rowOff>142997</xdr:rowOff>
    </xdr:to>
    <xdr:cxnSp macro="">
      <xdr:nvCxnSpPr>
        <xdr:cNvPr id="116" name="直線コネクタ 115"/>
        <xdr:cNvCxnSpPr/>
      </xdr:nvCxnSpPr>
      <xdr:spPr>
        <a:xfrm>
          <a:off x="3797300" y="9769973"/>
          <a:ext cx="838200" cy="14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41681</xdr:rowOff>
    </xdr:from>
    <xdr:to>
      <xdr:col>5</xdr:col>
      <xdr:colOff>358775</xdr:colOff>
      <xdr:row>56</xdr:row>
      <xdr:rowOff>168773</xdr:rowOff>
    </xdr:to>
    <xdr:cxnSp macro="">
      <xdr:nvCxnSpPr>
        <xdr:cNvPr id="119" name="直線コネクタ 118"/>
        <xdr:cNvCxnSpPr/>
      </xdr:nvCxnSpPr>
      <xdr:spPr>
        <a:xfrm>
          <a:off x="2908300" y="9642881"/>
          <a:ext cx="889000" cy="12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41681</xdr:rowOff>
    </xdr:from>
    <xdr:to>
      <xdr:col>4</xdr:col>
      <xdr:colOff>155575</xdr:colOff>
      <xdr:row>57</xdr:row>
      <xdr:rowOff>137940</xdr:rowOff>
    </xdr:to>
    <xdr:cxnSp macro="">
      <xdr:nvCxnSpPr>
        <xdr:cNvPr id="122" name="直線コネクタ 121"/>
        <xdr:cNvCxnSpPr/>
      </xdr:nvCxnSpPr>
      <xdr:spPr>
        <a:xfrm flipV="1">
          <a:off x="2019300" y="9642881"/>
          <a:ext cx="889000" cy="26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134913</xdr:rowOff>
    </xdr:from>
    <xdr:to>
      <xdr:col>2</xdr:col>
      <xdr:colOff>638175</xdr:colOff>
      <xdr:row>57</xdr:row>
      <xdr:rowOff>137940</xdr:rowOff>
    </xdr:to>
    <xdr:cxnSp macro="">
      <xdr:nvCxnSpPr>
        <xdr:cNvPr id="125" name="直線コネクタ 124"/>
        <xdr:cNvCxnSpPr/>
      </xdr:nvCxnSpPr>
      <xdr:spPr>
        <a:xfrm>
          <a:off x="1130300" y="9907563"/>
          <a:ext cx="889000" cy="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92197</xdr:rowOff>
    </xdr:from>
    <xdr:to>
      <xdr:col>6</xdr:col>
      <xdr:colOff>561975</xdr:colOff>
      <xdr:row>58</xdr:row>
      <xdr:rowOff>22347</xdr:rowOff>
    </xdr:to>
    <xdr:sp macro="" textlink="">
      <xdr:nvSpPr>
        <xdr:cNvPr id="135" name="円/楕円 134"/>
        <xdr:cNvSpPr/>
      </xdr:nvSpPr>
      <xdr:spPr>
        <a:xfrm>
          <a:off x="4584700" y="986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7124</xdr:rowOff>
    </xdr:from>
    <xdr:ext cx="534377" cy="259045"/>
    <xdr:sp macro="" textlink="">
      <xdr:nvSpPr>
        <xdr:cNvPr id="136" name="総務費該当値テキスト"/>
        <xdr:cNvSpPr txBox="1"/>
      </xdr:nvSpPr>
      <xdr:spPr>
        <a:xfrm>
          <a:off x="4686300" y="977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36,779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117973</xdr:rowOff>
    </xdr:from>
    <xdr:to>
      <xdr:col>5</xdr:col>
      <xdr:colOff>409575</xdr:colOff>
      <xdr:row>57</xdr:row>
      <xdr:rowOff>48123</xdr:rowOff>
    </xdr:to>
    <xdr:sp macro="" textlink="">
      <xdr:nvSpPr>
        <xdr:cNvPr id="137" name="円/楕円 136"/>
        <xdr:cNvSpPr/>
      </xdr:nvSpPr>
      <xdr:spPr>
        <a:xfrm>
          <a:off x="3746500" y="971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39250</xdr:rowOff>
    </xdr:from>
    <xdr:ext cx="534377" cy="259045"/>
    <xdr:sp macro="" textlink="">
      <xdr:nvSpPr>
        <xdr:cNvPr id="138" name="テキスト ボックス 137"/>
        <xdr:cNvSpPr txBox="1"/>
      </xdr:nvSpPr>
      <xdr:spPr>
        <a:xfrm>
          <a:off x="3530111" y="981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68,641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162331</xdr:rowOff>
    </xdr:from>
    <xdr:to>
      <xdr:col>4</xdr:col>
      <xdr:colOff>206375</xdr:colOff>
      <xdr:row>56</xdr:row>
      <xdr:rowOff>92481</xdr:rowOff>
    </xdr:to>
    <xdr:sp macro="" textlink="">
      <xdr:nvSpPr>
        <xdr:cNvPr id="139" name="円/楕円 138"/>
        <xdr:cNvSpPr/>
      </xdr:nvSpPr>
      <xdr:spPr>
        <a:xfrm>
          <a:off x="2857500" y="959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109008</xdr:rowOff>
    </xdr:from>
    <xdr:ext cx="534377" cy="259045"/>
    <xdr:sp macro="" textlink="">
      <xdr:nvSpPr>
        <xdr:cNvPr id="140" name="テキスト ボックス 139"/>
        <xdr:cNvSpPr txBox="1"/>
      </xdr:nvSpPr>
      <xdr:spPr>
        <a:xfrm>
          <a:off x="2641111" y="936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96,439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87140</xdr:rowOff>
    </xdr:from>
    <xdr:to>
      <xdr:col>3</xdr:col>
      <xdr:colOff>3175</xdr:colOff>
      <xdr:row>58</xdr:row>
      <xdr:rowOff>17290</xdr:rowOff>
    </xdr:to>
    <xdr:sp macro="" textlink="">
      <xdr:nvSpPr>
        <xdr:cNvPr id="141" name="円/楕円 140"/>
        <xdr:cNvSpPr/>
      </xdr:nvSpPr>
      <xdr:spPr>
        <a:xfrm>
          <a:off x="1968500" y="985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8417</xdr:rowOff>
    </xdr:from>
    <xdr:ext cx="534377" cy="259045"/>
    <xdr:sp macro="" textlink="">
      <xdr:nvSpPr>
        <xdr:cNvPr id="142" name="テキスト ボックス 141"/>
        <xdr:cNvSpPr txBox="1"/>
      </xdr:nvSpPr>
      <xdr:spPr>
        <a:xfrm>
          <a:off x="1752111" y="995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84113</xdr:rowOff>
    </xdr:from>
    <xdr:to>
      <xdr:col>1</xdr:col>
      <xdr:colOff>485775</xdr:colOff>
      <xdr:row>58</xdr:row>
      <xdr:rowOff>14263</xdr:rowOff>
    </xdr:to>
    <xdr:sp macro="" textlink="">
      <xdr:nvSpPr>
        <xdr:cNvPr id="143" name="円/楕円 142"/>
        <xdr:cNvSpPr/>
      </xdr:nvSpPr>
      <xdr:spPr>
        <a:xfrm>
          <a:off x="1079500" y="985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5390</xdr:rowOff>
    </xdr:from>
    <xdr:ext cx="534377" cy="259045"/>
    <xdr:sp macro="" textlink="">
      <xdr:nvSpPr>
        <xdr:cNvPr id="144" name="テキスト ボックス 143"/>
        <xdr:cNvSpPr txBox="1"/>
      </xdr:nvSpPr>
      <xdr:spPr>
        <a:xfrm>
          <a:off x="863111" y="994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131598</xdr:rowOff>
    </xdr:from>
    <xdr:to>
      <xdr:col>6</xdr:col>
      <xdr:colOff>511175</xdr:colOff>
      <xdr:row>78</xdr:row>
      <xdr:rowOff>38119</xdr:rowOff>
    </xdr:to>
    <xdr:cxnSp macro="">
      <xdr:nvCxnSpPr>
        <xdr:cNvPr id="172" name="直線コネクタ 171"/>
        <xdr:cNvCxnSpPr/>
      </xdr:nvCxnSpPr>
      <xdr:spPr>
        <a:xfrm flipV="1">
          <a:off x="3797300" y="13333248"/>
          <a:ext cx="838200" cy="7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38119</xdr:rowOff>
    </xdr:from>
    <xdr:to>
      <xdr:col>5</xdr:col>
      <xdr:colOff>358775</xdr:colOff>
      <xdr:row>78</xdr:row>
      <xdr:rowOff>43272</xdr:rowOff>
    </xdr:to>
    <xdr:cxnSp macro="">
      <xdr:nvCxnSpPr>
        <xdr:cNvPr id="175" name="直線コネクタ 174"/>
        <xdr:cNvCxnSpPr/>
      </xdr:nvCxnSpPr>
      <xdr:spPr>
        <a:xfrm flipV="1">
          <a:off x="2908300" y="13411219"/>
          <a:ext cx="889000" cy="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43272</xdr:rowOff>
    </xdr:from>
    <xdr:to>
      <xdr:col>4</xdr:col>
      <xdr:colOff>155575</xdr:colOff>
      <xdr:row>78</xdr:row>
      <xdr:rowOff>67019</xdr:rowOff>
    </xdr:to>
    <xdr:cxnSp macro="">
      <xdr:nvCxnSpPr>
        <xdr:cNvPr id="178" name="直線コネクタ 177"/>
        <xdr:cNvCxnSpPr/>
      </xdr:nvCxnSpPr>
      <xdr:spPr>
        <a:xfrm flipV="1">
          <a:off x="2019300" y="13416372"/>
          <a:ext cx="889000" cy="2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67019</xdr:rowOff>
    </xdr:from>
    <xdr:to>
      <xdr:col>2</xdr:col>
      <xdr:colOff>638175</xdr:colOff>
      <xdr:row>78</xdr:row>
      <xdr:rowOff>89038</xdr:rowOff>
    </xdr:to>
    <xdr:cxnSp macro="">
      <xdr:nvCxnSpPr>
        <xdr:cNvPr id="181" name="直線コネクタ 180"/>
        <xdr:cNvCxnSpPr/>
      </xdr:nvCxnSpPr>
      <xdr:spPr>
        <a:xfrm flipV="1">
          <a:off x="1130300" y="13440119"/>
          <a:ext cx="889000" cy="2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80798</xdr:rowOff>
    </xdr:from>
    <xdr:to>
      <xdr:col>6</xdr:col>
      <xdr:colOff>561975</xdr:colOff>
      <xdr:row>78</xdr:row>
      <xdr:rowOff>10948</xdr:rowOff>
    </xdr:to>
    <xdr:sp macro="" textlink="">
      <xdr:nvSpPr>
        <xdr:cNvPr id="191" name="円/楕円 190"/>
        <xdr:cNvSpPr/>
      </xdr:nvSpPr>
      <xdr:spPr>
        <a:xfrm>
          <a:off x="4584700" y="1328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167175</xdr:rowOff>
    </xdr:from>
    <xdr:ext cx="599010" cy="259045"/>
    <xdr:sp macro="" textlink="">
      <xdr:nvSpPr>
        <xdr:cNvPr id="192" name="民生費該当値テキスト"/>
        <xdr:cNvSpPr txBox="1"/>
      </xdr:nvSpPr>
      <xdr:spPr>
        <a:xfrm>
          <a:off x="4686300" y="1319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139,272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158769</xdr:rowOff>
    </xdr:from>
    <xdr:to>
      <xdr:col>5</xdr:col>
      <xdr:colOff>409575</xdr:colOff>
      <xdr:row>78</xdr:row>
      <xdr:rowOff>88919</xdr:rowOff>
    </xdr:to>
    <xdr:sp macro="" textlink="">
      <xdr:nvSpPr>
        <xdr:cNvPr id="193" name="円/楕円 192"/>
        <xdr:cNvSpPr/>
      </xdr:nvSpPr>
      <xdr:spPr>
        <a:xfrm>
          <a:off x="3746500" y="133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80046</xdr:rowOff>
    </xdr:from>
    <xdr:ext cx="599010" cy="259045"/>
    <xdr:sp macro="" textlink="">
      <xdr:nvSpPr>
        <xdr:cNvPr id="194" name="テキスト ボックス 193"/>
        <xdr:cNvSpPr txBox="1"/>
      </xdr:nvSpPr>
      <xdr:spPr>
        <a:xfrm>
          <a:off x="3497794" y="1345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122,218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163922</xdr:rowOff>
    </xdr:from>
    <xdr:to>
      <xdr:col>4</xdr:col>
      <xdr:colOff>206375</xdr:colOff>
      <xdr:row>78</xdr:row>
      <xdr:rowOff>94072</xdr:rowOff>
    </xdr:to>
    <xdr:sp macro="" textlink="">
      <xdr:nvSpPr>
        <xdr:cNvPr id="195" name="円/楕円 194"/>
        <xdr:cNvSpPr/>
      </xdr:nvSpPr>
      <xdr:spPr>
        <a:xfrm>
          <a:off x="2857500" y="133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85199</xdr:rowOff>
    </xdr:from>
    <xdr:ext cx="599010" cy="259045"/>
    <xdr:sp macro="" textlink="">
      <xdr:nvSpPr>
        <xdr:cNvPr id="196" name="テキスト ボックス 195"/>
        <xdr:cNvSpPr txBox="1"/>
      </xdr:nvSpPr>
      <xdr:spPr>
        <a:xfrm>
          <a:off x="2608794" y="134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121,091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16219</xdr:rowOff>
    </xdr:from>
    <xdr:to>
      <xdr:col>3</xdr:col>
      <xdr:colOff>3175</xdr:colOff>
      <xdr:row>78</xdr:row>
      <xdr:rowOff>117819</xdr:rowOff>
    </xdr:to>
    <xdr:sp macro="" textlink="">
      <xdr:nvSpPr>
        <xdr:cNvPr id="197" name="円/楕円 196"/>
        <xdr:cNvSpPr/>
      </xdr:nvSpPr>
      <xdr:spPr>
        <a:xfrm>
          <a:off x="1968500" y="133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108946</xdr:rowOff>
    </xdr:from>
    <xdr:ext cx="599010" cy="259045"/>
    <xdr:sp macro="" textlink="">
      <xdr:nvSpPr>
        <xdr:cNvPr id="198" name="テキスト ボックス 197"/>
        <xdr:cNvSpPr txBox="1"/>
      </xdr:nvSpPr>
      <xdr:spPr>
        <a:xfrm>
          <a:off x="1719794" y="1348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115,897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38238</xdr:rowOff>
    </xdr:from>
    <xdr:to>
      <xdr:col>1</xdr:col>
      <xdr:colOff>485775</xdr:colOff>
      <xdr:row>78</xdr:row>
      <xdr:rowOff>139838</xdr:rowOff>
    </xdr:to>
    <xdr:sp macro="" textlink="">
      <xdr:nvSpPr>
        <xdr:cNvPr id="199" name="円/楕円 198"/>
        <xdr:cNvSpPr/>
      </xdr:nvSpPr>
      <xdr:spPr>
        <a:xfrm>
          <a:off x="1079500" y="1341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130965</xdr:rowOff>
    </xdr:from>
    <xdr:ext cx="599010" cy="259045"/>
    <xdr:sp macro="" textlink="">
      <xdr:nvSpPr>
        <xdr:cNvPr id="200" name="テキスト ボックス 199"/>
        <xdr:cNvSpPr txBox="1"/>
      </xdr:nvSpPr>
      <xdr:spPr>
        <a:xfrm>
          <a:off x="830794" y="1350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66850</xdr:rowOff>
    </xdr:from>
    <xdr:to>
      <xdr:col>6</xdr:col>
      <xdr:colOff>511175</xdr:colOff>
      <xdr:row>96</xdr:row>
      <xdr:rowOff>160680</xdr:rowOff>
    </xdr:to>
    <xdr:cxnSp macro="">
      <xdr:nvCxnSpPr>
        <xdr:cNvPr id="225" name="直線コネクタ 224"/>
        <xdr:cNvCxnSpPr/>
      </xdr:nvCxnSpPr>
      <xdr:spPr>
        <a:xfrm>
          <a:off x="3797300" y="16354600"/>
          <a:ext cx="838200" cy="26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66850</xdr:rowOff>
    </xdr:from>
    <xdr:to>
      <xdr:col>5</xdr:col>
      <xdr:colOff>358775</xdr:colOff>
      <xdr:row>96</xdr:row>
      <xdr:rowOff>90779</xdr:rowOff>
    </xdr:to>
    <xdr:cxnSp macro="">
      <xdr:nvCxnSpPr>
        <xdr:cNvPr id="228" name="直線コネクタ 227"/>
        <xdr:cNvCxnSpPr/>
      </xdr:nvCxnSpPr>
      <xdr:spPr>
        <a:xfrm flipV="1">
          <a:off x="2908300" y="16354600"/>
          <a:ext cx="889000" cy="19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90779</xdr:rowOff>
    </xdr:from>
    <xdr:to>
      <xdr:col>4</xdr:col>
      <xdr:colOff>155575</xdr:colOff>
      <xdr:row>96</xdr:row>
      <xdr:rowOff>143466</xdr:rowOff>
    </xdr:to>
    <xdr:cxnSp macro="">
      <xdr:nvCxnSpPr>
        <xdr:cNvPr id="231" name="直線コネクタ 230"/>
        <xdr:cNvCxnSpPr/>
      </xdr:nvCxnSpPr>
      <xdr:spPr>
        <a:xfrm flipV="1">
          <a:off x="2019300" y="16549979"/>
          <a:ext cx="889000" cy="5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126389</xdr:rowOff>
    </xdr:from>
    <xdr:to>
      <xdr:col>2</xdr:col>
      <xdr:colOff>638175</xdr:colOff>
      <xdr:row>96</xdr:row>
      <xdr:rowOff>143466</xdr:rowOff>
    </xdr:to>
    <xdr:cxnSp macro="">
      <xdr:nvCxnSpPr>
        <xdr:cNvPr id="234" name="直線コネクタ 233"/>
        <xdr:cNvCxnSpPr/>
      </xdr:nvCxnSpPr>
      <xdr:spPr>
        <a:xfrm>
          <a:off x="1130300" y="16585589"/>
          <a:ext cx="889000" cy="1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109880</xdr:rowOff>
    </xdr:from>
    <xdr:to>
      <xdr:col>6</xdr:col>
      <xdr:colOff>561975</xdr:colOff>
      <xdr:row>97</xdr:row>
      <xdr:rowOff>40030</xdr:rowOff>
    </xdr:to>
    <xdr:sp macro="" textlink="">
      <xdr:nvSpPr>
        <xdr:cNvPr id="244" name="円/楕円 243"/>
        <xdr:cNvSpPr/>
      </xdr:nvSpPr>
      <xdr:spPr>
        <a:xfrm>
          <a:off x="4584700" y="1656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24807</xdr:rowOff>
    </xdr:from>
    <xdr:ext cx="534377" cy="259045"/>
    <xdr:sp macro="" textlink="">
      <xdr:nvSpPr>
        <xdr:cNvPr id="245" name="衛生費該当値テキスト"/>
        <xdr:cNvSpPr txBox="1"/>
      </xdr:nvSpPr>
      <xdr:spPr>
        <a:xfrm>
          <a:off x="4686300" y="1648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36,329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16050</xdr:rowOff>
    </xdr:from>
    <xdr:to>
      <xdr:col>5</xdr:col>
      <xdr:colOff>409575</xdr:colOff>
      <xdr:row>95</xdr:row>
      <xdr:rowOff>117650</xdr:rowOff>
    </xdr:to>
    <xdr:sp macro="" textlink="">
      <xdr:nvSpPr>
        <xdr:cNvPr id="246" name="円/楕円 245"/>
        <xdr:cNvSpPr/>
      </xdr:nvSpPr>
      <xdr:spPr>
        <a:xfrm>
          <a:off x="3746500" y="163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134177</xdr:rowOff>
    </xdr:from>
    <xdr:ext cx="534377" cy="259045"/>
    <xdr:sp macro="" textlink="">
      <xdr:nvSpPr>
        <xdr:cNvPr id="247" name="テキスト ボックス 246"/>
        <xdr:cNvSpPr txBox="1"/>
      </xdr:nvSpPr>
      <xdr:spPr>
        <a:xfrm>
          <a:off x="3530111" y="160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82,747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39979</xdr:rowOff>
    </xdr:from>
    <xdr:to>
      <xdr:col>4</xdr:col>
      <xdr:colOff>206375</xdr:colOff>
      <xdr:row>96</xdr:row>
      <xdr:rowOff>141579</xdr:rowOff>
    </xdr:to>
    <xdr:sp macro="" textlink="">
      <xdr:nvSpPr>
        <xdr:cNvPr id="248" name="円/楕円 247"/>
        <xdr:cNvSpPr/>
      </xdr:nvSpPr>
      <xdr:spPr>
        <a:xfrm>
          <a:off x="2857500" y="1649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132706</xdr:rowOff>
    </xdr:from>
    <xdr:ext cx="534377" cy="259045"/>
    <xdr:sp macro="" textlink="">
      <xdr:nvSpPr>
        <xdr:cNvPr id="249" name="テキスト ボックス 248"/>
        <xdr:cNvSpPr txBox="1"/>
      </xdr:nvSpPr>
      <xdr:spPr>
        <a:xfrm>
          <a:off x="2641111" y="1659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92666</xdr:rowOff>
    </xdr:from>
    <xdr:to>
      <xdr:col>3</xdr:col>
      <xdr:colOff>3175</xdr:colOff>
      <xdr:row>97</xdr:row>
      <xdr:rowOff>22816</xdr:rowOff>
    </xdr:to>
    <xdr:sp macro="" textlink="">
      <xdr:nvSpPr>
        <xdr:cNvPr id="250" name="円/楕円 249"/>
        <xdr:cNvSpPr/>
      </xdr:nvSpPr>
      <xdr:spPr>
        <a:xfrm>
          <a:off x="1968500" y="1655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13943</xdr:rowOff>
    </xdr:from>
    <xdr:ext cx="534377" cy="259045"/>
    <xdr:sp macro="" textlink="">
      <xdr:nvSpPr>
        <xdr:cNvPr id="251" name="テキスト ボックス 250"/>
        <xdr:cNvSpPr txBox="1"/>
      </xdr:nvSpPr>
      <xdr:spPr>
        <a:xfrm>
          <a:off x="1752111" y="1664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75589</xdr:rowOff>
    </xdr:from>
    <xdr:to>
      <xdr:col>1</xdr:col>
      <xdr:colOff>485775</xdr:colOff>
      <xdr:row>97</xdr:row>
      <xdr:rowOff>5739</xdr:rowOff>
    </xdr:to>
    <xdr:sp macro="" textlink="">
      <xdr:nvSpPr>
        <xdr:cNvPr id="252" name="円/楕円 251"/>
        <xdr:cNvSpPr/>
      </xdr:nvSpPr>
      <xdr:spPr>
        <a:xfrm>
          <a:off x="1079500" y="1653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168316</xdr:rowOff>
    </xdr:from>
    <xdr:ext cx="534377" cy="259045"/>
    <xdr:sp macro="" textlink="">
      <xdr:nvSpPr>
        <xdr:cNvPr id="253" name="テキスト ボックス 252"/>
        <xdr:cNvSpPr txBox="1"/>
      </xdr:nvSpPr>
      <xdr:spPr>
        <a:xfrm>
          <a:off x="863111" y="1662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113901</xdr:rowOff>
    </xdr:from>
    <xdr:to>
      <xdr:col>15</xdr:col>
      <xdr:colOff>180975</xdr:colOff>
      <xdr:row>35</xdr:row>
      <xdr:rowOff>98878</xdr:rowOff>
    </xdr:to>
    <xdr:cxnSp macro="">
      <xdr:nvCxnSpPr>
        <xdr:cNvPr id="284" name="直線コネクタ 283"/>
        <xdr:cNvCxnSpPr/>
      </xdr:nvCxnSpPr>
      <xdr:spPr>
        <a:xfrm>
          <a:off x="9639300" y="5943201"/>
          <a:ext cx="838200" cy="15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106063</xdr:rowOff>
    </xdr:from>
    <xdr:to>
      <xdr:col>14</xdr:col>
      <xdr:colOff>28575</xdr:colOff>
      <xdr:row>34</xdr:row>
      <xdr:rowOff>113901</xdr:rowOff>
    </xdr:to>
    <xdr:cxnSp macro="">
      <xdr:nvCxnSpPr>
        <xdr:cNvPr id="287" name="直線コネクタ 286"/>
        <xdr:cNvCxnSpPr/>
      </xdr:nvCxnSpPr>
      <xdr:spPr>
        <a:xfrm>
          <a:off x="8750300" y="5935363"/>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28465</xdr:rowOff>
    </xdr:from>
    <xdr:ext cx="378565" cy="259045"/>
    <xdr:sp macro="" textlink="">
      <xdr:nvSpPr>
        <xdr:cNvPr id="289" name="テキスト ボックス 288"/>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94633</xdr:rowOff>
    </xdr:from>
    <xdr:to>
      <xdr:col>12</xdr:col>
      <xdr:colOff>511175</xdr:colOff>
      <xdr:row>34</xdr:row>
      <xdr:rowOff>106063</xdr:rowOff>
    </xdr:to>
    <xdr:cxnSp macro="">
      <xdr:nvCxnSpPr>
        <xdr:cNvPr id="290" name="直線コネクタ 289"/>
        <xdr:cNvCxnSpPr/>
      </xdr:nvCxnSpPr>
      <xdr:spPr>
        <a:xfrm>
          <a:off x="7861300" y="592393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91493</xdr:rowOff>
    </xdr:from>
    <xdr:ext cx="469744" cy="259045"/>
    <xdr:sp macro="" textlink="">
      <xdr:nvSpPr>
        <xdr:cNvPr id="292" name="テキスト ボックス 291"/>
        <xdr:cNvSpPr txBox="1"/>
      </xdr:nvSpPr>
      <xdr:spPr>
        <a:xfrm>
          <a:off x="8515427"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108022</xdr:rowOff>
    </xdr:from>
    <xdr:to>
      <xdr:col>11</xdr:col>
      <xdr:colOff>307975</xdr:colOff>
      <xdr:row>34</xdr:row>
      <xdr:rowOff>94633</xdr:rowOff>
    </xdr:to>
    <xdr:cxnSp macro="">
      <xdr:nvCxnSpPr>
        <xdr:cNvPr id="293" name="直線コネクタ 292"/>
        <xdr:cNvCxnSpPr/>
      </xdr:nvCxnSpPr>
      <xdr:spPr>
        <a:xfrm>
          <a:off x="6972300" y="5765872"/>
          <a:ext cx="889000" cy="15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50672</xdr:rowOff>
    </xdr:from>
    <xdr:ext cx="469744" cy="259045"/>
    <xdr:sp macro="" textlink="">
      <xdr:nvSpPr>
        <xdr:cNvPr id="295" name="テキスト ボックス 294"/>
        <xdr:cNvSpPr txBox="1"/>
      </xdr:nvSpPr>
      <xdr:spPr>
        <a:xfrm>
          <a:off x="7626427"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81696</xdr:rowOff>
    </xdr:from>
    <xdr:ext cx="469744" cy="259045"/>
    <xdr:sp macro="" textlink="">
      <xdr:nvSpPr>
        <xdr:cNvPr id="297" name="テキスト ボックス 296"/>
        <xdr:cNvSpPr txBox="1"/>
      </xdr:nvSpPr>
      <xdr:spPr>
        <a:xfrm>
          <a:off x="6737427" y="59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48078</xdr:rowOff>
    </xdr:from>
    <xdr:to>
      <xdr:col>15</xdr:col>
      <xdr:colOff>231775</xdr:colOff>
      <xdr:row>35</xdr:row>
      <xdr:rowOff>149678</xdr:rowOff>
    </xdr:to>
    <xdr:sp macro="" textlink="">
      <xdr:nvSpPr>
        <xdr:cNvPr id="303" name="円/楕円 302"/>
        <xdr:cNvSpPr/>
      </xdr:nvSpPr>
      <xdr:spPr>
        <a:xfrm>
          <a:off x="10426700" y="604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70955</xdr:rowOff>
    </xdr:from>
    <xdr:ext cx="469744" cy="259045"/>
    <xdr:sp macro="" textlink="">
      <xdr:nvSpPr>
        <xdr:cNvPr id="304" name="労働費該当値テキスト"/>
        <xdr:cNvSpPr txBox="1"/>
      </xdr:nvSpPr>
      <xdr:spPr>
        <a:xfrm>
          <a:off x="10528300" y="590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2,100</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63101</xdr:rowOff>
    </xdr:from>
    <xdr:to>
      <xdr:col>14</xdr:col>
      <xdr:colOff>79375</xdr:colOff>
      <xdr:row>34</xdr:row>
      <xdr:rowOff>164701</xdr:rowOff>
    </xdr:to>
    <xdr:sp macro="" textlink="">
      <xdr:nvSpPr>
        <xdr:cNvPr id="305" name="円/楕円 304"/>
        <xdr:cNvSpPr/>
      </xdr:nvSpPr>
      <xdr:spPr>
        <a:xfrm>
          <a:off x="9588500" y="589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9778</xdr:rowOff>
    </xdr:from>
    <xdr:ext cx="469744" cy="259045"/>
    <xdr:sp macro="" textlink="">
      <xdr:nvSpPr>
        <xdr:cNvPr id="306" name="テキスト ボックス 305"/>
        <xdr:cNvSpPr txBox="1"/>
      </xdr:nvSpPr>
      <xdr:spPr>
        <a:xfrm>
          <a:off x="9404427" y="566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55263</xdr:rowOff>
    </xdr:from>
    <xdr:to>
      <xdr:col>12</xdr:col>
      <xdr:colOff>561975</xdr:colOff>
      <xdr:row>34</xdr:row>
      <xdr:rowOff>156863</xdr:rowOff>
    </xdr:to>
    <xdr:sp macro="" textlink="">
      <xdr:nvSpPr>
        <xdr:cNvPr id="307" name="円/楕円 306"/>
        <xdr:cNvSpPr/>
      </xdr:nvSpPr>
      <xdr:spPr>
        <a:xfrm>
          <a:off x="8699500" y="588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1940</xdr:rowOff>
    </xdr:from>
    <xdr:ext cx="469744" cy="259045"/>
    <xdr:sp macro="" textlink="">
      <xdr:nvSpPr>
        <xdr:cNvPr id="308" name="テキスト ボックス 307"/>
        <xdr:cNvSpPr txBox="1"/>
      </xdr:nvSpPr>
      <xdr:spPr>
        <a:xfrm>
          <a:off x="8515427" y="565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43833</xdr:rowOff>
    </xdr:from>
    <xdr:to>
      <xdr:col>11</xdr:col>
      <xdr:colOff>358775</xdr:colOff>
      <xdr:row>34</xdr:row>
      <xdr:rowOff>145433</xdr:rowOff>
    </xdr:to>
    <xdr:sp macro="" textlink="">
      <xdr:nvSpPr>
        <xdr:cNvPr id="309" name="円/楕円 308"/>
        <xdr:cNvSpPr/>
      </xdr:nvSpPr>
      <xdr:spPr>
        <a:xfrm>
          <a:off x="7810500" y="58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161960</xdr:rowOff>
    </xdr:from>
    <xdr:ext cx="469744" cy="259045"/>
    <xdr:sp macro="" textlink="">
      <xdr:nvSpPr>
        <xdr:cNvPr id="310" name="テキスト ボックス 309"/>
        <xdr:cNvSpPr txBox="1"/>
      </xdr:nvSpPr>
      <xdr:spPr>
        <a:xfrm>
          <a:off x="7626427" y="564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57222</xdr:rowOff>
    </xdr:from>
    <xdr:to>
      <xdr:col>10</xdr:col>
      <xdr:colOff>155575</xdr:colOff>
      <xdr:row>33</xdr:row>
      <xdr:rowOff>158822</xdr:rowOff>
    </xdr:to>
    <xdr:sp macro="" textlink="">
      <xdr:nvSpPr>
        <xdr:cNvPr id="311" name="円/楕円 310"/>
        <xdr:cNvSpPr/>
      </xdr:nvSpPr>
      <xdr:spPr>
        <a:xfrm>
          <a:off x="6921500" y="571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3899</xdr:rowOff>
    </xdr:from>
    <xdr:ext cx="469744" cy="259045"/>
    <xdr:sp macro="" textlink="">
      <xdr:nvSpPr>
        <xdr:cNvPr id="312" name="テキスト ボックス 311"/>
        <xdr:cNvSpPr txBox="1"/>
      </xdr:nvSpPr>
      <xdr:spPr>
        <a:xfrm>
          <a:off x="6737427" y="549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5270</xdr:rowOff>
    </xdr:from>
    <xdr:to>
      <xdr:col>15</xdr:col>
      <xdr:colOff>180975</xdr:colOff>
      <xdr:row>58</xdr:row>
      <xdr:rowOff>47447</xdr:rowOff>
    </xdr:to>
    <xdr:cxnSp macro="">
      <xdr:nvCxnSpPr>
        <xdr:cNvPr id="341" name="直線コネクタ 340"/>
        <xdr:cNvCxnSpPr/>
      </xdr:nvCxnSpPr>
      <xdr:spPr>
        <a:xfrm>
          <a:off x="9639300" y="9949370"/>
          <a:ext cx="8382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142697</xdr:rowOff>
    </xdr:from>
    <xdr:to>
      <xdr:col>14</xdr:col>
      <xdr:colOff>28575</xdr:colOff>
      <xdr:row>58</xdr:row>
      <xdr:rowOff>5270</xdr:rowOff>
    </xdr:to>
    <xdr:cxnSp macro="">
      <xdr:nvCxnSpPr>
        <xdr:cNvPr id="344" name="直線コネクタ 343"/>
        <xdr:cNvCxnSpPr/>
      </xdr:nvCxnSpPr>
      <xdr:spPr>
        <a:xfrm>
          <a:off x="8750300" y="9915347"/>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142697</xdr:rowOff>
    </xdr:from>
    <xdr:to>
      <xdr:col>12</xdr:col>
      <xdr:colOff>511175</xdr:colOff>
      <xdr:row>57</xdr:row>
      <xdr:rowOff>163754</xdr:rowOff>
    </xdr:to>
    <xdr:cxnSp macro="">
      <xdr:nvCxnSpPr>
        <xdr:cNvPr id="347" name="直線コネクタ 346"/>
        <xdr:cNvCxnSpPr/>
      </xdr:nvCxnSpPr>
      <xdr:spPr>
        <a:xfrm flipV="1">
          <a:off x="7861300" y="9915347"/>
          <a:ext cx="889000" cy="2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163754</xdr:rowOff>
    </xdr:from>
    <xdr:to>
      <xdr:col>11</xdr:col>
      <xdr:colOff>307975</xdr:colOff>
      <xdr:row>58</xdr:row>
      <xdr:rowOff>292</xdr:rowOff>
    </xdr:to>
    <xdr:cxnSp macro="">
      <xdr:nvCxnSpPr>
        <xdr:cNvPr id="350" name="直線コネクタ 349"/>
        <xdr:cNvCxnSpPr/>
      </xdr:nvCxnSpPr>
      <xdr:spPr>
        <a:xfrm flipV="1">
          <a:off x="6972300" y="9936404"/>
          <a:ext cx="889000" cy="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168097</xdr:rowOff>
    </xdr:from>
    <xdr:to>
      <xdr:col>15</xdr:col>
      <xdr:colOff>231775</xdr:colOff>
      <xdr:row>58</xdr:row>
      <xdr:rowOff>98247</xdr:rowOff>
    </xdr:to>
    <xdr:sp macro="" textlink="">
      <xdr:nvSpPr>
        <xdr:cNvPr id="360" name="円/楕円 359"/>
        <xdr:cNvSpPr/>
      </xdr:nvSpPr>
      <xdr:spPr>
        <a:xfrm>
          <a:off x="10426700" y="99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83024</xdr:rowOff>
    </xdr:from>
    <xdr:ext cx="534377" cy="259045"/>
    <xdr:sp macro="" textlink="">
      <xdr:nvSpPr>
        <xdr:cNvPr id="361" name="農林水産業費該当値テキスト"/>
        <xdr:cNvSpPr txBox="1"/>
      </xdr:nvSpPr>
      <xdr:spPr>
        <a:xfrm>
          <a:off x="10528300" y="985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13,264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125920</xdr:rowOff>
    </xdr:from>
    <xdr:to>
      <xdr:col>14</xdr:col>
      <xdr:colOff>79375</xdr:colOff>
      <xdr:row>58</xdr:row>
      <xdr:rowOff>56070</xdr:rowOff>
    </xdr:to>
    <xdr:sp macro="" textlink="">
      <xdr:nvSpPr>
        <xdr:cNvPr id="362" name="円/楕円 361"/>
        <xdr:cNvSpPr/>
      </xdr:nvSpPr>
      <xdr:spPr>
        <a:xfrm>
          <a:off x="9588500" y="98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47197</xdr:rowOff>
    </xdr:from>
    <xdr:ext cx="534377" cy="259045"/>
    <xdr:sp macro="" textlink="">
      <xdr:nvSpPr>
        <xdr:cNvPr id="363" name="テキスト ボックス 362"/>
        <xdr:cNvSpPr txBox="1"/>
      </xdr:nvSpPr>
      <xdr:spPr>
        <a:xfrm>
          <a:off x="9372111" y="999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91897</xdr:rowOff>
    </xdr:from>
    <xdr:to>
      <xdr:col>12</xdr:col>
      <xdr:colOff>561975</xdr:colOff>
      <xdr:row>58</xdr:row>
      <xdr:rowOff>22047</xdr:rowOff>
    </xdr:to>
    <xdr:sp macro="" textlink="">
      <xdr:nvSpPr>
        <xdr:cNvPr id="364" name="円/楕円 363"/>
        <xdr:cNvSpPr/>
      </xdr:nvSpPr>
      <xdr:spPr>
        <a:xfrm>
          <a:off x="8699500" y="98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13174</xdr:rowOff>
    </xdr:from>
    <xdr:ext cx="534377" cy="259045"/>
    <xdr:sp macro="" textlink="">
      <xdr:nvSpPr>
        <xdr:cNvPr id="365" name="テキスト ボックス 364"/>
        <xdr:cNvSpPr txBox="1"/>
      </xdr:nvSpPr>
      <xdr:spPr>
        <a:xfrm>
          <a:off x="8483111" y="99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112954</xdr:rowOff>
    </xdr:from>
    <xdr:to>
      <xdr:col>11</xdr:col>
      <xdr:colOff>358775</xdr:colOff>
      <xdr:row>58</xdr:row>
      <xdr:rowOff>43104</xdr:rowOff>
    </xdr:to>
    <xdr:sp macro="" textlink="">
      <xdr:nvSpPr>
        <xdr:cNvPr id="366" name="円/楕円 365"/>
        <xdr:cNvSpPr/>
      </xdr:nvSpPr>
      <xdr:spPr>
        <a:xfrm>
          <a:off x="7810500" y="988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34231</xdr:rowOff>
    </xdr:from>
    <xdr:ext cx="534377" cy="259045"/>
    <xdr:sp macro="" textlink="">
      <xdr:nvSpPr>
        <xdr:cNvPr id="367" name="テキスト ボックス 366"/>
        <xdr:cNvSpPr txBox="1"/>
      </xdr:nvSpPr>
      <xdr:spPr>
        <a:xfrm>
          <a:off x="7594111" y="99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120942</xdr:rowOff>
    </xdr:from>
    <xdr:to>
      <xdr:col>10</xdr:col>
      <xdr:colOff>155575</xdr:colOff>
      <xdr:row>58</xdr:row>
      <xdr:rowOff>51092</xdr:rowOff>
    </xdr:to>
    <xdr:sp macro="" textlink="">
      <xdr:nvSpPr>
        <xdr:cNvPr id="368" name="円/楕円 367"/>
        <xdr:cNvSpPr/>
      </xdr:nvSpPr>
      <xdr:spPr>
        <a:xfrm>
          <a:off x="6921500" y="989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42219</xdr:rowOff>
    </xdr:from>
    <xdr:ext cx="534377" cy="259045"/>
    <xdr:sp macro="" textlink="">
      <xdr:nvSpPr>
        <xdr:cNvPr id="369" name="テキスト ボックス 368"/>
        <xdr:cNvSpPr txBox="1"/>
      </xdr:nvSpPr>
      <xdr:spPr>
        <a:xfrm>
          <a:off x="6705111" y="99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66015</xdr:rowOff>
    </xdr:from>
    <xdr:to>
      <xdr:col>15</xdr:col>
      <xdr:colOff>180975</xdr:colOff>
      <xdr:row>77</xdr:row>
      <xdr:rowOff>128715</xdr:rowOff>
    </xdr:to>
    <xdr:cxnSp macro="">
      <xdr:nvCxnSpPr>
        <xdr:cNvPr id="398" name="直線コネクタ 397"/>
        <xdr:cNvCxnSpPr/>
      </xdr:nvCxnSpPr>
      <xdr:spPr>
        <a:xfrm>
          <a:off x="9639300" y="13267665"/>
          <a:ext cx="838200" cy="6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9" name="商工費平均値テキスト"/>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56972</xdr:rowOff>
    </xdr:from>
    <xdr:to>
      <xdr:col>14</xdr:col>
      <xdr:colOff>28575</xdr:colOff>
      <xdr:row>77</xdr:row>
      <xdr:rowOff>66015</xdr:rowOff>
    </xdr:to>
    <xdr:cxnSp macro="">
      <xdr:nvCxnSpPr>
        <xdr:cNvPr id="401" name="直線コネクタ 400"/>
        <xdr:cNvCxnSpPr/>
      </xdr:nvCxnSpPr>
      <xdr:spPr>
        <a:xfrm>
          <a:off x="8750300" y="13258622"/>
          <a:ext cx="889000" cy="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403" name="テキスト ボックス 402"/>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43814</xdr:rowOff>
    </xdr:from>
    <xdr:to>
      <xdr:col>12</xdr:col>
      <xdr:colOff>511175</xdr:colOff>
      <xdr:row>77</xdr:row>
      <xdr:rowOff>56972</xdr:rowOff>
    </xdr:to>
    <xdr:cxnSp macro="">
      <xdr:nvCxnSpPr>
        <xdr:cNvPr id="404" name="直線コネクタ 403"/>
        <xdr:cNvCxnSpPr/>
      </xdr:nvCxnSpPr>
      <xdr:spPr>
        <a:xfrm>
          <a:off x="7861300" y="13245464"/>
          <a:ext cx="889000" cy="1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59314</xdr:rowOff>
    </xdr:from>
    <xdr:ext cx="534377" cy="259045"/>
    <xdr:sp macro="" textlink="">
      <xdr:nvSpPr>
        <xdr:cNvPr id="406" name="テキスト ボックス 405"/>
        <xdr:cNvSpPr txBox="1"/>
      </xdr:nvSpPr>
      <xdr:spPr>
        <a:xfrm>
          <a:off x="8483111" y="134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43814</xdr:rowOff>
    </xdr:from>
    <xdr:to>
      <xdr:col>11</xdr:col>
      <xdr:colOff>307975</xdr:colOff>
      <xdr:row>77</xdr:row>
      <xdr:rowOff>68135</xdr:rowOff>
    </xdr:to>
    <xdr:cxnSp macro="">
      <xdr:nvCxnSpPr>
        <xdr:cNvPr id="407" name="直線コネクタ 406"/>
        <xdr:cNvCxnSpPr/>
      </xdr:nvCxnSpPr>
      <xdr:spPr>
        <a:xfrm flipV="1">
          <a:off x="6972300" y="13245464"/>
          <a:ext cx="889000" cy="2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74122</xdr:rowOff>
    </xdr:from>
    <xdr:ext cx="534377" cy="259045"/>
    <xdr:sp macro="" textlink="">
      <xdr:nvSpPr>
        <xdr:cNvPr id="409" name="テキスト ボックス 408"/>
        <xdr:cNvSpPr txBox="1"/>
      </xdr:nvSpPr>
      <xdr:spPr>
        <a:xfrm>
          <a:off x="7594111" y="134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88231</xdr:rowOff>
    </xdr:from>
    <xdr:ext cx="534377" cy="259045"/>
    <xdr:sp macro="" textlink="">
      <xdr:nvSpPr>
        <xdr:cNvPr id="411" name="テキスト ボックス 410"/>
        <xdr:cNvSpPr txBox="1"/>
      </xdr:nvSpPr>
      <xdr:spPr>
        <a:xfrm>
          <a:off x="6705111" y="134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77915</xdr:rowOff>
    </xdr:from>
    <xdr:to>
      <xdr:col>15</xdr:col>
      <xdr:colOff>231775</xdr:colOff>
      <xdr:row>78</xdr:row>
      <xdr:rowOff>8065</xdr:rowOff>
    </xdr:to>
    <xdr:sp macro="" textlink="">
      <xdr:nvSpPr>
        <xdr:cNvPr id="417" name="円/楕円 416"/>
        <xdr:cNvSpPr/>
      </xdr:nvSpPr>
      <xdr:spPr>
        <a:xfrm>
          <a:off x="10426700" y="132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100792</xdr:rowOff>
    </xdr:from>
    <xdr:ext cx="534377" cy="259045"/>
    <xdr:sp macro="" textlink="">
      <xdr:nvSpPr>
        <xdr:cNvPr id="418" name="商工費該当値テキスト"/>
        <xdr:cNvSpPr txBox="1"/>
      </xdr:nvSpPr>
      <xdr:spPr>
        <a:xfrm>
          <a:off x="10528300" y="1313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20,365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15215</xdr:rowOff>
    </xdr:from>
    <xdr:to>
      <xdr:col>14</xdr:col>
      <xdr:colOff>79375</xdr:colOff>
      <xdr:row>77</xdr:row>
      <xdr:rowOff>116815</xdr:rowOff>
    </xdr:to>
    <xdr:sp macro="" textlink="">
      <xdr:nvSpPr>
        <xdr:cNvPr id="419" name="円/楕円 418"/>
        <xdr:cNvSpPr/>
      </xdr:nvSpPr>
      <xdr:spPr>
        <a:xfrm>
          <a:off x="9588500" y="1321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133342</xdr:rowOff>
    </xdr:from>
    <xdr:ext cx="534377" cy="259045"/>
    <xdr:sp macro="" textlink="">
      <xdr:nvSpPr>
        <xdr:cNvPr id="420" name="テキスト ボックス 419"/>
        <xdr:cNvSpPr txBox="1"/>
      </xdr:nvSpPr>
      <xdr:spPr>
        <a:xfrm>
          <a:off x="9372111" y="1299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6172</xdr:rowOff>
    </xdr:from>
    <xdr:to>
      <xdr:col>12</xdr:col>
      <xdr:colOff>561975</xdr:colOff>
      <xdr:row>77</xdr:row>
      <xdr:rowOff>107772</xdr:rowOff>
    </xdr:to>
    <xdr:sp macro="" textlink="">
      <xdr:nvSpPr>
        <xdr:cNvPr id="421" name="円/楕円 420"/>
        <xdr:cNvSpPr/>
      </xdr:nvSpPr>
      <xdr:spPr>
        <a:xfrm>
          <a:off x="8699500" y="132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124299</xdr:rowOff>
    </xdr:from>
    <xdr:ext cx="534377" cy="259045"/>
    <xdr:sp macro="" textlink="">
      <xdr:nvSpPr>
        <xdr:cNvPr id="422" name="テキスト ボックス 421"/>
        <xdr:cNvSpPr txBox="1"/>
      </xdr:nvSpPr>
      <xdr:spPr>
        <a:xfrm>
          <a:off x="8483111" y="1298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164464</xdr:rowOff>
    </xdr:from>
    <xdr:to>
      <xdr:col>11</xdr:col>
      <xdr:colOff>358775</xdr:colOff>
      <xdr:row>77</xdr:row>
      <xdr:rowOff>94614</xdr:rowOff>
    </xdr:to>
    <xdr:sp macro="" textlink="">
      <xdr:nvSpPr>
        <xdr:cNvPr id="423" name="円/楕円 422"/>
        <xdr:cNvSpPr/>
      </xdr:nvSpPr>
      <xdr:spPr>
        <a:xfrm>
          <a:off x="7810500" y="1319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111142</xdr:rowOff>
    </xdr:from>
    <xdr:ext cx="534377" cy="259045"/>
    <xdr:sp macro="" textlink="">
      <xdr:nvSpPr>
        <xdr:cNvPr id="424" name="テキスト ボックス 423"/>
        <xdr:cNvSpPr txBox="1"/>
      </xdr:nvSpPr>
      <xdr:spPr>
        <a:xfrm>
          <a:off x="7594111" y="129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17335</xdr:rowOff>
    </xdr:from>
    <xdr:to>
      <xdr:col>10</xdr:col>
      <xdr:colOff>155575</xdr:colOff>
      <xdr:row>77</xdr:row>
      <xdr:rowOff>118935</xdr:rowOff>
    </xdr:to>
    <xdr:sp macro="" textlink="">
      <xdr:nvSpPr>
        <xdr:cNvPr id="425" name="円/楕円 424"/>
        <xdr:cNvSpPr/>
      </xdr:nvSpPr>
      <xdr:spPr>
        <a:xfrm>
          <a:off x="6921500" y="1321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135462</xdr:rowOff>
    </xdr:from>
    <xdr:ext cx="534377" cy="259045"/>
    <xdr:sp macro="" textlink="">
      <xdr:nvSpPr>
        <xdr:cNvPr id="426" name="テキスト ボックス 425"/>
        <xdr:cNvSpPr txBox="1"/>
      </xdr:nvSpPr>
      <xdr:spPr>
        <a:xfrm>
          <a:off x="6705111" y="1299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8065</xdr:rowOff>
    </xdr:from>
    <xdr:to>
      <xdr:col>15</xdr:col>
      <xdr:colOff>180975</xdr:colOff>
      <xdr:row>97</xdr:row>
      <xdr:rowOff>16827</xdr:rowOff>
    </xdr:to>
    <xdr:cxnSp macro="">
      <xdr:nvCxnSpPr>
        <xdr:cNvPr id="459" name="直線コネクタ 458"/>
        <xdr:cNvCxnSpPr/>
      </xdr:nvCxnSpPr>
      <xdr:spPr>
        <a:xfrm>
          <a:off x="9639300" y="16638715"/>
          <a:ext cx="8382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164312</xdr:rowOff>
    </xdr:from>
    <xdr:to>
      <xdr:col>14</xdr:col>
      <xdr:colOff>28575</xdr:colOff>
      <xdr:row>97</xdr:row>
      <xdr:rowOff>8065</xdr:rowOff>
    </xdr:to>
    <xdr:cxnSp macro="">
      <xdr:nvCxnSpPr>
        <xdr:cNvPr id="462" name="直線コネクタ 461"/>
        <xdr:cNvCxnSpPr/>
      </xdr:nvCxnSpPr>
      <xdr:spPr>
        <a:xfrm>
          <a:off x="8750300" y="16623512"/>
          <a:ext cx="889000" cy="1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164312</xdr:rowOff>
    </xdr:from>
    <xdr:to>
      <xdr:col>12</xdr:col>
      <xdr:colOff>511175</xdr:colOff>
      <xdr:row>97</xdr:row>
      <xdr:rowOff>71425</xdr:rowOff>
    </xdr:to>
    <xdr:cxnSp macro="">
      <xdr:nvCxnSpPr>
        <xdr:cNvPr id="465" name="直線コネクタ 464"/>
        <xdr:cNvCxnSpPr/>
      </xdr:nvCxnSpPr>
      <xdr:spPr>
        <a:xfrm flipV="1">
          <a:off x="7861300" y="16623512"/>
          <a:ext cx="889000" cy="7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31535</xdr:rowOff>
    </xdr:from>
    <xdr:to>
      <xdr:col>11</xdr:col>
      <xdr:colOff>307975</xdr:colOff>
      <xdr:row>97</xdr:row>
      <xdr:rowOff>71425</xdr:rowOff>
    </xdr:to>
    <xdr:cxnSp macro="">
      <xdr:nvCxnSpPr>
        <xdr:cNvPr id="468" name="直線コネクタ 467"/>
        <xdr:cNvCxnSpPr/>
      </xdr:nvCxnSpPr>
      <xdr:spPr>
        <a:xfrm>
          <a:off x="6972300" y="16662185"/>
          <a:ext cx="8890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137477</xdr:rowOff>
    </xdr:from>
    <xdr:to>
      <xdr:col>15</xdr:col>
      <xdr:colOff>231775</xdr:colOff>
      <xdr:row>97</xdr:row>
      <xdr:rowOff>67627</xdr:rowOff>
    </xdr:to>
    <xdr:sp macro="" textlink="">
      <xdr:nvSpPr>
        <xdr:cNvPr id="478" name="円/楕円 477"/>
        <xdr:cNvSpPr/>
      </xdr:nvSpPr>
      <xdr:spPr>
        <a:xfrm>
          <a:off x="10426700" y="1659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115904</xdr:rowOff>
    </xdr:from>
    <xdr:ext cx="534377" cy="259045"/>
    <xdr:sp macro="" textlink="">
      <xdr:nvSpPr>
        <xdr:cNvPr id="479" name="土木費該当値テキスト"/>
        <xdr:cNvSpPr txBox="1"/>
      </xdr:nvSpPr>
      <xdr:spPr>
        <a:xfrm>
          <a:off x="10528300" y="165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48,900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128715</xdr:rowOff>
    </xdr:from>
    <xdr:to>
      <xdr:col>14</xdr:col>
      <xdr:colOff>79375</xdr:colOff>
      <xdr:row>97</xdr:row>
      <xdr:rowOff>58865</xdr:rowOff>
    </xdr:to>
    <xdr:sp macro="" textlink="">
      <xdr:nvSpPr>
        <xdr:cNvPr id="480" name="円/楕円 479"/>
        <xdr:cNvSpPr/>
      </xdr:nvSpPr>
      <xdr:spPr>
        <a:xfrm>
          <a:off x="9588500" y="165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49992</xdr:rowOff>
    </xdr:from>
    <xdr:ext cx="534377" cy="259045"/>
    <xdr:sp macro="" textlink="">
      <xdr:nvSpPr>
        <xdr:cNvPr id="481" name="テキスト ボックス 480"/>
        <xdr:cNvSpPr txBox="1"/>
      </xdr:nvSpPr>
      <xdr:spPr>
        <a:xfrm>
          <a:off x="9372111" y="1668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49,820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113512</xdr:rowOff>
    </xdr:from>
    <xdr:to>
      <xdr:col>12</xdr:col>
      <xdr:colOff>561975</xdr:colOff>
      <xdr:row>97</xdr:row>
      <xdr:rowOff>43662</xdr:rowOff>
    </xdr:to>
    <xdr:sp macro="" textlink="">
      <xdr:nvSpPr>
        <xdr:cNvPr id="482" name="円/楕円 481"/>
        <xdr:cNvSpPr/>
      </xdr:nvSpPr>
      <xdr:spPr>
        <a:xfrm>
          <a:off x="8699500" y="1657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34789</xdr:rowOff>
    </xdr:from>
    <xdr:ext cx="534377" cy="259045"/>
    <xdr:sp macro="" textlink="">
      <xdr:nvSpPr>
        <xdr:cNvPr id="483" name="テキスト ボックス 482"/>
        <xdr:cNvSpPr txBox="1"/>
      </xdr:nvSpPr>
      <xdr:spPr>
        <a:xfrm>
          <a:off x="8483111" y="1666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20625</xdr:rowOff>
    </xdr:from>
    <xdr:to>
      <xdr:col>11</xdr:col>
      <xdr:colOff>358775</xdr:colOff>
      <xdr:row>97</xdr:row>
      <xdr:rowOff>122225</xdr:rowOff>
    </xdr:to>
    <xdr:sp macro="" textlink="">
      <xdr:nvSpPr>
        <xdr:cNvPr id="484" name="円/楕円 483"/>
        <xdr:cNvSpPr/>
      </xdr:nvSpPr>
      <xdr:spPr>
        <a:xfrm>
          <a:off x="7810500" y="166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113352</xdr:rowOff>
    </xdr:from>
    <xdr:ext cx="534377" cy="259045"/>
    <xdr:sp macro="" textlink="">
      <xdr:nvSpPr>
        <xdr:cNvPr id="485" name="テキスト ボックス 484"/>
        <xdr:cNvSpPr txBox="1"/>
      </xdr:nvSpPr>
      <xdr:spPr>
        <a:xfrm>
          <a:off x="7594111" y="1674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43,168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152185</xdr:rowOff>
    </xdr:from>
    <xdr:to>
      <xdr:col>10</xdr:col>
      <xdr:colOff>155575</xdr:colOff>
      <xdr:row>97</xdr:row>
      <xdr:rowOff>82335</xdr:rowOff>
    </xdr:to>
    <xdr:sp macro="" textlink="">
      <xdr:nvSpPr>
        <xdr:cNvPr id="486" name="円/楕円 485"/>
        <xdr:cNvSpPr/>
      </xdr:nvSpPr>
      <xdr:spPr>
        <a:xfrm>
          <a:off x="6921500" y="166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73462</xdr:rowOff>
    </xdr:from>
    <xdr:ext cx="534377" cy="259045"/>
    <xdr:sp macro="" textlink="">
      <xdr:nvSpPr>
        <xdr:cNvPr id="487" name="テキスト ボックス 486"/>
        <xdr:cNvSpPr txBox="1"/>
      </xdr:nvSpPr>
      <xdr:spPr>
        <a:xfrm>
          <a:off x="6705111" y="1670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3855</xdr:rowOff>
    </xdr:from>
    <xdr:to>
      <xdr:col>23</xdr:col>
      <xdr:colOff>517525</xdr:colOff>
      <xdr:row>38</xdr:row>
      <xdr:rowOff>130228</xdr:rowOff>
    </xdr:to>
    <xdr:cxnSp macro="">
      <xdr:nvCxnSpPr>
        <xdr:cNvPr id="520" name="直線コネクタ 519"/>
        <xdr:cNvCxnSpPr/>
      </xdr:nvCxnSpPr>
      <xdr:spPr>
        <a:xfrm flipV="1">
          <a:off x="15481300" y="6518955"/>
          <a:ext cx="838200" cy="12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130228</xdr:rowOff>
    </xdr:from>
    <xdr:to>
      <xdr:col>22</xdr:col>
      <xdr:colOff>365125</xdr:colOff>
      <xdr:row>38</xdr:row>
      <xdr:rowOff>145629</xdr:rowOff>
    </xdr:to>
    <xdr:cxnSp macro="">
      <xdr:nvCxnSpPr>
        <xdr:cNvPr id="523" name="直線コネクタ 522"/>
        <xdr:cNvCxnSpPr/>
      </xdr:nvCxnSpPr>
      <xdr:spPr>
        <a:xfrm flipV="1">
          <a:off x="14592300" y="6645328"/>
          <a:ext cx="889000" cy="1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145629</xdr:rowOff>
    </xdr:from>
    <xdr:to>
      <xdr:col>21</xdr:col>
      <xdr:colOff>161925</xdr:colOff>
      <xdr:row>38</xdr:row>
      <xdr:rowOff>157631</xdr:rowOff>
    </xdr:to>
    <xdr:cxnSp macro="">
      <xdr:nvCxnSpPr>
        <xdr:cNvPr id="526" name="直線コネクタ 525"/>
        <xdr:cNvCxnSpPr/>
      </xdr:nvCxnSpPr>
      <xdr:spPr>
        <a:xfrm flipV="1">
          <a:off x="13703300" y="6660729"/>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8" name="テキスト ボックス 527"/>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148858</xdr:rowOff>
    </xdr:from>
    <xdr:to>
      <xdr:col>19</xdr:col>
      <xdr:colOff>644525</xdr:colOff>
      <xdr:row>38</xdr:row>
      <xdr:rowOff>157631</xdr:rowOff>
    </xdr:to>
    <xdr:cxnSp macro="">
      <xdr:nvCxnSpPr>
        <xdr:cNvPr id="529" name="直線コネクタ 528"/>
        <xdr:cNvCxnSpPr/>
      </xdr:nvCxnSpPr>
      <xdr:spPr>
        <a:xfrm>
          <a:off x="12814300" y="6663958"/>
          <a:ext cx="889000" cy="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124504</xdr:rowOff>
    </xdr:from>
    <xdr:to>
      <xdr:col>23</xdr:col>
      <xdr:colOff>568325</xdr:colOff>
      <xdr:row>38</xdr:row>
      <xdr:rowOff>54654</xdr:rowOff>
    </xdr:to>
    <xdr:sp macro="" textlink="">
      <xdr:nvSpPr>
        <xdr:cNvPr id="539" name="円/楕円 538"/>
        <xdr:cNvSpPr/>
      </xdr:nvSpPr>
      <xdr:spPr>
        <a:xfrm>
          <a:off x="16268700" y="64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102931</xdr:rowOff>
    </xdr:from>
    <xdr:ext cx="534377" cy="259045"/>
    <xdr:sp macro="" textlink="">
      <xdr:nvSpPr>
        <xdr:cNvPr id="540" name="消防費該当値テキスト"/>
        <xdr:cNvSpPr txBox="1"/>
      </xdr:nvSpPr>
      <xdr:spPr>
        <a:xfrm>
          <a:off x="16370300" y="644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21,508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79428</xdr:rowOff>
    </xdr:from>
    <xdr:to>
      <xdr:col>22</xdr:col>
      <xdr:colOff>415925</xdr:colOff>
      <xdr:row>39</xdr:row>
      <xdr:rowOff>9578</xdr:rowOff>
    </xdr:to>
    <xdr:sp macro="" textlink="">
      <xdr:nvSpPr>
        <xdr:cNvPr id="541" name="円/楕円 540"/>
        <xdr:cNvSpPr/>
      </xdr:nvSpPr>
      <xdr:spPr>
        <a:xfrm>
          <a:off x="15430500" y="65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705</xdr:rowOff>
    </xdr:from>
    <xdr:ext cx="534377" cy="259045"/>
    <xdr:sp macro="" textlink="">
      <xdr:nvSpPr>
        <xdr:cNvPr id="542" name="テキスト ボックス 541"/>
        <xdr:cNvSpPr txBox="1"/>
      </xdr:nvSpPr>
      <xdr:spPr>
        <a:xfrm>
          <a:off x="15214111" y="668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94829</xdr:rowOff>
    </xdr:from>
    <xdr:to>
      <xdr:col>21</xdr:col>
      <xdr:colOff>212725</xdr:colOff>
      <xdr:row>39</xdr:row>
      <xdr:rowOff>24979</xdr:rowOff>
    </xdr:to>
    <xdr:sp macro="" textlink="">
      <xdr:nvSpPr>
        <xdr:cNvPr id="543" name="円/楕円 542"/>
        <xdr:cNvSpPr/>
      </xdr:nvSpPr>
      <xdr:spPr>
        <a:xfrm>
          <a:off x="14541500" y="660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16106</xdr:rowOff>
    </xdr:from>
    <xdr:ext cx="534377" cy="259045"/>
    <xdr:sp macro="" textlink="">
      <xdr:nvSpPr>
        <xdr:cNvPr id="544" name="テキスト ボックス 543"/>
        <xdr:cNvSpPr txBox="1"/>
      </xdr:nvSpPr>
      <xdr:spPr>
        <a:xfrm>
          <a:off x="14325111" y="670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106831</xdr:rowOff>
    </xdr:from>
    <xdr:to>
      <xdr:col>20</xdr:col>
      <xdr:colOff>9525</xdr:colOff>
      <xdr:row>39</xdr:row>
      <xdr:rowOff>36981</xdr:rowOff>
    </xdr:to>
    <xdr:sp macro="" textlink="">
      <xdr:nvSpPr>
        <xdr:cNvPr id="545" name="円/楕円 544"/>
        <xdr:cNvSpPr/>
      </xdr:nvSpPr>
      <xdr:spPr>
        <a:xfrm>
          <a:off x="13652500" y="662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28108</xdr:rowOff>
    </xdr:from>
    <xdr:ext cx="534377" cy="259045"/>
    <xdr:sp macro="" textlink="">
      <xdr:nvSpPr>
        <xdr:cNvPr id="546" name="テキスト ボックス 545"/>
        <xdr:cNvSpPr txBox="1"/>
      </xdr:nvSpPr>
      <xdr:spPr>
        <a:xfrm>
          <a:off x="13436111" y="671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98058</xdr:rowOff>
    </xdr:from>
    <xdr:to>
      <xdr:col>18</xdr:col>
      <xdr:colOff>492125</xdr:colOff>
      <xdr:row>39</xdr:row>
      <xdr:rowOff>28208</xdr:rowOff>
    </xdr:to>
    <xdr:sp macro="" textlink="">
      <xdr:nvSpPr>
        <xdr:cNvPr id="547" name="円/楕円 546"/>
        <xdr:cNvSpPr/>
      </xdr:nvSpPr>
      <xdr:spPr>
        <a:xfrm>
          <a:off x="12763500" y="661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19335</xdr:rowOff>
    </xdr:from>
    <xdr:ext cx="534377" cy="259045"/>
    <xdr:sp macro="" textlink="">
      <xdr:nvSpPr>
        <xdr:cNvPr id="548" name="テキスト ボックス 547"/>
        <xdr:cNvSpPr txBox="1"/>
      </xdr:nvSpPr>
      <xdr:spPr>
        <a:xfrm>
          <a:off x="12547111" y="670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136614</xdr:rowOff>
    </xdr:from>
    <xdr:to>
      <xdr:col>23</xdr:col>
      <xdr:colOff>517525</xdr:colOff>
      <xdr:row>57</xdr:row>
      <xdr:rowOff>111483</xdr:rowOff>
    </xdr:to>
    <xdr:cxnSp macro="">
      <xdr:nvCxnSpPr>
        <xdr:cNvPr id="577" name="直線コネクタ 576"/>
        <xdr:cNvCxnSpPr/>
      </xdr:nvCxnSpPr>
      <xdr:spPr>
        <a:xfrm>
          <a:off x="15481300" y="9737814"/>
          <a:ext cx="838200" cy="14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136614</xdr:rowOff>
    </xdr:from>
    <xdr:to>
      <xdr:col>22</xdr:col>
      <xdr:colOff>365125</xdr:colOff>
      <xdr:row>57</xdr:row>
      <xdr:rowOff>37569</xdr:rowOff>
    </xdr:to>
    <xdr:cxnSp macro="">
      <xdr:nvCxnSpPr>
        <xdr:cNvPr id="580" name="直線コネクタ 579"/>
        <xdr:cNvCxnSpPr/>
      </xdr:nvCxnSpPr>
      <xdr:spPr>
        <a:xfrm flipV="1">
          <a:off x="14592300" y="9737814"/>
          <a:ext cx="889000" cy="7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37569</xdr:rowOff>
    </xdr:from>
    <xdr:to>
      <xdr:col>21</xdr:col>
      <xdr:colOff>161925</xdr:colOff>
      <xdr:row>57</xdr:row>
      <xdr:rowOff>143144</xdr:rowOff>
    </xdr:to>
    <xdr:cxnSp macro="">
      <xdr:nvCxnSpPr>
        <xdr:cNvPr id="583" name="直線コネクタ 582"/>
        <xdr:cNvCxnSpPr/>
      </xdr:nvCxnSpPr>
      <xdr:spPr>
        <a:xfrm flipV="1">
          <a:off x="13703300" y="9810219"/>
          <a:ext cx="889000" cy="10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143144</xdr:rowOff>
    </xdr:from>
    <xdr:to>
      <xdr:col>19</xdr:col>
      <xdr:colOff>644525</xdr:colOff>
      <xdr:row>57</xdr:row>
      <xdr:rowOff>157797</xdr:rowOff>
    </xdr:to>
    <xdr:cxnSp macro="">
      <xdr:nvCxnSpPr>
        <xdr:cNvPr id="586" name="直線コネクタ 585"/>
        <xdr:cNvCxnSpPr/>
      </xdr:nvCxnSpPr>
      <xdr:spPr>
        <a:xfrm flipV="1">
          <a:off x="12814300" y="9915794"/>
          <a:ext cx="8890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60683</xdr:rowOff>
    </xdr:from>
    <xdr:to>
      <xdr:col>23</xdr:col>
      <xdr:colOff>568325</xdr:colOff>
      <xdr:row>57</xdr:row>
      <xdr:rowOff>162283</xdr:rowOff>
    </xdr:to>
    <xdr:sp macro="" textlink="">
      <xdr:nvSpPr>
        <xdr:cNvPr id="596" name="円/楕円 595"/>
        <xdr:cNvSpPr/>
      </xdr:nvSpPr>
      <xdr:spPr>
        <a:xfrm>
          <a:off x="16268700" y="983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39110</xdr:rowOff>
    </xdr:from>
    <xdr:ext cx="534377" cy="259045"/>
    <xdr:sp macro="" textlink="">
      <xdr:nvSpPr>
        <xdr:cNvPr id="597" name="教育費該当値テキスト"/>
        <xdr:cNvSpPr txBox="1"/>
      </xdr:nvSpPr>
      <xdr:spPr>
        <a:xfrm>
          <a:off x="16370300" y="98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36,203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85814</xdr:rowOff>
    </xdr:from>
    <xdr:to>
      <xdr:col>22</xdr:col>
      <xdr:colOff>415925</xdr:colOff>
      <xdr:row>57</xdr:row>
      <xdr:rowOff>15964</xdr:rowOff>
    </xdr:to>
    <xdr:sp macro="" textlink="">
      <xdr:nvSpPr>
        <xdr:cNvPr id="598" name="円/楕円 597"/>
        <xdr:cNvSpPr/>
      </xdr:nvSpPr>
      <xdr:spPr>
        <a:xfrm>
          <a:off x="15430500" y="968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7091</xdr:rowOff>
    </xdr:from>
    <xdr:ext cx="534377" cy="259045"/>
    <xdr:sp macro="" textlink="">
      <xdr:nvSpPr>
        <xdr:cNvPr id="599" name="テキスト ボックス 598"/>
        <xdr:cNvSpPr txBox="1"/>
      </xdr:nvSpPr>
      <xdr:spPr>
        <a:xfrm>
          <a:off x="15214111" y="977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158219</xdr:rowOff>
    </xdr:from>
    <xdr:to>
      <xdr:col>21</xdr:col>
      <xdr:colOff>212725</xdr:colOff>
      <xdr:row>57</xdr:row>
      <xdr:rowOff>88369</xdr:rowOff>
    </xdr:to>
    <xdr:sp macro="" textlink="">
      <xdr:nvSpPr>
        <xdr:cNvPr id="600" name="円/楕円 599"/>
        <xdr:cNvSpPr/>
      </xdr:nvSpPr>
      <xdr:spPr>
        <a:xfrm>
          <a:off x="14541500" y="975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79496</xdr:rowOff>
    </xdr:from>
    <xdr:ext cx="534377" cy="259045"/>
    <xdr:sp macro="" textlink="">
      <xdr:nvSpPr>
        <xdr:cNvPr id="601" name="テキスト ボックス 600"/>
        <xdr:cNvSpPr txBox="1"/>
      </xdr:nvSpPr>
      <xdr:spPr>
        <a:xfrm>
          <a:off x="14325111" y="985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45,903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92344</xdr:rowOff>
    </xdr:from>
    <xdr:to>
      <xdr:col>20</xdr:col>
      <xdr:colOff>9525</xdr:colOff>
      <xdr:row>58</xdr:row>
      <xdr:rowOff>22494</xdr:rowOff>
    </xdr:to>
    <xdr:sp macro="" textlink="">
      <xdr:nvSpPr>
        <xdr:cNvPr id="602" name="円/楕円 601"/>
        <xdr:cNvSpPr/>
      </xdr:nvSpPr>
      <xdr:spPr>
        <a:xfrm>
          <a:off x="13652500" y="986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13621</xdr:rowOff>
    </xdr:from>
    <xdr:ext cx="534377" cy="259045"/>
    <xdr:sp macro="" textlink="">
      <xdr:nvSpPr>
        <xdr:cNvPr id="603" name="テキスト ボックス 602"/>
        <xdr:cNvSpPr txBox="1"/>
      </xdr:nvSpPr>
      <xdr:spPr>
        <a:xfrm>
          <a:off x="13436111" y="995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106997</xdr:rowOff>
    </xdr:from>
    <xdr:to>
      <xdr:col>18</xdr:col>
      <xdr:colOff>492125</xdr:colOff>
      <xdr:row>58</xdr:row>
      <xdr:rowOff>37147</xdr:rowOff>
    </xdr:to>
    <xdr:sp macro="" textlink="">
      <xdr:nvSpPr>
        <xdr:cNvPr id="604" name="円/楕円 603"/>
        <xdr:cNvSpPr/>
      </xdr:nvSpPr>
      <xdr:spPr>
        <a:xfrm>
          <a:off x="12763500" y="98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28274</xdr:rowOff>
    </xdr:from>
    <xdr:ext cx="534377" cy="259045"/>
    <xdr:sp macro="" textlink="">
      <xdr:nvSpPr>
        <xdr:cNvPr id="605" name="テキスト ボックス 604"/>
        <xdr:cNvSpPr txBox="1"/>
      </xdr:nvSpPr>
      <xdr:spPr>
        <a:xfrm>
          <a:off x="12547111" y="99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114554</xdr:rowOff>
    </xdr:from>
    <xdr:to>
      <xdr:col>23</xdr:col>
      <xdr:colOff>517525</xdr:colOff>
      <xdr:row>78</xdr:row>
      <xdr:rowOff>139700</xdr:rowOff>
    </xdr:to>
    <xdr:cxnSp macro="">
      <xdr:nvCxnSpPr>
        <xdr:cNvPr id="632" name="直線コネクタ 631"/>
        <xdr:cNvCxnSpPr/>
      </xdr:nvCxnSpPr>
      <xdr:spPr>
        <a:xfrm flipV="1">
          <a:off x="15481300" y="1348765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133482</xdr:rowOff>
    </xdr:from>
    <xdr:to>
      <xdr:col>22</xdr:col>
      <xdr:colOff>365125</xdr:colOff>
      <xdr:row>78</xdr:row>
      <xdr:rowOff>139700</xdr:rowOff>
    </xdr:to>
    <xdr:cxnSp macro="">
      <xdr:nvCxnSpPr>
        <xdr:cNvPr id="635" name="直線コネクタ 634"/>
        <xdr:cNvCxnSpPr/>
      </xdr:nvCxnSpPr>
      <xdr:spPr>
        <a:xfrm>
          <a:off x="14592300" y="13506582"/>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129482</xdr:rowOff>
    </xdr:from>
    <xdr:to>
      <xdr:col>21</xdr:col>
      <xdr:colOff>161925</xdr:colOff>
      <xdr:row>78</xdr:row>
      <xdr:rowOff>133482</xdr:rowOff>
    </xdr:to>
    <xdr:cxnSp macro="">
      <xdr:nvCxnSpPr>
        <xdr:cNvPr id="638" name="直線コネクタ 637"/>
        <xdr:cNvCxnSpPr/>
      </xdr:nvCxnSpPr>
      <xdr:spPr>
        <a:xfrm>
          <a:off x="13703300" y="13502582"/>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129482</xdr:rowOff>
    </xdr:from>
    <xdr:to>
      <xdr:col>19</xdr:col>
      <xdr:colOff>644525</xdr:colOff>
      <xdr:row>78</xdr:row>
      <xdr:rowOff>132362</xdr:rowOff>
    </xdr:to>
    <xdr:cxnSp macro="">
      <xdr:nvCxnSpPr>
        <xdr:cNvPr id="641" name="直線コネクタ 640"/>
        <xdr:cNvCxnSpPr/>
      </xdr:nvCxnSpPr>
      <xdr:spPr>
        <a:xfrm flipV="1">
          <a:off x="12814300" y="13502582"/>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63754</xdr:rowOff>
    </xdr:from>
    <xdr:to>
      <xdr:col>23</xdr:col>
      <xdr:colOff>568325</xdr:colOff>
      <xdr:row>78</xdr:row>
      <xdr:rowOff>165354</xdr:rowOff>
    </xdr:to>
    <xdr:sp macro="" textlink="">
      <xdr:nvSpPr>
        <xdr:cNvPr id="651" name="円/楕円 650"/>
        <xdr:cNvSpPr/>
      </xdr:nvSpPr>
      <xdr:spPr>
        <a:xfrm>
          <a:off x="16268700" y="134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150131</xdr:rowOff>
    </xdr:from>
    <xdr:ext cx="469744" cy="259045"/>
    <xdr:sp macro="" textlink="">
      <xdr:nvSpPr>
        <xdr:cNvPr id="652" name="災害復旧費該当値テキスト"/>
        <xdr:cNvSpPr txBox="1"/>
      </xdr:nvSpPr>
      <xdr:spPr>
        <a:xfrm>
          <a:off x="163703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3" name="円/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4" name="テキスト ボックス 653"/>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82682</xdr:rowOff>
    </xdr:from>
    <xdr:to>
      <xdr:col>21</xdr:col>
      <xdr:colOff>212725</xdr:colOff>
      <xdr:row>79</xdr:row>
      <xdr:rowOff>12832</xdr:rowOff>
    </xdr:to>
    <xdr:sp macro="" textlink="">
      <xdr:nvSpPr>
        <xdr:cNvPr id="655" name="円/楕円 654"/>
        <xdr:cNvSpPr/>
      </xdr:nvSpPr>
      <xdr:spPr>
        <a:xfrm>
          <a:off x="14541500" y="1345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3959</xdr:rowOff>
    </xdr:from>
    <xdr:ext cx="378565" cy="259045"/>
    <xdr:sp macro="" textlink="">
      <xdr:nvSpPr>
        <xdr:cNvPr id="656" name="テキスト ボックス 655"/>
        <xdr:cNvSpPr txBox="1"/>
      </xdr:nvSpPr>
      <xdr:spPr>
        <a:xfrm>
          <a:off x="14403017" y="13548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78682</xdr:rowOff>
    </xdr:from>
    <xdr:to>
      <xdr:col>20</xdr:col>
      <xdr:colOff>9525</xdr:colOff>
      <xdr:row>79</xdr:row>
      <xdr:rowOff>8832</xdr:rowOff>
    </xdr:to>
    <xdr:sp macro="" textlink="">
      <xdr:nvSpPr>
        <xdr:cNvPr id="657" name="円/楕円 656"/>
        <xdr:cNvSpPr/>
      </xdr:nvSpPr>
      <xdr:spPr>
        <a:xfrm>
          <a:off x="13652500" y="134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171409</xdr:rowOff>
    </xdr:from>
    <xdr:ext cx="378565" cy="259045"/>
    <xdr:sp macro="" textlink="">
      <xdr:nvSpPr>
        <xdr:cNvPr id="658" name="テキスト ボックス 657"/>
        <xdr:cNvSpPr txBox="1"/>
      </xdr:nvSpPr>
      <xdr:spPr>
        <a:xfrm>
          <a:off x="13514017" y="13544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81562</xdr:rowOff>
    </xdr:from>
    <xdr:to>
      <xdr:col>18</xdr:col>
      <xdr:colOff>492125</xdr:colOff>
      <xdr:row>79</xdr:row>
      <xdr:rowOff>11712</xdr:rowOff>
    </xdr:to>
    <xdr:sp macro="" textlink="">
      <xdr:nvSpPr>
        <xdr:cNvPr id="659" name="円/楕円 658"/>
        <xdr:cNvSpPr/>
      </xdr:nvSpPr>
      <xdr:spPr>
        <a:xfrm>
          <a:off x="12763500" y="1345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2839</xdr:rowOff>
    </xdr:from>
    <xdr:ext cx="378565" cy="259045"/>
    <xdr:sp macro="" textlink="">
      <xdr:nvSpPr>
        <xdr:cNvPr id="660" name="テキスト ボックス 659"/>
        <xdr:cNvSpPr txBox="1"/>
      </xdr:nvSpPr>
      <xdr:spPr>
        <a:xfrm>
          <a:off x="12625017" y="13547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77353</xdr:rowOff>
    </xdr:from>
    <xdr:to>
      <xdr:col>23</xdr:col>
      <xdr:colOff>517525</xdr:colOff>
      <xdr:row>98</xdr:row>
      <xdr:rowOff>81052</xdr:rowOff>
    </xdr:to>
    <xdr:cxnSp macro="">
      <xdr:nvCxnSpPr>
        <xdr:cNvPr id="689" name="直線コネクタ 688"/>
        <xdr:cNvCxnSpPr/>
      </xdr:nvCxnSpPr>
      <xdr:spPr>
        <a:xfrm flipV="1">
          <a:off x="15481300" y="16879453"/>
          <a:ext cx="8382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63725</xdr:rowOff>
    </xdr:from>
    <xdr:to>
      <xdr:col>22</xdr:col>
      <xdr:colOff>365125</xdr:colOff>
      <xdr:row>98</xdr:row>
      <xdr:rowOff>81052</xdr:rowOff>
    </xdr:to>
    <xdr:cxnSp macro="">
      <xdr:nvCxnSpPr>
        <xdr:cNvPr id="692" name="直線コネクタ 691"/>
        <xdr:cNvCxnSpPr/>
      </xdr:nvCxnSpPr>
      <xdr:spPr>
        <a:xfrm>
          <a:off x="14592300" y="16865825"/>
          <a:ext cx="889000" cy="1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63725</xdr:rowOff>
    </xdr:from>
    <xdr:to>
      <xdr:col>21</xdr:col>
      <xdr:colOff>161925</xdr:colOff>
      <xdr:row>98</xdr:row>
      <xdr:rowOff>66956</xdr:rowOff>
    </xdr:to>
    <xdr:cxnSp macro="">
      <xdr:nvCxnSpPr>
        <xdr:cNvPr id="695" name="直線コネクタ 694"/>
        <xdr:cNvCxnSpPr/>
      </xdr:nvCxnSpPr>
      <xdr:spPr>
        <a:xfrm flipV="1">
          <a:off x="13703300" y="16865825"/>
          <a:ext cx="8890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66956</xdr:rowOff>
    </xdr:from>
    <xdr:to>
      <xdr:col>19</xdr:col>
      <xdr:colOff>644525</xdr:colOff>
      <xdr:row>98</xdr:row>
      <xdr:rowOff>73326</xdr:rowOff>
    </xdr:to>
    <xdr:cxnSp macro="">
      <xdr:nvCxnSpPr>
        <xdr:cNvPr id="698" name="直線コネクタ 697"/>
        <xdr:cNvCxnSpPr/>
      </xdr:nvCxnSpPr>
      <xdr:spPr>
        <a:xfrm flipV="1">
          <a:off x="12814300" y="16869056"/>
          <a:ext cx="889000" cy="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26553</xdr:rowOff>
    </xdr:from>
    <xdr:to>
      <xdr:col>23</xdr:col>
      <xdr:colOff>568325</xdr:colOff>
      <xdr:row>98</xdr:row>
      <xdr:rowOff>128153</xdr:rowOff>
    </xdr:to>
    <xdr:sp macro="" textlink="">
      <xdr:nvSpPr>
        <xdr:cNvPr id="708" name="円/楕円 707"/>
        <xdr:cNvSpPr/>
      </xdr:nvSpPr>
      <xdr:spPr>
        <a:xfrm>
          <a:off x="16268700" y="168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112930</xdr:rowOff>
    </xdr:from>
    <xdr:ext cx="534377" cy="259045"/>
    <xdr:sp macro="" textlink="">
      <xdr:nvSpPr>
        <xdr:cNvPr id="709" name="公債費該当値テキスト"/>
        <xdr:cNvSpPr txBox="1"/>
      </xdr:nvSpPr>
      <xdr:spPr>
        <a:xfrm>
          <a:off x="16370300" y="1674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36,364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30252</xdr:rowOff>
    </xdr:from>
    <xdr:to>
      <xdr:col>22</xdr:col>
      <xdr:colOff>415925</xdr:colOff>
      <xdr:row>98</xdr:row>
      <xdr:rowOff>131852</xdr:rowOff>
    </xdr:to>
    <xdr:sp macro="" textlink="">
      <xdr:nvSpPr>
        <xdr:cNvPr id="710" name="円/楕円 709"/>
        <xdr:cNvSpPr/>
      </xdr:nvSpPr>
      <xdr:spPr>
        <a:xfrm>
          <a:off x="15430500" y="168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122979</xdr:rowOff>
    </xdr:from>
    <xdr:ext cx="534377" cy="259045"/>
    <xdr:sp macro="" textlink="">
      <xdr:nvSpPr>
        <xdr:cNvPr id="711" name="テキスト ボックス 710"/>
        <xdr:cNvSpPr txBox="1"/>
      </xdr:nvSpPr>
      <xdr:spPr>
        <a:xfrm>
          <a:off x="15214111" y="1692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12925</xdr:rowOff>
    </xdr:from>
    <xdr:to>
      <xdr:col>21</xdr:col>
      <xdr:colOff>212725</xdr:colOff>
      <xdr:row>98</xdr:row>
      <xdr:rowOff>114525</xdr:rowOff>
    </xdr:to>
    <xdr:sp macro="" textlink="">
      <xdr:nvSpPr>
        <xdr:cNvPr id="712" name="円/楕円 711"/>
        <xdr:cNvSpPr/>
      </xdr:nvSpPr>
      <xdr:spPr>
        <a:xfrm>
          <a:off x="14541500" y="1681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105652</xdr:rowOff>
    </xdr:from>
    <xdr:ext cx="534377" cy="259045"/>
    <xdr:sp macro="" textlink="">
      <xdr:nvSpPr>
        <xdr:cNvPr id="713" name="テキスト ボックス 712"/>
        <xdr:cNvSpPr txBox="1"/>
      </xdr:nvSpPr>
      <xdr:spPr>
        <a:xfrm>
          <a:off x="14325111" y="1690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16156</xdr:rowOff>
    </xdr:from>
    <xdr:to>
      <xdr:col>20</xdr:col>
      <xdr:colOff>9525</xdr:colOff>
      <xdr:row>98</xdr:row>
      <xdr:rowOff>117756</xdr:rowOff>
    </xdr:to>
    <xdr:sp macro="" textlink="">
      <xdr:nvSpPr>
        <xdr:cNvPr id="714" name="円/楕円 713"/>
        <xdr:cNvSpPr/>
      </xdr:nvSpPr>
      <xdr:spPr>
        <a:xfrm>
          <a:off x="13652500" y="1681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108883</xdr:rowOff>
    </xdr:from>
    <xdr:ext cx="534377" cy="259045"/>
    <xdr:sp macro="" textlink="">
      <xdr:nvSpPr>
        <xdr:cNvPr id="715" name="テキスト ボックス 714"/>
        <xdr:cNvSpPr txBox="1"/>
      </xdr:nvSpPr>
      <xdr:spPr>
        <a:xfrm>
          <a:off x="13436111" y="1691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22526</xdr:rowOff>
    </xdr:from>
    <xdr:to>
      <xdr:col>18</xdr:col>
      <xdr:colOff>492125</xdr:colOff>
      <xdr:row>98</xdr:row>
      <xdr:rowOff>124126</xdr:rowOff>
    </xdr:to>
    <xdr:sp macro="" textlink="">
      <xdr:nvSpPr>
        <xdr:cNvPr id="716" name="円/楕円 715"/>
        <xdr:cNvSpPr/>
      </xdr:nvSpPr>
      <xdr:spPr>
        <a:xfrm>
          <a:off x="12763500" y="1682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115253</xdr:rowOff>
    </xdr:from>
    <xdr:ext cx="534377" cy="259045"/>
    <xdr:sp macro="" textlink="">
      <xdr:nvSpPr>
        <xdr:cNvPr id="717" name="テキスト ボックス 716"/>
        <xdr:cNvSpPr txBox="1"/>
      </xdr:nvSpPr>
      <xdr:spPr>
        <a:xfrm>
          <a:off x="12547111" y="1691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a:t>
          </a:r>
          <a:r>
            <a:rPr kumimoji="1" lang="en-US" altLang="ja-JP" sz="1300">
              <a:latin typeface="ＭＳ Ｐゴシック"/>
            </a:rPr>
            <a:t>139,272</a:t>
          </a:r>
          <a:r>
            <a:rPr kumimoji="1" lang="ja-JP" altLang="en-US" sz="1300">
              <a:latin typeface="ＭＳ Ｐゴシック"/>
            </a:rPr>
            <a:t>円で、前年度決算と比較すると</a:t>
          </a:r>
          <a:r>
            <a:rPr kumimoji="1" lang="en-US" altLang="ja-JP" sz="1300">
              <a:latin typeface="ＭＳ Ｐゴシック"/>
            </a:rPr>
            <a:t>14.0%</a:t>
          </a:r>
          <a:r>
            <a:rPr kumimoji="1" lang="ja-JP" altLang="en-US" sz="1300">
              <a:latin typeface="ＭＳ Ｐゴシック"/>
            </a:rPr>
            <a:t>の増となった。この要因として、生活保護受給世帯の高齢化等の影響により生活保護等扶助費が増加したことや、社会福祉施設建設工事等助成事業の実施により普通建設事業費が増加したことなどが挙げられる。扶助費については、資格審査の厳格化や市単独の給付制度の見直し等を進めていくことにより、経費の抑制に努める。</a:t>
          </a:r>
        </a:p>
        <a:p>
          <a:r>
            <a:rPr kumimoji="1" lang="ja-JP" altLang="en-US" sz="1300">
              <a:latin typeface="ＭＳ Ｐゴシック"/>
            </a:rPr>
            <a:t>　衛生費は住民一人当たり</a:t>
          </a:r>
          <a:r>
            <a:rPr kumimoji="1" lang="en-US" altLang="ja-JP" sz="1300">
              <a:latin typeface="ＭＳ Ｐゴシック"/>
            </a:rPr>
            <a:t>36,329</a:t>
          </a:r>
          <a:r>
            <a:rPr kumimoji="1" lang="ja-JP" altLang="en-US" sz="1300">
              <a:latin typeface="ＭＳ Ｐゴシック"/>
            </a:rPr>
            <a:t>円となっている。この主な要因は、新ごみ焼却施設建設事業が前年度で完了したことに伴い普通建設事業費が大幅に減少したためであり、前年度の住民一人当たりコストと比較すると、</a:t>
          </a:r>
          <a:r>
            <a:rPr kumimoji="1" lang="en-US" altLang="ja-JP" sz="1300">
              <a:latin typeface="ＭＳ Ｐゴシック"/>
            </a:rPr>
            <a:t>56.1%</a:t>
          </a:r>
          <a:r>
            <a:rPr kumimoji="1" lang="ja-JP" altLang="en-US" sz="1300">
              <a:latin typeface="ＭＳ Ｐゴシック"/>
            </a:rPr>
            <a:t>の減となっている。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年度の財政調整基金残高は、経費節減に努めた結果、決算剰余金の積立により増加し、標準財政規模比は</a:t>
          </a:r>
          <a:r>
            <a:rPr kumimoji="1" lang="en-US" altLang="ja-JP" sz="1300">
              <a:latin typeface="ＭＳ ゴシック" pitchFamily="49" charset="-128"/>
              <a:ea typeface="ＭＳ ゴシック" pitchFamily="49" charset="-128"/>
            </a:rPr>
            <a:t>26.13%</a:t>
          </a:r>
          <a:r>
            <a:rPr kumimoji="1" lang="ja-JP" altLang="en-US" sz="1300">
              <a:latin typeface="ＭＳ ゴシック" pitchFamily="49" charset="-128"/>
              <a:ea typeface="ＭＳ ゴシック" pitchFamily="49" charset="-128"/>
            </a:rPr>
            <a:t>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方、翌年度への繰越事業に伴う繰越財源増の影響により、単年度収支が伸び悩んだことから実質単年度収支は赤字となっており、今後も厳しい財政運営が見込まれる。引き続き事務事業の見直しなどによる歳出の引き締め・合理化等に努め、行財政改革を推進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算定が義務付けられた平成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年以降、左記のいずれの会計においても連結実質赤字額は生じておらず、黒字幅も概ね拡大傾向にあるといえる。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引き続き行財政改革を推進し、赤字を生じさせないよう歳入歳出の適正化を図り、健全な財政運営に努める。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18340669</v>
      </c>
      <c r="BO4" s="381"/>
      <c r="BP4" s="381"/>
      <c r="BQ4" s="381"/>
      <c r="BR4" s="381"/>
      <c r="BS4" s="381"/>
      <c r="BT4" s="381"/>
      <c r="BU4" s="382"/>
      <c r="BV4" s="380">
        <v>21584670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5.8</v>
      </c>
      <c r="CU4" s="387"/>
      <c r="CV4" s="387"/>
      <c r="CW4" s="387"/>
      <c r="CX4" s="387"/>
      <c r="CY4" s="387"/>
      <c r="CZ4" s="387"/>
      <c r="DA4" s="388"/>
      <c r="DB4" s="386">
        <v>5.6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17032663</v>
      </c>
      <c r="BO5" s="418"/>
      <c r="BP5" s="418"/>
      <c r="BQ5" s="418"/>
      <c r="BR5" s="418"/>
      <c r="BS5" s="418"/>
      <c r="BT5" s="418"/>
      <c r="BU5" s="419"/>
      <c r="BV5" s="417">
        <v>20618174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84.9</v>
      </c>
      <c r="CU5" s="415"/>
      <c r="CV5" s="415"/>
      <c r="CW5" s="415"/>
      <c r="CX5" s="415"/>
      <c r="CY5" s="415"/>
      <c r="CZ5" s="415"/>
      <c r="DA5" s="416"/>
      <c r="DB5" s="414">
        <v>82.6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1308006</v>
      </c>
      <c r="BO6" s="418"/>
      <c r="BP6" s="418"/>
      <c r="BQ6" s="418"/>
      <c r="BR6" s="418"/>
      <c r="BS6" s="418"/>
      <c r="BT6" s="418"/>
      <c r="BU6" s="419"/>
      <c r="BV6" s="417">
        <v>966496</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89.6</v>
      </c>
      <c r="CU6" s="455"/>
      <c r="CV6" s="455"/>
      <c r="CW6" s="455"/>
      <c r="CX6" s="455"/>
      <c r="CY6" s="455"/>
      <c r="CZ6" s="455"/>
      <c r="DA6" s="456"/>
      <c r="DB6" s="454">
        <v>88.5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729837</v>
      </c>
      <c r="BO7" s="418"/>
      <c r="BP7" s="418"/>
      <c r="BQ7" s="418"/>
      <c r="BR7" s="418"/>
      <c r="BS7" s="418"/>
      <c r="BT7" s="418"/>
      <c r="BU7" s="419"/>
      <c r="BV7" s="417">
        <v>404762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9998438</v>
      </c>
      <c r="CU7" s="418"/>
      <c r="CV7" s="418"/>
      <c r="CW7" s="418"/>
      <c r="CX7" s="418"/>
      <c r="CY7" s="418"/>
      <c r="CZ7" s="418"/>
      <c r="DA7" s="419"/>
      <c r="DB7" s="417">
        <v>10025135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578169</v>
      </c>
      <c r="BO8" s="418"/>
      <c r="BP8" s="418"/>
      <c r="BQ8" s="418"/>
      <c r="BR8" s="418"/>
      <c r="BS8" s="418"/>
      <c r="BT8" s="418"/>
      <c r="BU8" s="419"/>
      <c r="BV8" s="417">
        <v>561734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0.56000000000000005</v>
      </c>
      <c r="CU8" s="458"/>
      <c r="CV8" s="458"/>
      <c r="CW8" s="458"/>
      <c r="CX8" s="458"/>
      <c r="CY8" s="458"/>
      <c r="CZ8" s="458"/>
      <c r="DA8" s="459"/>
      <c r="DB8" s="457">
        <v>0.54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42512</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16435</v>
      </c>
      <c r="BO9" s="418"/>
      <c r="BP9" s="418"/>
      <c r="BQ9" s="418"/>
      <c r="BR9" s="418"/>
      <c r="BS9" s="418"/>
      <c r="BT9" s="418"/>
      <c r="BU9" s="419"/>
      <c r="BV9" s="417">
        <v>52254</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12.9</v>
      </c>
      <c r="CU9" s="415"/>
      <c r="CV9" s="415"/>
      <c r="CW9" s="415"/>
      <c r="CX9" s="415"/>
      <c r="CY9" s="415"/>
      <c r="CZ9" s="415"/>
      <c r="DA9" s="416"/>
      <c r="DB9" s="414">
        <v>12.3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43997</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700</v>
      </c>
      <c r="BO10" s="418"/>
      <c r="BP10" s="418"/>
      <c r="BQ10" s="418"/>
      <c r="BR10" s="418"/>
      <c r="BS10" s="418"/>
      <c r="BT10" s="418"/>
      <c r="BU10" s="419"/>
      <c r="BV10" s="417">
        <v>534</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42954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150000</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42314</v>
      </c>
      <c r="S13" s="499"/>
      <c r="T13" s="499"/>
      <c r="U13" s="499"/>
      <c r="V13" s="500"/>
      <c r="W13" s="433" t="s">
        <v>124</v>
      </c>
      <c r="X13" s="434"/>
      <c r="Y13" s="434"/>
      <c r="Z13" s="434"/>
      <c r="AA13" s="434"/>
      <c r="AB13" s="424"/>
      <c r="AC13" s="468">
        <v>1975</v>
      </c>
      <c r="AD13" s="469"/>
      <c r="AE13" s="469"/>
      <c r="AF13" s="469"/>
      <c r="AG13" s="508"/>
      <c r="AH13" s="468">
        <v>1800</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-132865</v>
      </c>
      <c r="BO13" s="418"/>
      <c r="BP13" s="418"/>
      <c r="BQ13" s="418"/>
      <c r="BR13" s="418"/>
      <c r="BS13" s="418"/>
      <c r="BT13" s="418"/>
      <c r="BU13" s="419"/>
      <c r="BV13" s="417">
        <v>52788</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9.3000000000000007</v>
      </c>
      <c r="CU13" s="415"/>
      <c r="CV13" s="415"/>
      <c r="CW13" s="415"/>
      <c r="CX13" s="415"/>
      <c r="CY13" s="415"/>
      <c r="CZ13" s="415"/>
      <c r="DA13" s="416"/>
      <c r="DB13" s="414">
        <v>10</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43311</v>
      </c>
      <c r="S14" s="499"/>
      <c r="T14" s="499"/>
      <c r="U14" s="499"/>
      <c r="V14" s="500"/>
      <c r="W14" s="407"/>
      <c r="X14" s="408"/>
      <c r="Y14" s="408"/>
      <c r="Z14" s="408"/>
      <c r="AA14" s="408"/>
      <c r="AB14" s="397"/>
      <c r="AC14" s="501">
        <v>9.5</v>
      </c>
      <c r="AD14" s="502"/>
      <c r="AE14" s="502"/>
      <c r="AF14" s="502"/>
      <c r="AG14" s="503"/>
      <c r="AH14" s="501">
        <v>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30.5</v>
      </c>
      <c r="CU14" s="513"/>
      <c r="CV14" s="513"/>
      <c r="CW14" s="513"/>
      <c r="CX14" s="513"/>
      <c r="CY14" s="513"/>
      <c r="CZ14" s="513"/>
      <c r="DA14" s="514"/>
      <c r="DB14" s="512">
        <v>36.4</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42662</v>
      </c>
      <c r="S15" s="499"/>
      <c r="T15" s="499"/>
      <c r="U15" s="499"/>
      <c r="V15" s="500"/>
      <c r="W15" s="433" t="s">
        <v>130</v>
      </c>
      <c r="X15" s="434"/>
      <c r="Y15" s="434"/>
      <c r="Z15" s="434"/>
      <c r="AA15" s="434"/>
      <c r="AB15" s="424"/>
      <c r="AC15" s="468">
        <v>6138</v>
      </c>
      <c r="AD15" s="469"/>
      <c r="AE15" s="469"/>
      <c r="AF15" s="469"/>
      <c r="AG15" s="508"/>
      <c r="AH15" s="468">
        <v>6167</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4851213</v>
      </c>
      <c r="BO15" s="381"/>
      <c r="BP15" s="381"/>
      <c r="BQ15" s="381"/>
      <c r="BR15" s="381"/>
      <c r="BS15" s="381"/>
      <c r="BT15" s="381"/>
      <c r="BU15" s="382"/>
      <c r="BV15" s="380">
        <v>4469360</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29.6</v>
      </c>
      <c r="AD16" s="502"/>
      <c r="AE16" s="502"/>
      <c r="AF16" s="502"/>
      <c r="AG16" s="503"/>
      <c r="AH16" s="501">
        <v>30.9</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8194636</v>
      </c>
      <c r="BO16" s="418"/>
      <c r="BP16" s="418"/>
      <c r="BQ16" s="418"/>
      <c r="BR16" s="418"/>
      <c r="BS16" s="418"/>
      <c r="BT16" s="418"/>
      <c r="BU16" s="419"/>
      <c r="BV16" s="417">
        <v>8168777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12626</v>
      </c>
      <c r="AD17" s="469"/>
      <c r="AE17" s="469"/>
      <c r="AF17" s="469"/>
      <c r="AG17" s="508"/>
      <c r="AH17" s="468">
        <v>12006</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6144930</v>
      </c>
      <c r="BO17" s="418"/>
      <c r="BP17" s="418"/>
      <c r="BQ17" s="418"/>
      <c r="BR17" s="418"/>
      <c r="BS17" s="418"/>
      <c r="BT17" s="418"/>
      <c r="BU17" s="419"/>
      <c r="BV17" s="417">
        <v>5624919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98.55</v>
      </c>
      <c r="M18" s="530"/>
      <c r="N18" s="530"/>
      <c r="O18" s="530"/>
      <c r="P18" s="530"/>
      <c r="Q18" s="530"/>
      <c r="R18" s="531"/>
      <c r="S18" s="531"/>
      <c r="T18" s="531"/>
      <c r="U18" s="531"/>
      <c r="V18" s="532"/>
      <c r="W18" s="435"/>
      <c r="X18" s="436"/>
      <c r="Y18" s="436"/>
      <c r="Z18" s="436"/>
      <c r="AA18" s="436"/>
      <c r="AB18" s="427"/>
      <c r="AC18" s="533">
        <v>60.9</v>
      </c>
      <c r="AD18" s="534"/>
      <c r="AE18" s="534"/>
      <c r="AF18" s="534"/>
      <c r="AG18" s="535"/>
      <c r="AH18" s="533">
        <v>60.1</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8463348</v>
      </c>
      <c r="BO18" s="418"/>
      <c r="BP18" s="418"/>
      <c r="BQ18" s="418"/>
      <c r="BR18" s="418"/>
      <c r="BS18" s="418"/>
      <c r="BT18" s="418"/>
      <c r="BU18" s="419"/>
      <c r="BV18" s="417">
        <v>8775737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431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11898534</v>
      </c>
      <c r="BO19" s="418"/>
      <c r="BP19" s="418"/>
      <c r="BQ19" s="418"/>
      <c r="BR19" s="418"/>
      <c r="BS19" s="418"/>
      <c r="BT19" s="418"/>
      <c r="BU19" s="419"/>
      <c r="BV19" s="417">
        <v>12179823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16662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17489968</v>
      </c>
      <c r="BO23" s="418"/>
      <c r="BP23" s="418"/>
      <c r="BQ23" s="418"/>
      <c r="BR23" s="418"/>
      <c r="BS23" s="418"/>
      <c r="BT23" s="418"/>
      <c r="BU23" s="419"/>
      <c r="BV23" s="417">
        <v>17346717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8930</v>
      </c>
      <c r="R24" s="469"/>
      <c r="S24" s="469"/>
      <c r="T24" s="469"/>
      <c r="U24" s="469"/>
      <c r="V24" s="508"/>
      <c r="W24" s="563"/>
      <c r="X24" s="551"/>
      <c r="Y24" s="552"/>
      <c r="Z24" s="467" t="s">
        <v>153</v>
      </c>
      <c r="AA24" s="447"/>
      <c r="AB24" s="447"/>
      <c r="AC24" s="447"/>
      <c r="AD24" s="447"/>
      <c r="AE24" s="447"/>
      <c r="AF24" s="447"/>
      <c r="AG24" s="448"/>
      <c r="AH24" s="468">
        <v>279</v>
      </c>
      <c r="AI24" s="469"/>
      <c r="AJ24" s="469"/>
      <c r="AK24" s="469"/>
      <c r="AL24" s="508"/>
      <c r="AM24" s="468">
        <v>871596</v>
      </c>
      <c r="AN24" s="469"/>
      <c r="AO24" s="469"/>
      <c r="AP24" s="469"/>
      <c r="AQ24" s="469"/>
      <c r="AR24" s="508"/>
      <c r="AS24" s="468">
        <v>3124</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10373073</v>
      </c>
      <c r="BO24" s="418"/>
      <c r="BP24" s="418"/>
      <c r="BQ24" s="418"/>
      <c r="BR24" s="418"/>
      <c r="BS24" s="418"/>
      <c r="BT24" s="418"/>
      <c r="BU24" s="419"/>
      <c r="BV24" s="417">
        <v>10373994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7270</v>
      </c>
      <c r="R25" s="469"/>
      <c r="S25" s="469"/>
      <c r="T25" s="469"/>
      <c r="U25" s="469"/>
      <c r="V25" s="508"/>
      <c r="W25" s="563"/>
      <c r="X25" s="551"/>
      <c r="Y25" s="552"/>
      <c r="Z25" s="467" t="s">
        <v>156</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5610232</v>
      </c>
      <c r="BO25" s="381"/>
      <c r="BP25" s="381"/>
      <c r="BQ25" s="381"/>
      <c r="BR25" s="381"/>
      <c r="BS25" s="381"/>
      <c r="BT25" s="381"/>
      <c r="BU25" s="382"/>
      <c r="BV25" s="380">
        <v>6980360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6220</v>
      </c>
      <c r="R26" s="469"/>
      <c r="S26" s="469"/>
      <c r="T26" s="469"/>
      <c r="U26" s="469"/>
      <c r="V26" s="508"/>
      <c r="W26" s="563"/>
      <c r="X26" s="551"/>
      <c r="Y26" s="552"/>
      <c r="Z26" s="467" t="s">
        <v>159</v>
      </c>
      <c r="AA26" s="573"/>
      <c r="AB26" s="573"/>
      <c r="AC26" s="573"/>
      <c r="AD26" s="573"/>
      <c r="AE26" s="573"/>
      <c r="AF26" s="573"/>
      <c r="AG26" s="574"/>
      <c r="AH26" s="468">
        <v>21</v>
      </c>
      <c r="AI26" s="469"/>
      <c r="AJ26" s="469"/>
      <c r="AK26" s="469"/>
      <c r="AL26" s="508"/>
      <c r="AM26" s="468">
        <v>70224</v>
      </c>
      <c r="AN26" s="469"/>
      <c r="AO26" s="469"/>
      <c r="AP26" s="469"/>
      <c r="AQ26" s="469"/>
      <c r="AR26" s="508"/>
      <c r="AS26" s="468">
        <v>3344</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4270</v>
      </c>
      <c r="R27" s="469"/>
      <c r="S27" s="469"/>
      <c r="T27" s="469"/>
      <c r="U27" s="469"/>
      <c r="V27" s="508"/>
      <c r="W27" s="563"/>
      <c r="X27" s="551"/>
      <c r="Y27" s="552"/>
      <c r="Z27" s="467" t="s">
        <v>162</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598332</v>
      </c>
      <c r="BO27" s="587"/>
      <c r="BP27" s="587"/>
      <c r="BQ27" s="587"/>
      <c r="BR27" s="587"/>
      <c r="BS27" s="587"/>
      <c r="BT27" s="587"/>
      <c r="BU27" s="588"/>
      <c r="BV27" s="586">
        <v>598332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3540</v>
      </c>
      <c r="R28" s="469"/>
      <c r="S28" s="469"/>
      <c r="T28" s="469"/>
      <c r="U28" s="469"/>
      <c r="V28" s="508"/>
      <c r="W28" s="563"/>
      <c r="X28" s="551"/>
      <c r="Y28" s="552"/>
      <c r="Z28" s="467" t="s">
        <v>165</v>
      </c>
      <c r="AA28" s="447"/>
      <c r="AB28" s="447"/>
      <c r="AC28" s="447"/>
      <c r="AD28" s="447"/>
      <c r="AE28" s="447"/>
      <c r="AF28" s="447"/>
      <c r="AG28" s="448"/>
      <c r="AH28" s="468">
        <v>4</v>
      </c>
      <c r="AI28" s="469"/>
      <c r="AJ28" s="469"/>
      <c r="AK28" s="469"/>
      <c r="AL28" s="508"/>
      <c r="AM28" s="468">
        <v>8368</v>
      </c>
      <c r="AN28" s="469"/>
      <c r="AO28" s="469"/>
      <c r="AP28" s="469"/>
      <c r="AQ28" s="469"/>
      <c r="AR28" s="508"/>
      <c r="AS28" s="468">
        <v>2092</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2612744</v>
      </c>
      <c r="BO28" s="381"/>
      <c r="BP28" s="381"/>
      <c r="BQ28" s="381"/>
      <c r="BR28" s="381"/>
      <c r="BS28" s="381"/>
      <c r="BT28" s="381"/>
      <c r="BU28" s="382"/>
      <c r="BV28" s="380">
        <v>2502044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17</v>
      </c>
      <c r="M29" s="469"/>
      <c r="N29" s="469"/>
      <c r="O29" s="469"/>
      <c r="P29" s="508"/>
      <c r="Q29" s="468">
        <v>3330</v>
      </c>
      <c r="R29" s="469"/>
      <c r="S29" s="469"/>
      <c r="T29" s="469"/>
      <c r="U29" s="469"/>
      <c r="V29" s="508"/>
      <c r="W29" s="564"/>
      <c r="X29" s="565"/>
      <c r="Y29" s="566"/>
      <c r="Z29" s="467" t="s">
        <v>169</v>
      </c>
      <c r="AA29" s="447"/>
      <c r="AB29" s="447"/>
      <c r="AC29" s="447"/>
      <c r="AD29" s="447"/>
      <c r="AE29" s="447"/>
      <c r="AF29" s="447"/>
      <c r="AG29" s="448"/>
      <c r="AH29" s="468">
        <v>283</v>
      </c>
      <c r="AI29" s="469"/>
      <c r="AJ29" s="469"/>
      <c r="AK29" s="469"/>
      <c r="AL29" s="508"/>
      <c r="AM29" s="468">
        <v>879964</v>
      </c>
      <c r="AN29" s="469"/>
      <c r="AO29" s="469"/>
      <c r="AP29" s="469"/>
      <c r="AQ29" s="469"/>
      <c r="AR29" s="508"/>
      <c r="AS29" s="468">
        <v>3109</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1425002</v>
      </c>
      <c r="BO29" s="418"/>
      <c r="BP29" s="418"/>
      <c r="BQ29" s="418"/>
      <c r="BR29" s="418"/>
      <c r="BS29" s="418"/>
      <c r="BT29" s="418"/>
      <c r="BU29" s="419"/>
      <c r="BV29" s="417">
        <v>1435908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98.5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3309754</v>
      </c>
      <c r="BO30" s="587"/>
      <c r="BP30" s="587"/>
      <c r="BQ30" s="587"/>
      <c r="BR30" s="587"/>
      <c r="BS30" s="587"/>
      <c r="BT30" s="587"/>
      <c r="BU30" s="588"/>
      <c r="BV30" s="586">
        <v>3826115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6</v>
      </c>
      <c r="V34" s="598"/>
      <c r="W34" s="599" t="str">
        <f>IF('各会計、関係団体の財政状況及び健全化判断比率'!B28="","",'各会計、関係団体の財政状況及び健全化判断比率'!B28)</f>
        <v>小諸市国民健康保険事業特別会計</v>
      </c>
      <c r="X34" s="599"/>
      <c r="Y34" s="599"/>
      <c r="Z34" s="599"/>
      <c r="AA34" s="599"/>
      <c r="AB34" s="599"/>
      <c r="AC34" s="599"/>
      <c r="AD34" s="599"/>
      <c r="AE34" s="599"/>
      <c r="AF34" s="599"/>
      <c r="AG34" s="599"/>
      <c r="AH34" s="599"/>
      <c r="AI34" s="599"/>
      <c r="AJ34" s="599"/>
      <c r="AK34" s="599"/>
      <c r="AL34" s="167"/>
      <c r="AM34" s="598">
        <f>IF(AO34="","",MAX(C34:D43,U34:V43)+1)</f>
        <v>9</v>
      </c>
      <c r="AN34" s="598"/>
      <c r="AO34" s="599" t="str">
        <f>IF('各会計、関係団体の財政状況及び健全化判断比率'!B31="","",'各会計、関係団体の財政状況及び健全化判断比率'!B31)</f>
        <v>小諸市水道事業会計</v>
      </c>
      <c r="AP34" s="599"/>
      <c r="AQ34" s="599"/>
      <c r="AR34" s="599"/>
      <c r="AS34" s="599"/>
      <c r="AT34" s="599"/>
      <c r="AU34" s="599"/>
      <c r="AV34" s="599"/>
      <c r="AW34" s="599"/>
      <c r="AX34" s="599"/>
      <c r="AY34" s="599"/>
      <c r="AZ34" s="599"/>
      <c r="BA34" s="599"/>
      <c r="BB34" s="599"/>
      <c r="BC34" s="599"/>
      <c r="BD34" s="167"/>
      <c r="BE34" s="598">
        <f>IF(BG34="","",MAX(C34:D43,U34:V43,AM34:AN43)+1)</f>
        <v>11</v>
      </c>
      <c r="BF34" s="598"/>
      <c r="BG34" s="599" t="str">
        <f>IF('各会計、関係団体の財政状況及び健全化判断比率'!B33="","",'各会計、関係団体の財政状況及び健全化判断比率'!B33)</f>
        <v>小諸市農業集落排水事業特別会計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佐久広域連合（一般会計）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23</v>
      </c>
      <c r="CP34" s="598"/>
      <c r="CQ34" s="599" t="str">
        <f>IF('各会計、関係団体の財政状況及び健全化判断比率'!BS7="","",'各会計、関係団体の財政状況及び健全化判断比率'!BS7)</f>
        <v>小諸市土地開発公社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小諸市等公平委員会特別会計</v>
      </c>
      <c r="F35" s="599"/>
      <c r="G35" s="599"/>
      <c r="H35" s="599"/>
      <c r="I35" s="599"/>
      <c r="J35" s="599"/>
      <c r="K35" s="599"/>
      <c r="L35" s="599"/>
      <c r="M35" s="599"/>
      <c r="N35" s="599"/>
      <c r="O35" s="599"/>
      <c r="P35" s="599"/>
      <c r="Q35" s="599"/>
      <c r="R35" s="599"/>
      <c r="S35" s="599"/>
      <c r="T35" s="167"/>
      <c r="U35" s="598">
        <f>IF(W35="","",U34+1)</f>
        <v>7</v>
      </c>
      <c r="V35" s="598"/>
      <c r="W35" s="599" t="str">
        <f>IF('各会計、関係団体の財政状況及び健全化判断比率'!B29="","",'各会計、関係団体の財政状況及び健全化判断比率'!B29)</f>
        <v>小諸市後期高齢者医療特別会計</v>
      </c>
      <c r="X35" s="599"/>
      <c r="Y35" s="599"/>
      <c r="Z35" s="599"/>
      <c r="AA35" s="599"/>
      <c r="AB35" s="599"/>
      <c r="AC35" s="599"/>
      <c r="AD35" s="599"/>
      <c r="AE35" s="599"/>
      <c r="AF35" s="599"/>
      <c r="AG35" s="599"/>
      <c r="AH35" s="599"/>
      <c r="AI35" s="599"/>
      <c r="AJ35" s="599"/>
      <c r="AK35" s="599"/>
      <c r="AL35" s="167"/>
      <c r="AM35" s="598">
        <f t="shared" ref="AM35:AM43" si="0">IF(AO35="","",AM34+1)</f>
        <v>10</v>
      </c>
      <c r="AN35" s="598"/>
      <c r="AO35" s="599" t="str">
        <f>IF('各会計、関係団体の財政状況及び健全化判断比率'!B32="","",'各会計、関係団体の財政状況及び健全化判断比率'!B32)</f>
        <v>小諸市公共下水道事業会計</v>
      </c>
      <c r="AP35" s="599"/>
      <c r="AQ35" s="599"/>
      <c r="AR35" s="599"/>
      <c r="AS35" s="599"/>
      <c r="AT35" s="599"/>
      <c r="AU35" s="599"/>
      <c r="AV35" s="599"/>
      <c r="AW35" s="599"/>
      <c r="AX35" s="599"/>
      <c r="AY35" s="599"/>
      <c r="AZ35" s="599"/>
      <c r="BA35" s="599"/>
      <c r="BB35" s="599"/>
      <c r="BC35" s="599"/>
      <c r="BD35" s="167"/>
      <c r="BE35" s="598">
        <f t="shared" ref="BE35:BE43" si="1">IF(BG35="","",BE34+1)</f>
        <v>12</v>
      </c>
      <c r="BF35" s="598"/>
      <c r="BG35" s="599" t="str">
        <f>IF('各会計、関係団体の財政状況及び健全化判断比率'!B34="","",'各会計、関係団体の財政状況及び健全化判断比率'!B34)</f>
        <v>小諸公園事業特別会計</v>
      </c>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佐久広域連合（消防特別会計）</v>
      </c>
      <c r="BZ35" s="599"/>
      <c r="CA35" s="599"/>
      <c r="CB35" s="599"/>
      <c r="CC35" s="599"/>
      <c r="CD35" s="599"/>
      <c r="CE35" s="599"/>
      <c r="CF35" s="599"/>
      <c r="CG35" s="599"/>
      <c r="CH35" s="599"/>
      <c r="CI35" s="599"/>
      <c r="CJ35" s="599"/>
      <c r="CK35" s="599"/>
      <c r="CL35" s="599"/>
      <c r="CM35" s="599"/>
      <c r="CN35" s="167"/>
      <c r="CO35" s="598">
        <f t="shared" ref="CO35:CO43" si="3">IF(CQ35="","",CO34+1)</f>
        <v>24</v>
      </c>
      <c r="CP35" s="598"/>
      <c r="CQ35" s="599" t="str">
        <f>IF('各会計、関係団体の財政状況及び健全化判断比率'!BS8="","",'各会計、関係団体の財政状況及び健全化判断比率'!BS8)</f>
        <v>こもろ観光局</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小諸市奨学資金特別会計</v>
      </c>
      <c r="F36" s="599"/>
      <c r="G36" s="599"/>
      <c r="H36" s="599"/>
      <c r="I36" s="599"/>
      <c r="J36" s="599"/>
      <c r="K36" s="599"/>
      <c r="L36" s="599"/>
      <c r="M36" s="599"/>
      <c r="N36" s="599"/>
      <c r="O36" s="599"/>
      <c r="P36" s="599"/>
      <c r="Q36" s="599"/>
      <c r="R36" s="599"/>
      <c r="S36" s="599"/>
      <c r="T36" s="167"/>
      <c r="U36" s="598">
        <f t="shared" ref="U36:U43" si="4">IF(W36="","",U35+1)</f>
        <v>8</v>
      </c>
      <c r="V36" s="598"/>
      <c r="W36" s="599" t="str">
        <f>IF('各会計、関係団体の財政状況及び健全化判断比率'!B30="","",'各会計、関係団体の財政状況及び健全化判断比率'!B30)</f>
        <v>小諸市介護保険事業特別会計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15</v>
      </c>
      <c r="BX36" s="598"/>
      <c r="BY36" s="599" t="str">
        <f>IF('各会計、関係団体の財政状況及び健全化判断比率'!B70="","",'各会計、関係団体の財政状況及び健全化判断比率'!B70)</f>
        <v>佐久広域連合（養護老人ホーム特別会計）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小諸市住宅新築資金等貸付事業特別会計</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16</v>
      </c>
      <c r="BX37" s="598"/>
      <c r="BY37" s="599" t="str">
        <f>IF('各会計、関係団体の財政状況及び健全化判断比率'!B71="","",'各会計、関係団体の財政状況及び健全化判断比率'!B71)</f>
        <v>佐久広域連合（特別養護老人ホーム特別会計）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f t="shared" ref="C38:C43" si="5">IF(E38="","",C37+1)</f>
        <v>5</v>
      </c>
      <c r="D38" s="598"/>
      <c r="E38" s="599" t="str">
        <f>IF('各会計、関係団体の財政状況及び健全化判断比率'!B11="","",'各会計、関係団体の財政状況及び健全化判断比率'!B11)</f>
        <v>小諸市野生鳥獣商品化施設運営事業特別会計</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17</v>
      </c>
      <c r="BX38" s="598"/>
      <c r="BY38" s="599" t="str">
        <f>IF('各会計、関係団体の財政状況及び健全化判断比率'!B72="","",'各会計、関係団体の財政状況及び健全化判断比率'!B72)</f>
        <v>佐久広域連合（救護施設特別会計）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18</v>
      </c>
      <c r="BX39" s="598"/>
      <c r="BY39" s="599" t="str">
        <f>IF('各会計、関係団体の財政状況及び健全化判断比率'!B73="","",'各会計、関係団体の財政状況及び健全化判断比率'!B73)</f>
        <v>佐久広域連合（食肉流通センター特別会計）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19</v>
      </c>
      <c r="BX40" s="598"/>
      <c r="BY40" s="599" t="str">
        <f>IF('各会計、関係団体の財政状況及び健全化判断比率'!B74="","",'各会計、関係団体の財政状況及び健全化判断比率'!B74)</f>
        <v>浅麓環境施設組合（一般会計）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20</v>
      </c>
      <c r="BX41" s="598"/>
      <c r="BY41" s="599" t="str">
        <f>IF('各会計、関係団体の財政状況及び健全化判断比率'!B75="","",'各会計、関係団体の財政状況及び健全化判断比率'!B75)</f>
        <v>浅麓水道企業団（水道事業会計）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21</v>
      </c>
      <c r="BX42" s="598"/>
      <c r="BY42" s="599" t="str">
        <f>IF('各会計、関係団体の財政状況及び健全化判断比率'!B76="","",'各会計、関係団体の財政状況及び健全化判断比率'!B76)</f>
        <v>長野県市町村自治振興組合（一般会計）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22</v>
      </c>
      <c r="BX43" s="598"/>
      <c r="BY43" s="599" t="str">
        <f>IF('各会計、関係団体の財政状況及び健全化判断比率'!B77="","",'各会計、関係団体の財政状況及び健全化判断比率'!B77)</f>
        <v>長野県後期高齢者医療広域連合（一般会計）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7" t="s">
        <v>530</v>
      </c>
      <c r="D34" s="1187"/>
      <c r="E34" s="1188"/>
      <c r="F34" s="32">
        <v>15.94</v>
      </c>
      <c r="G34" s="33">
        <v>16.62</v>
      </c>
      <c r="H34" s="33">
        <v>17.53</v>
      </c>
      <c r="I34" s="33">
        <v>19.62</v>
      </c>
      <c r="J34" s="34">
        <v>20.78</v>
      </c>
      <c r="K34" s="22"/>
      <c r="L34" s="22"/>
      <c r="M34" s="22"/>
      <c r="N34" s="22"/>
      <c r="O34" s="22"/>
      <c r="P34" s="22"/>
    </row>
    <row r="35" spans="1:16" ht="39" customHeight="1" x14ac:dyDescent="0.15">
      <c r="A35" s="22"/>
      <c r="B35" s="35"/>
      <c r="C35" s="1181" t="s">
        <v>531</v>
      </c>
      <c r="D35" s="1182"/>
      <c r="E35" s="1183"/>
      <c r="F35" s="36">
        <v>4.49</v>
      </c>
      <c r="G35" s="37">
        <v>4.7300000000000004</v>
      </c>
      <c r="H35" s="37">
        <v>5.87</v>
      </c>
      <c r="I35" s="37">
        <v>7.56</v>
      </c>
      <c r="J35" s="38">
        <v>8.26</v>
      </c>
      <c r="K35" s="22"/>
      <c r="L35" s="22"/>
      <c r="M35" s="22"/>
      <c r="N35" s="22"/>
      <c r="O35" s="22"/>
      <c r="P35" s="22"/>
    </row>
    <row r="36" spans="1:16" ht="39" customHeight="1" x14ac:dyDescent="0.15">
      <c r="A36" s="22"/>
      <c r="B36" s="35"/>
      <c r="C36" s="1181" t="s">
        <v>532</v>
      </c>
      <c r="D36" s="1182"/>
      <c r="E36" s="1183"/>
      <c r="F36" s="36">
        <v>4.55</v>
      </c>
      <c r="G36" s="37">
        <v>5.48</v>
      </c>
      <c r="H36" s="37">
        <v>4.5999999999999996</v>
      </c>
      <c r="I36" s="37">
        <v>5.01</v>
      </c>
      <c r="J36" s="38">
        <v>5.15</v>
      </c>
      <c r="K36" s="22"/>
      <c r="L36" s="22"/>
      <c r="M36" s="22"/>
      <c r="N36" s="22"/>
      <c r="O36" s="22"/>
      <c r="P36" s="22"/>
    </row>
    <row r="37" spans="1:16" ht="39" customHeight="1" x14ac:dyDescent="0.15">
      <c r="A37" s="22"/>
      <c r="B37" s="35"/>
      <c r="C37" s="1181" t="s">
        <v>533</v>
      </c>
      <c r="D37" s="1182"/>
      <c r="E37" s="1183"/>
      <c r="F37" s="36">
        <v>1.32</v>
      </c>
      <c r="G37" s="37">
        <v>0.79</v>
      </c>
      <c r="H37" s="37">
        <v>0.02</v>
      </c>
      <c r="I37" s="37">
        <v>1.29</v>
      </c>
      <c r="J37" s="38">
        <v>2.2999999999999998</v>
      </c>
      <c r="K37" s="22"/>
      <c r="L37" s="22"/>
      <c r="M37" s="22"/>
      <c r="N37" s="22"/>
      <c r="O37" s="22"/>
      <c r="P37" s="22"/>
    </row>
    <row r="38" spans="1:16" ht="39" customHeight="1" x14ac:dyDescent="0.15">
      <c r="A38" s="22"/>
      <c r="B38" s="35"/>
      <c r="C38" s="1181" t="s">
        <v>534</v>
      </c>
      <c r="D38" s="1182"/>
      <c r="E38" s="1183"/>
      <c r="F38" s="36">
        <v>0.24</v>
      </c>
      <c r="G38" s="37">
        <v>0.22</v>
      </c>
      <c r="H38" s="37">
        <v>0.53</v>
      </c>
      <c r="I38" s="37">
        <v>0.74</v>
      </c>
      <c r="J38" s="38">
        <v>1.35</v>
      </c>
      <c r="K38" s="22"/>
      <c r="L38" s="22"/>
      <c r="M38" s="22"/>
      <c r="N38" s="22"/>
      <c r="O38" s="22"/>
      <c r="P38" s="22"/>
    </row>
    <row r="39" spans="1:16" ht="39" customHeight="1" x14ac:dyDescent="0.15">
      <c r="A39" s="22"/>
      <c r="B39" s="35"/>
      <c r="C39" s="1181" t="s">
        <v>535</v>
      </c>
      <c r="D39" s="1182"/>
      <c r="E39" s="1183"/>
      <c r="F39" s="36">
        <v>0.14000000000000001</v>
      </c>
      <c r="G39" s="37">
        <v>0.28999999999999998</v>
      </c>
      <c r="H39" s="37">
        <v>0.48</v>
      </c>
      <c r="I39" s="37">
        <v>0.57999999999999996</v>
      </c>
      <c r="J39" s="38">
        <v>0.61</v>
      </c>
      <c r="K39" s="22"/>
      <c r="L39" s="22"/>
      <c r="M39" s="22"/>
      <c r="N39" s="22"/>
      <c r="O39" s="22"/>
      <c r="P39" s="22"/>
    </row>
    <row r="40" spans="1:16" ht="39" customHeight="1" x14ac:dyDescent="0.15">
      <c r="A40" s="22"/>
      <c r="B40" s="35"/>
      <c r="C40" s="1181" t="s">
        <v>536</v>
      </c>
      <c r="D40" s="1182"/>
      <c r="E40" s="1183"/>
      <c r="F40" s="36">
        <v>0.04</v>
      </c>
      <c r="G40" s="37">
        <v>0.08</v>
      </c>
      <c r="H40" s="37">
        <v>0.15</v>
      </c>
      <c r="I40" s="37">
        <v>0.18</v>
      </c>
      <c r="J40" s="38">
        <v>0.19</v>
      </c>
      <c r="K40" s="22"/>
      <c r="L40" s="22"/>
      <c r="M40" s="22"/>
      <c r="N40" s="22"/>
      <c r="O40" s="22"/>
      <c r="P40" s="22"/>
    </row>
    <row r="41" spans="1:16" ht="39" customHeight="1" x14ac:dyDescent="0.15">
      <c r="A41" s="22"/>
      <c r="B41" s="35"/>
      <c r="C41" s="1181" t="s">
        <v>537</v>
      </c>
      <c r="D41" s="1182"/>
      <c r="E41" s="1183"/>
      <c r="F41" s="36">
        <v>0.05</v>
      </c>
      <c r="G41" s="37">
        <v>0.05</v>
      </c>
      <c r="H41" s="37">
        <v>0.06</v>
      </c>
      <c r="I41" s="37">
        <v>0.09</v>
      </c>
      <c r="J41" s="38">
        <v>0.05</v>
      </c>
      <c r="K41" s="22"/>
      <c r="L41" s="22"/>
      <c r="M41" s="22"/>
      <c r="N41" s="22"/>
      <c r="O41" s="22"/>
      <c r="P41" s="22"/>
    </row>
    <row r="42" spans="1:16" ht="39" customHeight="1" x14ac:dyDescent="0.15">
      <c r="A42" s="22"/>
      <c r="B42" s="39"/>
      <c r="C42" s="1181" t="s">
        <v>538</v>
      </c>
      <c r="D42" s="1182"/>
      <c r="E42" s="1183"/>
      <c r="F42" s="36" t="s">
        <v>483</v>
      </c>
      <c r="G42" s="37" t="s">
        <v>483</v>
      </c>
      <c r="H42" s="37" t="s">
        <v>483</v>
      </c>
      <c r="I42" s="37" t="s">
        <v>483</v>
      </c>
      <c r="J42" s="38" t="s">
        <v>483</v>
      </c>
      <c r="K42" s="22"/>
      <c r="L42" s="22"/>
      <c r="M42" s="22"/>
      <c r="N42" s="22"/>
      <c r="O42" s="22"/>
      <c r="P42" s="22"/>
    </row>
    <row r="43" spans="1:16" ht="39" customHeight="1" thickBot="1" x14ac:dyDescent="0.2">
      <c r="A43" s="22"/>
      <c r="B43" s="40"/>
      <c r="C43" s="1184" t="s">
        <v>539</v>
      </c>
      <c r="D43" s="1185"/>
      <c r="E43" s="1186"/>
      <c r="F43" s="41">
        <v>0.05</v>
      </c>
      <c r="G43" s="42">
        <v>0.03</v>
      </c>
      <c r="H43" s="42">
        <v>0.9</v>
      </c>
      <c r="I43" s="42">
        <v>0.02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1587</v>
      </c>
      <c r="L45" s="60">
        <v>1606</v>
      </c>
      <c r="M45" s="60">
        <v>1638</v>
      </c>
      <c r="N45" s="60">
        <v>1533</v>
      </c>
      <c r="O45" s="61">
        <v>1562</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483</v>
      </c>
      <c r="L46" s="64" t="s">
        <v>483</v>
      </c>
      <c r="M46" s="64" t="s">
        <v>483</v>
      </c>
      <c r="N46" s="64" t="s">
        <v>483</v>
      </c>
      <c r="O46" s="65" t="s">
        <v>483</v>
      </c>
      <c r="P46" s="48"/>
      <c r="Q46" s="48"/>
      <c r="R46" s="48"/>
      <c r="S46" s="48"/>
      <c r="T46" s="48"/>
      <c r="U46" s="48"/>
    </row>
    <row r="47" spans="1:21" ht="30.75" customHeight="1" x14ac:dyDescent="0.15">
      <c r="A47" s="48"/>
      <c r="B47" s="1199"/>
      <c r="C47" s="1200"/>
      <c r="D47" s="62"/>
      <c r="E47" s="1191" t="s">
        <v>14</v>
      </c>
      <c r="F47" s="1191"/>
      <c r="G47" s="1191"/>
      <c r="H47" s="1191"/>
      <c r="I47" s="1191"/>
      <c r="J47" s="1192"/>
      <c r="K47" s="63">
        <v>8</v>
      </c>
      <c r="L47" s="64">
        <v>7</v>
      </c>
      <c r="M47" s="64">
        <v>3</v>
      </c>
      <c r="N47" s="64" t="s">
        <v>483</v>
      </c>
      <c r="O47" s="65" t="s">
        <v>483</v>
      </c>
      <c r="P47" s="48"/>
      <c r="Q47" s="48"/>
      <c r="R47" s="48"/>
      <c r="S47" s="48"/>
      <c r="T47" s="48"/>
      <c r="U47" s="48"/>
    </row>
    <row r="48" spans="1:21" ht="30.75" customHeight="1" x14ac:dyDescent="0.15">
      <c r="A48" s="48"/>
      <c r="B48" s="1199"/>
      <c r="C48" s="1200"/>
      <c r="D48" s="62"/>
      <c r="E48" s="1191" t="s">
        <v>15</v>
      </c>
      <c r="F48" s="1191"/>
      <c r="G48" s="1191"/>
      <c r="H48" s="1191"/>
      <c r="I48" s="1191"/>
      <c r="J48" s="1192"/>
      <c r="K48" s="63">
        <v>843</v>
      </c>
      <c r="L48" s="64">
        <v>916</v>
      </c>
      <c r="M48" s="64">
        <v>932</v>
      </c>
      <c r="N48" s="64">
        <v>937</v>
      </c>
      <c r="O48" s="65">
        <v>703</v>
      </c>
      <c r="P48" s="48"/>
      <c r="Q48" s="48"/>
      <c r="R48" s="48"/>
      <c r="S48" s="48"/>
      <c r="T48" s="48"/>
      <c r="U48" s="48"/>
    </row>
    <row r="49" spans="1:21" ht="30.75" customHeight="1" x14ac:dyDescent="0.15">
      <c r="A49" s="48"/>
      <c r="B49" s="1199"/>
      <c r="C49" s="1200"/>
      <c r="D49" s="62"/>
      <c r="E49" s="1191" t="s">
        <v>16</v>
      </c>
      <c r="F49" s="1191"/>
      <c r="G49" s="1191"/>
      <c r="H49" s="1191"/>
      <c r="I49" s="1191"/>
      <c r="J49" s="1192"/>
      <c r="K49" s="63">
        <v>117</v>
      </c>
      <c r="L49" s="64">
        <v>116</v>
      </c>
      <c r="M49" s="64">
        <v>116</v>
      </c>
      <c r="N49" s="64">
        <v>113</v>
      </c>
      <c r="O49" s="65">
        <v>113</v>
      </c>
      <c r="P49" s="48"/>
      <c r="Q49" s="48"/>
      <c r="R49" s="48"/>
      <c r="S49" s="48"/>
      <c r="T49" s="48"/>
      <c r="U49" s="48"/>
    </row>
    <row r="50" spans="1:21" ht="30.75" customHeight="1" x14ac:dyDescent="0.15">
      <c r="A50" s="48"/>
      <c r="B50" s="1199"/>
      <c r="C50" s="1200"/>
      <c r="D50" s="62"/>
      <c r="E50" s="1191" t="s">
        <v>17</v>
      </c>
      <c r="F50" s="1191"/>
      <c r="G50" s="1191"/>
      <c r="H50" s="1191"/>
      <c r="I50" s="1191"/>
      <c r="J50" s="1192"/>
      <c r="K50" s="63">
        <v>12</v>
      </c>
      <c r="L50" s="64">
        <v>6</v>
      </c>
      <c r="M50" s="64">
        <v>2</v>
      </c>
      <c r="N50" s="64">
        <v>1</v>
      </c>
      <c r="O50" s="65">
        <v>1</v>
      </c>
      <c r="P50" s="48"/>
      <c r="Q50" s="48"/>
      <c r="R50" s="48"/>
      <c r="S50" s="48"/>
      <c r="T50" s="48"/>
      <c r="U50" s="48"/>
    </row>
    <row r="51" spans="1:21" ht="30.75" customHeight="1" x14ac:dyDescent="0.15">
      <c r="A51" s="48"/>
      <c r="B51" s="1201"/>
      <c r="C51" s="1202"/>
      <c r="D51" s="66"/>
      <c r="E51" s="1191" t="s">
        <v>18</v>
      </c>
      <c r="F51" s="1191"/>
      <c r="G51" s="1191"/>
      <c r="H51" s="1191"/>
      <c r="I51" s="1191"/>
      <c r="J51" s="1192"/>
      <c r="K51" s="63" t="s">
        <v>483</v>
      </c>
      <c r="L51" s="64" t="s">
        <v>483</v>
      </c>
      <c r="M51" s="64" t="s">
        <v>483</v>
      </c>
      <c r="N51" s="64" t="s">
        <v>483</v>
      </c>
      <c r="O51" s="65" t="s">
        <v>483</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1710</v>
      </c>
      <c r="L52" s="64">
        <v>1795</v>
      </c>
      <c r="M52" s="64">
        <v>1802</v>
      </c>
      <c r="N52" s="64">
        <v>1734</v>
      </c>
      <c r="O52" s="65">
        <v>1728</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857</v>
      </c>
      <c r="L53" s="69">
        <v>856</v>
      </c>
      <c r="M53" s="69">
        <v>889</v>
      </c>
      <c r="N53" s="69">
        <v>850</v>
      </c>
      <c r="O53" s="70">
        <v>651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05" t="s">
        <v>24</v>
      </c>
      <c r="C41" s="1206"/>
      <c r="D41" s="81"/>
      <c r="E41" s="1211" t="s">
        <v>25</v>
      </c>
      <c r="F41" s="1211"/>
      <c r="G41" s="1211"/>
      <c r="H41" s="1212"/>
      <c r="I41" s="82">
        <v>14157</v>
      </c>
      <c r="J41" s="83">
        <v>13984</v>
      </c>
      <c r="K41" s="83">
        <v>15265</v>
      </c>
      <c r="L41" s="83">
        <v>17347</v>
      </c>
      <c r="M41" s="84">
        <v>17490</v>
      </c>
    </row>
    <row r="42" spans="2:13" ht="27.75" customHeight="1" x14ac:dyDescent="0.15">
      <c r="B42" s="1207"/>
      <c r="C42" s="1208"/>
      <c r="D42" s="85"/>
      <c r="E42" s="1213" t="s">
        <v>26</v>
      </c>
      <c r="F42" s="1213"/>
      <c r="G42" s="1213"/>
      <c r="H42" s="1214"/>
      <c r="I42" s="86">
        <v>1</v>
      </c>
      <c r="J42" s="87">
        <v>0</v>
      </c>
      <c r="K42" s="87">
        <v>7</v>
      </c>
      <c r="L42" s="87">
        <v>5</v>
      </c>
      <c r="M42" s="88">
        <v>3</v>
      </c>
    </row>
    <row r="43" spans="2:13" ht="27.75" customHeight="1" x14ac:dyDescent="0.15">
      <c r="B43" s="1207"/>
      <c r="C43" s="1208"/>
      <c r="D43" s="85"/>
      <c r="E43" s="1213" t="s">
        <v>27</v>
      </c>
      <c r="F43" s="1213"/>
      <c r="G43" s="1213"/>
      <c r="H43" s="1214"/>
      <c r="I43" s="86">
        <v>10821</v>
      </c>
      <c r="J43" s="87">
        <v>10192</v>
      </c>
      <c r="K43" s="87">
        <v>9618</v>
      </c>
      <c r="L43" s="87">
        <v>9613</v>
      </c>
      <c r="M43" s="88">
        <v>8671</v>
      </c>
    </row>
    <row r="44" spans="2:13" ht="27.75" customHeight="1" x14ac:dyDescent="0.15">
      <c r="B44" s="1207"/>
      <c r="C44" s="1208"/>
      <c r="D44" s="85"/>
      <c r="E44" s="1213" t="s">
        <v>28</v>
      </c>
      <c r="F44" s="1213"/>
      <c r="G44" s="1213"/>
      <c r="H44" s="1214"/>
      <c r="I44" s="86">
        <v>763</v>
      </c>
      <c r="J44" s="87">
        <v>654</v>
      </c>
      <c r="K44" s="87">
        <v>652</v>
      </c>
      <c r="L44" s="87">
        <v>504</v>
      </c>
      <c r="M44" s="88">
        <v>392</v>
      </c>
    </row>
    <row r="45" spans="2:13" ht="27.75" customHeight="1" x14ac:dyDescent="0.15">
      <c r="B45" s="1207"/>
      <c r="C45" s="1208"/>
      <c r="D45" s="85"/>
      <c r="E45" s="1213" t="s">
        <v>29</v>
      </c>
      <c r="F45" s="1213"/>
      <c r="G45" s="1213"/>
      <c r="H45" s="1214"/>
      <c r="I45" s="86">
        <v>2977</v>
      </c>
      <c r="J45" s="87">
        <v>2965</v>
      </c>
      <c r="K45" s="87">
        <v>2775</v>
      </c>
      <c r="L45" s="87">
        <v>2568</v>
      </c>
      <c r="M45" s="88">
        <v>2578</v>
      </c>
    </row>
    <row r="46" spans="2:13" ht="27.75" customHeight="1" x14ac:dyDescent="0.15">
      <c r="B46" s="1207"/>
      <c r="C46" s="1208"/>
      <c r="D46" s="89"/>
      <c r="E46" s="1213" t="s">
        <v>30</v>
      </c>
      <c r="F46" s="1213"/>
      <c r="G46" s="1213"/>
      <c r="H46" s="1214"/>
      <c r="I46" s="86">
        <v>321</v>
      </c>
      <c r="J46" s="87">
        <v>317</v>
      </c>
      <c r="K46" s="87">
        <v>308</v>
      </c>
      <c r="L46" s="87">
        <v>308</v>
      </c>
      <c r="M46" s="88">
        <v>309</v>
      </c>
    </row>
    <row r="47" spans="2:13" ht="27.75" customHeight="1" x14ac:dyDescent="0.15">
      <c r="B47" s="1207"/>
      <c r="C47" s="1208"/>
      <c r="D47" s="90"/>
      <c r="E47" s="1215" t="s">
        <v>31</v>
      </c>
      <c r="F47" s="1216"/>
      <c r="G47" s="1216"/>
      <c r="H47" s="1217"/>
      <c r="I47" s="86" t="s">
        <v>483</v>
      </c>
      <c r="J47" s="87" t="s">
        <v>483</v>
      </c>
      <c r="K47" s="87" t="s">
        <v>483</v>
      </c>
      <c r="L47" s="87" t="s">
        <v>483</v>
      </c>
      <c r="M47" s="88" t="s">
        <v>483</v>
      </c>
    </row>
    <row r="48" spans="2:13" ht="27.75" customHeight="1" x14ac:dyDescent="0.15">
      <c r="B48" s="1207"/>
      <c r="C48" s="1208"/>
      <c r="D48" s="85"/>
      <c r="E48" s="1213" t="s">
        <v>32</v>
      </c>
      <c r="F48" s="1213"/>
      <c r="G48" s="1213"/>
      <c r="H48" s="1214"/>
      <c r="I48" s="86" t="s">
        <v>483</v>
      </c>
      <c r="J48" s="87" t="s">
        <v>483</v>
      </c>
      <c r="K48" s="87" t="s">
        <v>483</v>
      </c>
      <c r="L48" s="87" t="s">
        <v>483</v>
      </c>
      <c r="M48" s="88" t="s">
        <v>483</v>
      </c>
    </row>
    <row r="49" spans="2:13" ht="27.75" customHeight="1" x14ac:dyDescent="0.15">
      <c r="B49" s="1209"/>
      <c r="C49" s="1210"/>
      <c r="D49" s="85"/>
      <c r="E49" s="1213" t="s">
        <v>33</v>
      </c>
      <c r="F49" s="1213"/>
      <c r="G49" s="1213"/>
      <c r="H49" s="1214"/>
      <c r="I49" s="86" t="s">
        <v>483</v>
      </c>
      <c r="J49" s="87" t="s">
        <v>483</v>
      </c>
      <c r="K49" s="87" t="s">
        <v>483</v>
      </c>
      <c r="L49" s="87" t="s">
        <v>483</v>
      </c>
      <c r="M49" s="88" t="s">
        <v>483</v>
      </c>
    </row>
    <row r="50" spans="2:13" ht="27.75" customHeight="1" x14ac:dyDescent="0.15">
      <c r="B50" s="1218" t="s">
        <v>34</v>
      </c>
      <c r="C50" s="1219"/>
      <c r="D50" s="91"/>
      <c r="E50" s="1213" t="s">
        <v>35</v>
      </c>
      <c r="F50" s="1213"/>
      <c r="G50" s="1213"/>
      <c r="H50" s="1214"/>
      <c r="I50" s="86">
        <v>10693</v>
      </c>
      <c r="J50" s="87">
        <v>9766</v>
      </c>
      <c r="K50" s="87">
        <v>8993</v>
      </c>
      <c r="L50" s="87">
        <v>8242</v>
      </c>
      <c r="M50" s="88">
        <v>7826</v>
      </c>
    </row>
    <row r="51" spans="2:13" ht="27.75" customHeight="1" x14ac:dyDescent="0.15">
      <c r="B51" s="1207"/>
      <c r="C51" s="1208"/>
      <c r="D51" s="85"/>
      <c r="E51" s="1213" t="s">
        <v>36</v>
      </c>
      <c r="F51" s="1213"/>
      <c r="G51" s="1213"/>
      <c r="H51" s="1214"/>
      <c r="I51" s="86">
        <v>3293</v>
      </c>
      <c r="J51" s="87">
        <v>2961</v>
      </c>
      <c r="K51" s="87">
        <v>2522</v>
      </c>
      <c r="L51" s="87">
        <v>2360</v>
      </c>
      <c r="M51" s="88">
        <v>2404</v>
      </c>
    </row>
    <row r="52" spans="2:13" ht="27.75" customHeight="1" x14ac:dyDescent="0.15">
      <c r="B52" s="1209"/>
      <c r="C52" s="1210"/>
      <c r="D52" s="85"/>
      <c r="E52" s="1213" t="s">
        <v>37</v>
      </c>
      <c r="F52" s="1213"/>
      <c r="G52" s="1213"/>
      <c r="H52" s="1214"/>
      <c r="I52" s="86">
        <v>16383</v>
      </c>
      <c r="J52" s="87">
        <v>16536</v>
      </c>
      <c r="K52" s="87">
        <v>16778</v>
      </c>
      <c r="L52" s="87">
        <v>16614</v>
      </c>
      <c r="M52" s="88">
        <v>16599</v>
      </c>
    </row>
    <row r="53" spans="2:13" ht="27.75" customHeight="1" thickBot="1" x14ac:dyDescent="0.2">
      <c r="B53" s="1220" t="s">
        <v>21</v>
      </c>
      <c r="C53" s="1221"/>
      <c r="D53" s="92"/>
      <c r="E53" s="1222" t="s">
        <v>38</v>
      </c>
      <c r="F53" s="1222"/>
      <c r="G53" s="1222"/>
      <c r="H53" s="1223"/>
      <c r="I53" s="93">
        <v>-1329</v>
      </c>
      <c r="J53" s="94">
        <v>-1153</v>
      </c>
      <c r="K53" s="94">
        <v>332</v>
      </c>
      <c r="L53" s="94">
        <v>3130</v>
      </c>
      <c r="M53" s="95">
        <v>2615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565</v>
      </c>
      <c r="I42" s="354"/>
      <c r="J42" s="354"/>
      <c r="K42" s="354"/>
      <c r="L42" s="246"/>
      <c r="M42" s="246"/>
      <c r="N42" s="246"/>
      <c r="O42" s="246"/>
    </row>
    <row r="43" spans="2:17" x14ac:dyDescent="0.15">
      <c r="B43" s="250"/>
      <c r="C43" s="246"/>
      <c r="D43" s="246"/>
      <c r="E43" s="246"/>
      <c r="F43" s="246"/>
      <c r="G43" s="1224"/>
      <c r="H43" s="1225"/>
      <c r="I43" s="1225"/>
      <c r="J43" s="1225"/>
      <c r="K43" s="1225"/>
      <c r="L43" s="1225"/>
      <c r="M43" s="1225"/>
      <c r="N43" s="1225"/>
      <c r="O43" s="1226"/>
    </row>
    <row r="44" spans="2:17" x14ac:dyDescent="0.15">
      <c r="B44" s="250"/>
      <c r="C44" s="246"/>
      <c r="D44" s="246"/>
      <c r="E44" s="246"/>
      <c r="F44" s="246"/>
      <c r="G44" s="1227"/>
      <c r="H44" s="1228"/>
      <c r="I44" s="1228"/>
      <c r="J44" s="1228"/>
      <c r="K44" s="1228"/>
      <c r="L44" s="1228"/>
      <c r="M44" s="1228"/>
      <c r="N44" s="1228"/>
      <c r="O44" s="1229"/>
    </row>
    <row r="45" spans="2:17" x14ac:dyDescent="0.15">
      <c r="B45" s="250"/>
      <c r="C45" s="246"/>
      <c r="D45" s="246"/>
      <c r="E45" s="246"/>
      <c r="F45" s="246"/>
      <c r="G45" s="1227"/>
      <c r="H45" s="1228"/>
      <c r="I45" s="1228"/>
      <c r="J45" s="1228"/>
      <c r="K45" s="1228"/>
      <c r="L45" s="1228"/>
      <c r="M45" s="1228"/>
      <c r="N45" s="1228"/>
      <c r="O45" s="1229"/>
    </row>
    <row r="46" spans="2:17" x14ac:dyDescent="0.15">
      <c r="B46" s="250"/>
      <c r="C46" s="246"/>
      <c r="D46" s="246"/>
      <c r="E46" s="246"/>
      <c r="F46" s="246"/>
      <c r="G46" s="1227"/>
      <c r="H46" s="1228"/>
      <c r="I46" s="1228"/>
      <c r="J46" s="1228"/>
      <c r="K46" s="1228"/>
      <c r="L46" s="1228"/>
      <c r="M46" s="1228"/>
      <c r="N46" s="1228"/>
      <c r="O46" s="1229"/>
    </row>
    <row r="47" spans="2:17" x14ac:dyDescent="0.15">
      <c r="B47" s="250"/>
      <c r="C47" s="246"/>
      <c r="D47" s="246"/>
      <c r="E47" s="246"/>
      <c r="F47" s="246"/>
      <c r="G47" s="1230"/>
      <c r="H47" s="1231"/>
      <c r="I47" s="1231"/>
      <c r="J47" s="1231"/>
      <c r="K47" s="1231"/>
      <c r="L47" s="1231"/>
      <c r="M47" s="1231"/>
      <c r="N47" s="1231"/>
      <c r="O47" s="1232"/>
    </row>
    <row r="48" spans="2:17" x14ac:dyDescent="0.15">
      <c r="B48" s="250"/>
      <c r="C48" s="246"/>
      <c r="D48" s="246"/>
      <c r="E48" s="246"/>
      <c r="F48" s="246"/>
      <c r="G48" s="246"/>
      <c r="H48" s="355"/>
      <c r="I48" s="355"/>
      <c r="J48" s="355"/>
    </row>
    <row r="49" spans="1:17" x14ac:dyDescent="0.15">
      <c r="B49" s="250"/>
      <c r="C49" s="246"/>
      <c r="D49" s="246"/>
      <c r="E49" s="246"/>
      <c r="F49" s="246"/>
      <c r="G49" s="245" t="s">
        <v>566</v>
      </c>
    </row>
    <row r="50" spans="1:17" x14ac:dyDescent="0.15">
      <c r="B50" s="250"/>
      <c r="C50" s="246"/>
      <c r="D50" s="246"/>
      <c r="E50" s="246"/>
      <c r="F50" s="246"/>
      <c r="G50" s="1233"/>
      <c r="H50" s="1234"/>
      <c r="I50" s="1234"/>
      <c r="J50" s="1235"/>
      <c r="K50" s="356" t="s">
        <v>522</v>
      </c>
      <c r="L50" s="356" t="s">
        <v>523</v>
      </c>
      <c r="M50" s="356" t="s">
        <v>524</v>
      </c>
      <c r="N50" s="356" t="s">
        <v>525</v>
      </c>
      <c r="O50" s="356" t="s">
        <v>526</v>
      </c>
    </row>
    <row r="51" spans="1:17" x14ac:dyDescent="0.15">
      <c r="B51" s="250"/>
      <c r="C51" s="246"/>
      <c r="D51" s="246"/>
      <c r="E51" s="246"/>
      <c r="F51" s="246"/>
      <c r="G51" s="1236" t="s">
        <v>567</v>
      </c>
      <c r="H51" s="1237"/>
      <c r="I51" s="1242" t="s">
        <v>568</v>
      </c>
      <c r="J51" s="1242"/>
      <c r="K51" s="1244"/>
      <c r="L51" s="1244"/>
      <c r="M51" s="1244"/>
      <c r="N51" s="1244"/>
      <c r="O51" s="1244"/>
    </row>
    <row r="52" spans="1:17" x14ac:dyDescent="0.15">
      <c r="B52" s="250"/>
      <c r="C52" s="246"/>
      <c r="D52" s="246"/>
      <c r="E52" s="246"/>
      <c r="F52" s="246"/>
      <c r="G52" s="1238"/>
      <c r="H52" s="1239"/>
      <c r="I52" s="1243"/>
      <c r="J52" s="1243"/>
      <c r="K52" s="1245"/>
      <c r="L52" s="1245"/>
      <c r="M52" s="1245"/>
      <c r="N52" s="1245"/>
      <c r="O52" s="1245"/>
    </row>
    <row r="53" spans="1:17" x14ac:dyDescent="0.15">
      <c r="A53" s="357"/>
      <c r="B53" s="250"/>
      <c r="C53" s="246"/>
      <c r="D53" s="246"/>
      <c r="E53" s="246"/>
      <c r="F53" s="246"/>
      <c r="G53" s="1238"/>
      <c r="H53" s="1239"/>
      <c r="I53" s="1246" t="s">
        <v>569</v>
      </c>
      <c r="J53" s="1246"/>
      <c r="K53" s="1253"/>
      <c r="L53" s="1253"/>
      <c r="M53" s="1253"/>
      <c r="N53" s="1253"/>
      <c r="O53" s="1253"/>
    </row>
    <row r="54" spans="1:17" x14ac:dyDescent="0.15">
      <c r="A54" s="357"/>
      <c r="B54" s="250"/>
      <c r="C54" s="246"/>
      <c r="D54" s="246"/>
      <c r="E54" s="246"/>
      <c r="F54" s="246"/>
      <c r="G54" s="1240"/>
      <c r="H54" s="1241"/>
      <c r="I54" s="1246"/>
      <c r="J54" s="1246"/>
      <c r="K54" s="1254"/>
      <c r="L54" s="1254"/>
      <c r="M54" s="1254"/>
      <c r="N54" s="1254"/>
      <c r="O54" s="1254"/>
    </row>
    <row r="55" spans="1:17" x14ac:dyDescent="0.15">
      <c r="A55" s="357"/>
      <c r="B55" s="250"/>
      <c r="C55" s="246"/>
      <c r="D55" s="246"/>
      <c r="E55" s="246"/>
      <c r="F55" s="246"/>
      <c r="G55" s="1247" t="s">
        <v>570</v>
      </c>
      <c r="H55" s="1248"/>
      <c r="I55" s="1246" t="s">
        <v>568</v>
      </c>
      <c r="J55" s="1246"/>
      <c r="K55" s="1244"/>
      <c r="L55" s="1244"/>
      <c r="M55" s="1244"/>
      <c r="N55" s="1244"/>
      <c r="O55" s="1244"/>
    </row>
    <row r="56" spans="1:17" x14ac:dyDescent="0.15">
      <c r="A56" s="357"/>
      <c r="B56" s="250"/>
      <c r="C56" s="246"/>
      <c r="D56" s="246"/>
      <c r="E56" s="246"/>
      <c r="F56" s="246"/>
      <c r="G56" s="1249"/>
      <c r="H56" s="1250"/>
      <c r="I56" s="1246"/>
      <c r="J56" s="1246"/>
      <c r="K56" s="1245"/>
      <c r="L56" s="1245"/>
      <c r="M56" s="1245"/>
      <c r="N56" s="1245"/>
      <c r="O56" s="1245"/>
    </row>
    <row r="57" spans="1:17" s="357" customFormat="1" x14ac:dyDescent="0.15">
      <c r="B57" s="358"/>
      <c r="C57" s="354"/>
      <c r="D57" s="354"/>
      <c r="E57" s="354"/>
      <c r="F57" s="354"/>
      <c r="G57" s="1249"/>
      <c r="H57" s="1250"/>
      <c r="I57" s="1255" t="s">
        <v>571</v>
      </c>
      <c r="J57" s="1255"/>
      <c r="K57" s="1253"/>
      <c r="L57" s="1253"/>
      <c r="M57" s="1253"/>
      <c r="N57" s="1253"/>
      <c r="O57" s="1253"/>
      <c r="P57" s="359"/>
      <c r="Q57" s="358"/>
    </row>
    <row r="58" spans="1:17" s="357" customFormat="1" x14ac:dyDescent="0.15">
      <c r="A58" s="245"/>
      <c r="B58" s="358"/>
      <c r="C58" s="354"/>
      <c r="D58" s="354"/>
      <c r="E58" s="354"/>
      <c r="F58" s="354"/>
      <c r="G58" s="1251"/>
      <c r="H58" s="1252"/>
      <c r="I58" s="1255"/>
      <c r="J58" s="1255"/>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572</v>
      </c>
      <c r="C63" s="246"/>
      <c r="D63" s="246"/>
      <c r="E63" s="246"/>
      <c r="F63" s="246"/>
      <c r="G63" s="246"/>
      <c r="H63" s="246"/>
      <c r="I63" s="246"/>
      <c r="J63" s="246"/>
      <c r="K63" s="246"/>
      <c r="L63" s="246"/>
      <c r="M63" s="246"/>
      <c r="N63" s="246"/>
      <c r="O63" s="246"/>
    </row>
    <row r="64" spans="1:17" x14ac:dyDescent="0.15">
      <c r="B64" s="250"/>
      <c r="C64" s="246"/>
      <c r="D64" s="246"/>
      <c r="E64" s="246"/>
      <c r="F64" s="246"/>
      <c r="G64" s="353" t="s">
        <v>565</v>
      </c>
      <c r="I64" s="354"/>
      <c r="J64" s="354"/>
      <c r="K64" s="354"/>
      <c r="L64" s="246"/>
      <c r="M64" s="246"/>
      <c r="N64" s="246"/>
      <c r="O64" s="246"/>
    </row>
    <row r="65" spans="2:30" x14ac:dyDescent="0.15">
      <c r="B65" s="250"/>
      <c r="C65" s="246"/>
      <c r="D65" s="246"/>
      <c r="E65" s="246"/>
      <c r="F65" s="246"/>
      <c r="G65" s="1224" t="s">
        <v>575</v>
      </c>
      <c r="H65" s="1225"/>
      <c r="I65" s="1225"/>
      <c r="J65" s="1225"/>
      <c r="K65" s="1225"/>
      <c r="L65" s="1225"/>
      <c r="M65" s="1225"/>
      <c r="N65" s="1225"/>
      <c r="O65" s="1226"/>
    </row>
    <row r="66" spans="2:30" x14ac:dyDescent="0.15">
      <c r="B66" s="250"/>
      <c r="C66" s="246"/>
      <c r="D66" s="246"/>
      <c r="E66" s="246"/>
      <c r="F66" s="246"/>
      <c r="G66" s="1227"/>
      <c r="H66" s="1228"/>
      <c r="I66" s="1228"/>
      <c r="J66" s="1228"/>
      <c r="K66" s="1228"/>
      <c r="L66" s="1228"/>
      <c r="M66" s="1228"/>
      <c r="N66" s="1228"/>
      <c r="O66" s="1229"/>
    </row>
    <row r="67" spans="2:30" x14ac:dyDescent="0.15">
      <c r="B67" s="250"/>
      <c r="C67" s="246"/>
      <c r="D67" s="246"/>
      <c r="E67" s="246"/>
      <c r="F67" s="246"/>
      <c r="G67" s="1227"/>
      <c r="H67" s="1228"/>
      <c r="I67" s="1228"/>
      <c r="J67" s="1228"/>
      <c r="K67" s="1228"/>
      <c r="L67" s="1228"/>
      <c r="M67" s="1228"/>
      <c r="N67" s="1228"/>
      <c r="O67" s="1229"/>
    </row>
    <row r="68" spans="2:30" x14ac:dyDescent="0.15">
      <c r="B68" s="250"/>
      <c r="C68" s="246"/>
      <c r="D68" s="246"/>
      <c r="E68" s="246"/>
      <c r="F68" s="246"/>
      <c r="G68" s="1227"/>
      <c r="H68" s="1228"/>
      <c r="I68" s="1228"/>
      <c r="J68" s="1228"/>
      <c r="K68" s="1228"/>
      <c r="L68" s="1228"/>
      <c r="M68" s="1228"/>
      <c r="N68" s="1228"/>
      <c r="O68" s="1229"/>
    </row>
    <row r="69" spans="2:30" x14ac:dyDescent="0.15">
      <c r="B69" s="250"/>
      <c r="C69" s="246"/>
      <c r="D69" s="246"/>
      <c r="E69" s="246"/>
      <c r="F69" s="246"/>
      <c r="G69" s="1230"/>
      <c r="H69" s="1231"/>
      <c r="I69" s="1231"/>
      <c r="J69" s="1231"/>
      <c r="K69" s="1231"/>
      <c r="L69" s="1231"/>
      <c r="M69" s="1231"/>
      <c r="N69" s="1231"/>
      <c r="O69" s="1232"/>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573</v>
      </c>
      <c r="I71" s="370"/>
      <c r="J71" s="366"/>
      <c r="K71" s="366"/>
      <c r="L71" s="367"/>
      <c r="M71" s="366"/>
      <c r="N71" s="367"/>
      <c r="O71" s="368"/>
    </row>
    <row r="72" spans="2:30" x14ac:dyDescent="0.15">
      <c r="B72" s="250"/>
      <c r="C72" s="246"/>
      <c r="D72" s="246"/>
      <c r="E72" s="246"/>
      <c r="F72" s="246"/>
      <c r="G72" s="1233"/>
      <c r="H72" s="1234"/>
      <c r="I72" s="1234"/>
      <c r="J72" s="1235"/>
      <c r="K72" s="356" t="s">
        <v>522</v>
      </c>
      <c r="L72" s="356" t="s">
        <v>523</v>
      </c>
      <c r="M72" s="356" t="s">
        <v>524</v>
      </c>
      <c r="N72" s="356" t="s">
        <v>525</v>
      </c>
      <c r="O72" s="356" t="s">
        <v>526</v>
      </c>
    </row>
    <row r="73" spans="2:30" x14ac:dyDescent="0.15">
      <c r="B73" s="250"/>
      <c r="C73" s="246"/>
      <c r="D73" s="246"/>
      <c r="E73" s="246"/>
      <c r="F73" s="246"/>
      <c r="G73" s="1236" t="s">
        <v>567</v>
      </c>
      <c r="H73" s="1237"/>
      <c r="I73" s="1242" t="s">
        <v>568</v>
      </c>
      <c r="J73" s="1242"/>
      <c r="K73" s="1256"/>
      <c r="L73" s="1256"/>
      <c r="M73" s="1245">
        <v>3.9</v>
      </c>
      <c r="N73" s="1245">
        <v>36.4</v>
      </c>
      <c r="O73" s="1245">
        <v>30.5</v>
      </c>
      <c r="S73" s="245">
        <v>9.9</v>
      </c>
    </row>
    <row r="74" spans="2:30" x14ac:dyDescent="0.15">
      <c r="B74" s="250"/>
      <c r="C74" s="246"/>
      <c r="D74" s="246"/>
      <c r="E74" s="246"/>
      <c r="F74" s="246"/>
      <c r="G74" s="1238"/>
      <c r="H74" s="1239"/>
      <c r="I74" s="1243"/>
      <c r="J74" s="1243"/>
      <c r="K74" s="1256"/>
      <c r="L74" s="1256"/>
      <c r="M74" s="1245"/>
      <c r="N74" s="1245"/>
      <c r="O74" s="1245"/>
    </row>
    <row r="75" spans="2:30" x14ac:dyDescent="0.15">
      <c r="B75" s="250"/>
      <c r="C75" s="246"/>
      <c r="D75" s="246"/>
      <c r="E75" s="246"/>
      <c r="F75" s="246"/>
      <c r="G75" s="1238"/>
      <c r="H75" s="1239"/>
      <c r="I75" s="1246" t="s">
        <v>574</v>
      </c>
      <c r="J75" s="1246"/>
      <c r="K75" s="1257">
        <v>9.6</v>
      </c>
      <c r="L75" s="1257">
        <v>9.6</v>
      </c>
      <c r="M75" s="1257">
        <v>10.1</v>
      </c>
      <c r="N75" s="1257">
        <v>10</v>
      </c>
      <c r="O75" s="1257">
        <v>9.3000000000000007</v>
      </c>
      <c r="U75" s="245">
        <v>81.2</v>
      </c>
      <c r="W75" s="245">
        <v>87.2</v>
      </c>
      <c r="Y75" s="245">
        <v>99.8</v>
      </c>
      <c r="AA75" s="245">
        <v>109.5</v>
      </c>
      <c r="AC75" s="245">
        <v>115.2</v>
      </c>
    </row>
    <row r="76" spans="2:30" x14ac:dyDescent="0.15">
      <c r="B76" s="250"/>
      <c r="C76" s="246"/>
      <c r="D76" s="246"/>
      <c r="E76" s="246"/>
      <c r="F76" s="246"/>
      <c r="G76" s="1240"/>
      <c r="H76" s="1241"/>
      <c r="I76" s="1246"/>
      <c r="J76" s="1246"/>
      <c r="K76" s="1254"/>
      <c r="L76" s="1254"/>
      <c r="M76" s="1254"/>
      <c r="N76" s="1254"/>
      <c r="O76" s="1254"/>
    </row>
    <row r="77" spans="2:30" x14ac:dyDescent="0.15">
      <c r="B77" s="250"/>
      <c r="C77" s="246"/>
      <c r="D77" s="246"/>
      <c r="E77" s="246"/>
      <c r="F77" s="246"/>
      <c r="G77" s="1247" t="s">
        <v>570</v>
      </c>
      <c r="H77" s="1248"/>
      <c r="I77" s="1246" t="s">
        <v>568</v>
      </c>
      <c r="J77" s="1246"/>
      <c r="K77" s="1256">
        <v>76.2</v>
      </c>
      <c r="L77" s="1256">
        <v>65.3</v>
      </c>
      <c r="M77" s="1245">
        <v>60.8</v>
      </c>
      <c r="N77" s="1245">
        <v>58.5</v>
      </c>
      <c r="O77" s="1245">
        <v>54.6</v>
      </c>
      <c r="R77" s="245">
        <v>12.3</v>
      </c>
      <c r="T77" s="245">
        <v>11.1</v>
      </c>
    </row>
    <row r="78" spans="2:30" x14ac:dyDescent="0.15">
      <c r="B78" s="250"/>
      <c r="C78" s="246"/>
      <c r="D78" s="246"/>
      <c r="E78" s="246"/>
      <c r="F78" s="246"/>
      <c r="G78" s="1249"/>
      <c r="H78" s="1250"/>
      <c r="I78" s="1246"/>
      <c r="J78" s="1246"/>
      <c r="K78" s="1256"/>
      <c r="L78" s="1256"/>
      <c r="M78" s="1245"/>
      <c r="N78" s="1245"/>
      <c r="O78" s="1245"/>
    </row>
    <row r="79" spans="2:30" x14ac:dyDescent="0.15">
      <c r="B79" s="250"/>
      <c r="C79" s="246"/>
      <c r="D79" s="246"/>
      <c r="E79" s="246"/>
      <c r="F79" s="246"/>
      <c r="G79" s="1249"/>
      <c r="H79" s="1250"/>
      <c r="I79" s="1258" t="s">
        <v>574</v>
      </c>
      <c r="J79" s="1255"/>
      <c r="K79" s="1259">
        <v>12.8</v>
      </c>
      <c r="L79" s="1259">
        <v>12</v>
      </c>
      <c r="M79" s="1259">
        <v>11.1</v>
      </c>
      <c r="N79" s="1259">
        <v>10.7</v>
      </c>
      <c r="O79" s="1259">
        <v>10</v>
      </c>
      <c r="V79" s="245">
        <v>53.5</v>
      </c>
      <c r="X79" s="245">
        <v>48.2</v>
      </c>
      <c r="Z79" s="245">
        <v>34.200000000000003</v>
      </c>
      <c r="AB79" s="245">
        <v>30.3</v>
      </c>
      <c r="AD79" s="245">
        <v>28.9</v>
      </c>
    </row>
    <row r="80" spans="2:30" x14ac:dyDescent="0.15">
      <c r="B80" s="250"/>
      <c r="C80" s="246"/>
      <c r="D80" s="246"/>
      <c r="E80" s="246"/>
      <c r="F80" s="246"/>
      <c r="G80" s="1251"/>
      <c r="H80" s="1252"/>
      <c r="I80" s="1255"/>
      <c r="J80" s="1255"/>
      <c r="K80" s="1259"/>
      <c r="L80" s="1259"/>
      <c r="M80" s="1259"/>
      <c r="N80" s="1259"/>
      <c r="O80" s="1259"/>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47971</v>
      </c>
      <c r="E3" s="118"/>
      <c r="F3" s="119">
        <v>75709</v>
      </c>
      <c r="G3" s="120"/>
      <c r="H3" s="121"/>
    </row>
    <row r="4" spans="1:8" x14ac:dyDescent="0.15">
      <c r="A4" s="122"/>
      <c r="B4" s="123"/>
      <c r="C4" s="124"/>
      <c r="D4" s="125">
        <v>22429</v>
      </c>
      <c r="E4" s="126"/>
      <c r="F4" s="127">
        <v>35212</v>
      </c>
      <c r="G4" s="128"/>
      <c r="H4" s="129"/>
    </row>
    <row r="5" spans="1:8" x14ac:dyDescent="0.15">
      <c r="A5" s="110" t="s">
        <v>516</v>
      </c>
      <c r="B5" s="115"/>
      <c r="C5" s="116"/>
      <c r="D5" s="117">
        <v>45517</v>
      </c>
      <c r="E5" s="118"/>
      <c r="F5" s="119">
        <v>90961</v>
      </c>
      <c r="G5" s="120"/>
      <c r="H5" s="121"/>
    </row>
    <row r="6" spans="1:8" x14ac:dyDescent="0.15">
      <c r="A6" s="122"/>
      <c r="B6" s="123"/>
      <c r="C6" s="124"/>
      <c r="D6" s="125">
        <v>27588</v>
      </c>
      <c r="E6" s="126"/>
      <c r="F6" s="127">
        <v>37720</v>
      </c>
      <c r="G6" s="128"/>
      <c r="H6" s="129"/>
    </row>
    <row r="7" spans="1:8" x14ac:dyDescent="0.15">
      <c r="A7" s="110" t="s">
        <v>517</v>
      </c>
      <c r="B7" s="115"/>
      <c r="C7" s="116"/>
      <c r="D7" s="117">
        <v>132034</v>
      </c>
      <c r="E7" s="118"/>
      <c r="F7" s="119">
        <v>106614</v>
      </c>
      <c r="G7" s="120"/>
      <c r="H7" s="121"/>
    </row>
    <row r="8" spans="1:8" x14ac:dyDescent="0.15">
      <c r="A8" s="122"/>
      <c r="B8" s="123"/>
      <c r="C8" s="124"/>
      <c r="D8" s="125">
        <v>82087</v>
      </c>
      <c r="E8" s="126"/>
      <c r="F8" s="127">
        <v>45545</v>
      </c>
      <c r="G8" s="128"/>
      <c r="H8" s="129"/>
    </row>
    <row r="9" spans="1:8" x14ac:dyDescent="0.15">
      <c r="A9" s="110" t="s">
        <v>518</v>
      </c>
      <c r="B9" s="115"/>
      <c r="C9" s="116"/>
      <c r="D9" s="117">
        <v>143759</v>
      </c>
      <c r="E9" s="118"/>
      <c r="F9" s="119">
        <v>85459</v>
      </c>
      <c r="G9" s="120"/>
      <c r="H9" s="121"/>
    </row>
    <row r="10" spans="1:8" x14ac:dyDescent="0.15">
      <c r="A10" s="122"/>
      <c r="B10" s="123"/>
      <c r="C10" s="124"/>
      <c r="D10" s="125">
        <v>80499</v>
      </c>
      <c r="E10" s="126"/>
      <c r="F10" s="127">
        <v>44378</v>
      </c>
      <c r="G10" s="128"/>
      <c r="H10" s="129"/>
    </row>
    <row r="11" spans="1:8" x14ac:dyDescent="0.15">
      <c r="A11" s="110" t="s">
        <v>519</v>
      </c>
      <c r="B11" s="115"/>
      <c r="C11" s="116"/>
      <c r="D11" s="117">
        <v>65516</v>
      </c>
      <c r="E11" s="118"/>
      <c r="F11" s="119">
        <v>83280</v>
      </c>
      <c r="G11" s="120"/>
      <c r="H11" s="121"/>
    </row>
    <row r="12" spans="1:8" x14ac:dyDescent="0.15">
      <c r="A12" s="122"/>
      <c r="B12" s="123"/>
      <c r="C12" s="130"/>
      <c r="D12" s="125">
        <v>40286</v>
      </c>
      <c r="E12" s="126"/>
      <c r="F12" s="127">
        <v>43123</v>
      </c>
      <c r="G12" s="128"/>
      <c r="H12" s="129"/>
    </row>
    <row r="13" spans="1:8" x14ac:dyDescent="0.15">
      <c r="A13" s="110"/>
      <c r="B13" s="115"/>
      <c r="C13" s="131"/>
      <c r="D13" s="132">
        <v>86959</v>
      </c>
      <c r="E13" s="133"/>
      <c r="F13" s="134">
        <v>88405</v>
      </c>
      <c r="G13" s="135"/>
      <c r="H13" s="121"/>
    </row>
    <row r="14" spans="1:8" x14ac:dyDescent="0.15">
      <c r="A14" s="122"/>
      <c r="B14" s="123"/>
      <c r="C14" s="124"/>
      <c r="D14" s="125">
        <v>50578</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4.7</v>
      </c>
      <c r="C19" s="136">
        <f>ROUND(VALUE(SUBSTITUTE(実質収支比率等に係る経年分析!G$48,"▲","-")),2)</f>
        <v>5.79</v>
      </c>
      <c r="D19" s="136">
        <f>ROUND(VALUE(SUBSTITUTE(実質収支比率等に係る経年分析!H$48,"▲","-")),2)</f>
        <v>5.09</v>
      </c>
      <c r="E19" s="136">
        <f>ROUND(VALUE(SUBSTITUTE(実質収支比率等に係る経年分析!I$48,"▲","-")),2)</f>
        <v>5.6</v>
      </c>
      <c r="F19" s="136">
        <f>ROUND(VALUE(SUBSTITUTE(実質収支比率等に係る経年分析!J$48,"▲","-")),2)</f>
        <v>5.78</v>
      </c>
    </row>
    <row r="20" spans="1:11" x14ac:dyDescent="0.15">
      <c r="A20" s="136" t="s">
        <v>43</v>
      </c>
      <c r="B20" s="136">
        <f>ROUND(VALUE(SUBSTITUTE(実質収支比率等に係る経年分析!F$47,"▲","-")),2)</f>
        <v>21.51</v>
      </c>
      <c r="C20" s="136">
        <f>ROUND(VALUE(SUBSTITUTE(実質収支比率等に係る経年分析!G$47,"▲","-")),2)</f>
        <v>21.27</v>
      </c>
      <c r="D20" s="136">
        <f>ROUND(VALUE(SUBSTITUTE(実質収支比率等に係る経年分析!H$47,"▲","-")),2)</f>
        <v>22.62</v>
      </c>
      <c r="E20" s="136">
        <f>ROUND(VALUE(SUBSTITUTE(実質収支比率等に係る経年分析!I$47,"▲","-")),2)</f>
        <v>24.96</v>
      </c>
      <c r="F20" s="136">
        <f>ROUND(VALUE(SUBSTITUTE(実質収支比率等に係る経年分析!J$47,"▲","-")),2)</f>
        <v>26.13</v>
      </c>
    </row>
    <row r="21" spans="1:11" x14ac:dyDescent="0.15">
      <c r="A21" s="136" t="s">
        <v>44</v>
      </c>
      <c r="B21" s="136">
        <f>IF(ISNUMBER(VALUE(SUBSTITUTE(実質収支比率等に係る経年分析!F$49,"▲","-"))),ROUND(VALUE(SUBSTITUTE(実質収支比率等に係る経年分析!F$49,"▲","-")),2),NA())</f>
        <v>-1.36</v>
      </c>
      <c r="C21" s="136">
        <f>IF(ISNUMBER(VALUE(SUBSTITUTE(実質収支比率等に係る経年分析!G$49,"▲","-"))),ROUND(VALUE(SUBSTITUTE(実質収支比率等に係る経年分析!G$49,"▲","-")),2),NA())</f>
        <v>1.1399999999999999</v>
      </c>
      <c r="D21" s="136">
        <f>IF(ISNUMBER(VALUE(SUBSTITUTE(実質収支比率等に係る経年分析!H$49,"▲","-"))),ROUND(VALUE(SUBSTITUTE(実質収支比率等に係る経年分析!H$49,"▲","-")),2),NA())</f>
        <v>-2.77</v>
      </c>
      <c r="E21" s="136">
        <f>IF(ISNUMBER(VALUE(SUBSTITUTE(実質収支比率等に係る経年分析!I$49,"▲","-"))),ROUND(VALUE(SUBSTITUTE(実質収支比率等に係る経年分析!I$49,"▲","-")),2),NA())</f>
        <v>0.53</v>
      </c>
      <c r="F21" s="136">
        <f>IF(ISNUMBER(VALUE(SUBSTITUTE(実質収支比率等に係る経年分析!J$49,"▲","-"))),ROUND(VALUE(SUBSTITUTE(実質収支比率等に係る経年分析!J$49,"▲","-")),2),NA())</f>
        <v>-1.33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0.9</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小諸市農業集落排水事業特別会計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0.09</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x14ac:dyDescent="0.15">
      <c r="A30" s="137" t="str">
        <f>IF(連結実質赤字比率に係る赤字・黒字の構成分析!C$40="",NA(),連結実質赤字比率に係る赤字・黒字の構成分析!C$40)</f>
        <v>小諸公園事業特別会計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0.19</v>
      </c>
    </row>
    <row r="31" spans="1:11" x14ac:dyDescent="0.15">
      <c r="A31" s="137" t="str">
        <f>IF(連結実質赤字比率に係る赤字・黒字の構成分析!C$39="",NA(),連結実質赤字比率に係る赤字・黒字の構成分析!C$39)</f>
        <v>小諸市住宅新築資金等貸付事業特別会計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0.14000000000000001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0.28999999999999998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0.57999999999999996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0.61</v>
      </c>
    </row>
    <row r="32" spans="1:11" x14ac:dyDescent="0.15">
      <c r="A32" s="137" t="str">
        <f>IF(連結実質赤字比率に係る赤字・黒字の構成分析!C$38="",NA(),連結実質赤字比率に係る赤字・黒字の構成分析!C$38)</f>
        <v>小諸市国民健康保険事業特別会計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1.35</v>
      </c>
    </row>
    <row r="33" spans="1:16" x14ac:dyDescent="0.15">
      <c r="A33" s="137" t="str">
        <f>IF(連結実質赤字比率に係る赤字・黒字の構成分析!C$37="",NA(),連結実質赤字比率に係る赤字・黒字の構成分析!C$37)</f>
        <v>小諸市介護保険事業特別会計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1.32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1.29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2.2999999999999998</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4.55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5.48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4.5999999999999996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5.15</v>
      </c>
    </row>
    <row r="35" spans="1:16" x14ac:dyDescent="0.15">
      <c r="A35" s="137" t="str">
        <f>IF(連結実質赤字比率に係る赤字・黒字の構成分析!C$35="",NA(),連結実質赤字比率に係る赤字・黒字の構成分析!C$35)</f>
        <v>小諸市公共下水道事業会計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4.49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4.7300000000000004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5.87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7.56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8.26</v>
      </c>
    </row>
    <row r="36" spans="1:16" x14ac:dyDescent="0.15">
      <c r="A36" s="137" t="str">
        <f>IF(連結実質赤字比率に係る赤字・黒字の構成分析!C$34="",NA(),連結実質赤字比率に係る赤字・黒字の構成分析!C$34)</f>
        <v>小諸市水道事業会計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15.94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16.62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17.53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19.62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20.78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1710</v>
      </c>
      <c r="E42" s="138"/>
      <c r="F42" s="138"/>
      <c r="G42" s="138">
        <f>'実質公債費比率（分子）の構造'!L$52</f>
        <v>1795</v>
      </c>
      <c r="H42" s="138"/>
      <c r="I42" s="138"/>
      <c r="J42" s="138">
        <f>'実質公債費比率（分子）の構造'!M$52</f>
        <v>1802</v>
      </c>
      <c r="K42" s="138"/>
      <c r="L42" s="138"/>
      <c r="M42" s="138">
        <f>'実質公債費比率（分子）の構造'!N$52</f>
        <v>1734</v>
      </c>
      <c r="N42" s="138"/>
      <c r="O42" s="138"/>
      <c r="P42" s="138">
        <f>'実質公債費比率（分子）の構造'!O$52</f>
        <v>1728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12</v>
      </c>
      <c r="C44" s="138"/>
      <c r="D44" s="138"/>
      <c r="E44" s="138">
        <f>'実質公債費比率（分子）の構造'!L$50</f>
        <v>6</v>
      </c>
      <c r="F44" s="138"/>
      <c r="G44" s="138"/>
      <c r="H44" s="138">
        <f>'実質公債費比率（分子）の構造'!M$50</f>
        <v>2</v>
      </c>
      <c r="I44" s="138"/>
      <c r="J44" s="138"/>
      <c r="K44" s="138">
        <f>'実質公債費比率（分子）の構造'!N$50</f>
        <v>1</v>
      </c>
      <c r="L44" s="138"/>
      <c r="M44" s="138"/>
      <c r="N44" s="138">
        <f>'実質公債費比率（分子）の構造'!O$50</f>
        <v>1</v>
      </c>
      <c r="O44" s="138"/>
      <c r="P44" s="138"/>
    </row>
    <row r="45" spans="1:16" x14ac:dyDescent="0.15">
      <c r="A45" s="138" t="s">
        <v>54</v>
      </c>
      <c r="B45" s="138">
        <f>'実質公債費比率（分子）の構造'!K$49</f>
        <v>117</v>
      </c>
      <c r="C45" s="138"/>
      <c r="D45" s="138"/>
      <c r="E45" s="138">
        <f>'実質公債費比率（分子）の構造'!L$49</f>
        <v>116</v>
      </c>
      <c r="F45" s="138"/>
      <c r="G45" s="138"/>
      <c r="H45" s="138">
        <f>'実質公債費比率（分子）の構造'!M$49</f>
        <v>116</v>
      </c>
      <c r="I45" s="138"/>
      <c r="J45" s="138"/>
      <c r="K45" s="138">
        <f>'実質公債費比率（分子）の構造'!N$49</f>
        <v>113</v>
      </c>
      <c r="L45" s="138"/>
      <c r="M45" s="138"/>
      <c r="N45" s="138">
        <f>'実質公債費比率（分子）の構造'!O$49</f>
        <v>113</v>
      </c>
      <c r="O45" s="138"/>
      <c r="P45" s="138"/>
    </row>
    <row r="46" spans="1:16" x14ac:dyDescent="0.15">
      <c r="A46" s="138" t="s">
        <v>55</v>
      </c>
      <c r="B46" s="138">
        <f>'実質公債費比率（分子）の構造'!K$48</f>
        <v>843</v>
      </c>
      <c r="C46" s="138"/>
      <c r="D46" s="138"/>
      <c r="E46" s="138">
        <f>'実質公債費比率（分子）の構造'!L$48</f>
        <v>916</v>
      </c>
      <c r="F46" s="138"/>
      <c r="G46" s="138"/>
      <c r="H46" s="138">
        <f>'実質公債費比率（分子）の構造'!M$48</f>
        <v>932</v>
      </c>
      <c r="I46" s="138"/>
      <c r="J46" s="138"/>
      <c r="K46" s="138">
        <f>'実質公債費比率（分子）の構造'!N$48</f>
        <v>937</v>
      </c>
      <c r="L46" s="138"/>
      <c r="M46" s="138"/>
      <c r="N46" s="138">
        <f>'実質公債費比率（分子）の構造'!O$48</f>
        <v>703</v>
      </c>
      <c r="O46" s="138"/>
      <c r="P46" s="138"/>
    </row>
    <row r="47" spans="1:16" x14ac:dyDescent="0.15">
      <c r="A47" s="138" t="s">
        <v>56</v>
      </c>
      <c r="B47" s="138">
        <f>'実質公債費比率（分子）の構造'!K$47</f>
        <v>8</v>
      </c>
      <c r="C47" s="138"/>
      <c r="D47" s="138"/>
      <c r="E47" s="138">
        <f>'実質公債費比率（分子）の構造'!L$47</f>
        <v>7</v>
      </c>
      <c r="F47" s="138"/>
      <c r="G47" s="138"/>
      <c r="H47" s="138">
        <f>'実質公債費比率（分子）の構造'!M$47</f>
        <v>3</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1587</v>
      </c>
      <c r="C49" s="138"/>
      <c r="D49" s="138"/>
      <c r="E49" s="138">
        <f>'実質公債費比率（分子）の構造'!L$45</f>
        <v>1606</v>
      </c>
      <c r="F49" s="138"/>
      <c r="G49" s="138"/>
      <c r="H49" s="138">
        <f>'実質公債費比率（分子）の構造'!M$45</f>
        <v>1638</v>
      </c>
      <c r="I49" s="138"/>
      <c r="J49" s="138"/>
      <c r="K49" s="138">
        <f>'実質公債費比率（分子）の構造'!N$45</f>
        <v>1533</v>
      </c>
      <c r="L49" s="138"/>
      <c r="M49" s="138"/>
      <c r="N49" s="138">
        <f>'実質公債費比率（分子）の構造'!O$45</f>
        <v>1562</v>
      </c>
      <c r="O49" s="138"/>
      <c r="P49" s="138"/>
    </row>
    <row r="50" spans="1:16" x14ac:dyDescent="0.15">
      <c r="A50" s="138" t="s">
        <v>59</v>
      </c>
      <c r="B50" s="138" t="e">
        <f>NA()</f>
        <v>#N/A</v>
      </c>
      <c r="C50" s="138">
        <f>IF(ISNUMBER('実質公債費比率（分子）の構造'!K$53),'実質公債費比率（分子）の構造'!K$53,NA())</f>
        <v>857</v>
      </c>
      <c r="D50" s="138" t="e">
        <f>NA()</f>
        <v>#N/A</v>
      </c>
      <c r="E50" s="138" t="e">
        <f>NA()</f>
        <v>#N/A</v>
      </c>
      <c r="F50" s="138">
        <f>IF(ISNUMBER('実質公債費比率（分子）の構造'!L$53),'実質公債費比率（分子）の構造'!L$53,NA())</f>
        <v>856</v>
      </c>
      <c r="G50" s="138" t="e">
        <f>NA()</f>
        <v>#N/A</v>
      </c>
      <c r="H50" s="138" t="e">
        <f>NA()</f>
        <v>#N/A</v>
      </c>
      <c r="I50" s="138">
        <f>IF(ISNUMBER('実質公債費比率（分子）の構造'!M$53),'実質公債費比率（分子）の構造'!M$53,NA())</f>
        <v>889</v>
      </c>
      <c r="J50" s="138" t="e">
        <f>NA()</f>
        <v>#N/A</v>
      </c>
      <c r="K50" s="138" t="e">
        <f>NA()</f>
        <v>#N/A</v>
      </c>
      <c r="L50" s="138">
        <f>IF(ISNUMBER('実質公債費比率（分子）の構造'!N$53),'実質公債費比率（分子）の構造'!N$53,NA())</f>
        <v>850</v>
      </c>
      <c r="M50" s="138" t="e">
        <f>NA()</f>
        <v>#N/A</v>
      </c>
      <c r="N50" s="138" t="e">
        <f>NA()</f>
        <v>#N/A</v>
      </c>
      <c r="O50" s="138">
        <f>IF(ISNUMBER('実質公債費比率（分子）の構造'!O$53),'実質公債費比率（分子）の構造'!O$53,NA())</f>
        <v>651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16383</v>
      </c>
      <c r="E56" s="137"/>
      <c r="F56" s="137"/>
      <c r="G56" s="137">
        <f>'将来負担比率（分子）の構造'!J$52</f>
        <v>16536</v>
      </c>
      <c r="H56" s="137"/>
      <c r="I56" s="137"/>
      <c r="J56" s="137">
        <f>'将来負担比率（分子）の構造'!K$52</f>
        <v>16778</v>
      </c>
      <c r="K56" s="137"/>
      <c r="L56" s="137"/>
      <c r="M56" s="137">
        <f>'将来負担比率（分子）の構造'!L$52</f>
        <v>16614</v>
      </c>
      <c r="N56" s="137"/>
      <c r="O56" s="137"/>
      <c r="P56" s="137">
        <f>'将来負担比率（分子）の構造'!M$52</f>
        <v>16599</v>
      </c>
    </row>
    <row r="57" spans="1:16" x14ac:dyDescent="0.15">
      <c r="A57" s="137" t="s">
        <v>36</v>
      </c>
      <c r="B57" s="137"/>
      <c r="C57" s="137"/>
      <c r="D57" s="137">
        <f>'将来負担比率（分子）の構造'!I$51</f>
        <v>3293</v>
      </c>
      <c r="E57" s="137"/>
      <c r="F57" s="137"/>
      <c r="G57" s="137">
        <f>'将来負担比率（分子）の構造'!J$51</f>
        <v>2961</v>
      </c>
      <c r="H57" s="137"/>
      <c r="I57" s="137"/>
      <c r="J57" s="137">
        <f>'将来負担比率（分子）の構造'!K$51</f>
        <v>2522</v>
      </c>
      <c r="K57" s="137"/>
      <c r="L57" s="137"/>
      <c r="M57" s="137">
        <f>'将来負担比率（分子）の構造'!L$51</f>
        <v>2360</v>
      </c>
      <c r="N57" s="137"/>
      <c r="O57" s="137"/>
      <c r="P57" s="137">
        <f>'将来負担比率（分子）の構造'!M$51</f>
        <v>2404</v>
      </c>
    </row>
    <row r="58" spans="1:16" x14ac:dyDescent="0.15">
      <c r="A58" s="137" t="s">
        <v>35</v>
      </c>
      <c r="B58" s="137"/>
      <c r="C58" s="137"/>
      <c r="D58" s="137">
        <f>'将来負担比率（分子）の構造'!I$50</f>
        <v>10693</v>
      </c>
      <c r="E58" s="137"/>
      <c r="F58" s="137"/>
      <c r="G58" s="137">
        <f>'将来負担比率（分子）の構造'!J$50</f>
        <v>9766</v>
      </c>
      <c r="H58" s="137"/>
      <c r="I58" s="137"/>
      <c r="J58" s="137">
        <f>'将来負担比率（分子）の構造'!K$50</f>
        <v>8993</v>
      </c>
      <c r="K58" s="137"/>
      <c r="L58" s="137"/>
      <c r="M58" s="137">
        <f>'将来負担比率（分子）の構造'!L$50</f>
        <v>8242</v>
      </c>
      <c r="N58" s="137"/>
      <c r="O58" s="137"/>
      <c r="P58" s="137">
        <f>'将来負担比率（分子）の構造'!M$50</f>
        <v>7826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321</v>
      </c>
      <c r="C61" s="137"/>
      <c r="D61" s="137"/>
      <c r="E61" s="137">
        <f>'将来負担比率（分子）の構造'!J$46</f>
        <v>317</v>
      </c>
      <c r="F61" s="137"/>
      <c r="G61" s="137"/>
      <c r="H61" s="137">
        <f>'将来負担比率（分子）の構造'!K$46</f>
        <v>308</v>
      </c>
      <c r="I61" s="137"/>
      <c r="J61" s="137"/>
      <c r="K61" s="137">
        <f>'将来負担比率（分子）の構造'!L$46</f>
        <v>308</v>
      </c>
      <c r="L61" s="137"/>
      <c r="M61" s="137"/>
      <c r="N61" s="137">
        <f>'将来負担比率（分子）の構造'!M$46</f>
        <v>309</v>
      </c>
      <c r="O61" s="137"/>
      <c r="P61" s="137"/>
    </row>
    <row r="62" spans="1:16" x14ac:dyDescent="0.15">
      <c r="A62" s="137" t="s">
        <v>29</v>
      </c>
      <c r="B62" s="137">
        <f>'将来負担比率（分子）の構造'!I$45</f>
        <v>2977</v>
      </c>
      <c r="C62" s="137"/>
      <c r="D62" s="137"/>
      <c r="E62" s="137">
        <f>'将来負担比率（分子）の構造'!J$45</f>
        <v>2965</v>
      </c>
      <c r="F62" s="137"/>
      <c r="G62" s="137"/>
      <c r="H62" s="137">
        <f>'将来負担比率（分子）の構造'!K$45</f>
        <v>2775</v>
      </c>
      <c r="I62" s="137"/>
      <c r="J62" s="137"/>
      <c r="K62" s="137">
        <f>'将来負担比率（分子）の構造'!L$45</f>
        <v>2568</v>
      </c>
      <c r="L62" s="137"/>
      <c r="M62" s="137"/>
      <c r="N62" s="137">
        <f>'将来負担比率（分子）の構造'!M$45</f>
        <v>2578</v>
      </c>
      <c r="O62" s="137"/>
      <c r="P62" s="137"/>
    </row>
    <row r="63" spans="1:16" x14ac:dyDescent="0.15">
      <c r="A63" s="137" t="s">
        <v>28</v>
      </c>
      <c r="B63" s="137">
        <f>'将来負担比率（分子）の構造'!I$44</f>
        <v>763</v>
      </c>
      <c r="C63" s="137"/>
      <c r="D63" s="137"/>
      <c r="E63" s="137">
        <f>'将来負担比率（分子）の構造'!J$44</f>
        <v>654</v>
      </c>
      <c r="F63" s="137"/>
      <c r="G63" s="137"/>
      <c r="H63" s="137">
        <f>'将来負担比率（分子）の構造'!K$44</f>
        <v>652</v>
      </c>
      <c r="I63" s="137"/>
      <c r="J63" s="137"/>
      <c r="K63" s="137">
        <f>'将来負担比率（分子）の構造'!L$44</f>
        <v>504</v>
      </c>
      <c r="L63" s="137"/>
      <c r="M63" s="137"/>
      <c r="N63" s="137">
        <f>'将来負担比率（分子）の構造'!M$44</f>
        <v>392</v>
      </c>
      <c r="O63" s="137"/>
      <c r="P63" s="137"/>
    </row>
    <row r="64" spans="1:16" x14ac:dyDescent="0.15">
      <c r="A64" s="137" t="s">
        <v>27</v>
      </c>
      <c r="B64" s="137">
        <f>'将来負担比率（分子）の構造'!I$43</f>
        <v>10821</v>
      </c>
      <c r="C64" s="137"/>
      <c r="D64" s="137"/>
      <c r="E64" s="137">
        <f>'将来負担比率（分子）の構造'!J$43</f>
        <v>10192</v>
      </c>
      <c r="F64" s="137"/>
      <c r="G64" s="137"/>
      <c r="H64" s="137">
        <f>'将来負担比率（分子）の構造'!K$43</f>
        <v>9618</v>
      </c>
      <c r="I64" s="137"/>
      <c r="J64" s="137"/>
      <c r="K64" s="137">
        <f>'将来負担比率（分子）の構造'!L$43</f>
        <v>9613</v>
      </c>
      <c r="L64" s="137"/>
      <c r="M64" s="137"/>
      <c r="N64" s="137">
        <f>'将来負担比率（分子）の構造'!M$43</f>
        <v>8671</v>
      </c>
      <c r="O64" s="137"/>
      <c r="P64" s="137"/>
    </row>
    <row r="65" spans="1:16" x14ac:dyDescent="0.15">
      <c r="A65" s="137" t="s">
        <v>26</v>
      </c>
      <c r="B65" s="137">
        <f>'将来負担比率（分子）の構造'!I$42</f>
        <v>1</v>
      </c>
      <c r="C65" s="137"/>
      <c r="D65" s="137"/>
      <c r="E65" s="137">
        <f>'将来負担比率（分子）の構造'!J$42</f>
        <v>0</v>
      </c>
      <c r="F65" s="137"/>
      <c r="G65" s="137"/>
      <c r="H65" s="137">
        <f>'将来負担比率（分子）の構造'!K$42</f>
        <v>7</v>
      </c>
      <c r="I65" s="137"/>
      <c r="J65" s="137"/>
      <c r="K65" s="137">
        <f>'将来負担比率（分子）の構造'!L$42</f>
        <v>5</v>
      </c>
      <c r="L65" s="137"/>
      <c r="M65" s="137"/>
      <c r="N65" s="137">
        <f>'将来負担比率（分子）の構造'!M$42</f>
        <v>3</v>
      </c>
      <c r="O65" s="137"/>
      <c r="P65" s="137"/>
    </row>
    <row r="66" spans="1:16" x14ac:dyDescent="0.15">
      <c r="A66" s="137" t="s">
        <v>25</v>
      </c>
      <c r="B66" s="137">
        <f>'将来負担比率（分子）の構造'!I$41</f>
        <v>14157</v>
      </c>
      <c r="C66" s="137"/>
      <c r="D66" s="137"/>
      <c r="E66" s="137">
        <f>'将来負担比率（分子）の構造'!J$41</f>
        <v>13984</v>
      </c>
      <c r="F66" s="137"/>
      <c r="G66" s="137"/>
      <c r="H66" s="137">
        <f>'将来負担比率（分子）の構造'!K$41</f>
        <v>15265</v>
      </c>
      <c r="I66" s="137"/>
      <c r="J66" s="137"/>
      <c r="K66" s="137">
        <f>'将来負担比率（分子）の構造'!L$41</f>
        <v>17347</v>
      </c>
      <c r="L66" s="137"/>
      <c r="M66" s="137"/>
      <c r="N66" s="137">
        <f>'将来負担比率（分子）の構造'!M$41</f>
        <v>17490</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332</v>
      </c>
      <c r="J67" s="137" t="e">
        <f>NA()</f>
        <v>#N/A</v>
      </c>
      <c r="K67" s="137" t="e">
        <f>NA()</f>
        <v>#N/A</v>
      </c>
      <c r="L67" s="137">
        <f>IF(ISNUMBER('将来負担比率（分子）の構造'!L$53), IF('将来負担比率（分子）の構造'!L$53 &lt; 0, 0, '将来負担比率（分子）の構造'!L$53), NA())</f>
        <v>3130</v>
      </c>
      <c r="M67" s="137" t="e">
        <f>NA()</f>
        <v>#N/A</v>
      </c>
      <c r="N67" s="137" t="e">
        <f>NA()</f>
        <v>#N/A</v>
      </c>
      <c r="O67" s="137">
        <f>IF(ISNUMBER('将来負担比率（分子）の構造'!M$53), IF('将来負担比率（分子）の構造'!M$53 &lt; 0, 0, '将来負担比率（分子）の構造'!M$53), NA())</f>
        <v>2615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5263136</v>
      </c>
      <c r="S5" s="615"/>
      <c r="T5" s="615"/>
      <c r="U5" s="615"/>
      <c r="V5" s="615"/>
      <c r="W5" s="615"/>
      <c r="X5" s="615"/>
      <c r="Y5" s="616"/>
      <c r="Z5" s="617">
        <v>28.7</v>
      </c>
      <c r="AA5" s="617"/>
      <c r="AB5" s="617"/>
      <c r="AC5" s="617"/>
      <c r="AD5" s="618">
        <v>4997346</v>
      </c>
      <c r="AE5" s="618"/>
      <c r="AF5" s="618"/>
      <c r="AG5" s="618"/>
      <c r="AH5" s="618"/>
      <c r="AI5" s="618"/>
      <c r="AJ5" s="618"/>
      <c r="AK5" s="618"/>
      <c r="AL5" s="619">
        <v>52.9</v>
      </c>
      <c r="AM5" s="620"/>
      <c r="AN5" s="620"/>
      <c r="AO5" s="621"/>
      <c r="AP5" s="611" t="s">
        <v>208</v>
      </c>
      <c r="AQ5" s="612"/>
      <c r="AR5" s="612"/>
      <c r="AS5" s="612"/>
      <c r="AT5" s="612"/>
      <c r="AU5" s="612"/>
      <c r="AV5" s="612"/>
      <c r="AW5" s="612"/>
      <c r="AX5" s="612"/>
      <c r="AY5" s="612"/>
      <c r="AZ5" s="612"/>
      <c r="BA5" s="612"/>
      <c r="BB5" s="612"/>
      <c r="BC5" s="612"/>
      <c r="BD5" s="612"/>
      <c r="BE5" s="612"/>
      <c r="BF5" s="613"/>
      <c r="BG5" s="625">
        <v>4949526</v>
      </c>
      <c r="BH5" s="626"/>
      <c r="BI5" s="626"/>
      <c r="BJ5" s="626"/>
      <c r="BK5" s="626"/>
      <c r="BL5" s="626"/>
      <c r="BM5" s="626"/>
      <c r="BN5" s="627"/>
      <c r="BO5" s="628">
        <v>94</v>
      </c>
      <c r="BP5" s="628"/>
      <c r="BQ5" s="628"/>
      <c r="BR5" s="628"/>
      <c r="BS5" s="629">
        <v>60574</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218813</v>
      </c>
      <c r="S6" s="626"/>
      <c r="T6" s="626"/>
      <c r="U6" s="626"/>
      <c r="V6" s="626"/>
      <c r="W6" s="626"/>
      <c r="X6" s="626"/>
      <c r="Y6" s="627"/>
      <c r="Z6" s="628">
        <v>1.2</v>
      </c>
      <c r="AA6" s="628"/>
      <c r="AB6" s="628"/>
      <c r="AC6" s="628"/>
      <c r="AD6" s="629">
        <v>218813</v>
      </c>
      <c r="AE6" s="629"/>
      <c r="AF6" s="629"/>
      <c r="AG6" s="629"/>
      <c r="AH6" s="629"/>
      <c r="AI6" s="629"/>
      <c r="AJ6" s="629"/>
      <c r="AK6" s="629"/>
      <c r="AL6" s="630">
        <v>2.2999999999999998</v>
      </c>
      <c r="AM6" s="631"/>
      <c r="AN6" s="631"/>
      <c r="AO6" s="632"/>
      <c r="AP6" s="622" t="s">
        <v>213</v>
      </c>
      <c r="AQ6" s="623"/>
      <c r="AR6" s="623"/>
      <c r="AS6" s="623"/>
      <c r="AT6" s="623"/>
      <c r="AU6" s="623"/>
      <c r="AV6" s="623"/>
      <c r="AW6" s="623"/>
      <c r="AX6" s="623"/>
      <c r="AY6" s="623"/>
      <c r="AZ6" s="623"/>
      <c r="BA6" s="623"/>
      <c r="BB6" s="623"/>
      <c r="BC6" s="623"/>
      <c r="BD6" s="623"/>
      <c r="BE6" s="623"/>
      <c r="BF6" s="624"/>
      <c r="BG6" s="625">
        <v>4949526</v>
      </c>
      <c r="BH6" s="626"/>
      <c r="BI6" s="626"/>
      <c r="BJ6" s="626"/>
      <c r="BK6" s="626"/>
      <c r="BL6" s="626"/>
      <c r="BM6" s="626"/>
      <c r="BN6" s="627"/>
      <c r="BO6" s="628">
        <v>94</v>
      </c>
      <c r="BP6" s="628"/>
      <c r="BQ6" s="628"/>
      <c r="BR6" s="628"/>
      <c r="BS6" s="629">
        <v>60574</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186772</v>
      </c>
      <c r="CS6" s="626"/>
      <c r="CT6" s="626"/>
      <c r="CU6" s="626"/>
      <c r="CV6" s="626"/>
      <c r="CW6" s="626"/>
      <c r="CX6" s="626"/>
      <c r="CY6" s="627"/>
      <c r="CZ6" s="628">
        <v>1.1000000000000001</v>
      </c>
      <c r="DA6" s="628"/>
      <c r="DB6" s="628"/>
      <c r="DC6" s="628"/>
      <c r="DD6" s="634" t="s">
        <v>215</v>
      </c>
      <c r="DE6" s="626"/>
      <c r="DF6" s="626"/>
      <c r="DG6" s="626"/>
      <c r="DH6" s="626"/>
      <c r="DI6" s="626"/>
      <c r="DJ6" s="626"/>
      <c r="DK6" s="626"/>
      <c r="DL6" s="626"/>
      <c r="DM6" s="626"/>
      <c r="DN6" s="626"/>
      <c r="DO6" s="626"/>
      <c r="DP6" s="627"/>
      <c r="DQ6" s="634">
        <v>186742</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4674</v>
      </c>
      <c r="S7" s="626"/>
      <c r="T7" s="626"/>
      <c r="U7" s="626"/>
      <c r="V7" s="626"/>
      <c r="W7" s="626"/>
      <c r="X7" s="626"/>
      <c r="Y7" s="627"/>
      <c r="Z7" s="628">
        <v>0</v>
      </c>
      <c r="AA7" s="628"/>
      <c r="AB7" s="628"/>
      <c r="AC7" s="628"/>
      <c r="AD7" s="629">
        <v>4674</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2420844</v>
      </c>
      <c r="BH7" s="626"/>
      <c r="BI7" s="626"/>
      <c r="BJ7" s="626"/>
      <c r="BK7" s="626"/>
      <c r="BL7" s="626"/>
      <c r="BM7" s="626"/>
      <c r="BN7" s="627"/>
      <c r="BO7" s="628">
        <v>46</v>
      </c>
      <c r="BP7" s="628"/>
      <c r="BQ7" s="628"/>
      <c r="BR7" s="628"/>
      <c r="BS7" s="629">
        <v>60574</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1579797</v>
      </c>
      <c r="CS7" s="626"/>
      <c r="CT7" s="626"/>
      <c r="CU7" s="626"/>
      <c r="CV7" s="626"/>
      <c r="CW7" s="626"/>
      <c r="CX7" s="626"/>
      <c r="CY7" s="627"/>
      <c r="CZ7" s="628">
        <v>9.3000000000000007</v>
      </c>
      <c r="DA7" s="628"/>
      <c r="DB7" s="628"/>
      <c r="DC7" s="628"/>
      <c r="DD7" s="634">
        <v>38381</v>
      </c>
      <c r="DE7" s="626"/>
      <c r="DF7" s="626"/>
      <c r="DG7" s="626"/>
      <c r="DH7" s="626"/>
      <c r="DI7" s="626"/>
      <c r="DJ7" s="626"/>
      <c r="DK7" s="626"/>
      <c r="DL7" s="626"/>
      <c r="DM7" s="626"/>
      <c r="DN7" s="626"/>
      <c r="DO7" s="626"/>
      <c r="DP7" s="627"/>
      <c r="DQ7" s="634">
        <v>1365880</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14370</v>
      </c>
      <c r="S8" s="626"/>
      <c r="T8" s="626"/>
      <c r="U8" s="626"/>
      <c r="V8" s="626"/>
      <c r="W8" s="626"/>
      <c r="X8" s="626"/>
      <c r="Y8" s="627"/>
      <c r="Z8" s="628">
        <v>0.1</v>
      </c>
      <c r="AA8" s="628"/>
      <c r="AB8" s="628"/>
      <c r="AC8" s="628"/>
      <c r="AD8" s="629">
        <v>14370</v>
      </c>
      <c r="AE8" s="629"/>
      <c r="AF8" s="629"/>
      <c r="AG8" s="629"/>
      <c r="AH8" s="629"/>
      <c r="AI8" s="629"/>
      <c r="AJ8" s="629"/>
      <c r="AK8" s="629"/>
      <c r="AL8" s="630">
        <v>0.2</v>
      </c>
      <c r="AM8" s="631"/>
      <c r="AN8" s="631"/>
      <c r="AO8" s="632"/>
      <c r="AP8" s="622" t="s">
        <v>220</v>
      </c>
      <c r="AQ8" s="623"/>
      <c r="AR8" s="623"/>
      <c r="AS8" s="623"/>
      <c r="AT8" s="623"/>
      <c r="AU8" s="623"/>
      <c r="AV8" s="623"/>
      <c r="AW8" s="623"/>
      <c r="AX8" s="623"/>
      <c r="AY8" s="623"/>
      <c r="AZ8" s="623"/>
      <c r="BA8" s="623"/>
      <c r="BB8" s="623"/>
      <c r="BC8" s="623"/>
      <c r="BD8" s="623"/>
      <c r="BE8" s="623"/>
      <c r="BF8" s="624"/>
      <c r="BG8" s="625">
        <v>74173</v>
      </c>
      <c r="BH8" s="626"/>
      <c r="BI8" s="626"/>
      <c r="BJ8" s="626"/>
      <c r="BK8" s="626"/>
      <c r="BL8" s="626"/>
      <c r="BM8" s="626"/>
      <c r="BN8" s="627"/>
      <c r="BO8" s="628">
        <v>1.4</v>
      </c>
      <c r="BP8" s="628"/>
      <c r="BQ8" s="628"/>
      <c r="BR8" s="628"/>
      <c r="BS8" s="634" t="s">
        <v>112</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5982303</v>
      </c>
      <c r="CS8" s="626"/>
      <c r="CT8" s="626"/>
      <c r="CU8" s="626"/>
      <c r="CV8" s="626"/>
      <c r="CW8" s="626"/>
      <c r="CX8" s="626"/>
      <c r="CY8" s="627"/>
      <c r="CZ8" s="628">
        <v>35.1</v>
      </c>
      <c r="DA8" s="628"/>
      <c r="DB8" s="628"/>
      <c r="DC8" s="628"/>
      <c r="DD8" s="634">
        <v>402782</v>
      </c>
      <c r="DE8" s="626"/>
      <c r="DF8" s="626"/>
      <c r="DG8" s="626"/>
      <c r="DH8" s="626"/>
      <c r="DI8" s="626"/>
      <c r="DJ8" s="626"/>
      <c r="DK8" s="626"/>
      <c r="DL8" s="626"/>
      <c r="DM8" s="626"/>
      <c r="DN8" s="626"/>
      <c r="DO8" s="626"/>
      <c r="DP8" s="627"/>
      <c r="DQ8" s="634">
        <v>2869324</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8322</v>
      </c>
      <c r="S9" s="626"/>
      <c r="T9" s="626"/>
      <c r="U9" s="626"/>
      <c r="V9" s="626"/>
      <c r="W9" s="626"/>
      <c r="X9" s="626"/>
      <c r="Y9" s="627"/>
      <c r="Z9" s="628">
        <v>0</v>
      </c>
      <c r="AA9" s="628"/>
      <c r="AB9" s="628"/>
      <c r="AC9" s="628"/>
      <c r="AD9" s="629">
        <v>8322</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1705818</v>
      </c>
      <c r="BH9" s="626"/>
      <c r="BI9" s="626"/>
      <c r="BJ9" s="626"/>
      <c r="BK9" s="626"/>
      <c r="BL9" s="626"/>
      <c r="BM9" s="626"/>
      <c r="BN9" s="627"/>
      <c r="BO9" s="628">
        <v>32.4</v>
      </c>
      <c r="BP9" s="628"/>
      <c r="BQ9" s="628"/>
      <c r="BR9" s="628"/>
      <c r="BS9" s="634" t="s">
        <v>112</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1560477</v>
      </c>
      <c r="CS9" s="626"/>
      <c r="CT9" s="626"/>
      <c r="CU9" s="626"/>
      <c r="CV9" s="626"/>
      <c r="CW9" s="626"/>
      <c r="CX9" s="626"/>
      <c r="CY9" s="627"/>
      <c r="CZ9" s="628">
        <v>9.1999999999999993</v>
      </c>
      <c r="DA9" s="628"/>
      <c r="DB9" s="628"/>
      <c r="DC9" s="628"/>
      <c r="DD9" s="634">
        <v>317143</v>
      </c>
      <c r="DE9" s="626"/>
      <c r="DF9" s="626"/>
      <c r="DG9" s="626"/>
      <c r="DH9" s="626"/>
      <c r="DI9" s="626"/>
      <c r="DJ9" s="626"/>
      <c r="DK9" s="626"/>
      <c r="DL9" s="626"/>
      <c r="DM9" s="626"/>
      <c r="DN9" s="626"/>
      <c r="DO9" s="626"/>
      <c r="DP9" s="627"/>
      <c r="DQ9" s="634">
        <v>1124775</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772000</v>
      </c>
      <c r="S10" s="626"/>
      <c r="T10" s="626"/>
      <c r="U10" s="626"/>
      <c r="V10" s="626"/>
      <c r="W10" s="626"/>
      <c r="X10" s="626"/>
      <c r="Y10" s="627"/>
      <c r="Z10" s="628">
        <v>4.2</v>
      </c>
      <c r="AA10" s="628"/>
      <c r="AB10" s="628"/>
      <c r="AC10" s="628"/>
      <c r="AD10" s="629">
        <v>772000</v>
      </c>
      <c r="AE10" s="629"/>
      <c r="AF10" s="629"/>
      <c r="AG10" s="629"/>
      <c r="AH10" s="629"/>
      <c r="AI10" s="629"/>
      <c r="AJ10" s="629"/>
      <c r="AK10" s="629"/>
      <c r="AL10" s="630">
        <v>8.1999999999999993</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117065</v>
      </c>
      <c r="BH10" s="626"/>
      <c r="BI10" s="626"/>
      <c r="BJ10" s="626"/>
      <c r="BK10" s="626"/>
      <c r="BL10" s="626"/>
      <c r="BM10" s="626"/>
      <c r="BN10" s="627"/>
      <c r="BO10" s="628">
        <v>2.2000000000000002</v>
      </c>
      <c r="BP10" s="628"/>
      <c r="BQ10" s="628"/>
      <c r="BR10" s="628"/>
      <c r="BS10" s="634" t="s">
        <v>112</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90221</v>
      </c>
      <c r="CS10" s="626"/>
      <c r="CT10" s="626"/>
      <c r="CU10" s="626"/>
      <c r="CV10" s="626"/>
      <c r="CW10" s="626"/>
      <c r="CX10" s="626"/>
      <c r="CY10" s="627"/>
      <c r="CZ10" s="628">
        <v>0.5</v>
      </c>
      <c r="DA10" s="628"/>
      <c r="DB10" s="628"/>
      <c r="DC10" s="628"/>
      <c r="DD10" s="634" t="s">
        <v>112</v>
      </c>
      <c r="DE10" s="626"/>
      <c r="DF10" s="626"/>
      <c r="DG10" s="626"/>
      <c r="DH10" s="626"/>
      <c r="DI10" s="626"/>
      <c r="DJ10" s="626"/>
      <c r="DK10" s="626"/>
      <c r="DL10" s="626"/>
      <c r="DM10" s="626"/>
      <c r="DN10" s="626"/>
      <c r="DO10" s="626"/>
      <c r="DP10" s="627"/>
      <c r="DQ10" s="634">
        <v>10221</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8891</v>
      </c>
      <c r="S11" s="626"/>
      <c r="T11" s="626"/>
      <c r="U11" s="626"/>
      <c r="V11" s="626"/>
      <c r="W11" s="626"/>
      <c r="X11" s="626"/>
      <c r="Y11" s="627"/>
      <c r="Z11" s="628">
        <v>0</v>
      </c>
      <c r="AA11" s="628"/>
      <c r="AB11" s="628"/>
      <c r="AC11" s="628"/>
      <c r="AD11" s="629">
        <v>8891</v>
      </c>
      <c r="AE11" s="629"/>
      <c r="AF11" s="629"/>
      <c r="AG11" s="629"/>
      <c r="AH11" s="629"/>
      <c r="AI11" s="629"/>
      <c r="AJ11" s="629"/>
      <c r="AK11" s="629"/>
      <c r="AL11" s="630">
        <v>0.1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523788</v>
      </c>
      <c r="BH11" s="626"/>
      <c r="BI11" s="626"/>
      <c r="BJ11" s="626"/>
      <c r="BK11" s="626"/>
      <c r="BL11" s="626"/>
      <c r="BM11" s="626"/>
      <c r="BN11" s="627"/>
      <c r="BO11" s="628">
        <v>10</v>
      </c>
      <c r="BP11" s="628"/>
      <c r="BQ11" s="628"/>
      <c r="BR11" s="628"/>
      <c r="BS11" s="634">
        <v>60574</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569724</v>
      </c>
      <c r="CS11" s="626"/>
      <c r="CT11" s="626"/>
      <c r="CU11" s="626"/>
      <c r="CV11" s="626"/>
      <c r="CW11" s="626"/>
      <c r="CX11" s="626"/>
      <c r="CY11" s="627"/>
      <c r="CZ11" s="628">
        <v>3.3</v>
      </c>
      <c r="DA11" s="628"/>
      <c r="DB11" s="628"/>
      <c r="DC11" s="628"/>
      <c r="DD11" s="634">
        <v>71801</v>
      </c>
      <c r="DE11" s="626"/>
      <c r="DF11" s="626"/>
      <c r="DG11" s="626"/>
      <c r="DH11" s="626"/>
      <c r="DI11" s="626"/>
      <c r="DJ11" s="626"/>
      <c r="DK11" s="626"/>
      <c r="DL11" s="626"/>
      <c r="DM11" s="626"/>
      <c r="DN11" s="626"/>
      <c r="DO11" s="626"/>
      <c r="DP11" s="627"/>
      <c r="DQ11" s="634">
        <v>355357</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2093248</v>
      </c>
      <c r="BH12" s="626"/>
      <c r="BI12" s="626"/>
      <c r="BJ12" s="626"/>
      <c r="BK12" s="626"/>
      <c r="BL12" s="626"/>
      <c r="BM12" s="626"/>
      <c r="BN12" s="627"/>
      <c r="BO12" s="628">
        <v>39.799999999999997</v>
      </c>
      <c r="BP12" s="628"/>
      <c r="BQ12" s="628"/>
      <c r="BR12" s="628"/>
      <c r="BS12" s="634" t="s">
        <v>112</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874765</v>
      </c>
      <c r="CS12" s="626"/>
      <c r="CT12" s="626"/>
      <c r="CU12" s="626"/>
      <c r="CV12" s="626"/>
      <c r="CW12" s="626"/>
      <c r="CX12" s="626"/>
      <c r="CY12" s="627"/>
      <c r="CZ12" s="628">
        <v>5.0999999999999996</v>
      </c>
      <c r="DA12" s="628"/>
      <c r="DB12" s="628"/>
      <c r="DC12" s="628"/>
      <c r="DD12" s="634">
        <v>148680</v>
      </c>
      <c r="DE12" s="626"/>
      <c r="DF12" s="626"/>
      <c r="DG12" s="626"/>
      <c r="DH12" s="626"/>
      <c r="DI12" s="626"/>
      <c r="DJ12" s="626"/>
      <c r="DK12" s="626"/>
      <c r="DL12" s="626"/>
      <c r="DM12" s="626"/>
      <c r="DN12" s="626"/>
      <c r="DO12" s="626"/>
      <c r="DP12" s="627"/>
      <c r="DQ12" s="634">
        <v>263013</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39009</v>
      </c>
      <c r="S13" s="626"/>
      <c r="T13" s="626"/>
      <c r="U13" s="626"/>
      <c r="V13" s="626"/>
      <c r="W13" s="626"/>
      <c r="X13" s="626"/>
      <c r="Y13" s="627"/>
      <c r="Z13" s="628">
        <v>0.2</v>
      </c>
      <c r="AA13" s="628"/>
      <c r="AB13" s="628"/>
      <c r="AC13" s="628"/>
      <c r="AD13" s="629">
        <v>39009</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2075314</v>
      </c>
      <c r="BH13" s="626"/>
      <c r="BI13" s="626"/>
      <c r="BJ13" s="626"/>
      <c r="BK13" s="626"/>
      <c r="BL13" s="626"/>
      <c r="BM13" s="626"/>
      <c r="BN13" s="627"/>
      <c r="BO13" s="628">
        <v>39.4</v>
      </c>
      <c r="BP13" s="628"/>
      <c r="BQ13" s="628"/>
      <c r="BR13" s="628"/>
      <c r="BS13" s="634" t="s">
        <v>112</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2100469</v>
      </c>
      <c r="CS13" s="626"/>
      <c r="CT13" s="626"/>
      <c r="CU13" s="626"/>
      <c r="CV13" s="626"/>
      <c r="CW13" s="626"/>
      <c r="CX13" s="626"/>
      <c r="CY13" s="627"/>
      <c r="CZ13" s="628">
        <v>12.3</v>
      </c>
      <c r="DA13" s="628"/>
      <c r="DB13" s="628"/>
      <c r="DC13" s="628"/>
      <c r="DD13" s="634">
        <v>1015789</v>
      </c>
      <c r="DE13" s="626"/>
      <c r="DF13" s="626"/>
      <c r="DG13" s="626"/>
      <c r="DH13" s="626"/>
      <c r="DI13" s="626"/>
      <c r="DJ13" s="626"/>
      <c r="DK13" s="626"/>
      <c r="DL13" s="626"/>
      <c r="DM13" s="626"/>
      <c r="DN13" s="626"/>
      <c r="DO13" s="626"/>
      <c r="DP13" s="627"/>
      <c r="DQ13" s="634">
        <v>1056387</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141294</v>
      </c>
      <c r="BH14" s="626"/>
      <c r="BI14" s="626"/>
      <c r="BJ14" s="626"/>
      <c r="BK14" s="626"/>
      <c r="BL14" s="626"/>
      <c r="BM14" s="626"/>
      <c r="BN14" s="627"/>
      <c r="BO14" s="628">
        <v>2.7</v>
      </c>
      <c r="BP14" s="628"/>
      <c r="BQ14" s="628"/>
      <c r="BR14" s="628"/>
      <c r="BS14" s="634" t="s">
        <v>112</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923841</v>
      </c>
      <c r="CS14" s="626"/>
      <c r="CT14" s="626"/>
      <c r="CU14" s="626"/>
      <c r="CV14" s="626"/>
      <c r="CW14" s="626"/>
      <c r="CX14" s="626"/>
      <c r="CY14" s="627"/>
      <c r="CZ14" s="628">
        <v>5.4</v>
      </c>
      <c r="DA14" s="628"/>
      <c r="DB14" s="628"/>
      <c r="DC14" s="628"/>
      <c r="DD14" s="634">
        <v>514298</v>
      </c>
      <c r="DE14" s="626"/>
      <c r="DF14" s="626"/>
      <c r="DG14" s="626"/>
      <c r="DH14" s="626"/>
      <c r="DI14" s="626"/>
      <c r="DJ14" s="626"/>
      <c r="DK14" s="626"/>
      <c r="DL14" s="626"/>
      <c r="DM14" s="626"/>
      <c r="DN14" s="626"/>
      <c r="DO14" s="626"/>
      <c r="DP14" s="627"/>
      <c r="DQ14" s="634">
        <v>428527</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17852</v>
      </c>
      <c r="S15" s="626"/>
      <c r="T15" s="626"/>
      <c r="U15" s="626"/>
      <c r="V15" s="626"/>
      <c r="W15" s="626"/>
      <c r="X15" s="626"/>
      <c r="Y15" s="627"/>
      <c r="Z15" s="628">
        <v>0.1</v>
      </c>
      <c r="AA15" s="628"/>
      <c r="AB15" s="628"/>
      <c r="AC15" s="628"/>
      <c r="AD15" s="629">
        <v>17852</v>
      </c>
      <c r="AE15" s="629"/>
      <c r="AF15" s="629"/>
      <c r="AG15" s="629"/>
      <c r="AH15" s="629"/>
      <c r="AI15" s="629"/>
      <c r="AJ15" s="629"/>
      <c r="AK15" s="629"/>
      <c r="AL15" s="630">
        <v>0.2</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294140</v>
      </c>
      <c r="BH15" s="626"/>
      <c r="BI15" s="626"/>
      <c r="BJ15" s="626"/>
      <c r="BK15" s="626"/>
      <c r="BL15" s="626"/>
      <c r="BM15" s="626"/>
      <c r="BN15" s="627"/>
      <c r="BO15" s="628">
        <v>5.6</v>
      </c>
      <c r="BP15" s="628"/>
      <c r="BQ15" s="628"/>
      <c r="BR15" s="628"/>
      <c r="BS15" s="634" t="s">
        <v>112</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1555082</v>
      </c>
      <c r="CS15" s="626"/>
      <c r="CT15" s="626"/>
      <c r="CU15" s="626"/>
      <c r="CV15" s="626"/>
      <c r="CW15" s="626"/>
      <c r="CX15" s="626"/>
      <c r="CY15" s="627"/>
      <c r="CZ15" s="628">
        <v>9.1</v>
      </c>
      <c r="DA15" s="628"/>
      <c r="DB15" s="628"/>
      <c r="DC15" s="628"/>
      <c r="DD15" s="634">
        <v>305294</v>
      </c>
      <c r="DE15" s="626"/>
      <c r="DF15" s="626"/>
      <c r="DG15" s="626"/>
      <c r="DH15" s="626"/>
      <c r="DI15" s="626"/>
      <c r="DJ15" s="626"/>
      <c r="DK15" s="626"/>
      <c r="DL15" s="626"/>
      <c r="DM15" s="626"/>
      <c r="DN15" s="626"/>
      <c r="DO15" s="626"/>
      <c r="DP15" s="627"/>
      <c r="DQ15" s="634">
        <v>1352152</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4079267</v>
      </c>
      <c r="S16" s="626"/>
      <c r="T16" s="626"/>
      <c r="U16" s="626"/>
      <c r="V16" s="626"/>
      <c r="W16" s="626"/>
      <c r="X16" s="626"/>
      <c r="Y16" s="627"/>
      <c r="Z16" s="628">
        <v>22.2</v>
      </c>
      <c r="AA16" s="628"/>
      <c r="AB16" s="628"/>
      <c r="AC16" s="628"/>
      <c r="AD16" s="629">
        <v>3333980</v>
      </c>
      <c r="AE16" s="629"/>
      <c r="AF16" s="629"/>
      <c r="AG16" s="629"/>
      <c r="AH16" s="629"/>
      <c r="AI16" s="629"/>
      <c r="AJ16" s="629"/>
      <c r="AK16" s="629"/>
      <c r="AL16" s="630">
        <v>35.299999999999997</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47249</v>
      </c>
      <c r="CS16" s="626"/>
      <c r="CT16" s="626"/>
      <c r="CU16" s="626"/>
      <c r="CV16" s="626"/>
      <c r="CW16" s="626"/>
      <c r="CX16" s="626"/>
      <c r="CY16" s="627"/>
      <c r="CZ16" s="628">
        <v>0.3</v>
      </c>
      <c r="DA16" s="628"/>
      <c r="DB16" s="628"/>
      <c r="DC16" s="628"/>
      <c r="DD16" s="634" t="s">
        <v>112</v>
      </c>
      <c r="DE16" s="626"/>
      <c r="DF16" s="626"/>
      <c r="DG16" s="626"/>
      <c r="DH16" s="626"/>
      <c r="DI16" s="626"/>
      <c r="DJ16" s="626"/>
      <c r="DK16" s="626"/>
      <c r="DL16" s="626"/>
      <c r="DM16" s="626"/>
      <c r="DN16" s="626"/>
      <c r="DO16" s="626"/>
      <c r="DP16" s="627"/>
      <c r="DQ16" s="634">
        <v>47249</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3333980</v>
      </c>
      <c r="S17" s="626"/>
      <c r="T17" s="626"/>
      <c r="U17" s="626"/>
      <c r="V17" s="626"/>
      <c r="W17" s="626"/>
      <c r="X17" s="626"/>
      <c r="Y17" s="627"/>
      <c r="Z17" s="628">
        <v>18.2</v>
      </c>
      <c r="AA17" s="628"/>
      <c r="AB17" s="628"/>
      <c r="AC17" s="628"/>
      <c r="AD17" s="629">
        <v>3333980</v>
      </c>
      <c r="AE17" s="629"/>
      <c r="AF17" s="629"/>
      <c r="AG17" s="629"/>
      <c r="AH17" s="629"/>
      <c r="AI17" s="629"/>
      <c r="AJ17" s="629"/>
      <c r="AK17" s="629"/>
      <c r="AL17" s="630">
        <v>35.299999999999997</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1561963</v>
      </c>
      <c r="CS17" s="626"/>
      <c r="CT17" s="626"/>
      <c r="CU17" s="626"/>
      <c r="CV17" s="626"/>
      <c r="CW17" s="626"/>
      <c r="CX17" s="626"/>
      <c r="CY17" s="627"/>
      <c r="CZ17" s="628">
        <v>9.1999999999999993</v>
      </c>
      <c r="DA17" s="628"/>
      <c r="DB17" s="628"/>
      <c r="DC17" s="628"/>
      <c r="DD17" s="634" t="s">
        <v>112</v>
      </c>
      <c r="DE17" s="626"/>
      <c r="DF17" s="626"/>
      <c r="DG17" s="626"/>
      <c r="DH17" s="626"/>
      <c r="DI17" s="626"/>
      <c r="DJ17" s="626"/>
      <c r="DK17" s="626"/>
      <c r="DL17" s="626"/>
      <c r="DM17" s="626"/>
      <c r="DN17" s="626"/>
      <c r="DO17" s="626"/>
      <c r="DP17" s="627"/>
      <c r="DQ17" s="634">
        <v>1530901</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745287</v>
      </c>
      <c r="S18" s="626"/>
      <c r="T18" s="626"/>
      <c r="U18" s="626"/>
      <c r="V18" s="626"/>
      <c r="W18" s="626"/>
      <c r="X18" s="626"/>
      <c r="Y18" s="627"/>
      <c r="Z18" s="628">
        <v>4.0999999999999996</v>
      </c>
      <c r="AA18" s="628"/>
      <c r="AB18" s="628"/>
      <c r="AC18" s="628"/>
      <c r="AD18" s="629" t="s">
        <v>112</v>
      </c>
      <c r="AE18" s="629"/>
      <c r="AF18" s="629"/>
      <c r="AG18" s="629"/>
      <c r="AH18" s="629"/>
      <c r="AI18" s="629"/>
      <c r="AJ18" s="629"/>
      <c r="AK18" s="629"/>
      <c r="AL18" s="630" t="s">
        <v>112</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313610</v>
      </c>
      <c r="BH19" s="626"/>
      <c r="BI19" s="626"/>
      <c r="BJ19" s="626"/>
      <c r="BK19" s="626"/>
      <c r="BL19" s="626"/>
      <c r="BM19" s="626"/>
      <c r="BN19" s="627"/>
      <c r="BO19" s="628">
        <v>6</v>
      </c>
      <c r="BP19" s="628"/>
      <c r="BQ19" s="628"/>
      <c r="BR19" s="628"/>
      <c r="BS19" s="634" t="s">
        <v>112</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10426334</v>
      </c>
      <c r="S20" s="626"/>
      <c r="T20" s="626"/>
      <c r="U20" s="626"/>
      <c r="V20" s="626"/>
      <c r="W20" s="626"/>
      <c r="X20" s="626"/>
      <c r="Y20" s="627"/>
      <c r="Z20" s="628">
        <v>56.8</v>
      </c>
      <c r="AA20" s="628"/>
      <c r="AB20" s="628"/>
      <c r="AC20" s="628"/>
      <c r="AD20" s="629">
        <v>9415257</v>
      </c>
      <c r="AE20" s="629"/>
      <c r="AF20" s="629"/>
      <c r="AG20" s="629"/>
      <c r="AH20" s="629"/>
      <c r="AI20" s="629"/>
      <c r="AJ20" s="629"/>
      <c r="AK20" s="629"/>
      <c r="AL20" s="630">
        <v>99.6</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313610</v>
      </c>
      <c r="BH20" s="626"/>
      <c r="BI20" s="626"/>
      <c r="BJ20" s="626"/>
      <c r="BK20" s="626"/>
      <c r="BL20" s="626"/>
      <c r="BM20" s="626"/>
      <c r="BN20" s="627"/>
      <c r="BO20" s="628">
        <v>6</v>
      </c>
      <c r="BP20" s="628"/>
      <c r="BQ20" s="628"/>
      <c r="BR20" s="628"/>
      <c r="BS20" s="634" t="s">
        <v>112</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17032663</v>
      </c>
      <c r="CS20" s="626"/>
      <c r="CT20" s="626"/>
      <c r="CU20" s="626"/>
      <c r="CV20" s="626"/>
      <c r="CW20" s="626"/>
      <c r="CX20" s="626"/>
      <c r="CY20" s="627"/>
      <c r="CZ20" s="628">
        <v>100</v>
      </c>
      <c r="DA20" s="628"/>
      <c r="DB20" s="628"/>
      <c r="DC20" s="628"/>
      <c r="DD20" s="634">
        <v>2814168</v>
      </c>
      <c r="DE20" s="626"/>
      <c r="DF20" s="626"/>
      <c r="DG20" s="626"/>
      <c r="DH20" s="626"/>
      <c r="DI20" s="626"/>
      <c r="DJ20" s="626"/>
      <c r="DK20" s="626"/>
      <c r="DL20" s="626"/>
      <c r="DM20" s="626"/>
      <c r="DN20" s="626"/>
      <c r="DO20" s="626"/>
      <c r="DP20" s="627"/>
      <c r="DQ20" s="634">
        <v>10590528</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5828</v>
      </c>
      <c r="S21" s="626"/>
      <c r="T21" s="626"/>
      <c r="U21" s="626"/>
      <c r="V21" s="626"/>
      <c r="W21" s="626"/>
      <c r="X21" s="626"/>
      <c r="Y21" s="627"/>
      <c r="Z21" s="628">
        <v>0</v>
      </c>
      <c r="AA21" s="628"/>
      <c r="AB21" s="628"/>
      <c r="AC21" s="628"/>
      <c r="AD21" s="629">
        <v>5828</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47820</v>
      </c>
      <c r="BH21" s="626"/>
      <c r="BI21" s="626"/>
      <c r="BJ21" s="626"/>
      <c r="BK21" s="626"/>
      <c r="BL21" s="626"/>
      <c r="BM21" s="626"/>
      <c r="BN21" s="627"/>
      <c r="BO21" s="628">
        <v>0.9</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84132</v>
      </c>
      <c r="S22" s="626"/>
      <c r="T22" s="626"/>
      <c r="U22" s="626"/>
      <c r="V22" s="626"/>
      <c r="W22" s="626"/>
      <c r="X22" s="626"/>
      <c r="Y22" s="627"/>
      <c r="Z22" s="628">
        <v>0.5</v>
      </c>
      <c r="AA22" s="628"/>
      <c r="AB22" s="628"/>
      <c r="AC22" s="628"/>
      <c r="AD22" s="629" t="s">
        <v>112</v>
      </c>
      <c r="AE22" s="629"/>
      <c r="AF22" s="629"/>
      <c r="AG22" s="629"/>
      <c r="AH22" s="629"/>
      <c r="AI22" s="629"/>
      <c r="AJ22" s="629"/>
      <c r="AK22" s="629"/>
      <c r="AL22" s="630" t="s">
        <v>112</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254569</v>
      </c>
      <c r="S23" s="626"/>
      <c r="T23" s="626"/>
      <c r="U23" s="626"/>
      <c r="V23" s="626"/>
      <c r="W23" s="626"/>
      <c r="X23" s="626"/>
      <c r="Y23" s="627"/>
      <c r="Z23" s="628">
        <v>1.4</v>
      </c>
      <c r="AA23" s="628"/>
      <c r="AB23" s="628"/>
      <c r="AC23" s="628"/>
      <c r="AD23" s="629">
        <v>19968</v>
      </c>
      <c r="AE23" s="629"/>
      <c r="AF23" s="629"/>
      <c r="AG23" s="629"/>
      <c r="AH23" s="629"/>
      <c r="AI23" s="629"/>
      <c r="AJ23" s="629"/>
      <c r="AK23" s="629"/>
      <c r="AL23" s="630">
        <v>0.2</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265790</v>
      </c>
      <c r="BH23" s="626"/>
      <c r="BI23" s="626"/>
      <c r="BJ23" s="626"/>
      <c r="BK23" s="626"/>
      <c r="BL23" s="626"/>
      <c r="BM23" s="626"/>
      <c r="BN23" s="627"/>
      <c r="BO23" s="628">
        <v>5.0999999999999996</v>
      </c>
      <c r="BP23" s="628"/>
      <c r="BQ23" s="628"/>
      <c r="BR23" s="628"/>
      <c r="BS23" s="634" t="s">
        <v>112</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130184</v>
      </c>
      <c r="S24" s="626"/>
      <c r="T24" s="626"/>
      <c r="U24" s="626"/>
      <c r="V24" s="626"/>
      <c r="W24" s="626"/>
      <c r="X24" s="626"/>
      <c r="Y24" s="627"/>
      <c r="Z24" s="628">
        <v>0.7</v>
      </c>
      <c r="AA24" s="628"/>
      <c r="AB24" s="628"/>
      <c r="AC24" s="628"/>
      <c r="AD24" s="629" t="s">
        <v>112</v>
      </c>
      <c r="AE24" s="629"/>
      <c r="AF24" s="629"/>
      <c r="AG24" s="629"/>
      <c r="AH24" s="629"/>
      <c r="AI24" s="629"/>
      <c r="AJ24" s="629"/>
      <c r="AK24" s="629"/>
      <c r="AL24" s="630" t="s">
        <v>112</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7207742</v>
      </c>
      <c r="CS24" s="615"/>
      <c r="CT24" s="615"/>
      <c r="CU24" s="615"/>
      <c r="CV24" s="615"/>
      <c r="CW24" s="615"/>
      <c r="CX24" s="615"/>
      <c r="CY24" s="616"/>
      <c r="CZ24" s="652">
        <v>42.3</v>
      </c>
      <c r="DA24" s="653"/>
      <c r="DB24" s="653"/>
      <c r="DC24" s="654"/>
      <c r="DD24" s="651">
        <v>4780811</v>
      </c>
      <c r="DE24" s="615"/>
      <c r="DF24" s="615"/>
      <c r="DG24" s="615"/>
      <c r="DH24" s="615"/>
      <c r="DI24" s="615"/>
      <c r="DJ24" s="615"/>
      <c r="DK24" s="616"/>
      <c r="DL24" s="651">
        <v>4533841</v>
      </c>
      <c r="DM24" s="615"/>
      <c r="DN24" s="615"/>
      <c r="DO24" s="615"/>
      <c r="DP24" s="615"/>
      <c r="DQ24" s="615"/>
      <c r="DR24" s="615"/>
      <c r="DS24" s="615"/>
      <c r="DT24" s="615"/>
      <c r="DU24" s="615"/>
      <c r="DV24" s="616"/>
      <c r="DW24" s="619">
        <v>45.5</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2162845</v>
      </c>
      <c r="S25" s="626"/>
      <c r="T25" s="626"/>
      <c r="U25" s="626"/>
      <c r="V25" s="626"/>
      <c r="W25" s="626"/>
      <c r="X25" s="626"/>
      <c r="Y25" s="627"/>
      <c r="Z25" s="628">
        <v>11.8</v>
      </c>
      <c r="AA25" s="628"/>
      <c r="AB25" s="628"/>
      <c r="AC25" s="628"/>
      <c r="AD25" s="629" t="s">
        <v>112</v>
      </c>
      <c r="AE25" s="629"/>
      <c r="AF25" s="629"/>
      <c r="AG25" s="629"/>
      <c r="AH25" s="629"/>
      <c r="AI25" s="629"/>
      <c r="AJ25" s="629"/>
      <c r="AK25" s="629"/>
      <c r="AL25" s="630" t="s">
        <v>112</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2331016</v>
      </c>
      <c r="CS25" s="657"/>
      <c r="CT25" s="657"/>
      <c r="CU25" s="657"/>
      <c r="CV25" s="657"/>
      <c r="CW25" s="657"/>
      <c r="CX25" s="657"/>
      <c r="CY25" s="658"/>
      <c r="CZ25" s="659">
        <v>13.7</v>
      </c>
      <c r="DA25" s="660"/>
      <c r="DB25" s="660"/>
      <c r="DC25" s="661"/>
      <c r="DD25" s="634">
        <v>2138790</v>
      </c>
      <c r="DE25" s="657"/>
      <c r="DF25" s="657"/>
      <c r="DG25" s="657"/>
      <c r="DH25" s="657"/>
      <c r="DI25" s="657"/>
      <c r="DJ25" s="657"/>
      <c r="DK25" s="658"/>
      <c r="DL25" s="634">
        <v>2072262</v>
      </c>
      <c r="DM25" s="657"/>
      <c r="DN25" s="657"/>
      <c r="DO25" s="657"/>
      <c r="DP25" s="657"/>
      <c r="DQ25" s="657"/>
      <c r="DR25" s="657"/>
      <c r="DS25" s="657"/>
      <c r="DT25" s="657"/>
      <c r="DU25" s="657"/>
      <c r="DV25" s="658"/>
      <c r="DW25" s="630">
        <v>20.8</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1509377</v>
      </c>
      <c r="CS26" s="626"/>
      <c r="CT26" s="626"/>
      <c r="CU26" s="626"/>
      <c r="CV26" s="626"/>
      <c r="CW26" s="626"/>
      <c r="CX26" s="626"/>
      <c r="CY26" s="627"/>
      <c r="CZ26" s="659">
        <v>8.9</v>
      </c>
      <c r="DA26" s="660"/>
      <c r="DB26" s="660"/>
      <c r="DC26" s="661"/>
      <c r="DD26" s="634">
        <v>1338143</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1356144</v>
      </c>
      <c r="S27" s="626"/>
      <c r="T27" s="626"/>
      <c r="U27" s="626"/>
      <c r="V27" s="626"/>
      <c r="W27" s="626"/>
      <c r="X27" s="626"/>
      <c r="Y27" s="627"/>
      <c r="Z27" s="628">
        <v>7.4</v>
      </c>
      <c r="AA27" s="628"/>
      <c r="AB27" s="628"/>
      <c r="AC27" s="628"/>
      <c r="AD27" s="629" t="s">
        <v>112</v>
      </c>
      <c r="AE27" s="629"/>
      <c r="AF27" s="629"/>
      <c r="AG27" s="629"/>
      <c r="AH27" s="629"/>
      <c r="AI27" s="629"/>
      <c r="AJ27" s="629"/>
      <c r="AK27" s="629"/>
      <c r="AL27" s="630" t="s">
        <v>112</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5263136</v>
      </c>
      <c r="BH27" s="626"/>
      <c r="BI27" s="626"/>
      <c r="BJ27" s="626"/>
      <c r="BK27" s="626"/>
      <c r="BL27" s="626"/>
      <c r="BM27" s="626"/>
      <c r="BN27" s="627"/>
      <c r="BO27" s="628">
        <v>100</v>
      </c>
      <c r="BP27" s="628"/>
      <c r="BQ27" s="628"/>
      <c r="BR27" s="628"/>
      <c r="BS27" s="634">
        <v>60574</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3314763</v>
      </c>
      <c r="CS27" s="657"/>
      <c r="CT27" s="657"/>
      <c r="CU27" s="657"/>
      <c r="CV27" s="657"/>
      <c r="CW27" s="657"/>
      <c r="CX27" s="657"/>
      <c r="CY27" s="658"/>
      <c r="CZ27" s="659">
        <v>19.5</v>
      </c>
      <c r="DA27" s="660"/>
      <c r="DB27" s="660"/>
      <c r="DC27" s="661"/>
      <c r="DD27" s="634">
        <v>1111120</v>
      </c>
      <c r="DE27" s="657"/>
      <c r="DF27" s="657"/>
      <c r="DG27" s="657"/>
      <c r="DH27" s="657"/>
      <c r="DI27" s="657"/>
      <c r="DJ27" s="657"/>
      <c r="DK27" s="658"/>
      <c r="DL27" s="634">
        <v>930678</v>
      </c>
      <c r="DM27" s="657"/>
      <c r="DN27" s="657"/>
      <c r="DO27" s="657"/>
      <c r="DP27" s="657"/>
      <c r="DQ27" s="657"/>
      <c r="DR27" s="657"/>
      <c r="DS27" s="657"/>
      <c r="DT27" s="657"/>
      <c r="DU27" s="657"/>
      <c r="DV27" s="658"/>
      <c r="DW27" s="630">
        <v>9.3000000000000007</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44149</v>
      </c>
      <c r="S28" s="626"/>
      <c r="T28" s="626"/>
      <c r="U28" s="626"/>
      <c r="V28" s="626"/>
      <c r="W28" s="626"/>
      <c r="X28" s="626"/>
      <c r="Y28" s="627"/>
      <c r="Z28" s="628">
        <v>0.2</v>
      </c>
      <c r="AA28" s="628"/>
      <c r="AB28" s="628"/>
      <c r="AC28" s="628"/>
      <c r="AD28" s="629">
        <v>1251</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1561963</v>
      </c>
      <c r="CS28" s="626"/>
      <c r="CT28" s="626"/>
      <c r="CU28" s="626"/>
      <c r="CV28" s="626"/>
      <c r="CW28" s="626"/>
      <c r="CX28" s="626"/>
      <c r="CY28" s="627"/>
      <c r="CZ28" s="659">
        <v>9.1999999999999993</v>
      </c>
      <c r="DA28" s="660"/>
      <c r="DB28" s="660"/>
      <c r="DC28" s="661"/>
      <c r="DD28" s="634">
        <v>1530901</v>
      </c>
      <c r="DE28" s="626"/>
      <c r="DF28" s="626"/>
      <c r="DG28" s="626"/>
      <c r="DH28" s="626"/>
      <c r="DI28" s="626"/>
      <c r="DJ28" s="626"/>
      <c r="DK28" s="627"/>
      <c r="DL28" s="634">
        <v>1530901</v>
      </c>
      <c r="DM28" s="626"/>
      <c r="DN28" s="626"/>
      <c r="DO28" s="626"/>
      <c r="DP28" s="626"/>
      <c r="DQ28" s="626"/>
      <c r="DR28" s="626"/>
      <c r="DS28" s="626"/>
      <c r="DT28" s="626"/>
      <c r="DU28" s="626"/>
      <c r="DV28" s="627"/>
      <c r="DW28" s="630">
        <v>15.4</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109601</v>
      </c>
      <c r="S29" s="626"/>
      <c r="T29" s="626"/>
      <c r="U29" s="626"/>
      <c r="V29" s="626"/>
      <c r="W29" s="626"/>
      <c r="X29" s="626"/>
      <c r="Y29" s="627"/>
      <c r="Z29" s="628">
        <v>0.6</v>
      </c>
      <c r="AA29" s="628"/>
      <c r="AB29" s="628"/>
      <c r="AC29" s="628"/>
      <c r="AD29" s="629" t="s">
        <v>112</v>
      </c>
      <c r="AE29" s="629"/>
      <c r="AF29" s="629"/>
      <c r="AG29" s="629"/>
      <c r="AH29" s="629"/>
      <c r="AI29" s="629"/>
      <c r="AJ29" s="629"/>
      <c r="AK29" s="629"/>
      <c r="AL29" s="630" t="s">
        <v>112</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288</v>
      </c>
      <c r="CG29" s="640"/>
      <c r="CH29" s="640"/>
      <c r="CI29" s="640"/>
      <c r="CJ29" s="640"/>
      <c r="CK29" s="640"/>
      <c r="CL29" s="640"/>
      <c r="CM29" s="640"/>
      <c r="CN29" s="640"/>
      <c r="CO29" s="640"/>
      <c r="CP29" s="640"/>
      <c r="CQ29" s="641"/>
      <c r="CR29" s="625">
        <v>1561963</v>
      </c>
      <c r="CS29" s="657"/>
      <c r="CT29" s="657"/>
      <c r="CU29" s="657"/>
      <c r="CV29" s="657"/>
      <c r="CW29" s="657"/>
      <c r="CX29" s="657"/>
      <c r="CY29" s="658"/>
      <c r="CZ29" s="659">
        <v>9.1999999999999993</v>
      </c>
      <c r="DA29" s="660"/>
      <c r="DB29" s="660"/>
      <c r="DC29" s="661"/>
      <c r="DD29" s="634">
        <v>1530901</v>
      </c>
      <c r="DE29" s="657"/>
      <c r="DF29" s="657"/>
      <c r="DG29" s="657"/>
      <c r="DH29" s="657"/>
      <c r="DI29" s="657"/>
      <c r="DJ29" s="657"/>
      <c r="DK29" s="658"/>
      <c r="DL29" s="634">
        <v>1530901</v>
      </c>
      <c r="DM29" s="657"/>
      <c r="DN29" s="657"/>
      <c r="DO29" s="657"/>
      <c r="DP29" s="657"/>
      <c r="DQ29" s="657"/>
      <c r="DR29" s="657"/>
      <c r="DS29" s="657"/>
      <c r="DT29" s="657"/>
      <c r="DU29" s="657"/>
      <c r="DV29" s="658"/>
      <c r="DW29" s="630">
        <v>15.4</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730672</v>
      </c>
      <c r="S30" s="626"/>
      <c r="T30" s="626"/>
      <c r="U30" s="626"/>
      <c r="V30" s="626"/>
      <c r="W30" s="626"/>
      <c r="X30" s="626"/>
      <c r="Y30" s="627"/>
      <c r="Z30" s="628">
        <v>4</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169</v>
      </c>
      <c r="AY30" s="612"/>
      <c r="AZ30" s="612"/>
      <c r="BA30" s="612"/>
      <c r="BB30" s="612"/>
      <c r="BC30" s="612"/>
      <c r="BD30" s="612"/>
      <c r="BE30" s="612"/>
      <c r="BF30" s="613"/>
      <c r="BG30" s="683">
        <v>98.9</v>
      </c>
      <c r="BH30" s="684"/>
      <c r="BI30" s="684"/>
      <c r="BJ30" s="684"/>
      <c r="BK30" s="684"/>
      <c r="BL30" s="684"/>
      <c r="BM30" s="620">
        <v>96.4</v>
      </c>
      <c r="BN30" s="684"/>
      <c r="BO30" s="684"/>
      <c r="BP30" s="684"/>
      <c r="BQ30" s="685"/>
      <c r="BR30" s="683">
        <v>98.9</v>
      </c>
      <c r="BS30" s="684"/>
      <c r="BT30" s="684"/>
      <c r="BU30" s="684"/>
      <c r="BV30" s="684"/>
      <c r="BW30" s="684"/>
      <c r="BX30" s="620">
        <v>96.3</v>
      </c>
      <c r="BY30" s="684"/>
      <c r="BZ30" s="684"/>
      <c r="CA30" s="684"/>
      <c r="CB30" s="685"/>
      <c r="CD30" s="688"/>
      <c r="CE30" s="689"/>
      <c r="CF30" s="639" t="s">
        <v>292</v>
      </c>
      <c r="CG30" s="640"/>
      <c r="CH30" s="640"/>
      <c r="CI30" s="640"/>
      <c r="CJ30" s="640"/>
      <c r="CK30" s="640"/>
      <c r="CL30" s="640"/>
      <c r="CM30" s="640"/>
      <c r="CN30" s="640"/>
      <c r="CO30" s="640"/>
      <c r="CP30" s="640"/>
      <c r="CQ30" s="641"/>
      <c r="CR30" s="625">
        <v>1432177</v>
      </c>
      <c r="CS30" s="626"/>
      <c r="CT30" s="626"/>
      <c r="CU30" s="626"/>
      <c r="CV30" s="626"/>
      <c r="CW30" s="626"/>
      <c r="CX30" s="626"/>
      <c r="CY30" s="627"/>
      <c r="CZ30" s="659">
        <v>8.4</v>
      </c>
      <c r="DA30" s="660"/>
      <c r="DB30" s="660"/>
      <c r="DC30" s="661"/>
      <c r="DD30" s="634">
        <v>1404406</v>
      </c>
      <c r="DE30" s="626"/>
      <c r="DF30" s="626"/>
      <c r="DG30" s="626"/>
      <c r="DH30" s="626"/>
      <c r="DI30" s="626"/>
      <c r="DJ30" s="626"/>
      <c r="DK30" s="627"/>
      <c r="DL30" s="634">
        <v>1404406</v>
      </c>
      <c r="DM30" s="626"/>
      <c r="DN30" s="626"/>
      <c r="DO30" s="626"/>
      <c r="DP30" s="626"/>
      <c r="DQ30" s="626"/>
      <c r="DR30" s="626"/>
      <c r="DS30" s="626"/>
      <c r="DT30" s="626"/>
      <c r="DU30" s="626"/>
      <c r="DV30" s="627"/>
      <c r="DW30" s="630">
        <v>14.1</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706496</v>
      </c>
      <c r="S31" s="626"/>
      <c r="T31" s="626"/>
      <c r="U31" s="626"/>
      <c r="V31" s="626"/>
      <c r="W31" s="626"/>
      <c r="X31" s="626"/>
      <c r="Y31" s="627"/>
      <c r="Z31" s="628">
        <v>3.9</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98.9</v>
      </c>
      <c r="BH31" s="657"/>
      <c r="BI31" s="657"/>
      <c r="BJ31" s="657"/>
      <c r="BK31" s="657"/>
      <c r="BL31" s="657"/>
      <c r="BM31" s="631">
        <v>97.1</v>
      </c>
      <c r="BN31" s="681"/>
      <c r="BO31" s="681"/>
      <c r="BP31" s="681"/>
      <c r="BQ31" s="682"/>
      <c r="BR31" s="680">
        <v>99.1</v>
      </c>
      <c r="BS31" s="657"/>
      <c r="BT31" s="657"/>
      <c r="BU31" s="657"/>
      <c r="BV31" s="657"/>
      <c r="BW31" s="657"/>
      <c r="BX31" s="631">
        <v>97.1</v>
      </c>
      <c r="BY31" s="681"/>
      <c r="BZ31" s="681"/>
      <c r="CA31" s="681"/>
      <c r="CB31" s="682"/>
      <c r="CD31" s="688"/>
      <c r="CE31" s="689"/>
      <c r="CF31" s="639" t="s">
        <v>296</v>
      </c>
      <c r="CG31" s="640"/>
      <c r="CH31" s="640"/>
      <c r="CI31" s="640"/>
      <c r="CJ31" s="640"/>
      <c r="CK31" s="640"/>
      <c r="CL31" s="640"/>
      <c r="CM31" s="640"/>
      <c r="CN31" s="640"/>
      <c r="CO31" s="640"/>
      <c r="CP31" s="640"/>
      <c r="CQ31" s="641"/>
      <c r="CR31" s="625">
        <v>129786</v>
      </c>
      <c r="CS31" s="657"/>
      <c r="CT31" s="657"/>
      <c r="CU31" s="657"/>
      <c r="CV31" s="657"/>
      <c r="CW31" s="657"/>
      <c r="CX31" s="657"/>
      <c r="CY31" s="658"/>
      <c r="CZ31" s="659">
        <v>0.8</v>
      </c>
      <c r="DA31" s="660"/>
      <c r="DB31" s="660"/>
      <c r="DC31" s="661"/>
      <c r="DD31" s="634">
        <v>126495</v>
      </c>
      <c r="DE31" s="657"/>
      <c r="DF31" s="657"/>
      <c r="DG31" s="657"/>
      <c r="DH31" s="657"/>
      <c r="DI31" s="657"/>
      <c r="DJ31" s="657"/>
      <c r="DK31" s="658"/>
      <c r="DL31" s="634">
        <v>126495</v>
      </c>
      <c r="DM31" s="657"/>
      <c r="DN31" s="657"/>
      <c r="DO31" s="657"/>
      <c r="DP31" s="657"/>
      <c r="DQ31" s="657"/>
      <c r="DR31" s="657"/>
      <c r="DS31" s="657"/>
      <c r="DT31" s="657"/>
      <c r="DU31" s="657"/>
      <c r="DV31" s="658"/>
      <c r="DW31" s="630">
        <v>1.3</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754287</v>
      </c>
      <c r="S32" s="626"/>
      <c r="T32" s="626"/>
      <c r="U32" s="626"/>
      <c r="V32" s="626"/>
      <c r="W32" s="626"/>
      <c r="X32" s="626"/>
      <c r="Y32" s="627"/>
      <c r="Z32" s="628">
        <v>4.0999999999999996</v>
      </c>
      <c r="AA32" s="628"/>
      <c r="AB32" s="628"/>
      <c r="AC32" s="628"/>
      <c r="AD32" s="629">
        <v>6111</v>
      </c>
      <c r="AE32" s="629"/>
      <c r="AF32" s="629"/>
      <c r="AG32" s="629"/>
      <c r="AH32" s="629"/>
      <c r="AI32" s="629"/>
      <c r="AJ32" s="629"/>
      <c r="AK32" s="629"/>
      <c r="AL32" s="630">
        <v>0.1</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98.8</v>
      </c>
      <c r="BH32" s="693"/>
      <c r="BI32" s="693"/>
      <c r="BJ32" s="693"/>
      <c r="BK32" s="693"/>
      <c r="BL32" s="693"/>
      <c r="BM32" s="694">
        <v>95.3</v>
      </c>
      <c r="BN32" s="693"/>
      <c r="BO32" s="693"/>
      <c r="BP32" s="693"/>
      <c r="BQ32" s="695"/>
      <c r="BR32" s="692">
        <v>98.6</v>
      </c>
      <c r="BS32" s="693"/>
      <c r="BT32" s="693"/>
      <c r="BU32" s="693"/>
      <c r="BV32" s="693"/>
      <c r="BW32" s="693"/>
      <c r="BX32" s="694">
        <v>94.9</v>
      </c>
      <c r="BY32" s="693"/>
      <c r="BZ32" s="693"/>
      <c r="CA32" s="693"/>
      <c r="CB32" s="695"/>
      <c r="CD32" s="690"/>
      <c r="CE32" s="691"/>
      <c r="CF32" s="639" t="s">
        <v>299</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1575428</v>
      </c>
      <c r="S33" s="626"/>
      <c r="T33" s="626"/>
      <c r="U33" s="626"/>
      <c r="V33" s="626"/>
      <c r="W33" s="626"/>
      <c r="X33" s="626"/>
      <c r="Y33" s="627"/>
      <c r="Z33" s="628">
        <v>8.6</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6963504</v>
      </c>
      <c r="CS33" s="657"/>
      <c r="CT33" s="657"/>
      <c r="CU33" s="657"/>
      <c r="CV33" s="657"/>
      <c r="CW33" s="657"/>
      <c r="CX33" s="657"/>
      <c r="CY33" s="658"/>
      <c r="CZ33" s="659">
        <v>40.9</v>
      </c>
      <c r="DA33" s="660"/>
      <c r="DB33" s="660"/>
      <c r="DC33" s="661"/>
      <c r="DD33" s="634">
        <v>5218714</v>
      </c>
      <c r="DE33" s="657"/>
      <c r="DF33" s="657"/>
      <c r="DG33" s="657"/>
      <c r="DH33" s="657"/>
      <c r="DI33" s="657"/>
      <c r="DJ33" s="657"/>
      <c r="DK33" s="658"/>
      <c r="DL33" s="634">
        <v>3929507</v>
      </c>
      <c r="DM33" s="657"/>
      <c r="DN33" s="657"/>
      <c r="DO33" s="657"/>
      <c r="DP33" s="657"/>
      <c r="DQ33" s="657"/>
      <c r="DR33" s="657"/>
      <c r="DS33" s="657"/>
      <c r="DT33" s="657"/>
      <c r="DU33" s="657"/>
      <c r="DV33" s="658"/>
      <c r="DW33" s="630">
        <v>39.4</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2275128</v>
      </c>
      <c r="CS34" s="626"/>
      <c r="CT34" s="626"/>
      <c r="CU34" s="626"/>
      <c r="CV34" s="626"/>
      <c r="CW34" s="626"/>
      <c r="CX34" s="626"/>
      <c r="CY34" s="627"/>
      <c r="CZ34" s="659">
        <v>13.4</v>
      </c>
      <c r="DA34" s="660"/>
      <c r="DB34" s="660"/>
      <c r="DC34" s="661"/>
      <c r="DD34" s="634">
        <v>1818765</v>
      </c>
      <c r="DE34" s="626"/>
      <c r="DF34" s="626"/>
      <c r="DG34" s="626"/>
      <c r="DH34" s="626"/>
      <c r="DI34" s="626"/>
      <c r="DJ34" s="626"/>
      <c r="DK34" s="627"/>
      <c r="DL34" s="634">
        <v>1163059</v>
      </c>
      <c r="DM34" s="626"/>
      <c r="DN34" s="626"/>
      <c r="DO34" s="626"/>
      <c r="DP34" s="626"/>
      <c r="DQ34" s="626"/>
      <c r="DR34" s="626"/>
      <c r="DS34" s="626"/>
      <c r="DT34" s="626"/>
      <c r="DU34" s="626"/>
      <c r="DV34" s="627"/>
      <c r="DW34" s="630">
        <v>11.7</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519528</v>
      </c>
      <c r="S35" s="626"/>
      <c r="T35" s="626"/>
      <c r="U35" s="626"/>
      <c r="V35" s="626"/>
      <c r="W35" s="626"/>
      <c r="X35" s="626"/>
      <c r="Y35" s="627"/>
      <c r="Z35" s="628">
        <v>2.8</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2171820</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135594</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310685</v>
      </c>
      <c r="CS35" s="657"/>
      <c r="CT35" s="657"/>
      <c r="CU35" s="657"/>
      <c r="CV35" s="657"/>
      <c r="CW35" s="657"/>
      <c r="CX35" s="657"/>
      <c r="CY35" s="658"/>
      <c r="CZ35" s="659">
        <v>1.8</v>
      </c>
      <c r="DA35" s="660"/>
      <c r="DB35" s="660"/>
      <c r="DC35" s="661"/>
      <c r="DD35" s="634">
        <v>264456</v>
      </c>
      <c r="DE35" s="657"/>
      <c r="DF35" s="657"/>
      <c r="DG35" s="657"/>
      <c r="DH35" s="657"/>
      <c r="DI35" s="657"/>
      <c r="DJ35" s="657"/>
      <c r="DK35" s="658"/>
      <c r="DL35" s="634">
        <v>40615</v>
      </c>
      <c r="DM35" s="657"/>
      <c r="DN35" s="657"/>
      <c r="DO35" s="657"/>
      <c r="DP35" s="657"/>
      <c r="DQ35" s="657"/>
      <c r="DR35" s="657"/>
      <c r="DS35" s="657"/>
      <c r="DT35" s="657"/>
      <c r="DU35" s="657"/>
      <c r="DV35" s="658"/>
      <c r="DW35" s="630">
        <v>0.4</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18340669</v>
      </c>
      <c r="S36" s="698"/>
      <c r="T36" s="698"/>
      <c r="U36" s="698"/>
      <c r="V36" s="698"/>
      <c r="W36" s="698"/>
      <c r="X36" s="698"/>
      <c r="Y36" s="699"/>
      <c r="Z36" s="700">
        <v>100</v>
      </c>
      <c r="AA36" s="700"/>
      <c r="AB36" s="700"/>
      <c r="AC36" s="700"/>
      <c r="AD36" s="701">
        <v>9448415</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712688</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75872</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2146395</v>
      </c>
      <c r="CS36" s="626"/>
      <c r="CT36" s="626"/>
      <c r="CU36" s="626"/>
      <c r="CV36" s="626"/>
      <c r="CW36" s="626"/>
      <c r="CX36" s="626"/>
      <c r="CY36" s="627"/>
      <c r="CZ36" s="659">
        <v>12.6</v>
      </c>
      <c r="DA36" s="660"/>
      <c r="DB36" s="660"/>
      <c r="DC36" s="661"/>
      <c r="DD36" s="634">
        <v>1864838</v>
      </c>
      <c r="DE36" s="626"/>
      <c r="DF36" s="626"/>
      <c r="DG36" s="626"/>
      <c r="DH36" s="626"/>
      <c r="DI36" s="626"/>
      <c r="DJ36" s="626"/>
      <c r="DK36" s="627"/>
      <c r="DL36" s="634">
        <v>1543780</v>
      </c>
      <c r="DM36" s="626"/>
      <c r="DN36" s="626"/>
      <c r="DO36" s="626"/>
      <c r="DP36" s="626"/>
      <c r="DQ36" s="626"/>
      <c r="DR36" s="626"/>
      <c r="DS36" s="626"/>
      <c r="DT36" s="626"/>
      <c r="DU36" s="626"/>
      <c r="DV36" s="627"/>
      <c r="DW36" s="630">
        <v>15.5</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19507</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6892</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754645</v>
      </c>
      <c r="CS37" s="657"/>
      <c r="CT37" s="657"/>
      <c r="CU37" s="657"/>
      <c r="CV37" s="657"/>
      <c r="CW37" s="657"/>
      <c r="CX37" s="657"/>
      <c r="CY37" s="658"/>
      <c r="CZ37" s="659">
        <v>4.4000000000000004</v>
      </c>
      <c r="DA37" s="660"/>
      <c r="DB37" s="660"/>
      <c r="DC37" s="661"/>
      <c r="DD37" s="634">
        <v>743576</v>
      </c>
      <c r="DE37" s="657"/>
      <c r="DF37" s="657"/>
      <c r="DG37" s="657"/>
      <c r="DH37" s="657"/>
      <c r="DI37" s="657"/>
      <c r="DJ37" s="657"/>
      <c r="DK37" s="658"/>
      <c r="DL37" s="634">
        <v>657817</v>
      </c>
      <c r="DM37" s="657"/>
      <c r="DN37" s="657"/>
      <c r="DO37" s="657"/>
      <c r="DP37" s="657"/>
      <c r="DQ37" s="657"/>
      <c r="DR37" s="657"/>
      <c r="DS37" s="657"/>
      <c r="DT37" s="657"/>
      <c r="DU37" s="657"/>
      <c r="DV37" s="658"/>
      <c r="DW37" s="630">
        <v>6.6</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13063</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11471</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1590808</v>
      </c>
      <c r="CS38" s="626"/>
      <c r="CT38" s="626"/>
      <c r="CU38" s="626"/>
      <c r="CV38" s="626"/>
      <c r="CW38" s="626"/>
      <c r="CX38" s="626"/>
      <c r="CY38" s="627"/>
      <c r="CZ38" s="659">
        <v>9.3000000000000007</v>
      </c>
      <c r="DA38" s="660"/>
      <c r="DB38" s="660"/>
      <c r="DC38" s="661"/>
      <c r="DD38" s="634">
        <v>1253855</v>
      </c>
      <c r="DE38" s="626"/>
      <c r="DF38" s="626"/>
      <c r="DG38" s="626"/>
      <c r="DH38" s="626"/>
      <c r="DI38" s="626"/>
      <c r="DJ38" s="626"/>
      <c r="DK38" s="627"/>
      <c r="DL38" s="634">
        <v>1182053</v>
      </c>
      <c r="DM38" s="626"/>
      <c r="DN38" s="626"/>
      <c r="DO38" s="626"/>
      <c r="DP38" s="626"/>
      <c r="DQ38" s="626"/>
      <c r="DR38" s="626"/>
      <c r="DS38" s="626"/>
      <c r="DT38" s="626"/>
      <c r="DU38" s="626"/>
      <c r="DV38" s="627"/>
      <c r="DW38" s="630">
        <v>11.9</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86</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54105</v>
      </c>
      <c r="CS39" s="657"/>
      <c r="CT39" s="657"/>
      <c r="CU39" s="657"/>
      <c r="CV39" s="657"/>
      <c r="CW39" s="657"/>
      <c r="CX39" s="657"/>
      <c r="CY39" s="658"/>
      <c r="CZ39" s="659">
        <v>0.3</v>
      </c>
      <c r="DA39" s="660"/>
      <c r="DB39" s="660"/>
      <c r="DC39" s="661"/>
      <c r="DD39" s="634" t="s">
        <v>321</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370597</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106</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586383</v>
      </c>
      <c r="CS40" s="626"/>
      <c r="CT40" s="626"/>
      <c r="CU40" s="626"/>
      <c r="CV40" s="626"/>
      <c r="CW40" s="626"/>
      <c r="CX40" s="626"/>
      <c r="CY40" s="627"/>
      <c r="CZ40" s="659">
        <v>3.4</v>
      </c>
      <c r="DA40" s="660"/>
      <c r="DB40" s="660"/>
      <c r="DC40" s="661"/>
      <c r="DD40" s="634">
        <v>16800</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1055965</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273</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2861417</v>
      </c>
      <c r="CS42" s="626"/>
      <c r="CT42" s="626"/>
      <c r="CU42" s="626"/>
      <c r="CV42" s="626"/>
      <c r="CW42" s="626"/>
      <c r="CX42" s="626"/>
      <c r="CY42" s="627"/>
      <c r="CZ42" s="659">
        <v>16.8</v>
      </c>
      <c r="DA42" s="708"/>
      <c r="DB42" s="708"/>
      <c r="DC42" s="709"/>
      <c r="DD42" s="634">
        <v>591003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82751</v>
      </c>
      <c r="CS43" s="657"/>
      <c r="CT43" s="657"/>
      <c r="CU43" s="657"/>
      <c r="CV43" s="657"/>
      <c r="CW43" s="657"/>
      <c r="CX43" s="657"/>
      <c r="CY43" s="658"/>
      <c r="CZ43" s="659">
        <v>0.5</v>
      </c>
      <c r="DA43" s="660"/>
      <c r="DB43" s="660"/>
      <c r="DC43" s="661"/>
      <c r="DD43" s="634">
        <v>82476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287</v>
      </c>
      <c r="CE44" s="732"/>
      <c r="CF44" s="622" t="s">
        <v>337</v>
      </c>
      <c r="CG44" s="623"/>
      <c r="CH44" s="623"/>
      <c r="CI44" s="623"/>
      <c r="CJ44" s="623"/>
      <c r="CK44" s="623"/>
      <c r="CL44" s="623"/>
      <c r="CM44" s="623"/>
      <c r="CN44" s="623"/>
      <c r="CO44" s="623"/>
      <c r="CP44" s="623"/>
      <c r="CQ44" s="624"/>
      <c r="CR44" s="625">
        <v>2814168</v>
      </c>
      <c r="CS44" s="626"/>
      <c r="CT44" s="626"/>
      <c r="CU44" s="626"/>
      <c r="CV44" s="626"/>
      <c r="CW44" s="626"/>
      <c r="CX44" s="626"/>
      <c r="CY44" s="627"/>
      <c r="CZ44" s="659">
        <v>16.5</v>
      </c>
      <c r="DA44" s="708"/>
      <c r="DB44" s="708"/>
      <c r="DC44" s="709"/>
      <c r="DD44" s="634">
        <v>543754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1064397</v>
      </c>
      <c r="CS45" s="657"/>
      <c r="CT45" s="657"/>
      <c r="CU45" s="657"/>
      <c r="CV45" s="657"/>
      <c r="CW45" s="657"/>
      <c r="CX45" s="657"/>
      <c r="CY45" s="658"/>
      <c r="CZ45" s="659">
        <v>6.2</v>
      </c>
      <c r="DA45" s="660"/>
      <c r="DB45" s="660"/>
      <c r="DC45" s="661"/>
      <c r="DD45" s="634">
        <v>80484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1730442</v>
      </c>
      <c r="CS46" s="626"/>
      <c r="CT46" s="626"/>
      <c r="CU46" s="626"/>
      <c r="CV46" s="626"/>
      <c r="CW46" s="626"/>
      <c r="CX46" s="626"/>
      <c r="CY46" s="627"/>
      <c r="CZ46" s="659">
        <v>10.199999999999999</v>
      </c>
      <c r="DA46" s="708"/>
      <c r="DB46" s="708"/>
      <c r="DC46" s="709"/>
      <c r="DD46" s="634">
        <v>450541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47249</v>
      </c>
      <c r="CS47" s="657"/>
      <c r="CT47" s="657"/>
      <c r="CU47" s="657"/>
      <c r="CV47" s="657"/>
      <c r="CW47" s="657"/>
      <c r="CX47" s="657"/>
      <c r="CY47" s="658"/>
      <c r="CZ47" s="659">
        <v>0.3</v>
      </c>
      <c r="DA47" s="660"/>
      <c r="DB47" s="660"/>
      <c r="DC47" s="661"/>
      <c r="DD47" s="634">
        <v>47249</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17032663</v>
      </c>
      <c r="CS49" s="693"/>
      <c r="CT49" s="693"/>
      <c r="CU49" s="693"/>
      <c r="CV49" s="693"/>
      <c r="CW49" s="693"/>
      <c r="CX49" s="693"/>
      <c r="CY49" s="720"/>
      <c r="CZ49" s="721">
        <v>100</v>
      </c>
      <c r="DA49" s="722"/>
      <c r="DB49" s="722"/>
      <c r="DC49" s="723"/>
      <c r="DD49" s="724">
        <v>10590528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18232</v>
      </c>
      <c r="R7" s="755"/>
      <c r="S7" s="755"/>
      <c r="T7" s="755"/>
      <c r="U7" s="755"/>
      <c r="V7" s="755">
        <v>16986</v>
      </c>
      <c r="W7" s="755"/>
      <c r="X7" s="755"/>
      <c r="Y7" s="755"/>
      <c r="Z7" s="755"/>
      <c r="AA7" s="755">
        <v>1246</v>
      </c>
      <c r="AB7" s="755"/>
      <c r="AC7" s="755"/>
      <c r="AD7" s="755"/>
      <c r="AE7" s="756"/>
      <c r="AF7" s="757">
        <v>516</v>
      </c>
      <c r="AG7" s="758"/>
      <c r="AH7" s="758"/>
      <c r="AI7" s="758"/>
      <c r="AJ7" s="759"/>
      <c r="AK7" s="794">
        <v>474</v>
      </c>
      <c r="AL7" s="795"/>
      <c r="AM7" s="795"/>
      <c r="AN7" s="795"/>
      <c r="AO7" s="795"/>
      <c r="AP7" s="795">
        <v>17481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556</v>
      </c>
      <c r="BS7" s="798" t="s">
        <v>557</v>
      </c>
      <c r="BT7" s="799"/>
      <c r="BU7" s="799"/>
      <c r="BV7" s="799"/>
      <c r="BW7" s="799"/>
      <c r="BX7" s="799"/>
      <c r="BY7" s="799"/>
      <c r="BZ7" s="799"/>
      <c r="CA7" s="799"/>
      <c r="CB7" s="799"/>
      <c r="CC7" s="799"/>
      <c r="CD7" s="799"/>
      <c r="CE7" s="799"/>
      <c r="CF7" s="799"/>
      <c r="CG7" s="800"/>
      <c r="CH7" s="791">
        <v>-1</v>
      </c>
      <c r="CI7" s="792"/>
      <c r="CJ7" s="792"/>
      <c r="CK7" s="792"/>
      <c r="CL7" s="793"/>
      <c r="CM7" s="791">
        <v>-309</v>
      </c>
      <c r="CN7" s="792"/>
      <c r="CO7" s="792"/>
      <c r="CP7" s="792"/>
      <c r="CQ7" s="793"/>
      <c r="CR7" s="791">
        <v>3</v>
      </c>
      <c r="CS7" s="792"/>
      <c r="CT7" s="792"/>
      <c r="CU7" s="792"/>
      <c r="CV7" s="793"/>
      <c r="CW7" s="791" t="s">
        <v>558</v>
      </c>
      <c r="CX7" s="792"/>
      <c r="CY7" s="792"/>
      <c r="CZ7" s="792"/>
      <c r="DA7" s="793"/>
      <c r="DB7" s="791" t="s">
        <v>558</v>
      </c>
      <c r="DC7" s="792"/>
      <c r="DD7" s="792"/>
      <c r="DE7" s="792"/>
      <c r="DF7" s="793"/>
      <c r="DG7" s="791">
        <v>675</v>
      </c>
      <c r="DH7" s="792"/>
      <c r="DI7" s="792"/>
      <c r="DJ7" s="792"/>
      <c r="DK7" s="793"/>
      <c r="DL7" s="791" t="s">
        <v>558</v>
      </c>
      <c r="DM7" s="792"/>
      <c r="DN7" s="792"/>
      <c r="DO7" s="792"/>
      <c r="DP7" s="793"/>
      <c r="DQ7" s="791">
        <v>309</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0</v>
      </c>
      <c r="R8" s="779"/>
      <c r="S8" s="779"/>
      <c r="T8" s="779"/>
      <c r="U8" s="779"/>
      <c r="V8" s="779">
        <v>0</v>
      </c>
      <c r="W8" s="779"/>
      <c r="X8" s="779"/>
      <c r="Y8" s="779"/>
      <c r="Z8" s="779"/>
      <c r="AA8" s="779">
        <v>0</v>
      </c>
      <c r="AB8" s="779"/>
      <c r="AC8" s="779"/>
      <c r="AD8" s="779"/>
      <c r="AE8" s="780"/>
      <c r="AF8" s="781">
        <v>0</v>
      </c>
      <c r="AG8" s="782"/>
      <c r="AH8" s="782"/>
      <c r="AI8" s="782"/>
      <c r="AJ8" s="783"/>
      <c r="AK8" s="784">
        <v>0</v>
      </c>
      <c r="AL8" s="785"/>
      <c r="AM8" s="785"/>
      <c r="AN8" s="785"/>
      <c r="AO8" s="785"/>
      <c r="AP8" s="785" t="s">
        <v>540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560</v>
      </c>
      <c r="BT8" s="789"/>
      <c r="BU8" s="789"/>
      <c r="BV8" s="789"/>
      <c r="BW8" s="789"/>
      <c r="BX8" s="789"/>
      <c r="BY8" s="789"/>
      <c r="BZ8" s="789"/>
      <c r="CA8" s="789"/>
      <c r="CB8" s="789"/>
      <c r="CC8" s="789"/>
      <c r="CD8" s="789"/>
      <c r="CE8" s="789"/>
      <c r="CF8" s="789"/>
      <c r="CG8" s="790"/>
      <c r="CH8" s="801">
        <v>0</v>
      </c>
      <c r="CI8" s="802"/>
      <c r="CJ8" s="802"/>
      <c r="CK8" s="802"/>
      <c r="CL8" s="803"/>
      <c r="CM8" s="801">
        <v>3</v>
      </c>
      <c r="CN8" s="802"/>
      <c r="CO8" s="802"/>
      <c r="CP8" s="802"/>
      <c r="CQ8" s="803"/>
      <c r="CR8" s="801">
        <v>4</v>
      </c>
      <c r="CS8" s="802"/>
      <c r="CT8" s="802"/>
      <c r="CU8" s="802"/>
      <c r="CV8" s="803"/>
      <c r="CW8" s="801" t="s">
        <v>558</v>
      </c>
      <c r="CX8" s="802"/>
      <c r="CY8" s="802"/>
      <c r="CZ8" s="802"/>
      <c r="DA8" s="803"/>
      <c r="DB8" s="801" t="s">
        <v>558</v>
      </c>
      <c r="DC8" s="802"/>
      <c r="DD8" s="802"/>
      <c r="DE8" s="802"/>
      <c r="DF8" s="803"/>
      <c r="DG8" s="801" t="s">
        <v>558</v>
      </c>
      <c r="DH8" s="802"/>
      <c r="DI8" s="802"/>
      <c r="DJ8" s="802"/>
      <c r="DK8" s="803"/>
      <c r="DL8" s="801" t="s">
        <v>558</v>
      </c>
      <c r="DM8" s="802"/>
      <c r="DN8" s="802"/>
      <c r="DO8" s="802"/>
      <c r="DP8" s="803"/>
      <c r="DQ8" s="801" t="s">
        <v>558</v>
      </c>
      <c r="DR8" s="802"/>
      <c r="DS8" s="802"/>
      <c r="DT8" s="802"/>
      <c r="DU8" s="803"/>
      <c r="DV8" s="804"/>
      <c r="DW8" s="805"/>
      <c r="DX8" s="805"/>
      <c r="DY8" s="805"/>
      <c r="DZ8" s="806"/>
      <c r="EA8" s="207"/>
    </row>
    <row r="9" spans="1:131" s="208" customFormat="1" ht="26.25" customHeight="1" x14ac:dyDescent="0.15">
      <c r="A9" s="214">
        <v>3</v>
      </c>
      <c r="B9" s="775" t="s">
        <v>367</v>
      </c>
      <c r="C9" s="776"/>
      <c r="D9" s="776"/>
      <c r="E9" s="776"/>
      <c r="F9" s="776"/>
      <c r="G9" s="776"/>
      <c r="H9" s="776"/>
      <c r="I9" s="776"/>
      <c r="J9" s="776"/>
      <c r="K9" s="776"/>
      <c r="L9" s="776"/>
      <c r="M9" s="776"/>
      <c r="N9" s="776"/>
      <c r="O9" s="776"/>
      <c r="P9" s="777"/>
      <c r="Q9" s="778">
        <v>55</v>
      </c>
      <c r="R9" s="779"/>
      <c r="S9" s="779"/>
      <c r="T9" s="779"/>
      <c r="U9" s="779"/>
      <c r="V9" s="779">
        <v>55</v>
      </c>
      <c r="W9" s="779"/>
      <c r="X9" s="779"/>
      <c r="Y9" s="779"/>
      <c r="Z9" s="779"/>
      <c r="AA9" s="779">
        <v>0</v>
      </c>
      <c r="AB9" s="779"/>
      <c r="AC9" s="779"/>
      <c r="AD9" s="779"/>
      <c r="AE9" s="780"/>
      <c r="AF9" s="781" t="s">
        <v>112</v>
      </c>
      <c r="AG9" s="782"/>
      <c r="AH9" s="782"/>
      <c r="AI9" s="782"/>
      <c r="AJ9" s="783"/>
      <c r="AK9" s="784">
        <v>3</v>
      </c>
      <c r="AL9" s="785"/>
      <c r="AM9" s="785"/>
      <c r="AN9" s="785"/>
      <c r="AO9" s="785"/>
      <c r="AP9" s="785" t="s">
        <v>540</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t="s">
        <v>368</v>
      </c>
      <c r="C10" s="776"/>
      <c r="D10" s="776"/>
      <c r="E10" s="776"/>
      <c r="F10" s="776"/>
      <c r="G10" s="776"/>
      <c r="H10" s="776"/>
      <c r="I10" s="776"/>
      <c r="J10" s="776"/>
      <c r="K10" s="776"/>
      <c r="L10" s="776"/>
      <c r="M10" s="776"/>
      <c r="N10" s="776"/>
      <c r="O10" s="776"/>
      <c r="P10" s="777"/>
      <c r="Q10" s="778">
        <v>72</v>
      </c>
      <c r="R10" s="779"/>
      <c r="S10" s="779"/>
      <c r="T10" s="779"/>
      <c r="U10" s="779"/>
      <c r="V10" s="779">
        <v>10</v>
      </c>
      <c r="W10" s="779"/>
      <c r="X10" s="779"/>
      <c r="Y10" s="779"/>
      <c r="Z10" s="779"/>
      <c r="AA10" s="779">
        <v>62</v>
      </c>
      <c r="AB10" s="779"/>
      <c r="AC10" s="779"/>
      <c r="AD10" s="779"/>
      <c r="AE10" s="780"/>
      <c r="AF10" s="781">
        <v>62</v>
      </c>
      <c r="AG10" s="782"/>
      <c r="AH10" s="782"/>
      <c r="AI10" s="782"/>
      <c r="AJ10" s="783"/>
      <c r="AK10" s="784" t="s">
        <v>540</v>
      </c>
      <c r="AL10" s="785"/>
      <c r="AM10" s="785"/>
      <c r="AN10" s="785"/>
      <c r="AO10" s="785"/>
      <c r="AP10" s="785">
        <v>9</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t="s">
        <v>369</v>
      </c>
      <c r="C11" s="776"/>
      <c r="D11" s="776"/>
      <c r="E11" s="776"/>
      <c r="F11" s="776"/>
      <c r="G11" s="776"/>
      <c r="H11" s="776"/>
      <c r="I11" s="776"/>
      <c r="J11" s="776"/>
      <c r="K11" s="776"/>
      <c r="L11" s="776"/>
      <c r="M11" s="776"/>
      <c r="N11" s="776"/>
      <c r="O11" s="776"/>
      <c r="P11" s="777"/>
      <c r="Q11" s="778">
        <v>9</v>
      </c>
      <c r="R11" s="779"/>
      <c r="S11" s="779"/>
      <c r="T11" s="779"/>
      <c r="U11" s="779"/>
      <c r="V11" s="779">
        <v>8</v>
      </c>
      <c r="W11" s="779"/>
      <c r="X11" s="779"/>
      <c r="Y11" s="779"/>
      <c r="Z11" s="779"/>
      <c r="AA11" s="779">
        <v>1</v>
      </c>
      <c r="AB11" s="779"/>
      <c r="AC11" s="779"/>
      <c r="AD11" s="779"/>
      <c r="AE11" s="780"/>
      <c r="AF11" s="781">
        <v>1</v>
      </c>
      <c r="AG11" s="782"/>
      <c r="AH11" s="782"/>
      <c r="AI11" s="782"/>
      <c r="AJ11" s="783"/>
      <c r="AK11" s="784">
        <v>5</v>
      </c>
      <c r="AL11" s="785"/>
      <c r="AM11" s="785"/>
      <c r="AN11" s="785"/>
      <c r="AO11" s="785"/>
      <c r="AP11" s="785" t="s">
        <v>540</v>
      </c>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v>18341</v>
      </c>
      <c r="R23" s="814"/>
      <c r="S23" s="814"/>
      <c r="T23" s="814"/>
      <c r="U23" s="814"/>
      <c r="V23" s="814">
        <v>17033</v>
      </c>
      <c r="W23" s="814"/>
      <c r="X23" s="814"/>
      <c r="Y23" s="814"/>
      <c r="Z23" s="814"/>
      <c r="AA23" s="814">
        <v>1308</v>
      </c>
      <c r="AB23" s="814"/>
      <c r="AC23" s="814"/>
      <c r="AD23" s="814"/>
      <c r="AE23" s="815"/>
      <c r="AF23" s="816">
        <v>578</v>
      </c>
      <c r="AG23" s="814"/>
      <c r="AH23" s="814"/>
      <c r="AI23" s="814"/>
      <c r="AJ23" s="817"/>
      <c r="AK23" s="818"/>
      <c r="AL23" s="819"/>
      <c r="AM23" s="819"/>
      <c r="AN23" s="819"/>
      <c r="AO23" s="819"/>
      <c r="AP23" s="814">
        <v>17490</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5473</v>
      </c>
      <c r="R28" s="843"/>
      <c r="S28" s="843"/>
      <c r="T28" s="843"/>
      <c r="U28" s="843"/>
      <c r="V28" s="843">
        <v>5338</v>
      </c>
      <c r="W28" s="843"/>
      <c r="X28" s="843"/>
      <c r="Y28" s="843"/>
      <c r="Z28" s="843"/>
      <c r="AA28" s="843">
        <v>136</v>
      </c>
      <c r="AB28" s="843"/>
      <c r="AC28" s="843"/>
      <c r="AD28" s="843"/>
      <c r="AE28" s="844"/>
      <c r="AF28" s="845">
        <v>136</v>
      </c>
      <c r="AG28" s="843"/>
      <c r="AH28" s="843"/>
      <c r="AI28" s="843"/>
      <c r="AJ28" s="846"/>
      <c r="AK28" s="847">
        <v>352</v>
      </c>
      <c r="AL28" s="838"/>
      <c r="AM28" s="838"/>
      <c r="AN28" s="838"/>
      <c r="AO28" s="838"/>
      <c r="AP28" s="838" t="s">
        <v>541</v>
      </c>
      <c r="AQ28" s="838"/>
      <c r="AR28" s="838"/>
      <c r="AS28" s="838"/>
      <c r="AT28" s="838"/>
      <c r="AU28" s="838" t="s">
        <v>541</v>
      </c>
      <c r="AV28" s="838"/>
      <c r="AW28" s="838"/>
      <c r="AX28" s="838"/>
      <c r="AY28" s="838"/>
      <c r="AZ28" s="839" t="s">
        <v>541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438</v>
      </c>
      <c r="R29" s="779"/>
      <c r="S29" s="779"/>
      <c r="T29" s="779"/>
      <c r="U29" s="779"/>
      <c r="V29" s="779">
        <v>436</v>
      </c>
      <c r="W29" s="779"/>
      <c r="X29" s="779"/>
      <c r="Y29" s="779"/>
      <c r="Z29" s="779"/>
      <c r="AA29" s="779">
        <v>2</v>
      </c>
      <c r="AB29" s="779"/>
      <c r="AC29" s="779"/>
      <c r="AD29" s="779"/>
      <c r="AE29" s="780"/>
      <c r="AF29" s="781">
        <v>2</v>
      </c>
      <c r="AG29" s="782"/>
      <c r="AH29" s="782"/>
      <c r="AI29" s="782"/>
      <c r="AJ29" s="783"/>
      <c r="AK29" s="850">
        <v>115</v>
      </c>
      <c r="AL29" s="851"/>
      <c r="AM29" s="851"/>
      <c r="AN29" s="851"/>
      <c r="AO29" s="851"/>
      <c r="AP29" s="851" t="s">
        <v>541</v>
      </c>
      <c r="AQ29" s="851"/>
      <c r="AR29" s="851"/>
      <c r="AS29" s="851"/>
      <c r="AT29" s="851"/>
      <c r="AU29" s="851" t="s">
        <v>541</v>
      </c>
      <c r="AV29" s="851"/>
      <c r="AW29" s="851"/>
      <c r="AX29" s="851"/>
      <c r="AY29" s="851"/>
      <c r="AZ29" s="852" t="s">
        <v>541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3721</v>
      </c>
      <c r="R30" s="779"/>
      <c r="S30" s="779"/>
      <c r="T30" s="779"/>
      <c r="U30" s="779"/>
      <c r="V30" s="779">
        <v>3491</v>
      </c>
      <c r="W30" s="779"/>
      <c r="X30" s="779"/>
      <c r="Y30" s="779"/>
      <c r="Z30" s="779"/>
      <c r="AA30" s="779">
        <v>230</v>
      </c>
      <c r="AB30" s="779"/>
      <c r="AC30" s="779"/>
      <c r="AD30" s="779"/>
      <c r="AE30" s="780"/>
      <c r="AF30" s="781">
        <v>230</v>
      </c>
      <c r="AG30" s="782"/>
      <c r="AH30" s="782"/>
      <c r="AI30" s="782"/>
      <c r="AJ30" s="783"/>
      <c r="AK30" s="850">
        <v>519</v>
      </c>
      <c r="AL30" s="851"/>
      <c r="AM30" s="851"/>
      <c r="AN30" s="851"/>
      <c r="AO30" s="851"/>
      <c r="AP30" s="851" t="s">
        <v>541</v>
      </c>
      <c r="AQ30" s="851"/>
      <c r="AR30" s="851"/>
      <c r="AS30" s="851"/>
      <c r="AT30" s="851"/>
      <c r="AU30" s="851" t="s">
        <v>541</v>
      </c>
      <c r="AV30" s="851"/>
      <c r="AW30" s="851"/>
      <c r="AX30" s="851"/>
      <c r="AY30" s="851"/>
      <c r="AZ30" s="852" t="s">
        <v>541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958</v>
      </c>
      <c r="R31" s="779"/>
      <c r="S31" s="779"/>
      <c r="T31" s="779"/>
      <c r="U31" s="779"/>
      <c r="V31" s="779">
        <v>844</v>
      </c>
      <c r="W31" s="779"/>
      <c r="X31" s="779"/>
      <c r="Y31" s="779"/>
      <c r="Z31" s="779"/>
      <c r="AA31" s="779">
        <v>114</v>
      </c>
      <c r="AB31" s="779"/>
      <c r="AC31" s="779"/>
      <c r="AD31" s="779"/>
      <c r="AE31" s="780"/>
      <c r="AF31" s="781">
        <v>2078</v>
      </c>
      <c r="AG31" s="782"/>
      <c r="AH31" s="782"/>
      <c r="AI31" s="782"/>
      <c r="AJ31" s="783"/>
      <c r="AK31" s="850">
        <v>16</v>
      </c>
      <c r="AL31" s="851"/>
      <c r="AM31" s="851"/>
      <c r="AN31" s="851"/>
      <c r="AO31" s="851"/>
      <c r="AP31" s="851">
        <v>2664</v>
      </c>
      <c r="AQ31" s="851"/>
      <c r="AR31" s="851"/>
      <c r="AS31" s="851"/>
      <c r="AT31" s="851"/>
      <c r="AU31" s="851">
        <v>80</v>
      </c>
      <c r="AV31" s="851"/>
      <c r="AW31" s="851"/>
      <c r="AX31" s="851"/>
      <c r="AY31" s="851"/>
      <c r="AZ31" s="852" t="s">
        <v>541</v>
      </c>
      <c r="BA31" s="852"/>
      <c r="BB31" s="852"/>
      <c r="BC31" s="852"/>
      <c r="BD31" s="852"/>
      <c r="BE31" s="848" t="s">
        <v>387</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388</v>
      </c>
      <c r="C32" s="776"/>
      <c r="D32" s="776"/>
      <c r="E32" s="776"/>
      <c r="F32" s="776"/>
      <c r="G32" s="776"/>
      <c r="H32" s="776"/>
      <c r="I32" s="776"/>
      <c r="J32" s="776"/>
      <c r="K32" s="776"/>
      <c r="L32" s="776"/>
      <c r="M32" s="776"/>
      <c r="N32" s="776"/>
      <c r="O32" s="776"/>
      <c r="P32" s="777"/>
      <c r="Q32" s="778">
        <v>1226</v>
      </c>
      <c r="R32" s="779"/>
      <c r="S32" s="779"/>
      <c r="T32" s="779"/>
      <c r="U32" s="779"/>
      <c r="V32" s="779">
        <v>1154</v>
      </c>
      <c r="W32" s="779"/>
      <c r="X32" s="779"/>
      <c r="Y32" s="779"/>
      <c r="Z32" s="779"/>
      <c r="AA32" s="779">
        <v>72</v>
      </c>
      <c r="AB32" s="779"/>
      <c r="AC32" s="779"/>
      <c r="AD32" s="779"/>
      <c r="AE32" s="780"/>
      <c r="AF32" s="781">
        <v>826</v>
      </c>
      <c r="AG32" s="782"/>
      <c r="AH32" s="782"/>
      <c r="AI32" s="782"/>
      <c r="AJ32" s="783"/>
      <c r="AK32" s="850">
        <v>559</v>
      </c>
      <c r="AL32" s="851"/>
      <c r="AM32" s="851"/>
      <c r="AN32" s="851"/>
      <c r="AO32" s="851"/>
      <c r="AP32" s="851">
        <v>10394</v>
      </c>
      <c r="AQ32" s="851"/>
      <c r="AR32" s="851"/>
      <c r="AS32" s="851"/>
      <c r="AT32" s="851"/>
      <c r="AU32" s="851">
        <v>7296</v>
      </c>
      <c r="AV32" s="851"/>
      <c r="AW32" s="851"/>
      <c r="AX32" s="851"/>
      <c r="AY32" s="851"/>
      <c r="AZ32" s="852" t="s">
        <v>541</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389</v>
      </c>
      <c r="C33" s="776"/>
      <c r="D33" s="776"/>
      <c r="E33" s="776"/>
      <c r="F33" s="776"/>
      <c r="G33" s="776"/>
      <c r="H33" s="776"/>
      <c r="I33" s="776"/>
      <c r="J33" s="776"/>
      <c r="K33" s="776"/>
      <c r="L33" s="776"/>
      <c r="M33" s="776"/>
      <c r="N33" s="776"/>
      <c r="O33" s="776"/>
      <c r="P33" s="777"/>
      <c r="Q33" s="778">
        <v>238</v>
      </c>
      <c r="R33" s="779"/>
      <c r="S33" s="779"/>
      <c r="T33" s="779"/>
      <c r="U33" s="779"/>
      <c r="V33" s="779">
        <v>233</v>
      </c>
      <c r="W33" s="779"/>
      <c r="X33" s="779"/>
      <c r="Y33" s="779"/>
      <c r="Z33" s="779"/>
      <c r="AA33" s="779">
        <v>5</v>
      </c>
      <c r="AB33" s="779"/>
      <c r="AC33" s="779"/>
      <c r="AD33" s="779"/>
      <c r="AE33" s="780"/>
      <c r="AF33" s="781">
        <v>5</v>
      </c>
      <c r="AG33" s="782"/>
      <c r="AH33" s="782"/>
      <c r="AI33" s="782"/>
      <c r="AJ33" s="783"/>
      <c r="AK33" s="850">
        <v>152</v>
      </c>
      <c r="AL33" s="851"/>
      <c r="AM33" s="851"/>
      <c r="AN33" s="851"/>
      <c r="AO33" s="851"/>
      <c r="AP33" s="851">
        <v>1467</v>
      </c>
      <c r="AQ33" s="851"/>
      <c r="AR33" s="851"/>
      <c r="AS33" s="851"/>
      <c r="AT33" s="851"/>
      <c r="AU33" s="851">
        <v>1294</v>
      </c>
      <c r="AV33" s="851"/>
      <c r="AW33" s="851"/>
      <c r="AX33" s="851"/>
      <c r="AY33" s="851"/>
      <c r="AZ33" s="852" t="s">
        <v>541</v>
      </c>
      <c r="BA33" s="852"/>
      <c r="BB33" s="852"/>
      <c r="BC33" s="852"/>
      <c r="BD33" s="852"/>
      <c r="BE33" s="848" t="s">
        <v>390</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391</v>
      </c>
      <c r="C34" s="776"/>
      <c r="D34" s="776"/>
      <c r="E34" s="776"/>
      <c r="F34" s="776"/>
      <c r="G34" s="776"/>
      <c r="H34" s="776"/>
      <c r="I34" s="776"/>
      <c r="J34" s="776"/>
      <c r="K34" s="776"/>
      <c r="L34" s="776"/>
      <c r="M34" s="776"/>
      <c r="N34" s="776"/>
      <c r="O34" s="776"/>
      <c r="P34" s="777"/>
      <c r="Q34" s="778">
        <v>144</v>
      </c>
      <c r="R34" s="779"/>
      <c r="S34" s="779"/>
      <c r="T34" s="779"/>
      <c r="U34" s="779"/>
      <c r="V34" s="779">
        <v>125</v>
      </c>
      <c r="W34" s="779"/>
      <c r="X34" s="779"/>
      <c r="Y34" s="779"/>
      <c r="Z34" s="779"/>
      <c r="AA34" s="779">
        <v>19</v>
      </c>
      <c r="AB34" s="779"/>
      <c r="AC34" s="779"/>
      <c r="AD34" s="779"/>
      <c r="AE34" s="780"/>
      <c r="AF34" s="781">
        <v>19</v>
      </c>
      <c r="AG34" s="782"/>
      <c r="AH34" s="782"/>
      <c r="AI34" s="782"/>
      <c r="AJ34" s="783"/>
      <c r="AK34" s="850" t="s">
        <v>540</v>
      </c>
      <c r="AL34" s="851"/>
      <c r="AM34" s="851"/>
      <c r="AN34" s="851"/>
      <c r="AO34" s="851"/>
      <c r="AP34" s="851" t="s">
        <v>540</v>
      </c>
      <c r="AQ34" s="851"/>
      <c r="AR34" s="851"/>
      <c r="AS34" s="851"/>
      <c r="AT34" s="851"/>
      <c r="AU34" s="851" t="s">
        <v>540</v>
      </c>
      <c r="AV34" s="851"/>
      <c r="AW34" s="851"/>
      <c r="AX34" s="851"/>
      <c r="AY34" s="851"/>
      <c r="AZ34" s="852" t="s">
        <v>540</v>
      </c>
      <c r="BA34" s="852"/>
      <c r="BB34" s="852"/>
      <c r="BC34" s="852"/>
      <c r="BD34" s="852"/>
      <c r="BE34" s="848" t="s">
        <v>390</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3296</v>
      </c>
      <c r="AG63" s="862"/>
      <c r="AH63" s="862"/>
      <c r="AI63" s="862"/>
      <c r="AJ63" s="863"/>
      <c r="AK63" s="864"/>
      <c r="AL63" s="859"/>
      <c r="AM63" s="859"/>
      <c r="AN63" s="859"/>
      <c r="AO63" s="859"/>
      <c r="AP63" s="862">
        <v>14525</v>
      </c>
      <c r="AQ63" s="862"/>
      <c r="AR63" s="862"/>
      <c r="AS63" s="862"/>
      <c r="AT63" s="862"/>
      <c r="AU63" s="862">
        <v>8670</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395</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396</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92" t="s">
        <v>542</v>
      </c>
      <c r="C68" s="893"/>
      <c r="D68" s="893"/>
      <c r="E68" s="893"/>
      <c r="F68" s="893"/>
      <c r="G68" s="893"/>
      <c r="H68" s="893"/>
      <c r="I68" s="893"/>
      <c r="J68" s="893"/>
      <c r="K68" s="893"/>
      <c r="L68" s="893"/>
      <c r="M68" s="893"/>
      <c r="N68" s="893"/>
      <c r="O68" s="893"/>
      <c r="P68" s="894"/>
      <c r="Q68" s="895">
        <v>834</v>
      </c>
      <c r="R68" s="888"/>
      <c r="S68" s="888"/>
      <c r="T68" s="888"/>
      <c r="U68" s="889"/>
      <c r="V68" s="887">
        <v>832</v>
      </c>
      <c r="W68" s="888"/>
      <c r="X68" s="888"/>
      <c r="Y68" s="888"/>
      <c r="Z68" s="889"/>
      <c r="AA68" s="887">
        <v>2</v>
      </c>
      <c r="AB68" s="888"/>
      <c r="AC68" s="888"/>
      <c r="AD68" s="888"/>
      <c r="AE68" s="889"/>
      <c r="AF68" s="886">
        <v>2</v>
      </c>
      <c r="AG68" s="886"/>
      <c r="AH68" s="886"/>
      <c r="AI68" s="886"/>
      <c r="AJ68" s="886"/>
      <c r="AK68" s="886" t="s">
        <v>562</v>
      </c>
      <c r="AL68" s="886"/>
      <c r="AM68" s="886"/>
      <c r="AN68" s="886"/>
      <c r="AO68" s="886"/>
      <c r="AP68" s="886" t="s">
        <v>543</v>
      </c>
      <c r="AQ68" s="886"/>
      <c r="AR68" s="886"/>
      <c r="AS68" s="886"/>
      <c r="AT68" s="886"/>
      <c r="AU68" s="887" t="s">
        <v>543</v>
      </c>
      <c r="AV68" s="888"/>
      <c r="AW68" s="888"/>
      <c r="AX68" s="888"/>
      <c r="AY68" s="889"/>
      <c r="AZ68" s="890"/>
      <c r="BA68" s="890"/>
      <c r="BB68" s="890"/>
      <c r="BC68" s="890"/>
      <c r="BD68" s="891"/>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6" t="s">
        <v>544</v>
      </c>
      <c r="C69" s="897"/>
      <c r="D69" s="897"/>
      <c r="E69" s="897"/>
      <c r="F69" s="897"/>
      <c r="G69" s="897"/>
      <c r="H69" s="897"/>
      <c r="I69" s="897"/>
      <c r="J69" s="897"/>
      <c r="K69" s="897"/>
      <c r="L69" s="897"/>
      <c r="M69" s="897"/>
      <c r="N69" s="897"/>
      <c r="O69" s="897"/>
      <c r="P69" s="898"/>
      <c r="Q69" s="899">
        <v>2033</v>
      </c>
      <c r="R69" s="851"/>
      <c r="S69" s="851"/>
      <c r="T69" s="851"/>
      <c r="U69" s="851"/>
      <c r="V69" s="851">
        <v>2030</v>
      </c>
      <c r="W69" s="851"/>
      <c r="X69" s="851"/>
      <c r="Y69" s="851"/>
      <c r="Z69" s="851"/>
      <c r="AA69" s="851">
        <v>3</v>
      </c>
      <c r="AB69" s="851"/>
      <c r="AC69" s="851"/>
      <c r="AD69" s="851"/>
      <c r="AE69" s="851"/>
      <c r="AF69" s="851">
        <v>3</v>
      </c>
      <c r="AG69" s="851"/>
      <c r="AH69" s="851"/>
      <c r="AI69" s="851"/>
      <c r="AJ69" s="851"/>
      <c r="AK69" s="851" t="s">
        <v>562</v>
      </c>
      <c r="AL69" s="851"/>
      <c r="AM69" s="851"/>
      <c r="AN69" s="851"/>
      <c r="AO69" s="851"/>
      <c r="AP69" s="851">
        <v>574</v>
      </c>
      <c r="AQ69" s="851"/>
      <c r="AR69" s="851"/>
      <c r="AS69" s="851"/>
      <c r="AT69" s="851"/>
      <c r="AU69" s="900" t="s">
        <v>561</v>
      </c>
      <c r="AV69" s="901"/>
      <c r="AW69" s="901"/>
      <c r="AX69" s="901"/>
      <c r="AY69" s="850"/>
      <c r="AZ69" s="902"/>
      <c r="BA69" s="902"/>
      <c r="BB69" s="902"/>
      <c r="BC69" s="902"/>
      <c r="BD69" s="903"/>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6" t="s">
        <v>545</v>
      </c>
      <c r="C70" s="897"/>
      <c r="D70" s="897"/>
      <c r="E70" s="897"/>
      <c r="F70" s="897"/>
      <c r="G70" s="897"/>
      <c r="H70" s="897"/>
      <c r="I70" s="897"/>
      <c r="J70" s="897"/>
      <c r="K70" s="897"/>
      <c r="L70" s="897"/>
      <c r="M70" s="897"/>
      <c r="N70" s="897"/>
      <c r="O70" s="897"/>
      <c r="P70" s="898"/>
      <c r="Q70" s="899">
        <v>220</v>
      </c>
      <c r="R70" s="851"/>
      <c r="S70" s="851"/>
      <c r="T70" s="851"/>
      <c r="U70" s="851"/>
      <c r="V70" s="851">
        <v>219</v>
      </c>
      <c r="W70" s="851"/>
      <c r="X70" s="851"/>
      <c r="Y70" s="851"/>
      <c r="Z70" s="851"/>
      <c r="AA70" s="851">
        <v>1</v>
      </c>
      <c r="AB70" s="851"/>
      <c r="AC70" s="851"/>
      <c r="AD70" s="851"/>
      <c r="AE70" s="851"/>
      <c r="AF70" s="851">
        <v>1</v>
      </c>
      <c r="AG70" s="851"/>
      <c r="AH70" s="851"/>
      <c r="AI70" s="851"/>
      <c r="AJ70" s="851"/>
      <c r="AK70" s="851" t="s">
        <v>541</v>
      </c>
      <c r="AL70" s="851"/>
      <c r="AM70" s="851"/>
      <c r="AN70" s="851"/>
      <c r="AO70" s="851"/>
      <c r="AP70" s="851" t="s">
        <v>541</v>
      </c>
      <c r="AQ70" s="851"/>
      <c r="AR70" s="851"/>
      <c r="AS70" s="851"/>
      <c r="AT70" s="851"/>
      <c r="AU70" s="900" t="s">
        <v>541</v>
      </c>
      <c r="AV70" s="901"/>
      <c r="AW70" s="901"/>
      <c r="AX70" s="901"/>
      <c r="AY70" s="850"/>
      <c r="AZ70" s="902"/>
      <c r="BA70" s="902"/>
      <c r="BB70" s="902"/>
      <c r="BC70" s="902"/>
      <c r="BD70" s="903"/>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6" t="s">
        <v>546</v>
      </c>
      <c r="C71" s="897"/>
      <c r="D71" s="897"/>
      <c r="E71" s="897"/>
      <c r="F71" s="897"/>
      <c r="G71" s="897"/>
      <c r="H71" s="897"/>
      <c r="I71" s="897"/>
      <c r="J71" s="897"/>
      <c r="K71" s="897"/>
      <c r="L71" s="897"/>
      <c r="M71" s="897"/>
      <c r="N71" s="897"/>
      <c r="O71" s="897"/>
      <c r="P71" s="898"/>
      <c r="Q71" s="899">
        <v>902</v>
      </c>
      <c r="R71" s="851"/>
      <c r="S71" s="851"/>
      <c r="T71" s="851"/>
      <c r="U71" s="851"/>
      <c r="V71" s="851">
        <v>898</v>
      </c>
      <c r="W71" s="851"/>
      <c r="X71" s="851"/>
      <c r="Y71" s="851"/>
      <c r="Z71" s="851"/>
      <c r="AA71" s="851">
        <v>4</v>
      </c>
      <c r="AB71" s="851"/>
      <c r="AC71" s="851"/>
      <c r="AD71" s="851"/>
      <c r="AE71" s="851"/>
      <c r="AF71" s="851">
        <v>4</v>
      </c>
      <c r="AG71" s="851"/>
      <c r="AH71" s="851"/>
      <c r="AI71" s="851"/>
      <c r="AJ71" s="851"/>
      <c r="AK71" s="851" t="s">
        <v>562</v>
      </c>
      <c r="AL71" s="851"/>
      <c r="AM71" s="851"/>
      <c r="AN71" s="851"/>
      <c r="AO71" s="851"/>
      <c r="AP71" s="851" t="s">
        <v>541</v>
      </c>
      <c r="AQ71" s="851"/>
      <c r="AR71" s="851"/>
      <c r="AS71" s="851"/>
      <c r="AT71" s="851"/>
      <c r="AU71" s="851" t="s">
        <v>541</v>
      </c>
      <c r="AV71" s="851"/>
      <c r="AW71" s="851"/>
      <c r="AX71" s="851"/>
      <c r="AY71" s="851"/>
      <c r="AZ71" s="902"/>
      <c r="BA71" s="902"/>
      <c r="BB71" s="902"/>
      <c r="BC71" s="902"/>
      <c r="BD71" s="903"/>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6" t="s">
        <v>547</v>
      </c>
      <c r="C72" s="897"/>
      <c r="D72" s="897"/>
      <c r="E72" s="897"/>
      <c r="F72" s="897"/>
      <c r="G72" s="897"/>
      <c r="H72" s="897"/>
      <c r="I72" s="897"/>
      <c r="J72" s="897"/>
      <c r="K72" s="897"/>
      <c r="L72" s="897"/>
      <c r="M72" s="897"/>
      <c r="N72" s="897"/>
      <c r="O72" s="897"/>
      <c r="P72" s="898"/>
      <c r="Q72" s="899">
        <v>212</v>
      </c>
      <c r="R72" s="851"/>
      <c r="S72" s="851"/>
      <c r="T72" s="851"/>
      <c r="U72" s="851"/>
      <c r="V72" s="851">
        <v>211</v>
      </c>
      <c r="W72" s="851"/>
      <c r="X72" s="851"/>
      <c r="Y72" s="851"/>
      <c r="Z72" s="851"/>
      <c r="AA72" s="851">
        <v>1</v>
      </c>
      <c r="AB72" s="851"/>
      <c r="AC72" s="851"/>
      <c r="AD72" s="851"/>
      <c r="AE72" s="851"/>
      <c r="AF72" s="851">
        <v>1</v>
      </c>
      <c r="AG72" s="851"/>
      <c r="AH72" s="851"/>
      <c r="AI72" s="851"/>
      <c r="AJ72" s="851"/>
      <c r="AK72" s="851" t="s">
        <v>541</v>
      </c>
      <c r="AL72" s="851"/>
      <c r="AM72" s="851"/>
      <c r="AN72" s="851"/>
      <c r="AO72" s="851"/>
      <c r="AP72" s="851" t="s">
        <v>541</v>
      </c>
      <c r="AQ72" s="851"/>
      <c r="AR72" s="851"/>
      <c r="AS72" s="851"/>
      <c r="AT72" s="851"/>
      <c r="AU72" s="851" t="s">
        <v>541</v>
      </c>
      <c r="AV72" s="851"/>
      <c r="AW72" s="851"/>
      <c r="AX72" s="851"/>
      <c r="AY72" s="851"/>
      <c r="AZ72" s="902"/>
      <c r="BA72" s="902"/>
      <c r="BB72" s="902"/>
      <c r="BC72" s="902"/>
      <c r="BD72" s="903"/>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6" t="s">
        <v>548</v>
      </c>
      <c r="C73" s="897"/>
      <c r="D73" s="897"/>
      <c r="E73" s="897"/>
      <c r="F73" s="897"/>
      <c r="G73" s="897"/>
      <c r="H73" s="897"/>
      <c r="I73" s="897"/>
      <c r="J73" s="897"/>
      <c r="K73" s="897"/>
      <c r="L73" s="897"/>
      <c r="M73" s="897"/>
      <c r="N73" s="897"/>
      <c r="O73" s="897"/>
      <c r="P73" s="898"/>
      <c r="Q73" s="899">
        <v>133</v>
      </c>
      <c r="R73" s="851"/>
      <c r="S73" s="851"/>
      <c r="T73" s="851"/>
      <c r="U73" s="851"/>
      <c r="V73" s="851">
        <v>132</v>
      </c>
      <c r="W73" s="851"/>
      <c r="X73" s="851"/>
      <c r="Y73" s="851"/>
      <c r="Z73" s="851"/>
      <c r="AA73" s="851">
        <v>0</v>
      </c>
      <c r="AB73" s="851"/>
      <c r="AC73" s="851"/>
      <c r="AD73" s="851"/>
      <c r="AE73" s="851"/>
      <c r="AF73" s="851">
        <v>0</v>
      </c>
      <c r="AG73" s="851"/>
      <c r="AH73" s="851"/>
      <c r="AI73" s="851"/>
      <c r="AJ73" s="851"/>
      <c r="AK73" s="851">
        <v>76</v>
      </c>
      <c r="AL73" s="851"/>
      <c r="AM73" s="851"/>
      <c r="AN73" s="851"/>
      <c r="AO73" s="851"/>
      <c r="AP73" s="851">
        <v>87</v>
      </c>
      <c r="AQ73" s="851"/>
      <c r="AR73" s="851"/>
      <c r="AS73" s="851"/>
      <c r="AT73" s="851"/>
      <c r="AU73" s="851">
        <v>18</v>
      </c>
      <c r="AV73" s="851"/>
      <c r="AW73" s="851"/>
      <c r="AX73" s="851"/>
      <c r="AY73" s="851"/>
      <c r="AZ73" s="902"/>
      <c r="BA73" s="902"/>
      <c r="BB73" s="902"/>
      <c r="BC73" s="902"/>
      <c r="BD73" s="903"/>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6" t="s">
        <v>549</v>
      </c>
      <c r="C74" s="897"/>
      <c r="D74" s="897"/>
      <c r="E74" s="897"/>
      <c r="F74" s="897"/>
      <c r="G74" s="897"/>
      <c r="H74" s="897"/>
      <c r="I74" s="897"/>
      <c r="J74" s="897"/>
      <c r="K74" s="897"/>
      <c r="L74" s="897"/>
      <c r="M74" s="897"/>
      <c r="N74" s="897"/>
      <c r="O74" s="897"/>
      <c r="P74" s="898"/>
      <c r="Q74" s="899">
        <v>858</v>
      </c>
      <c r="R74" s="851"/>
      <c r="S74" s="851"/>
      <c r="T74" s="851"/>
      <c r="U74" s="851"/>
      <c r="V74" s="851">
        <v>820</v>
      </c>
      <c r="W74" s="851"/>
      <c r="X74" s="851"/>
      <c r="Y74" s="851"/>
      <c r="Z74" s="851"/>
      <c r="AA74" s="851">
        <v>38</v>
      </c>
      <c r="AB74" s="851"/>
      <c r="AC74" s="851"/>
      <c r="AD74" s="851"/>
      <c r="AE74" s="851"/>
      <c r="AF74" s="851">
        <v>38</v>
      </c>
      <c r="AG74" s="851"/>
      <c r="AH74" s="851"/>
      <c r="AI74" s="851"/>
      <c r="AJ74" s="851"/>
      <c r="AK74" s="851" t="s">
        <v>541</v>
      </c>
      <c r="AL74" s="851"/>
      <c r="AM74" s="851"/>
      <c r="AN74" s="851"/>
      <c r="AO74" s="851"/>
      <c r="AP74" s="851">
        <v>531</v>
      </c>
      <c r="AQ74" s="851"/>
      <c r="AR74" s="851"/>
      <c r="AS74" s="851"/>
      <c r="AT74" s="851"/>
      <c r="AU74" s="851">
        <v>267</v>
      </c>
      <c r="AV74" s="851"/>
      <c r="AW74" s="851"/>
      <c r="AX74" s="851"/>
      <c r="AY74" s="851"/>
      <c r="AZ74" s="902"/>
      <c r="BA74" s="902"/>
      <c r="BB74" s="902"/>
      <c r="BC74" s="902"/>
      <c r="BD74" s="903"/>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6" t="s">
        <v>550</v>
      </c>
      <c r="C75" s="897"/>
      <c r="D75" s="897"/>
      <c r="E75" s="897"/>
      <c r="F75" s="897"/>
      <c r="G75" s="897"/>
      <c r="H75" s="897"/>
      <c r="I75" s="897"/>
      <c r="J75" s="897"/>
      <c r="K75" s="897"/>
      <c r="L75" s="897"/>
      <c r="M75" s="897"/>
      <c r="N75" s="897"/>
      <c r="O75" s="897"/>
      <c r="P75" s="898"/>
      <c r="Q75" s="904">
        <v>338</v>
      </c>
      <c r="R75" s="901"/>
      <c r="S75" s="901"/>
      <c r="T75" s="901"/>
      <c r="U75" s="850"/>
      <c r="V75" s="900">
        <v>211</v>
      </c>
      <c r="W75" s="901"/>
      <c r="X75" s="901"/>
      <c r="Y75" s="901"/>
      <c r="Z75" s="850"/>
      <c r="AA75" s="900">
        <v>127</v>
      </c>
      <c r="AB75" s="901"/>
      <c r="AC75" s="901"/>
      <c r="AD75" s="901"/>
      <c r="AE75" s="850"/>
      <c r="AF75" s="900">
        <v>579</v>
      </c>
      <c r="AG75" s="901"/>
      <c r="AH75" s="901"/>
      <c r="AI75" s="901"/>
      <c r="AJ75" s="850"/>
      <c r="AK75" s="900" t="s">
        <v>483</v>
      </c>
      <c r="AL75" s="901"/>
      <c r="AM75" s="901"/>
      <c r="AN75" s="901"/>
      <c r="AO75" s="850"/>
      <c r="AP75" s="900">
        <v>611</v>
      </c>
      <c r="AQ75" s="901"/>
      <c r="AR75" s="901"/>
      <c r="AS75" s="901"/>
      <c r="AT75" s="850"/>
      <c r="AU75" s="900" t="s">
        <v>483</v>
      </c>
      <c r="AV75" s="901"/>
      <c r="AW75" s="901"/>
      <c r="AX75" s="901"/>
      <c r="AY75" s="850"/>
      <c r="AZ75" s="902"/>
      <c r="BA75" s="902"/>
      <c r="BB75" s="902"/>
      <c r="BC75" s="902"/>
      <c r="BD75" s="903"/>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6" t="s">
        <v>551</v>
      </c>
      <c r="C76" s="897"/>
      <c r="D76" s="897"/>
      <c r="E76" s="897"/>
      <c r="F76" s="897"/>
      <c r="G76" s="897"/>
      <c r="H76" s="897"/>
      <c r="I76" s="897"/>
      <c r="J76" s="897"/>
      <c r="K76" s="897"/>
      <c r="L76" s="897"/>
      <c r="M76" s="897"/>
      <c r="N76" s="897"/>
      <c r="O76" s="897"/>
      <c r="P76" s="898"/>
      <c r="Q76" s="904">
        <v>455</v>
      </c>
      <c r="R76" s="901"/>
      <c r="S76" s="901"/>
      <c r="T76" s="901"/>
      <c r="U76" s="850"/>
      <c r="V76" s="900">
        <v>429</v>
      </c>
      <c r="W76" s="901"/>
      <c r="X76" s="901"/>
      <c r="Y76" s="901"/>
      <c r="Z76" s="850"/>
      <c r="AA76" s="900">
        <v>26</v>
      </c>
      <c r="AB76" s="901"/>
      <c r="AC76" s="901"/>
      <c r="AD76" s="901"/>
      <c r="AE76" s="850"/>
      <c r="AF76" s="900">
        <v>26</v>
      </c>
      <c r="AG76" s="901"/>
      <c r="AH76" s="901"/>
      <c r="AI76" s="901"/>
      <c r="AJ76" s="850"/>
      <c r="AK76" s="900" t="s">
        <v>483</v>
      </c>
      <c r="AL76" s="901"/>
      <c r="AM76" s="901"/>
      <c r="AN76" s="901"/>
      <c r="AO76" s="850"/>
      <c r="AP76" s="900" t="s">
        <v>483</v>
      </c>
      <c r="AQ76" s="901"/>
      <c r="AR76" s="901"/>
      <c r="AS76" s="901"/>
      <c r="AT76" s="850"/>
      <c r="AU76" s="900" t="s">
        <v>483</v>
      </c>
      <c r="AV76" s="901"/>
      <c r="AW76" s="901"/>
      <c r="AX76" s="901"/>
      <c r="AY76" s="850"/>
      <c r="AZ76" s="902"/>
      <c r="BA76" s="902"/>
      <c r="BB76" s="902"/>
      <c r="BC76" s="902"/>
      <c r="BD76" s="903"/>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6" t="s">
        <v>552</v>
      </c>
      <c r="C77" s="897"/>
      <c r="D77" s="897"/>
      <c r="E77" s="897"/>
      <c r="F77" s="897"/>
      <c r="G77" s="897"/>
      <c r="H77" s="897"/>
      <c r="I77" s="897"/>
      <c r="J77" s="897"/>
      <c r="K77" s="897"/>
      <c r="L77" s="897"/>
      <c r="M77" s="897"/>
      <c r="N77" s="897"/>
      <c r="O77" s="897"/>
      <c r="P77" s="898"/>
      <c r="Q77" s="904">
        <v>2125</v>
      </c>
      <c r="R77" s="901"/>
      <c r="S77" s="901"/>
      <c r="T77" s="901"/>
      <c r="U77" s="850"/>
      <c r="V77" s="900">
        <v>2067</v>
      </c>
      <c r="W77" s="901"/>
      <c r="X77" s="901"/>
      <c r="Y77" s="901"/>
      <c r="Z77" s="850"/>
      <c r="AA77" s="900">
        <v>58</v>
      </c>
      <c r="AB77" s="901"/>
      <c r="AC77" s="901"/>
      <c r="AD77" s="901"/>
      <c r="AE77" s="850"/>
      <c r="AF77" s="900">
        <v>58</v>
      </c>
      <c r="AG77" s="901"/>
      <c r="AH77" s="901"/>
      <c r="AI77" s="901"/>
      <c r="AJ77" s="850"/>
      <c r="AK77" s="900">
        <v>125</v>
      </c>
      <c r="AL77" s="901"/>
      <c r="AM77" s="901"/>
      <c r="AN77" s="901"/>
      <c r="AO77" s="850"/>
      <c r="AP77" s="900" t="s">
        <v>483</v>
      </c>
      <c r="AQ77" s="901"/>
      <c r="AR77" s="901"/>
      <c r="AS77" s="901"/>
      <c r="AT77" s="850"/>
      <c r="AU77" s="900" t="s">
        <v>483</v>
      </c>
      <c r="AV77" s="901"/>
      <c r="AW77" s="901"/>
      <c r="AX77" s="901"/>
      <c r="AY77" s="850"/>
      <c r="AZ77" s="902"/>
      <c r="BA77" s="902"/>
      <c r="BB77" s="902"/>
      <c r="BC77" s="902"/>
      <c r="BD77" s="903"/>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6" t="s">
        <v>553</v>
      </c>
      <c r="C78" s="897"/>
      <c r="D78" s="897"/>
      <c r="E78" s="897"/>
      <c r="F78" s="897"/>
      <c r="G78" s="897"/>
      <c r="H78" s="897"/>
      <c r="I78" s="897"/>
      <c r="J78" s="897"/>
      <c r="K78" s="897"/>
      <c r="L78" s="897"/>
      <c r="M78" s="897"/>
      <c r="N78" s="897"/>
      <c r="O78" s="897"/>
      <c r="P78" s="898"/>
      <c r="Q78" s="904">
        <v>273707</v>
      </c>
      <c r="R78" s="901"/>
      <c r="S78" s="901"/>
      <c r="T78" s="901"/>
      <c r="U78" s="850"/>
      <c r="V78" s="900">
        <v>260942</v>
      </c>
      <c r="W78" s="901"/>
      <c r="X78" s="901"/>
      <c r="Y78" s="901"/>
      <c r="Z78" s="850"/>
      <c r="AA78" s="900">
        <v>12765</v>
      </c>
      <c r="AB78" s="901"/>
      <c r="AC78" s="901"/>
      <c r="AD78" s="901"/>
      <c r="AE78" s="850"/>
      <c r="AF78" s="900">
        <v>12765</v>
      </c>
      <c r="AG78" s="901"/>
      <c r="AH78" s="901"/>
      <c r="AI78" s="901"/>
      <c r="AJ78" s="850"/>
      <c r="AK78" s="900">
        <v>1788</v>
      </c>
      <c r="AL78" s="901"/>
      <c r="AM78" s="901"/>
      <c r="AN78" s="901"/>
      <c r="AO78" s="850"/>
      <c r="AP78" s="900" t="s">
        <v>483</v>
      </c>
      <c r="AQ78" s="901"/>
      <c r="AR78" s="901"/>
      <c r="AS78" s="901"/>
      <c r="AT78" s="850"/>
      <c r="AU78" s="900" t="s">
        <v>483</v>
      </c>
      <c r="AV78" s="901"/>
      <c r="AW78" s="901"/>
      <c r="AX78" s="901"/>
      <c r="AY78" s="850"/>
      <c r="AZ78" s="902"/>
      <c r="BA78" s="902"/>
      <c r="BB78" s="902"/>
      <c r="BC78" s="902"/>
      <c r="BD78" s="903"/>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6" t="s">
        <v>554</v>
      </c>
      <c r="C79" s="897"/>
      <c r="D79" s="897"/>
      <c r="E79" s="897"/>
      <c r="F79" s="897"/>
      <c r="G79" s="897"/>
      <c r="H79" s="897"/>
      <c r="I79" s="897"/>
      <c r="J79" s="897"/>
      <c r="K79" s="897"/>
      <c r="L79" s="897"/>
      <c r="M79" s="897"/>
      <c r="N79" s="897"/>
      <c r="O79" s="897"/>
      <c r="P79" s="898"/>
      <c r="Q79" s="904">
        <v>368</v>
      </c>
      <c r="R79" s="901"/>
      <c r="S79" s="901"/>
      <c r="T79" s="901"/>
      <c r="U79" s="850"/>
      <c r="V79" s="900">
        <v>221</v>
      </c>
      <c r="W79" s="901"/>
      <c r="X79" s="901"/>
      <c r="Y79" s="901"/>
      <c r="Z79" s="850"/>
      <c r="AA79" s="900">
        <v>146</v>
      </c>
      <c r="AB79" s="901"/>
      <c r="AC79" s="901"/>
      <c r="AD79" s="901"/>
      <c r="AE79" s="850"/>
      <c r="AF79" s="900">
        <v>146</v>
      </c>
      <c r="AG79" s="901"/>
      <c r="AH79" s="901"/>
      <c r="AI79" s="901"/>
      <c r="AJ79" s="850"/>
      <c r="AK79" s="900">
        <v>4</v>
      </c>
      <c r="AL79" s="901"/>
      <c r="AM79" s="901"/>
      <c r="AN79" s="901"/>
      <c r="AO79" s="850"/>
      <c r="AP79" s="900" t="s">
        <v>483</v>
      </c>
      <c r="AQ79" s="901"/>
      <c r="AR79" s="901"/>
      <c r="AS79" s="901"/>
      <c r="AT79" s="850"/>
      <c r="AU79" s="900" t="s">
        <v>483</v>
      </c>
      <c r="AV79" s="901"/>
      <c r="AW79" s="901"/>
      <c r="AX79" s="901"/>
      <c r="AY79" s="850"/>
      <c r="AZ79" s="902"/>
      <c r="BA79" s="902"/>
      <c r="BB79" s="902"/>
      <c r="BC79" s="902"/>
      <c r="BD79" s="903"/>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6" t="s">
        <v>555</v>
      </c>
      <c r="C80" s="897"/>
      <c r="D80" s="897"/>
      <c r="E80" s="897"/>
      <c r="F80" s="897"/>
      <c r="G80" s="897"/>
      <c r="H80" s="897"/>
      <c r="I80" s="897"/>
      <c r="J80" s="897"/>
      <c r="K80" s="897"/>
      <c r="L80" s="897"/>
      <c r="M80" s="897"/>
      <c r="N80" s="897"/>
      <c r="O80" s="897"/>
      <c r="P80" s="898"/>
      <c r="Q80" s="904">
        <v>193</v>
      </c>
      <c r="R80" s="901"/>
      <c r="S80" s="901"/>
      <c r="T80" s="901"/>
      <c r="U80" s="850"/>
      <c r="V80" s="900">
        <v>181</v>
      </c>
      <c r="W80" s="901"/>
      <c r="X80" s="901"/>
      <c r="Y80" s="901"/>
      <c r="Z80" s="850"/>
      <c r="AA80" s="900">
        <v>12</v>
      </c>
      <c r="AB80" s="901"/>
      <c r="AC80" s="901"/>
      <c r="AD80" s="901"/>
      <c r="AE80" s="850"/>
      <c r="AF80" s="900">
        <v>12</v>
      </c>
      <c r="AG80" s="901"/>
      <c r="AH80" s="901"/>
      <c r="AI80" s="901"/>
      <c r="AJ80" s="850"/>
      <c r="AK80" s="900" t="s">
        <v>483</v>
      </c>
      <c r="AL80" s="901"/>
      <c r="AM80" s="901"/>
      <c r="AN80" s="901"/>
      <c r="AO80" s="850"/>
      <c r="AP80" s="900" t="s">
        <v>483</v>
      </c>
      <c r="AQ80" s="901"/>
      <c r="AR80" s="901"/>
      <c r="AS80" s="901"/>
      <c r="AT80" s="850"/>
      <c r="AU80" s="900" t="s">
        <v>483</v>
      </c>
      <c r="AV80" s="901"/>
      <c r="AW80" s="901"/>
      <c r="AX80" s="901"/>
      <c r="AY80" s="850"/>
      <c r="AZ80" s="902"/>
      <c r="BA80" s="902"/>
      <c r="BB80" s="902"/>
      <c r="BC80" s="902"/>
      <c r="BD80" s="903"/>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6"/>
      <c r="C81" s="897"/>
      <c r="D81" s="897"/>
      <c r="E81" s="897"/>
      <c r="F81" s="897"/>
      <c r="G81" s="897"/>
      <c r="H81" s="897"/>
      <c r="I81" s="897"/>
      <c r="J81" s="897"/>
      <c r="K81" s="897"/>
      <c r="L81" s="897"/>
      <c r="M81" s="897"/>
      <c r="N81" s="897"/>
      <c r="O81" s="897"/>
      <c r="P81" s="898"/>
      <c r="Q81" s="899"/>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902"/>
      <c r="BA81" s="902"/>
      <c r="BB81" s="902"/>
      <c r="BC81" s="902"/>
      <c r="BD81" s="903"/>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6"/>
      <c r="C82" s="897"/>
      <c r="D82" s="897"/>
      <c r="E82" s="897"/>
      <c r="F82" s="897"/>
      <c r="G82" s="897"/>
      <c r="H82" s="897"/>
      <c r="I82" s="897"/>
      <c r="J82" s="897"/>
      <c r="K82" s="897"/>
      <c r="L82" s="897"/>
      <c r="M82" s="897"/>
      <c r="N82" s="897"/>
      <c r="O82" s="897"/>
      <c r="P82" s="898"/>
      <c r="Q82" s="899"/>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902"/>
      <c r="BA82" s="902"/>
      <c r="BB82" s="902"/>
      <c r="BC82" s="902"/>
      <c r="BD82" s="903"/>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6"/>
      <c r="C83" s="897"/>
      <c r="D83" s="897"/>
      <c r="E83" s="897"/>
      <c r="F83" s="897"/>
      <c r="G83" s="897"/>
      <c r="H83" s="897"/>
      <c r="I83" s="897"/>
      <c r="J83" s="897"/>
      <c r="K83" s="897"/>
      <c r="L83" s="897"/>
      <c r="M83" s="897"/>
      <c r="N83" s="897"/>
      <c r="O83" s="897"/>
      <c r="P83" s="898"/>
      <c r="Q83" s="899"/>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902"/>
      <c r="BA83" s="902"/>
      <c r="BB83" s="902"/>
      <c r="BC83" s="902"/>
      <c r="BD83" s="903"/>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6"/>
      <c r="C84" s="897"/>
      <c r="D84" s="897"/>
      <c r="E84" s="897"/>
      <c r="F84" s="897"/>
      <c r="G84" s="897"/>
      <c r="H84" s="897"/>
      <c r="I84" s="897"/>
      <c r="J84" s="897"/>
      <c r="K84" s="897"/>
      <c r="L84" s="897"/>
      <c r="M84" s="897"/>
      <c r="N84" s="897"/>
      <c r="O84" s="897"/>
      <c r="P84" s="898"/>
      <c r="Q84" s="899"/>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902"/>
      <c r="BA84" s="902"/>
      <c r="BB84" s="902"/>
      <c r="BC84" s="902"/>
      <c r="BD84" s="903"/>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6"/>
      <c r="C85" s="897"/>
      <c r="D85" s="897"/>
      <c r="E85" s="897"/>
      <c r="F85" s="897"/>
      <c r="G85" s="897"/>
      <c r="H85" s="897"/>
      <c r="I85" s="897"/>
      <c r="J85" s="897"/>
      <c r="K85" s="897"/>
      <c r="L85" s="897"/>
      <c r="M85" s="897"/>
      <c r="N85" s="897"/>
      <c r="O85" s="897"/>
      <c r="P85" s="898"/>
      <c r="Q85" s="899"/>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902"/>
      <c r="BA85" s="902"/>
      <c r="BB85" s="902"/>
      <c r="BC85" s="902"/>
      <c r="BD85" s="903"/>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6"/>
      <c r="C86" s="897"/>
      <c r="D86" s="897"/>
      <c r="E86" s="897"/>
      <c r="F86" s="897"/>
      <c r="G86" s="897"/>
      <c r="H86" s="897"/>
      <c r="I86" s="897"/>
      <c r="J86" s="897"/>
      <c r="K86" s="897"/>
      <c r="L86" s="897"/>
      <c r="M86" s="897"/>
      <c r="N86" s="897"/>
      <c r="O86" s="897"/>
      <c r="P86" s="898"/>
      <c r="Q86" s="899"/>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902"/>
      <c r="BA86" s="902"/>
      <c r="BB86" s="902"/>
      <c r="BC86" s="902"/>
      <c r="BD86" s="903"/>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0" t="s">
        <v>397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13635</v>
      </c>
      <c r="AG88" s="862"/>
      <c r="AH88" s="862"/>
      <c r="AI88" s="862"/>
      <c r="AJ88" s="862"/>
      <c r="AK88" s="859"/>
      <c r="AL88" s="859"/>
      <c r="AM88" s="859"/>
      <c r="AN88" s="859"/>
      <c r="AO88" s="859"/>
      <c r="AP88" s="862">
        <v>1803</v>
      </c>
      <c r="AQ88" s="862"/>
      <c r="AR88" s="862"/>
      <c r="AS88" s="862"/>
      <c r="AT88" s="862"/>
      <c r="AU88" s="862">
        <v>393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398</v>
      </c>
      <c r="BS102" s="811"/>
      <c r="BT102" s="811"/>
      <c r="BU102" s="811"/>
      <c r="BV102" s="811"/>
      <c r="BW102" s="811"/>
      <c r="BX102" s="811"/>
      <c r="BY102" s="811"/>
      <c r="BZ102" s="811"/>
      <c r="CA102" s="811"/>
      <c r="CB102" s="811"/>
      <c r="CC102" s="811"/>
      <c r="CD102" s="811"/>
      <c r="CE102" s="811"/>
      <c r="CF102" s="811"/>
      <c r="CG102" s="812"/>
      <c r="CH102" s="912"/>
      <c r="CI102" s="913"/>
      <c r="CJ102" s="913"/>
      <c r="CK102" s="913"/>
      <c r="CL102" s="914"/>
      <c r="CM102" s="912"/>
      <c r="CN102" s="913"/>
      <c r="CO102" s="913"/>
      <c r="CP102" s="913"/>
      <c r="CQ102" s="914"/>
      <c r="CR102" s="915">
        <v>7</v>
      </c>
      <c r="CS102" s="870"/>
      <c r="CT102" s="870"/>
      <c r="CU102" s="870"/>
      <c r="CV102" s="916"/>
      <c r="CW102" s="915" t="s">
        <v>559</v>
      </c>
      <c r="CX102" s="870"/>
      <c r="CY102" s="870"/>
      <c r="CZ102" s="870"/>
      <c r="DA102" s="916"/>
      <c r="DB102" s="915" t="s">
        <v>559</v>
      </c>
      <c r="DC102" s="870"/>
      <c r="DD102" s="870"/>
      <c r="DE102" s="870"/>
      <c r="DF102" s="916"/>
      <c r="DG102" s="915">
        <v>675</v>
      </c>
      <c r="DH102" s="870"/>
      <c r="DI102" s="870"/>
      <c r="DJ102" s="870"/>
      <c r="DK102" s="916"/>
      <c r="DL102" s="915" t="s">
        <v>559</v>
      </c>
      <c r="DM102" s="870"/>
      <c r="DN102" s="870"/>
      <c r="DO102" s="870"/>
      <c r="DP102" s="916"/>
      <c r="DQ102" s="915">
        <v>309</v>
      </c>
      <c r="DR102" s="870"/>
      <c r="DS102" s="870"/>
      <c r="DT102" s="870"/>
      <c r="DU102" s="916"/>
      <c r="DV102" s="939"/>
      <c r="DW102" s="940"/>
      <c r="DX102" s="940"/>
      <c r="DY102" s="940"/>
      <c r="DZ102" s="941"/>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399</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400</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4" t="s">
        <v>403</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404</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x14ac:dyDescent="0.15">
      <c r="A109" s="937" t="s">
        <v>405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406</v>
      </c>
      <c r="AB109" s="918"/>
      <c r="AC109" s="918"/>
      <c r="AD109" s="918"/>
      <c r="AE109" s="919"/>
      <c r="AF109" s="917" t="s">
        <v>286</v>
      </c>
      <c r="AG109" s="918"/>
      <c r="AH109" s="918"/>
      <c r="AI109" s="918"/>
      <c r="AJ109" s="919"/>
      <c r="AK109" s="917" t="s">
        <v>285</v>
      </c>
      <c r="AL109" s="918"/>
      <c r="AM109" s="918"/>
      <c r="AN109" s="918"/>
      <c r="AO109" s="919"/>
      <c r="AP109" s="917" t="s">
        <v>407</v>
      </c>
      <c r="AQ109" s="918"/>
      <c r="AR109" s="918"/>
      <c r="AS109" s="918"/>
      <c r="AT109" s="920"/>
      <c r="AU109" s="937" t="s">
        <v>405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406</v>
      </c>
      <c r="BR109" s="918"/>
      <c r="BS109" s="918"/>
      <c r="BT109" s="918"/>
      <c r="BU109" s="919"/>
      <c r="BV109" s="917" t="s">
        <v>286</v>
      </c>
      <c r="BW109" s="918"/>
      <c r="BX109" s="918"/>
      <c r="BY109" s="918"/>
      <c r="BZ109" s="919"/>
      <c r="CA109" s="917" t="s">
        <v>285</v>
      </c>
      <c r="CB109" s="918"/>
      <c r="CC109" s="918"/>
      <c r="CD109" s="918"/>
      <c r="CE109" s="919"/>
      <c r="CF109" s="938" t="s">
        <v>407</v>
      </c>
      <c r="CG109" s="938"/>
      <c r="CH109" s="938"/>
      <c r="CI109" s="938"/>
      <c r="CJ109" s="938"/>
      <c r="CK109" s="917" t="s">
        <v>408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406</v>
      </c>
      <c r="DH109" s="918"/>
      <c r="DI109" s="918"/>
      <c r="DJ109" s="918"/>
      <c r="DK109" s="919"/>
      <c r="DL109" s="917" t="s">
        <v>286</v>
      </c>
      <c r="DM109" s="918"/>
      <c r="DN109" s="918"/>
      <c r="DO109" s="918"/>
      <c r="DP109" s="919"/>
      <c r="DQ109" s="917" t="s">
        <v>285</v>
      </c>
      <c r="DR109" s="918"/>
      <c r="DS109" s="918"/>
      <c r="DT109" s="918"/>
      <c r="DU109" s="919"/>
      <c r="DV109" s="917" t="s">
        <v>407</v>
      </c>
      <c r="DW109" s="918"/>
      <c r="DX109" s="918"/>
      <c r="DY109" s="918"/>
      <c r="DZ109" s="920"/>
    </row>
    <row r="110" spans="1:131" s="199" customFormat="1" ht="26.25" customHeight="1" x14ac:dyDescent="0.15">
      <c r="A110" s="921" t="s">
        <v>409</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1637647</v>
      </c>
      <c r="AB110" s="925"/>
      <c r="AC110" s="925"/>
      <c r="AD110" s="925"/>
      <c r="AE110" s="926"/>
      <c r="AF110" s="927">
        <v>1532927</v>
      </c>
      <c r="AG110" s="925"/>
      <c r="AH110" s="925"/>
      <c r="AI110" s="925"/>
      <c r="AJ110" s="926"/>
      <c r="AK110" s="927">
        <v>1561963</v>
      </c>
      <c r="AL110" s="925"/>
      <c r="AM110" s="925"/>
      <c r="AN110" s="925"/>
      <c r="AO110" s="926"/>
      <c r="AP110" s="928">
        <v>18.2</v>
      </c>
      <c r="AQ110" s="929"/>
      <c r="AR110" s="929"/>
      <c r="AS110" s="929"/>
      <c r="AT110" s="930"/>
      <c r="AU110" s="931" t="s">
        <v>61</v>
      </c>
      <c r="AV110" s="932"/>
      <c r="AW110" s="932"/>
      <c r="AX110" s="932"/>
      <c r="AY110" s="932"/>
      <c r="AZ110" s="973" t="s">
        <v>410</v>
      </c>
      <c r="BA110" s="922"/>
      <c r="BB110" s="922"/>
      <c r="BC110" s="922"/>
      <c r="BD110" s="922"/>
      <c r="BE110" s="922"/>
      <c r="BF110" s="922"/>
      <c r="BG110" s="922"/>
      <c r="BH110" s="922"/>
      <c r="BI110" s="922"/>
      <c r="BJ110" s="922"/>
      <c r="BK110" s="922"/>
      <c r="BL110" s="922"/>
      <c r="BM110" s="922"/>
      <c r="BN110" s="922"/>
      <c r="BO110" s="922"/>
      <c r="BP110" s="923"/>
      <c r="BQ110" s="959">
        <v>15265247</v>
      </c>
      <c r="BR110" s="960"/>
      <c r="BS110" s="960"/>
      <c r="BT110" s="960"/>
      <c r="BU110" s="960"/>
      <c r="BV110" s="960">
        <v>17346717</v>
      </c>
      <c r="BW110" s="960"/>
      <c r="BX110" s="960"/>
      <c r="BY110" s="960"/>
      <c r="BZ110" s="960"/>
      <c r="CA110" s="960">
        <v>17489968</v>
      </c>
      <c r="CB110" s="960"/>
      <c r="CC110" s="960"/>
      <c r="CD110" s="960"/>
      <c r="CE110" s="960"/>
      <c r="CF110" s="974">
        <v>204.2</v>
      </c>
      <c r="CG110" s="975"/>
      <c r="CH110" s="975"/>
      <c r="CI110" s="975"/>
      <c r="CJ110" s="975"/>
      <c r="CK110" s="976" t="s">
        <v>411</v>
      </c>
      <c r="CL110" s="977"/>
      <c r="CM110" s="956" t="s">
        <v>412</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112</v>
      </c>
      <c r="DH110" s="960"/>
      <c r="DI110" s="960"/>
      <c r="DJ110" s="960"/>
      <c r="DK110" s="960"/>
      <c r="DL110" s="960" t="s">
        <v>112</v>
      </c>
      <c r="DM110" s="960"/>
      <c r="DN110" s="960"/>
      <c r="DO110" s="960"/>
      <c r="DP110" s="960"/>
      <c r="DQ110" s="960" t="s">
        <v>112</v>
      </c>
      <c r="DR110" s="960"/>
      <c r="DS110" s="960"/>
      <c r="DT110" s="960"/>
      <c r="DU110" s="960"/>
      <c r="DV110" s="961" t="s">
        <v>112</v>
      </c>
      <c r="DW110" s="961"/>
      <c r="DX110" s="961"/>
      <c r="DY110" s="961"/>
      <c r="DZ110" s="962"/>
    </row>
    <row r="111" spans="1:131" s="199" customFormat="1" ht="26.25" customHeight="1" x14ac:dyDescent="0.15">
      <c r="A111" s="963" t="s">
        <v>413</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112</v>
      </c>
      <c r="AB111" s="967"/>
      <c r="AC111" s="967"/>
      <c r="AD111" s="967"/>
      <c r="AE111" s="968"/>
      <c r="AF111" s="969" t="s">
        <v>112</v>
      </c>
      <c r="AG111" s="967"/>
      <c r="AH111" s="967"/>
      <c r="AI111" s="967"/>
      <c r="AJ111" s="968"/>
      <c r="AK111" s="969" t="s">
        <v>112</v>
      </c>
      <c r="AL111" s="967"/>
      <c r="AM111" s="967"/>
      <c r="AN111" s="967"/>
      <c r="AO111" s="968"/>
      <c r="AP111" s="970" t="s">
        <v>112</v>
      </c>
      <c r="AQ111" s="971"/>
      <c r="AR111" s="971"/>
      <c r="AS111" s="971"/>
      <c r="AT111" s="972"/>
      <c r="AU111" s="933"/>
      <c r="AV111" s="934"/>
      <c r="AW111" s="934"/>
      <c r="AX111" s="934"/>
      <c r="AY111" s="934"/>
      <c r="AZ111" s="982" t="s">
        <v>414</v>
      </c>
      <c r="BA111" s="983"/>
      <c r="BB111" s="983"/>
      <c r="BC111" s="983"/>
      <c r="BD111" s="983"/>
      <c r="BE111" s="983"/>
      <c r="BF111" s="983"/>
      <c r="BG111" s="983"/>
      <c r="BH111" s="983"/>
      <c r="BI111" s="983"/>
      <c r="BJ111" s="983"/>
      <c r="BK111" s="983"/>
      <c r="BL111" s="983"/>
      <c r="BM111" s="983"/>
      <c r="BN111" s="983"/>
      <c r="BO111" s="983"/>
      <c r="BP111" s="984"/>
      <c r="BQ111" s="952">
        <v>7132</v>
      </c>
      <c r="BR111" s="953"/>
      <c r="BS111" s="953"/>
      <c r="BT111" s="953"/>
      <c r="BU111" s="953"/>
      <c r="BV111" s="953">
        <v>5077</v>
      </c>
      <c r="BW111" s="953"/>
      <c r="BX111" s="953"/>
      <c r="BY111" s="953"/>
      <c r="BZ111" s="953"/>
      <c r="CA111" s="953">
        <v>3156</v>
      </c>
      <c r="CB111" s="953"/>
      <c r="CC111" s="953"/>
      <c r="CD111" s="953"/>
      <c r="CE111" s="953"/>
      <c r="CF111" s="947">
        <v>0</v>
      </c>
      <c r="CG111" s="948"/>
      <c r="CH111" s="948"/>
      <c r="CI111" s="948"/>
      <c r="CJ111" s="948"/>
      <c r="CK111" s="978"/>
      <c r="CL111" s="979"/>
      <c r="CM111" s="949" t="s">
        <v>415</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112</v>
      </c>
      <c r="DH111" s="953"/>
      <c r="DI111" s="953"/>
      <c r="DJ111" s="953"/>
      <c r="DK111" s="953"/>
      <c r="DL111" s="953" t="s">
        <v>112</v>
      </c>
      <c r="DM111" s="953"/>
      <c r="DN111" s="953"/>
      <c r="DO111" s="953"/>
      <c r="DP111" s="953"/>
      <c r="DQ111" s="953" t="s">
        <v>112</v>
      </c>
      <c r="DR111" s="953"/>
      <c r="DS111" s="953"/>
      <c r="DT111" s="953"/>
      <c r="DU111" s="953"/>
      <c r="DV111" s="954" t="s">
        <v>112</v>
      </c>
      <c r="DW111" s="954"/>
      <c r="DX111" s="954"/>
      <c r="DY111" s="954"/>
      <c r="DZ111" s="955"/>
    </row>
    <row r="112" spans="1:131" s="199" customFormat="1" ht="26.25" customHeight="1" x14ac:dyDescent="0.15">
      <c r="A112" s="985" t="s">
        <v>416</v>
      </c>
      <c r="B112" s="986"/>
      <c r="C112" s="983" t="s">
        <v>417</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v>3333</v>
      </c>
      <c r="AB112" s="992"/>
      <c r="AC112" s="992"/>
      <c r="AD112" s="992"/>
      <c r="AE112" s="993"/>
      <c r="AF112" s="994" t="s">
        <v>112</v>
      </c>
      <c r="AG112" s="992"/>
      <c r="AH112" s="992"/>
      <c r="AI112" s="992"/>
      <c r="AJ112" s="993"/>
      <c r="AK112" s="994" t="s">
        <v>112</v>
      </c>
      <c r="AL112" s="992"/>
      <c r="AM112" s="992"/>
      <c r="AN112" s="992"/>
      <c r="AO112" s="993"/>
      <c r="AP112" s="995" t="s">
        <v>112</v>
      </c>
      <c r="AQ112" s="996"/>
      <c r="AR112" s="996"/>
      <c r="AS112" s="996"/>
      <c r="AT112" s="997"/>
      <c r="AU112" s="933"/>
      <c r="AV112" s="934"/>
      <c r="AW112" s="934"/>
      <c r="AX112" s="934"/>
      <c r="AY112" s="934"/>
      <c r="AZ112" s="982" t="s">
        <v>418</v>
      </c>
      <c r="BA112" s="983"/>
      <c r="BB112" s="983"/>
      <c r="BC112" s="983"/>
      <c r="BD112" s="983"/>
      <c r="BE112" s="983"/>
      <c r="BF112" s="983"/>
      <c r="BG112" s="983"/>
      <c r="BH112" s="983"/>
      <c r="BI112" s="983"/>
      <c r="BJ112" s="983"/>
      <c r="BK112" s="983"/>
      <c r="BL112" s="983"/>
      <c r="BM112" s="983"/>
      <c r="BN112" s="983"/>
      <c r="BO112" s="983"/>
      <c r="BP112" s="984"/>
      <c r="BQ112" s="952">
        <v>9618134</v>
      </c>
      <c r="BR112" s="953"/>
      <c r="BS112" s="953"/>
      <c r="BT112" s="953"/>
      <c r="BU112" s="953"/>
      <c r="BV112" s="953">
        <v>9613428</v>
      </c>
      <c r="BW112" s="953"/>
      <c r="BX112" s="953"/>
      <c r="BY112" s="953"/>
      <c r="BZ112" s="953"/>
      <c r="CA112" s="953">
        <v>8670572</v>
      </c>
      <c r="CB112" s="953"/>
      <c r="CC112" s="953"/>
      <c r="CD112" s="953"/>
      <c r="CE112" s="953"/>
      <c r="CF112" s="947">
        <v>101.2</v>
      </c>
      <c r="CG112" s="948"/>
      <c r="CH112" s="948"/>
      <c r="CI112" s="948"/>
      <c r="CJ112" s="948"/>
      <c r="CK112" s="978"/>
      <c r="CL112" s="979"/>
      <c r="CM112" s="949" t="s">
        <v>419</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112</v>
      </c>
      <c r="DH112" s="953"/>
      <c r="DI112" s="953"/>
      <c r="DJ112" s="953"/>
      <c r="DK112" s="953"/>
      <c r="DL112" s="953" t="s">
        <v>112</v>
      </c>
      <c r="DM112" s="953"/>
      <c r="DN112" s="953"/>
      <c r="DO112" s="953"/>
      <c r="DP112" s="953"/>
      <c r="DQ112" s="953" t="s">
        <v>112</v>
      </c>
      <c r="DR112" s="953"/>
      <c r="DS112" s="953"/>
      <c r="DT112" s="953"/>
      <c r="DU112" s="953"/>
      <c r="DV112" s="954" t="s">
        <v>112</v>
      </c>
      <c r="DW112" s="954"/>
      <c r="DX112" s="954"/>
      <c r="DY112" s="954"/>
      <c r="DZ112" s="955"/>
    </row>
    <row r="113" spans="1:130" s="199" customFormat="1" ht="26.25" customHeight="1" x14ac:dyDescent="0.15">
      <c r="A113" s="987"/>
      <c r="B113" s="988"/>
      <c r="C113" s="983" t="s">
        <v>420</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932316</v>
      </c>
      <c r="AB113" s="967"/>
      <c r="AC113" s="967"/>
      <c r="AD113" s="967"/>
      <c r="AE113" s="968"/>
      <c r="AF113" s="969">
        <v>937028</v>
      </c>
      <c r="AG113" s="967"/>
      <c r="AH113" s="967"/>
      <c r="AI113" s="967"/>
      <c r="AJ113" s="968"/>
      <c r="AK113" s="969">
        <v>702975</v>
      </c>
      <c r="AL113" s="967"/>
      <c r="AM113" s="967"/>
      <c r="AN113" s="967"/>
      <c r="AO113" s="968"/>
      <c r="AP113" s="970">
        <v>8.1999999999999993</v>
      </c>
      <c r="AQ113" s="971"/>
      <c r="AR113" s="971"/>
      <c r="AS113" s="971"/>
      <c r="AT113" s="972"/>
      <c r="AU113" s="933"/>
      <c r="AV113" s="934"/>
      <c r="AW113" s="934"/>
      <c r="AX113" s="934"/>
      <c r="AY113" s="934"/>
      <c r="AZ113" s="982" t="s">
        <v>421</v>
      </c>
      <c r="BA113" s="983"/>
      <c r="BB113" s="983"/>
      <c r="BC113" s="983"/>
      <c r="BD113" s="983"/>
      <c r="BE113" s="983"/>
      <c r="BF113" s="983"/>
      <c r="BG113" s="983"/>
      <c r="BH113" s="983"/>
      <c r="BI113" s="983"/>
      <c r="BJ113" s="983"/>
      <c r="BK113" s="983"/>
      <c r="BL113" s="983"/>
      <c r="BM113" s="983"/>
      <c r="BN113" s="983"/>
      <c r="BO113" s="983"/>
      <c r="BP113" s="984"/>
      <c r="BQ113" s="952">
        <v>651743</v>
      </c>
      <c r="BR113" s="953"/>
      <c r="BS113" s="953"/>
      <c r="BT113" s="953"/>
      <c r="BU113" s="953"/>
      <c r="BV113" s="953">
        <v>503902</v>
      </c>
      <c r="BW113" s="953"/>
      <c r="BX113" s="953"/>
      <c r="BY113" s="953"/>
      <c r="BZ113" s="953"/>
      <c r="CA113" s="953">
        <v>392486</v>
      </c>
      <c r="CB113" s="953"/>
      <c r="CC113" s="953"/>
      <c r="CD113" s="953"/>
      <c r="CE113" s="953"/>
      <c r="CF113" s="947">
        <v>4.5999999999999996</v>
      </c>
      <c r="CG113" s="948"/>
      <c r="CH113" s="948"/>
      <c r="CI113" s="948"/>
      <c r="CJ113" s="948"/>
      <c r="CK113" s="978"/>
      <c r="CL113" s="979"/>
      <c r="CM113" s="949" t="s">
        <v>422</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112</v>
      </c>
      <c r="DH113" s="992"/>
      <c r="DI113" s="992"/>
      <c r="DJ113" s="992"/>
      <c r="DK113" s="993"/>
      <c r="DL113" s="994" t="s">
        <v>112</v>
      </c>
      <c r="DM113" s="992"/>
      <c r="DN113" s="992"/>
      <c r="DO113" s="992"/>
      <c r="DP113" s="993"/>
      <c r="DQ113" s="994" t="s">
        <v>112</v>
      </c>
      <c r="DR113" s="992"/>
      <c r="DS113" s="992"/>
      <c r="DT113" s="992"/>
      <c r="DU113" s="993"/>
      <c r="DV113" s="995" t="s">
        <v>112</v>
      </c>
      <c r="DW113" s="996"/>
      <c r="DX113" s="996"/>
      <c r="DY113" s="996"/>
      <c r="DZ113" s="997"/>
    </row>
    <row r="114" spans="1:130" s="199" customFormat="1" ht="26.25" customHeight="1" x14ac:dyDescent="0.15">
      <c r="A114" s="987"/>
      <c r="B114" s="988"/>
      <c r="C114" s="983" t="s">
        <v>423</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116202</v>
      </c>
      <c r="AB114" s="992"/>
      <c r="AC114" s="992"/>
      <c r="AD114" s="992"/>
      <c r="AE114" s="993"/>
      <c r="AF114" s="994">
        <v>112583</v>
      </c>
      <c r="AG114" s="992"/>
      <c r="AH114" s="992"/>
      <c r="AI114" s="992"/>
      <c r="AJ114" s="993"/>
      <c r="AK114" s="994">
        <v>113062</v>
      </c>
      <c r="AL114" s="992"/>
      <c r="AM114" s="992"/>
      <c r="AN114" s="992"/>
      <c r="AO114" s="993"/>
      <c r="AP114" s="995">
        <v>1.3</v>
      </c>
      <c r="AQ114" s="996"/>
      <c r="AR114" s="996"/>
      <c r="AS114" s="996"/>
      <c r="AT114" s="997"/>
      <c r="AU114" s="933"/>
      <c r="AV114" s="934"/>
      <c r="AW114" s="934"/>
      <c r="AX114" s="934"/>
      <c r="AY114" s="934"/>
      <c r="AZ114" s="982" t="s">
        <v>424</v>
      </c>
      <c r="BA114" s="983"/>
      <c r="BB114" s="983"/>
      <c r="BC114" s="983"/>
      <c r="BD114" s="983"/>
      <c r="BE114" s="983"/>
      <c r="BF114" s="983"/>
      <c r="BG114" s="983"/>
      <c r="BH114" s="983"/>
      <c r="BI114" s="983"/>
      <c r="BJ114" s="983"/>
      <c r="BK114" s="983"/>
      <c r="BL114" s="983"/>
      <c r="BM114" s="983"/>
      <c r="BN114" s="983"/>
      <c r="BO114" s="983"/>
      <c r="BP114" s="984"/>
      <c r="BQ114" s="952">
        <v>2774596</v>
      </c>
      <c r="BR114" s="953"/>
      <c r="BS114" s="953"/>
      <c r="BT114" s="953"/>
      <c r="BU114" s="953"/>
      <c r="BV114" s="953">
        <v>2568309</v>
      </c>
      <c r="BW114" s="953"/>
      <c r="BX114" s="953"/>
      <c r="BY114" s="953"/>
      <c r="BZ114" s="953"/>
      <c r="CA114" s="953">
        <v>2578370</v>
      </c>
      <c r="CB114" s="953"/>
      <c r="CC114" s="953"/>
      <c r="CD114" s="953"/>
      <c r="CE114" s="953"/>
      <c r="CF114" s="947">
        <v>30.1</v>
      </c>
      <c r="CG114" s="948"/>
      <c r="CH114" s="948"/>
      <c r="CI114" s="948"/>
      <c r="CJ114" s="948"/>
      <c r="CK114" s="978"/>
      <c r="CL114" s="979"/>
      <c r="CM114" s="949" t="s">
        <v>425</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112</v>
      </c>
      <c r="DH114" s="992"/>
      <c r="DI114" s="992"/>
      <c r="DJ114" s="992"/>
      <c r="DK114" s="993"/>
      <c r="DL114" s="994" t="s">
        <v>112</v>
      </c>
      <c r="DM114" s="992"/>
      <c r="DN114" s="992"/>
      <c r="DO114" s="992"/>
      <c r="DP114" s="993"/>
      <c r="DQ114" s="994" t="s">
        <v>112</v>
      </c>
      <c r="DR114" s="992"/>
      <c r="DS114" s="992"/>
      <c r="DT114" s="992"/>
      <c r="DU114" s="993"/>
      <c r="DV114" s="995" t="s">
        <v>112</v>
      </c>
      <c r="DW114" s="996"/>
      <c r="DX114" s="996"/>
      <c r="DY114" s="996"/>
      <c r="DZ114" s="997"/>
    </row>
    <row r="115" spans="1:130" s="199" customFormat="1" ht="26.25" customHeight="1" x14ac:dyDescent="0.15">
      <c r="A115" s="987"/>
      <c r="B115" s="988"/>
      <c r="C115" s="983" t="s">
        <v>426</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1952</v>
      </c>
      <c r="AB115" s="967"/>
      <c r="AC115" s="967"/>
      <c r="AD115" s="967"/>
      <c r="AE115" s="968"/>
      <c r="AF115" s="969">
        <v>1467</v>
      </c>
      <c r="AG115" s="967"/>
      <c r="AH115" s="967"/>
      <c r="AI115" s="967"/>
      <c r="AJ115" s="968"/>
      <c r="AK115" s="969">
        <v>1234</v>
      </c>
      <c r="AL115" s="967"/>
      <c r="AM115" s="967"/>
      <c r="AN115" s="967"/>
      <c r="AO115" s="968"/>
      <c r="AP115" s="970">
        <v>0</v>
      </c>
      <c r="AQ115" s="971"/>
      <c r="AR115" s="971"/>
      <c r="AS115" s="971"/>
      <c r="AT115" s="972"/>
      <c r="AU115" s="933"/>
      <c r="AV115" s="934"/>
      <c r="AW115" s="934"/>
      <c r="AX115" s="934"/>
      <c r="AY115" s="934"/>
      <c r="AZ115" s="982" t="s">
        <v>427</v>
      </c>
      <c r="BA115" s="983"/>
      <c r="BB115" s="983"/>
      <c r="BC115" s="983"/>
      <c r="BD115" s="983"/>
      <c r="BE115" s="983"/>
      <c r="BF115" s="983"/>
      <c r="BG115" s="983"/>
      <c r="BH115" s="983"/>
      <c r="BI115" s="983"/>
      <c r="BJ115" s="983"/>
      <c r="BK115" s="983"/>
      <c r="BL115" s="983"/>
      <c r="BM115" s="983"/>
      <c r="BN115" s="983"/>
      <c r="BO115" s="983"/>
      <c r="BP115" s="984"/>
      <c r="BQ115" s="952">
        <v>308439</v>
      </c>
      <c r="BR115" s="953"/>
      <c r="BS115" s="953"/>
      <c r="BT115" s="953"/>
      <c r="BU115" s="953"/>
      <c r="BV115" s="953">
        <v>308106</v>
      </c>
      <c r="BW115" s="953"/>
      <c r="BX115" s="953"/>
      <c r="BY115" s="953"/>
      <c r="BZ115" s="953"/>
      <c r="CA115" s="953">
        <v>309062</v>
      </c>
      <c r="CB115" s="953"/>
      <c r="CC115" s="953"/>
      <c r="CD115" s="953"/>
      <c r="CE115" s="953"/>
      <c r="CF115" s="947">
        <v>3.6</v>
      </c>
      <c r="CG115" s="948"/>
      <c r="CH115" s="948"/>
      <c r="CI115" s="948"/>
      <c r="CJ115" s="948"/>
      <c r="CK115" s="978"/>
      <c r="CL115" s="979"/>
      <c r="CM115" s="982" t="s">
        <v>428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112</v>
      </c>
      <c r="DH115" s="992"/>
      <c r="DI115" s="992"/>
      <c r="DJ115" s="992"/>
      <c r="DK115" s="993"/>
      <c r="DL115" s="994" t="s">
        <v>112</v>
      </c>
      <c r="DM115" s="992"/>
      <c r="DN115" s="992"/>
      <c r="DO115" s="992"/>
      <c r="DP115" s="993"/>
      <c r="DQ115" s="994" t="s">
        <v>112</v>
      </c>
      <c r="DR115" s="992"/>
      <c r="DS115" s="992"/>
      <c r="DT115" s="992"/>
      <c r="DU115" s="993"/>
      <c r="DV115" s="995" t="s">
        <v>112</v>
      </c>
      <c r="DW115" s="996"/>
      <c r="DX115" s="996"/>
      <c r="DY115" s="996"/>
      <c r="DZ115" s="997"/>
    </row>
    <row r="116" spans="1:130" s="199" customFormat="1" ht="26.25" customHeight="1" x14ac:dyDescent="0.15">
      <c r="A116" s="989"/>
      <c r="B116" s="990"/>
      <c r="C116" s="998" t="s">
        <v>429</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112</v>
      </c>
      <c r="AB116" s="992"/>
      <c r="AC116" s="992"/>
      <c r="AD116" s="992"/>
      <c r="AE116" s="993"/>
      <c r="AF116" s="994" t="s">
        <v>112</v>
      </c>
      <c r="AG116" s="992"/>
      <c r="AH116" s="992"/>
      <c r="AI116" s="992"/>
      <c r="AJ116" s="993"/>
      <c r="AK116" s="994" t="s">
        <v>112</v>
      </c>
      <c r="AL116" s="992"/>
      <c r="AM116" s="992"/>
      <c r="AN116" s="992"/>
      <c r="AO116" s="993"/>
      <c r="AP116" s="995" t="s">
        <v>112</v>
      </c>
      <c r="AQ116" s="996"/>
      <c r="AR116" s="996"/>
      <c r="AS116" s="996"/>
      <c r="AT116" s="997"/>
      <c r="AU116" s="933"/>
      <c r="AV116" s="934"/>
      <c r="AW116" s="934"/>
      <c r="AX116" s="934"/>
      <c r="AY116" s="934"/>
      <c r="AZ116" s="1000" t="s">
        <v>430</v>
      </c>
      <c r="BA116" s="1001"/>
      <c r="BB116" s="1001"/>
      <c r="BC116" s="1001"/>
      <c r="BD116" s="1001"/>
      <c r="BE116" s="1001"/>
      <c r="BF116" s="1001"/>
      <c r="BG116" s="1001"/>
      <c r="BH116" s="1001"/>
      <c r="BI116" s="1001"/>
      <c r="BJ116" s="1001"/>
      <c r="BK116" s="1001"/>
      <c r="BL116" s="1001"/>
      <c r="BM116" s="1001"/>
      <c r="BN116" s="1001"/>
      <c r="BO116" s="1001"/>
      <c r="BP116" s="1002"/>
      <c r="BQ116" s="952" t="s">
        <v>112</v>
      </c>
      <c r="BR116" s="953"/>
      <c r="BS116" s="953"/>
      <c r="BT116" s="953"/>
      <c r="BU116" s="953"/>
      <c r="BV116" s="953" t="s">
        <v>112</v>
      </c>
      <c r="BW116" s="953"/>
      <c r="BX116" s="953"/>
      <c r="BY116" s="953"/>
      <c r="BZ116" s="953"/>
      <c r="CA116" s="953" t="s">
        <v>112</v>
      </c>
      <c r="CB116" s="953"/>
      <c r="CC116" s="953"/>
      <c r="CD116" s="953"/>
      <c r="CE116" s="953"/>
      <c r="CF116" s="947" t="s">
        <v>112</v>
      </c>
      <c r="CG116" s="948"/>
      <c r="CH116" s="948"/>
      <c r="CI116" s="948"/>
      <c r="CJ116" s="948"/>
      <c r="CK116" s="978"/>
      <c r="CL116" s="979"/>
      <c r="CM116" s="949" t="s">
        <v>431</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112</v>
      </c>
      <c r="DH116" s="992"/>
      <c r="DI116" s="992"/>
      <c r="DJ116" s="992"/>
      <c r="DK116" s="993"/>
      <c r="DL116" s="994" t="s">
        <v>112</v>
      </c>
      <c r="DM116" s="992"/>
      <c r="DN116" s="992"/>
      <c r="DO116" s="992"/>
      <c r="DP116" s="993"/>
      <c r="DQ116" s="994" t="s">
        <v>112</v>
      </c>
      <c r="DR116" s="992"/>
      <c r="DS116" s="992"/>
      <c r="DT116" s="992"/>
      <c r="DU116" s="993"/>
      <c r="DV116" s="995" t="s">
        <v>112</v>
      </c>
      <c r="DW116" s="996"/>
      <c r="DX116" s="996"/>
      <c r="DY116" s="996"/>
      <c r="DZ116" s="997"/>
    </row>
    <row r="117" spans="1:130" s="199" customFormat="1" ht="26.25" customHeight="1" x14ac:dyDescent="0.15">
      <c r="A117" s="93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432</v>
      </c>
      <c r="Z117" s="919"/>
      <c r="AA117" s="1009">
        <v>2691450</v>
      </c>
      <c r="AB117" s="1010"/>
      <c r="AC117" s="1010"/>
      <c r="AD117" s="1010"/>
      <c r="AE117" s="1011"/>
      <c r="AF117" s="1012">
        <v>2584005</v>
      </c>
      <c r="AG117" s="1010"/>
      <c r="AH117" s="1010"/>
      <c r="AI117" s="1010"/>
      <c r="AJ117" s="1011"/>
      <c r="AK117" s="1012">
        <v>2379234</v>
      </c>
      <c r="AL117" s="1010"/>
      <c r="AM117" s="1010"/>
      <c r="AN117" s="1010"/>
      <c r="AO117" s="1011"/>
      <c r="AP117" s="1013"/>
      <c r="AQ117" s="1014"/>
      <c r="AR117" s="1014"/>
      <c r="AS117" s="1014"/>
      <c r="AT117" s="1015"/>
      <c r="AU117" s="933"/>
      <c r="AV117" s="934"/>
      <c r="AW117" s="934"/>
      <c r="AX117" s="934"/>
      <c r="AY117" s="934"/>
      <c r="AZ117" s="1000" t="s">
        <v>433</v>
      </c>
      <c r="BA117" s="1001"/>
      <c r="BB117" s="1001"/>
      <c r="BC117" s="1001"/>
      <c r="BD117" s="1001"/>
      <c r="BE117" s="1001"/>
      <c r="BF117" s="1001"/>
      <c r="BG117" s="1001"/>
      <c r="BH117" s="1001"/>
      <c r="BI117" s="1001"/>
      <c r="BJ117" s="1001"/>
      <c r="BK117" s="1001"/>
      <c r="BL117" s="1001"/>
      <c r="BM117" s="1001"/>
      <c r="BN117" s="1001"/>
      <c r="BO117" s="1001"/>
      <c r="BP117" s="1002"/>
      <c r="BQ117" s="952" t="s">
        <v>112</v>
      </c>
      <c r="BR117" s="953"/>
      <c r="BS117" s="953"/>
      <c r="BT117" s="953"/>
      <c r="BU117" s="953"/>
      <c r="BV117" s="953" t="s">
        <v>112</v>
      </c>
      <c r="BW117" s="953"/>
      <c r="BX117" s="953"/>
      <c r="BY117" s="953"/>
      <c r="BZ117" s="953"/>
      <c r="CA117" s="953" t="s">
        <v>112</v>
      </c>
      <c r="CB117" s="953"/>
      <c r="CC117" s="953"/>
      <c r="CD117" s="953"/>
      <c r="CE117" s="953"/>
      <c r="CF117" s="947" t="s">
        <v>112</v>
      </c>
      <c r="CG117" s="948"/>
      <c r="CH117" s="948"/>
      <c r="CI117" s="948"/>
      <c r="CJ117" s="948"/>
      <c r="CK117" s="978"/>
      <c r="CL117" s="979"/>
      <c r="CM117" s="949" t="s">
        <v>434</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112</v>
      </c>
      <c r="DH117" s="992"/>
      <c r="DI117" s="992"/>
      <c r="DJ117" s="992"/>
      <c r="DK117" s="993"/>
      <c r="DL117" s="994" t="s">
        <v>112</v>
      </c>
      <c r="DM117" s="992"/>
      <c r="DN117" s="992"/>
      <c r="DO117" s="992"/>
      <c r="DP117" s="993"/>
      <c r="DQ117" s="994" t="s">
        <v>112</v>
      </c>
      <c r="DR117" s="992"/>
      <c r="DS117" s="992"/>
      <c r="DT117" s="992"/>
      <c r="DU117" s="993"/>
      <c r="DV117" s="995" t="s">
        <v>112</v>
      </c>
      <c r="DW117" s="996"/>
      <c r="DX117" s="996"/>
      <c r="DY117" s="996"/>
      <c r="DZ117" s="997"/>
    </row>
    <row r="118" spans="1:130" s="199" customFormat="1" ht="26.25" customHeight="1" x14ac:dyDescent="0.15">
      <c r="A118" s="937" t="s">
        <v>408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406</v>
      </c>
      <c r="AB118" s="918"/>
      <c r="AC118" s="918"/>
      <c r="AD118" s="918"/>
      <c r="AE118" s="919"/>
      <c r="AF118" s="917" t="s">
        <v>286</v>
      </c>
      <c r="AG118" s="918"/>
      <c r="AH118" s="918"/>
      <c r="AI118" s="918"/>
      <c r="AJ118" s="919"/>
      <c r="AK118" s="917" t="s">
        <v>285</v>
      </c>
      <c r="AL118" s="918"/>
      <c r="AM118" s="918"/>
      <c r="AN118" s="918"/>
      <c r="AO118" s="919"/>
      <c r="AP118" s="1004" t="s">
        <v>407</v>
      </c>
      <c r="AQ118" s="1005"/>
      <c r="AR118" s="1005"/>
      <c r="AS118" s="1005"/>
      <c r="AT118" s="1006"/>
      <c r="AU118" s="933"/>
      <c r="AV118" s="934"/>
      <c r="AW118" s="934"/>
      <c r="AX118" s="934"/>
      <c r="AY118" s="934"/>
      <c r="AZ118" s="1007" t="s">
        <v>435</v>
      </c>
      <c r="BA118" s="998"/>
      <c r="BB118" s="998"/>
      <c r="BC118" s="998"/>
      <c r="BD118" s="998"/>
      <c r="BE118" s="998"/>
      <c r="BF118" s="998"/>
      <c r="BG118" s="998"/>
      <c r="BH118" s="998"/>
      <c r="BI118" s="998"/>
      <c r="BJ118" s="998"/>
      <c r="BK118" s="998"/>
      <c r="BL118" s="998"/>
      <c r="BM118" s="998"/>
      <c r="BN118" s="998"/>
      <c r="BO118" s="998"/>
      <c r="BP118" s="999"/>
      <c r="BQ118" s="1030" t="s">
        <v>112</v>
      </c>
      <c r="BR118" s="1031"/>
      <c r="BS118" s="1031"/>
      <c r="BT118" s="1031"/>
      <c r="BU118" s="1031"/>
      <c r="BV118" s="1031" t="s">
        <v>112</v>
      </c>
      <c r="BW118" s="1031"/>
      <c r="BX118" s="1031"/>
      <c r="BY118" s="1031"/>
      <c r="BZ118" s="1031"/>
      <c r="CA118" s="1031" t="s">
        <v>112</v>
      </c>
      <c r="CB118" s="1031"/>
      <c r="CC118" s="1031"/>
      <c r="CD118" s="1031"/>
      <c r="CE118" s="1031"/>
      <c r="CF118" s="947" t="s">
        <v>112</v>
      </c>
      <c r="CG118" s="948"/>
      <c r="CH118" s="948"/>
      <c r="CI118" s="948"/>
      <c r="CJ118" s="948"/>
      <c r="CK118" s="978"/>
      <c r="CL118" s="979"/>
      <c r="CM118" s="949" t="s">
        <v>436</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112</v>
      </c>
      <c r="DH118" s="992"/>
      <c r="DI118" s="992"/>
      <c r="DJ118" s="992"/>
      <c r="DK118" s="993"/>
      <c r="DL118" s="994" t="s">
        <v>112</v>
      </c>
      <c r="DM118" s="992"/>
      <c r="DN118" s="992"/>
      <c r="DO118" s="992"/>
      <c r="DP118" s="993"/>
      <c r="DQ118" s="994" t="s">
        <v>112</v>
      </c>
      <c r="DR118" s="992"/>
      <c r="DS118" s="992"/>
      <c r="DT118" s="992"/>
      <c r="DU118" s="993"/>
      <c r="DV118" s="995" t="s">
        <v>112</v>
      </c>
      <c r="DW118" s="996"/>
      <c r="DX118" s="996"/>
      <c r="DY118" s="996"/>
      <c r="DZ118" s="997"/>
    </row>
    <row r="119" spans="1:130" s="199" customFormat="1" ht="26.25" customHeight="1" x14ac:dyDescent="0.15">
      <c r="A119" s="1091" t="s">
        <v>411</v>
      </c>
      <c r="B119" s="977"/>
      <c r="C119" s="956" t="s">
        <v>412</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112</v>
      </c>
      <c r="AB119" s="925"/>
      <c r="AC119" s="925"/>
      <c r="AD119" s="925"/>
      <c r="AE119" s="926"/>
      <c r="AF119" s="927" t="s">
        <v>112</v>
      </c>
      <c r="AG119" s="925"/>
      <c r="AH119" s="925"/>
      <c r="AI119" s="925"/>
      <c r="AJ119" s="926"/>
      <c r="AK119" s="927" t="s">
        <v>112</v>
      </c>
      <c r="AL119" s="925"/>
      <c r="AM119" s="925"/>
      <c r="AN119" s="925"/>
      <c r="AO119" s="926"/>
      <c r="AP119" s="928" t="s">
        <v>112</v>
      </c>
      <c r="AQ119" s="929"/>
      <c r="AR119" s="929"/>
      <c r="AS119" s="929"/>
      <c r="AT119" s="930"/>
      <c r="AU119" s="935"/>
      <c r="AV119" s="936"/>
      <c r="AW119" s="936"/>
      <c r="AX119" s="936"/>
      <c r="AY119" s="936"/>
      <c r="AZ119" s="230" t="s">
        <v>169</v>
      </c>
      <c r="BA119" s="230"/>
      <c r="BB119" s="230"/>
      <c r="BC119" s="230"/>
      <c r="BD119" s="230"/>
      <c r="BE119" s="230"/>
      <c r="BF119" s="230"/>
      <c r="BG119" s="230"/>
      <c r="BH119" s="230"/>
      <c r="BI119" s="230"/>
      <c r="BJ119" s="230"/>
      <c r="BK119" s="230"/>
      <c r="BL119" s="230"/>
      <c r="BM119" s="230"/>
      <c r="BN119" s="230"/>
      <c r="BO119" s="1008" t="s">
        <v>437</v>
      </c>
      <c r="BP119" s="1039"/>
      <c r="BQ119" s="1030">
        <v>28625291</v>
      </c>
      <c r="BR119" s="1031"/>
      <c r="BS119" s="1031"/>
      <c r="BT119" s="1031"/>
      <c r="BU119" s="1031"/>
      <c r="BV119" s="1031">
        <v>30345539</v>
      </c>
      <c r="BW119" s="1031"/>
      <c r="BX119" s="1031"/>
      <c r="BY119" s="1031"/>
      <c r="BZ119" s="1031"/>
      <c r="CA119" s="1031">
        <v>29443614</v>
      </c>
      <c r="CB119" s="1031"/>
      <c r="CC119" s="1031"/>
      <c r="CD119" s="1031"/>
      <c r="CE119" s="1031"/>
      <c r="CF119" s="1032"/>
      <c r="CG119" s="1033"/>
      <c r="CH119" s="1033"/>
      <c r="CI119" s="1033"/>
      <c r="CJ119" s="1034"/>
      <c r="CK119" s="980"/>
      <c r="CL119" s="981"/>
      <c r="CM119" s="1035" t="s">
        <v>438</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v>7132</v>
      </c>
      <c r="DH119" s="1017"/>
      <c r="DI119" s="1017"/>
      <c r="DJ119" s="1017"/>
      <c r="DK119" s="1018"/>
      <c r="DL119" s="1016">
        <v>5077</v>
      </c>
      <c r="DM119" s="1017"/>
      <c r="DN119" s="1017"/>
      <c r="DO119" s="1017"/>
      <c r="DP119" s="1018"/>
      <c r="DQ119" s="1016">
        <v>3156</v>
      </c>
      <c r="DR119" s="1017"/>
      <c r="DS119" s="1017"/>
      <c r="DT119" s="1017"/>
      <c r="DU119" s="1018"/>
      <c r="DV119" s="1019">
        <v>0</v>
      </c>
      <c r="DW119" s="1020"/>
      <c r="DX119" s="1020"/>
      <c r="DY119" s="1020"/>
      <c r="DZ119" s="1021"/>
    </row>
    <row r="120" spans="1:130" s="199" customFormat="1" ht="26.25" customHeight="1" x14ac:dyDescent="0.15">
      <c r="A120" s="1092"/>
      <c r="B120" s="979"/>
      <c r="C120" s="949" t="s">
        <v>415</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112</v>
      </c>
      <c r="AB120" s="992"/>
      <c r="AC120" s="992"/>
      <c r="AD120" s="992"/>
      <c r="AE120" s="993"/>
      <c r="AF120" s="994" t="s">
        <v>112</v>
      </c>
      <c r="AG120" s="992"/>
      <c r="AH120" s="992"/>
      <c r="AI120" s="992"/>
      <c r="AJ120" s="993"/>
      <c r="AK120" s="994" t="s">
        <v>112</v>
      </c>
      <c r="AL120" s="992"/>
      <c r="AM120" s="992"/>
      <c r="AN120" s="992"/>
      <c r="AO120" s="993"/>
      <c r="AP120" s="995" t="s">
        <v>112</v>
      </c>
      <c r="AQ120" s="996"/>
      <c r="AR120" s="996"/>
      <c r="AS120" s="996"/>
      <c r="AT120" s="997"/>
      <c r="AU120" s="1022" t="s">
        <v>439</v>
      </c>
      <c r="AV120" s="1023"/>
      <c r="AW120" s="1023"/>
      <c r="AX120" s="1023"/>
      <c r="AY120" s="1024"/>
      <c r="AZ120" s="973" t="s">
        <v>440</v>
      </c>
      <c r="BA120" s="922"/>
      <c r="BB120" s="922"/>
      <c r="BC120" s="922"/>
      <c r="BD120" s="922"/>
      <c r="BE120" s="922"/>
      <c r="BF120" s="922"/>
      <c r="BG120" s="922"/>
      <c r="BH120" s="922"/>
      <c r="BI120" s="922"/>
      <c r="BJ120" s="922"/>
      <c r="BK120" s="922"/>
      <c r="BL120" s="922"/>
      <c r="BM120" s="922"/>
      <c r="BN120" s="922"/>
      <c r="BO120" s="922"/>
      <c r="BP120" s="923"/>
      <c r="BQ120" s="959">
        <v>8993207</v>
      </c>
      <c r="BR120" s="960"/>
      <c r="BS120" s="960"/>
      <c r="BT120" s="960"/>
      <c r="BU120" s="960"/>
      <c r="BV120" s="960">
        <v>8242079</v>
      </c>
      <c r="BW120" s="960"/>
      <c r="BX120" s="960"/>
      <c r="BY120" s="960"/>
      <c r="BZ120" s="960"/>
      <c r="CA120" s="960">
        <v>7826284</v>
      </c>
      <c r="CB120" s="960"/>
      <c r="CC120" s="960"/>
      <c r="CD120" s="960"/>
      <c r="CE120" s="960"/>
      <c r="CF120" s="974">
        <v>91.4</v>
      </c>
      <c r="CG120" s="975"/>
      <c r="CH120" s="975"/>
      <c r="CI120" s="975"/>
      <c r="CJ120" s="975"/>
      <c r="CK120" s="1040" t="s">
        <v>441</v>
      </c>
      <c r="CL120" s="1041"/>
      <c r="CM120" s="1041"/>
      <c r="CN120" s="1041"/>
      <c r="CO120" s="1042"/>
      <c r="CP120" s="1048" t="s">
        <v>388</v>
      </c>
      <c r="CQ120" s="1049"/>
      <c r="CR120" s="1049"/>
      <c r="CS120" s="1049"/>
      <c r="CT120" s="1049"/>
      <c r="CU120" s="1049"/>
      <c r="CV120" s="1049"/>
      <c r="CW120" s="1049"/>
      <c r="CX120" s="1049"/>
      <c r="CY120" s="1049"/>
      <c r="CZ120" s="1049"/>
      <c r="DA120" s="1049"/>
      <c r="DB120" s="1049"/>
      <c r="DC120" s="1049"/>
      <c r="DD120" s="1049"/>
      <c r="DE120" s="1049"/>
      <c r="DF120" s="1050"/>
      <c r="DG120" s="959">
        <v>8258524</v>
      </c>
      <c r="DH120" s="960"/>
      <c r="DI120" s="960"/>
      <c r="DJ120" s="960"/>
      <c r="DK120" s="960"/>
      <c r="DL120" s="960">
        <v>8284752</v>
      </c>
      <c r="DM120" s="960"/>
      <c r="DN120" s="960"/>
      <c r="DO120" s="960"/>
      <c r="DP120" s="960"/>
      <c r="DQ120" s="960">
        <v>7296439</v>
      </c>
      <c r="DR120" s="960"/>
      <c r="DS120" s="960"/>
      <c r="DT120" s="960"/>
      <c r="DU120" s="960"/>
      <c r="DV120" s="961">
        <v>85.2</v>
      </c>
      <c r="DW120" s="961"/>
      <c r="DX120" s="961"/>
      <c r="DY120" s="961"/>
      <c r="DZ120" s="962"/>
    </row>
    <row r="121" spans="1:130" s="199" customFormat="1" ht="26.25" customHeight="1" x14ac:dyDescent="0.15">
      <c r="A121" s="1092"/>
      <c r="B121" s="979"/>
      <c r="C121" s="1000" t="s">
        <v>442</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112</v>
      </c>
      <c r="AB121" s="992"/>
      <c r="AC121" s="992"/>
      <c r="AD121" s="992"/>
      <c r="AE121" s="993"/>
      <c r="AF121" s="994" t="s">
        <v>112</v>
      </c>
      <c r="AG121" s="992"/>
      <c r="AH121" s="992"/>
      <c r="AI121" s="992"/>
      <c r="AJ121" s="993"/>
      <c r="AK121" s="994" t="s">
        <v>112</v>
      </c>
      <c r="AL121" s="992"/>
      <c r="AM121" s="992"/>
      <c r="AN121" s="992"/>
      <c r="AO121" s="993"/>
      <c r="AP121" s="995" t="s">
        <v>112</v>
      </c>
      <c r="AQ121" s="996"/>
      <c r="AR121" s="996"/>
      <c r="AS121" s="996"/>
      <c r="AT121" s="997"/>
      <c r="AU121" s="1025"/>
      <c r="AV121" s="1026"/>
      <c r="AW121" s="1026"/>
      <c r="AX121" s="1026"/>
      <c r="AY121" s="1027"/>
      <c r="AZ121" s="982" t="s">
        <v>443</v>
      </c>
      <c r="BA121" s="983"/>
      <c r="BB121" s="983"/>
      <c r="BC121" s="983"/>
      <c r="BD121" s="983"/>
      <c r="BE121" s="983"/>
      <c r="BF121" s="983"/>
      <c r="BG121" s="983"/>
      <c r="BH121" s="983"/>
      <c r="BI121" s="983"/>
      <c r="BJ121" s="983"/>
      <c r="BK121" s="983"/>
      <c r="BL121" s="983"/>
      <c r="BM121" s="983"/>
      <c r="BN121" s="983"/>
      <c r="BO121" s="983"/>
      <c r="BP121" s="984"/>
      <c r="BQ121" s="952">
        <v>2521826</v>
      </c>
      <c r="BR121" s="953"/>
      <c r="BS121" s="953"/>
      <c r="BT121" s="953"/>
      <c r="BU121" s="953"/>
      <c r="BV121" s="953">
        <v>2360018</v>
      </c>
      <c r="BW121" s="953"/>
      <c r="BX121" s="953"/>
      <c r="BY121" s="953"/>
      <c r="BZ121" s="953"/>
      <c r="CA121" s="953">
        <v>2403700</v>
      </c>
      <c r="CB121" s="953"/>
      <c r="CC121" s="953"/>
      <c r="CD121" s="953"/>
      <c r="CE121" s="953"/>
      <c r="CF121" s="947">
        <v>28.1</v>
      </c>
      <c r="CG121" s="948"/>
      <c r="CH121" s="948"/>
      <c r="CI121" s="948"/>
      <c r="CJ121" s="948"/>
      <c r="CK121" s="1043"/>
      <c r="CL121" s="1044"/>
      <c r="CM121" s="1044"/>
      <c r="CN121" s="1044"/>
      <c r="CO121" s="1045"/>
      <c r="CP121" s="1053" t="s">
        <v>389</v>
      </c>
      <c r="CQ121" s="1054"/>
      <c r="CR121" s="1054"/>
      <c r="CS121" s="1054"/>
      <c r="CT121" s="1054"/>
      <c r="CU121" s="1054"/>
      <c r="CV121" s="1054"/>
      <c r="CW121" s="1054"/>
      <c r="CX121" s="1054"/>
      <c r="CY121" s="1054"/>
      <c r="CZ121" s="1054"/>
      <c r="DA121" s="1054"/>
      <c r="DB121" s="1054"/>
      <c r="DC121" s="1054"/>
      <c r="DD121" s="1054"/>
      <c r="DE121" s="1054"/>
      <c r="DF121" s="1055"/>
      <c r="DG121" s="952">
        <v>1310304</v>
      </c>
      <c r="DH121" s="953"/>
      <c r="DI121" s="953"/>
      <c r="DJ121" s="953"/>
      <c r="DK121" s="953"/>
      <c r="DL121" s="953">
        <v>1264778</v>
      </c>
      <c r="DM121" s="953"/>
      <c r="DN121" s="953"/>
      <c r="DO121" s="953"/>
      <c r="DP121" s="953"/>
      <c r="DQ121" s="953">
        <v>1294210</v>
      </c>
      <c r="DR121" s="953"/>
      <c r="DS121" s="953"/>
      <c r="DT121" s="953"/>
      <c r="DU121" s="953"/>
      <c r="DV121" s="954">
        <v>15.1</v>
      </c>
      <c r="DW121" s="954"/>
      <c r="DX121" s="954"/>
      <c r="DY121" s="954"/>
      <c r="DZ121" s="955"/>
    </row>
    <row r="122" spans="1:130" s="199" customFormat="1" ht="26.25" customHeight="1" x14ac:dyDescent="0.15">
      <c r="A122" s="1092"/>
      <c r="B122" s="979"/>
      <c r="C122" s="949" t="s">
        <v>425</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112</v>
      </c>
      <c r="AB122" s="992"/>
      <c r="AC122" s="992"/>
      <c r="AD122" s="992"/>
      <c r="AE122" s="993"/>
      <c r="AF122" s="994" t="s">
        <v>112</v>
      </c>
      <c r="AG122" s="992"/>
      <c r="AH122" s="992"/>
      <c r="AI122" s="992"/>
      <c r="AJ122" s="993"/>
      <c r="AK122" s="994" t="s">
        <v>112</v>
      </c>
      <c r="AL122" s="992"/>
      <c r="AM122" s="992"/>
      <c r="AN122" s="992"/>
      <c r="AO122" s="993"/>
      <c r="AP122" s="995" t="s">
        <v>112</v>
      </c>
      <c r="AQ122" s="996"/>
      <c r="AR122" s="996"/>
      <c r="AS122" s="996"/>
      <c r="AT122" s="997"/>
      <c r="AU122" s="1025"/>
      <c r="AV122" s="1026"/>
      <c r="AW122" s="1026"/>
      <c r="AX122" s="1026"/>
      <c r="AY122" s="1027"/>
      <c r="AZ122" s="1007" t="s">
        <v>444</v>
      </c>
      <c r="BA122" s="998"/>
      <c r="BB122" s="998"/>
      <c r="BC122" s="998"/>
      <c r="BD122" s="998"/>
      <c r="BE122" s="998"/>
      <c r="BF122" s="998"/>
      <c r="BG122" s="998"/>
      <c r="BH122" s="998"/>
      <c r="BI122" s="998"/>
      <c r="BJ122" s="998"/>
      <c r="BK122" s="998"/>
      <c r="BL122" s="998"/>
      <c r="BM122" s="998"/>
      <c r="BN122" s="998"/>
      <c r="BO122" s="998"/>
      <c r="BP122" s="999"/>
      <c r="BQ122" s="1030">
        <v>16777761</v>
      </c>
      <c r="BR122" s="1031"/>
      <c r="BS122" s="1031"/>
      <c r="BT122" s="1031"/>
      <c r="BU122" s="1031"/>
      <c r="BV122" s="1031">
        <v>16613764</v>
      </c>
      <c r="BW122" s="1031"/>
      <c r="BX122" s="1031"/>
      <c r="BY122" s="1031"/>
      <c r="BZ122" s="1031"/>
      <c r="CA122" s="1031">
        <v>16598572</v>
      </c>
      <c r="CB122" s="1031"/>
      <c r="CC122" s="1031"/>
      <c r="CD122" s="1031"/>
      <c r="CE122" s="1031"/>
      <c r="CF122" s="1051">
        <v>193.8</v>
      </c>
      <c r="CG122" s="1052"/>
      <c r="CH122" s="1052"/>
      <c r="CI122" s="1052"/>
      <c r="CJ122" s="1052"/>
      <c r="CK122" s="1043"/>
      <c r="CL122" s="1044"/>
      <c r="CM122" s="1044"/>
      <c r="CN122" s="1044"/>
      <c r="CO122" s="1045"/>
      <c r="CP122" s="1053" t="s">
        <v>386</v>
      </c>
      <c r="CQ122" s="1054"/>
      <c r="CR122" s="1054"/>
      <c r="CS122" s="1054"/>
      <c r="CT122" s="1054"/>
      <c r="CU122" s="1054"/>
      <c r="CV122" s="1054"/>
      <c r="CW122" s="1054"/>
      <c r="CX122" s="1054"/>
      <c r="CY122" s="1054"/>
      <c r="CZ122" s="1054"/>
      <c r="DA122" s="1054"/>
      <c r="DB122" s="1054"/>
      <c r="DC122" s="1054"/>
      <c r="DD122" s="1054"/>
      <c r="DE122" s="1054"/>
      <c r="DF122" s="1055"/>
      <c r="DG122" s="952">
        <v>49306</v>
      </c>
      <c r="DH122" s="953"/>
      <c r="DI122" s="953"/>
      <c r="DJ122" s="953"/>
      <c r="DK122" s="953"/>
      <c r="DL122" s="953">
        <v>63898</v>
      </c>
      <c r="DM122" s="953"/>
      <c r="DN122" s="953"/>
      <c r="DO122" s="953"/>
      <c r="DP122" s="953"/>
      <c r="DQ122" s="953">
        <v>79923</v>
      </c>
      <c r="DR122" s="953"/>
      <c r="DS122" s="953"/>
      <c r="DT122" s="953"/>
      <c r="DU122" s="953"/>
      <c r="DV122" s="954">
        <v>0.9</v>
      </c>
      <c r="DW122" s="954"/>
      <c r="DX122" s="954"/>
      <c r="DY122" s="954"/>
      <c r="DZ122" s="955"/>
    </row>
    <row r="123" spans="1:130" s="199" customFormat="1" ht="26.25" customHeight="1" x14ac:dyDescent="0.15">
      <c r="A123" s="1092"/>
      <c r="B123" s="979"/>
      <c r="C123" s="949" t="s">
        <v>431</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112</v>
      </c>
      <c r="AB123" s="992"/>
      <c r="AC123" s="992"/>
      <c r="AD123" s="992"/>
      <c r="AE123" s="993"/>
      <c r="AF123" s="994" t="s">
        <v>112</v>
      </c>
      <c r="AG123" s="992"/>
      <c r="AH123" s="992"/>
      <c r="AI123" s="992"/>
      <c r="AJ123" s="993"/>
      <c r="AK123" s="994" t="s">
        <v>112</v>
      </c>
      <c r="AL123" s="992"/>
      <c r="AM123" s="992"/>
      <c r="AN123" s="992"/>
      <c r="AO123" s="993"/>
      <c r="AP123" s="995" t="s">
        <v>112</v>
      </c>
      <c r="AQ123" s="996"/>
      <c r="AR123" s="996"/>
      <c r="AS123" s="996"/>
      <c r="AT123" s="997"/>
      <c r="AU123" s="1028"/>
      <c r="AV123" s="1029"/>
      <c r="AW123" s="1029"/>
      <c r="AX123" s="1029"/>
      <c r="AY123" s="1029"/>
      <c r="AZ123" s="230" t="s">
        <v>169</v>
      </c>
      <c r="BA123" s="230"/>
      <c r="BB123" s="230"/>
      <c r="BC123" s="230"/>
      <c r="BD123" s="230"/>
      <c r="BE123" s="230"/>
      <c r="BF123" s="230"/>
      <c r="BG123" s="230"/>
      <c r="BH123" s="230"/>
      <c r="BI123" s="230"/>
      <c r="BJ123" s="230"/>
      <c r="BK123" s="230"/>
      <c r="BL123" s="230"/>
      <c r="BM123" s="230"/>
      <c r="BN123" s="230"/>
      <c r="BO123" s="1008" t="s">
        <v>445</v>
      </c>
      <c r="BP123" s="1039"/>
      <c r="BQ123" s="1098">
        <v>28292794</v>
      </c>
      <c r="BR123" s="1099"/>
      <c r="BS123" s="1099"/>
      <c r="BT123" s="1099"/>
      <c r="BU123" s="1099"/>
      <c r="BV123" s="1099">
        <v>27215861</v>
      </c>
      <c r="BW123" s="1099"/>
      <c r="BX123" s="1099"/>
      <c r="BY123" s="1099"/>
      <c r="BZ123" s="1099"/>
      <c r="CA123" s="1099">
        <v>26828556</v>
      </c>
      <c r="CB123" s="1099"/>
      <c r="CC123" s="1099"/>
      <c r="CD123" s="1099"/>
      <c r="CE123" s="1099"/>
      <c r="CF123" s="1032"/>
      <c r="CG123" s="1033"/>
      <c r="CH123" s="1033"/>
      <c r="CI123" s="1033"/>
      <c r="CJ123" s="1034"/>
      <c r="CK123" s="1043"/>
      <c r="CL123" s="1044"/>
      <c r="CM123" s="1044"/>
      <c r="CN123" s="1044"/>
      <c r="CO123" s="1045"/>
      <c r="CP123" s="1053" t="s">
        <v>391</v>
      </c>
      <c r="CQ123" s="1054"/>
      <c r="CR123" s="1054"/>
      <c r="CS123" s="1054"/>
      <c r="CT123" s="1054"/>
      <c r="CU123" s="1054"/>
      <c r="CV123" s="1054"/>
      <c r="CW123" s="1054"/>
      <c r="CX123" s="1054"/>
      <c r="CY123" s="1054"/>
      <c r="CZ123" s="1054"/>
      <c r="DA123" s="1054"/>
      <c r="DB123" s="1054"/>
      <c r="DC123" s="1054"/>
      <c r="DD123" s="1054"/>
      <c r="DE123" s="1054"/>
      <c r="DF123" s="1055"/>
      <c r="DG123" s="991" t="s">
        <v>112</v>
      </c>
      <c r="DH123" s="992"/>
      <c r="DI123" s="992"/>
      <c r="DJ123" s="992"/>
      <c r="DK123" s="993"/>
      <c r="DL123" s="994" t="s">
        <v>112</v>
      </c>
      <c r="DM123" s="992"/>
      <c r="DN123" s="992"/>
      <c r="DO123" s="992"/>
      <c r="DP123" s="993"/>
      <c r="DQ123" s="994" t="s">
        <v>112</v>
      </c>
      <c r="DR123" s="992"/>
      <c r="DS123" s="992"/>
      <c r="DT123" s="992"/>
      <c r="DU123" s="993"/>
      <c r="DV123" s="995" t="s">
        <v>112</v>
      </c>
      <c r="DW123" s="996"/>
      <c r="DX123" s="996"/>
      <c r="DY123" s="996"/>
      <c r="DZ123" s="997"/>
    </row>
    <row r="124" spans="1:130" s="199" customFormat="1" ht="26.25" customHeight="1" thickBot="1" x14ac:dyDescent="0.2">
      <c r="A124" s="1092"/>
      <c r="B124" s="979"/>
      <c r="C124" s="949" t="s">
        <v>434</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112</v>
      </c>
      <c r="AB124" s="992"/>
      <c r="AC124" s="992"/>
      <c r="AD124" s="992"/>
      <c r="AE124" s="993"/>
      <c r="AF124" s="994" t="s">
        <v>112</v>
      </c>
      <c r="AG124" s="992"/>
      <c r="AH124" s="992"/>
      <c r="AI124" s="992"/>
      <c r="AJ124" s="993"/>
      <c r="AK124" s="994" t="s">
        <v>112</v>
      </c>
      <c r="AL124" s="992"/>
      <c r="AM124" s="992"/>
      <c r="AN124" s="992"/>
      <c r="AO124" s="993"/>
      <c r="AP124" s="995" t="s">
        <v>112</v>
      </c>
      <c r="AQ124" s="996"/>
      <c r="AR124" s="996"/>
      <c r="AS124" s="996"/>
      <c r="AT124" s="997"/>
      <c r="AU124" s="1094" t="s">
        <v>446</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3.9</v>
      </c>
      <c r="BR124" s="1061"/>
      <c r="BS124" s="1061"/>
      <c r="BT124" s="1061"/>
      <c r="BU124" s="1061"/>
      <c r="BV124" s="1061">
        <v>36.4</v>
      </c>
      <c r="BW124" s="1061"/>
      <c r="BX124" s="1061"/>
      <c r="BY124" s="1061"/>
      <c r="BZ124" s="1061"/>
      <c r="CA124" s="1061">
        <v>30.5</v>
      </c>
      <c r="CB124" s="1061"/>
      <c r="CC124" s="1061"/>
      <c r="CD124" s="1061"/>
      <c r="CE124" s="1061"/>
      <c r="CF124" s="1062"/>
      <c r="CG124" s="1063"/>
      <c r="CH124" s="1063"/>
      <c r="CI124" s="1063"/>
      <c r="CJ124" s="1064"/>
      <c r="CK124" s="1046"/>
      <c r="CL124" s="1046"/>
      <c r="CM124" s="1046"/>
      <c r="CN124" s="1046"/>
      <c r="CO124" s="1047"/>
      <c r="CP124" s="1053" t="s">
        <v>447</v>
      </c>
      <c r="CQ124" s="1054"/>
      <c r="CR124" s="1054"/>
      <c r="CS124" s="1054"/>
      <c r="CT124" s="1054"/>
      <c r="CU124" s="1054"/>
      <c r="CV124" s="1054"/>
      <c r="CW124" s="1054"/>
      <c r="CX124" s="1054"/>
      <c r="CY124" s="1054"/>
      <c r="CZ124" s="1054"/>
      <c r="DA124" s="1054"/>
      <c r="DB124" s="1054"/>
      <c r="DC124" s="1054"/>
      <c r="DD124" s="1054"/>
      <c r="DE124" s="1054"/>
      <c r="DF124" s="1055"/>
      <c r="DG124" s="1038" t="s">
        <v>112</v>
      </c>
      <c r="DH124" s="1017"/>
      <c r="DI124" s="1017"/>
      <c r="DJ124" s="1017"/>
      <c r="DK124" s="1018"/>
      <c r="DL124" s="1016" t="s">
        <v>112</v>
      </c>
      <c r="DM124" s="1017"/>
      <c r="DN124" s="1017"/>
      <c r="DO124" s="1017"/>
      <c r="DP124" s="1018"/>
      <c r="DQ124" s="1016" t="s">
        <v>112</v>
      </c>
      <c r="DR124" s="1017"/>
      <c r="DS124" s="1017"/>
      <c r="DT124" s="1017"/>
      <c r="DU124" s="1018"/>
      <c r="DV124" s="1019" t="s">
        <v>112</v>
      </c>
      <c r="DW124" s="1020"/>
      <c r="DX124" s="1020"/>
      <c r="DY124" s="1020"/>
      <c r="DZ124" s="1021"/>
    </row>
    <row r="125" spans="1:130" s="199" customFormat="1" ht="26.25" customHeight="1" x14ac:dyDescent="0.15">
      <c r="A125" s="1092"/>
      <c r="B125" s="979"/>
      <c r="C125" s="949" t="s">
        <v>436</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112</v>
      </c>
      <c r="AB125" s="992"/>
      <c r="AC125" s="992"/>
      <c r="AD125" s="992"/>
      <c r="AE125" s="993"/>
      <c r="AF125" s="994" t="s">
        <v>112</v>
      </c>
      <c r="AG125" s="992"/>
      <c r="AH125" s="992"/>
      <c r="AI125" s="992"/>
      <c r="AJ125" s="993"/>
      <c r="AK125" s="994" t="s">
        <v>112</v>
      </c>
      <c r="AL125" s="992"/>
      <c r="AM125" s="992"/>
      <c r="AN125" s="992"/>
      <c r="AO125" s="993"/>
      <c r="AP125" s="995" t="s">
        <v>112</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448</v>
      </c>
      <c r="CL125" s="1041"/>
      <c r="CM125" s="1041"/>
      <c r="CN125" s="1041"/>
      <c r="CO125" s="1042"/>
      <c r="CP125" s="973" t="s">
        <v>449</v>
      </c>
      <c r="CQ125" s="922"/>
      <c r="CR125" s="922"/>
      <c r="CS125" s="922"/>
      <c r="CT125" s="922"/>
      <c r="CU125" s="922"/>
      <c r="CV125" s="922"/>
      <c r="CW125" s="922"/>
      <c r="CX125" s="922"/>
      <c r="CY125" s="922"/>
      <c r="CZ125" s="922"/>
      <c r="DA125" s="922"/>
      <c r="DB125" s="922"/>
      <c r="DC125" s="922"/>
      <c r="DD125" s="922"/>
      <c r="DE125" s="922"/>
      <c r="DF125" s="923"/>
      <c r="DG125" s="959" t="s">
        <v>112</v>
      </c>
      <c r="DH125" s="960"/>
      <c r="DI125" s="960"/>
      <c r="DJ125" s="960"/>
      <c r="DK125" s="960"/>
      <c r="DL125" s="960" t="s">
        <v>112</v>
      </c>
      <c r="DM125" s="960"/>
      <c r="DN125" s="960"/>
      <c r="DO125" s="960"/>
      <c r="DP125" s="960"/>
      <c r="DQ125" s="960" t="s">
        <v>112</v>
      </c>
      <c r="DR125" s="960"/>
      <c r="DS125" s="960"/>
      <c r="DT125" s="960"/>
      <c r="DU125" s="960"/>
      <c r="DV125" s="961" t="s">
        <v>112</v>
      </c>
      <c r="DW125" s="961"/>
      <c r="DX125" s="961"/>
      <c r="DY125" s="961"/>
      <c r="DZ125" s="962"/>
    </row>
    <row r="126" spans="1:130" s="199" customFormat="1" ht="26.25" customHeight="1" thickBot="1" x14ac:dyDescent="0.2">
      <c r="A126" s="1092"/>
      <c r="B126" s="979"/>
      <c r="C126" s="949" t="s">
        <v>438</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112</v>
      </c>
      <c r="AB126" s="992"/>
      <c r="AC126" s="992"/>
      <c r="AD126" s="992"/>
      <c r="AE126" s="993"/>
      <c r="AF126" s="994" t="s">
        <v>112</v>
      </c>
      <c r="AG126" s="992"/>
      <c r="AH126" s="992"/>
      <c r="AI126" s="992"/>
      <c r="AJ126" s="993"/>
      <c r="AK126" s="994" t="s">
        <v>112</v>
      </c>
      <c r="AL126" s="992"/>
      <c r="AM126" s="992"/>
      <c r="AN126" s="992"/>
      <c r="AO126" s="993"/>
      <c r="AP126" s="995" t="s">
        <v>112</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450</v>
      </c>
      <c r="CQ126" s="983"/>
      <c r="CR126" s="983"/>
      <c r="CS126" s="983"/>
      <c r="CT126" s="983"/>
      <c r="CU126" s="983"/>
      <c r="CV126" s="983"/>
      <c r="CW126" s="983"/>
      <c r="CX126" s="983"/>
      <c r="CY126" s="983"/>
      <c r="CZ126" s="983"/>
      <c r="DA126" s="983"/>
      <c r="DB126" s="983"/>
      <c r="DC126" s="983"/>
      <c r="DD126" s="983"/>
      <c r="DE126" s="983"/>
      <c r="DF126" s="984"/>
      <c r="DG126" s="952">
        <v>308439</v>
      </c>
      <c r="DH126" s="953"/>
      <c r="DI126" s="953"/>
      <c r="DJ126" s="953"/>
      <c r="DK126" s="953"/>
      <c r="DL126" s="953">
        <v>308106</v>
      </c>
      <c r="DM126" s="953"/>
      <c r="DN126" s="953"/>
      <c r="DO126" s="953"/>
      <c r="DP126" s="953"/>
      <c r="DQ126" s="953">
        <v>309062</v>
      </c>
      <c r="DR126" s="953"/>
      <c r="DS126" s="953"/>
      <c r="DT126" s="953"/>
      <c r="DU126" s="953"/>
      <c r="DV126" s="954">
        <v>3.6</v>
      </c>
      <c r="DW126" s="954"/>
      <c r="DX126" s="954"/>
      <c r="DY126" s="954"/>
      <c r="DZ126" s="955"/>
    </row>
    <row r="127" spans="1:130" s="199" customFormat="1" ht="26.25" customHeight="1" x14ac:dyDescent="0.15">
      <c r="A127" s="1093"/>
      <c r="B127" s="981"/>
      <c r="C127" s="1035" t="s">
        <v>451</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v>1952</v>
      </c>
      <c r="AB127" s="992"/>
      <c r="AC127" s="992"/>
      <c r="AD127" s="992"/>
      <c r="AE127" s="993"/>
      <c r="AF127" s="994">
        <v>1467</v>
      </c>
      <c r="AG127" s="992"/>
      <c r="AH127" s="992"/>
      <c r="AI127" s="992"/>
      <c r="AJ127" s="993"/>
      <c r="AK127" s="994">
        <v>1234</v>
      </c>
      <c r="AL127" s="992"/>
      <c r="AM127" s="992"/>
      <c r="AN127" s="992"/>
      <c r="AO127" s="993"/>
      <c r="AP127" s="995">
        <v>0</v>
      </c>
      <c r="AQ127" s="996"/>
      <c r="AR127" s="996"/>
      <c r="AS127" s="996"/>
      <c r="AT127" s="997"/>
      <c r="AU127" s="235"/>
      <c r="AV127" s="235"/>
      <c r="AW127" s="235"/>
      <c r="AX127" s="1065" t="s">
        <v>452</v>
      </c>
      <c r="AY127" s="1066"/>
      <c r="AZ127" s="1066"/>
      <c r="BA127" s="1066"/>
      <c r="BB127" s="1066"/>
      <c r="BC127" s="1066"/>
      <c r="BD127" s="1066"/>
      <c r="BE127" s="1067"/>
      <c r="BF127" s="1068" t="s">
        <v>453</v>
      </c>
      <c r="BG127" s="1066"/>
      <c r="BH127" s="1066"/>
      <c r="BI127" s="1066"/>
      <c r="BJ127" s="1066"/>
      <c r="BK127" s="1066"/>
      <c r="BL127" s="1067"/>
      <c r="BM127" s="1068" t="s">
        <v>454</v>
      </c>
      <c r="BN127" s="1066"/>
      <c r="BO127" s="1066"/>
      <c r="BP127" s="1066"/>
      <c r="BQ127" s="1066"/>
      <c r="BR127" s="1066"/>
      <c r="BS127" s="1067"/>
      <c r="BT127" s="1068" t="s">
        <v>455</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456</v>
      </c>
      <c r="CQ127" s="983"/>
      <c r="CR127" s="983"/>
      <c r="CS127" s="983"/>
      <c r="CT127" s="983"/>
      <c r="CU127" s="983"/>
      <c r="CV127" s="983"/>
      <c r="CW127" s="983"/>
      <c r="CX127" s="983"/>
      <c r="CY127" s="983"/>
      <c r="CZ127" s="983"/>
      <c r="DA127" s="983"/>
      <c r="DB127" s="983"/>
      <c r="DC127" s="983"/>
      <c r="DD127" s="983"/>
      <c r="DE127" s="983"/>
      <c r="DF127" s="984"/>
      <c r="DG127" s="952" t="s">
        <v>112</v>
      </c>
      <c r="DH127" s="953"/>
      <c r="DI127" s="953"/>
      <c r="DJ127" s="953"/>
      <c r="DK127" s="953"/>
      <c r="DL127" s="953" t="s">
        <v>112</v>
      </c>
      <c r="DM127" s="953"/>
      <c r="DN127" s="953"/>
      <c r="DO127" s="953"/>
      <c r="DP127" s="953"/>
      <c r="DQ127" s="953" t="s">
        <v>112</v>
      </c>
      <c r="DR127" s="953"/>
      <c r="DS127" s="953"/>
      <c r="DT127" s="953"/>
      <c r="DU127" s="953"/>
      <c r="DV127" s="954" t="s">
        <v>112</v>
      </c>
      <c r="DW127" s="954"/>
      <c r="DX127" s="954"/>
      <c r="DY127" s="954"/>
      <c r="DZ127" s="955"/>
    </row>
    <row r="128" spans="1:130" s="199" customFormat="1" ht="26.25" customHeight="1" thickBot="1" x14ac:dyDescent="0.2">
      <c r="A128" s="1076" t="s">
        <v>457</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458</v>
      </c>
      <c r="X128" s="1078"/>
      <c r="Y128" s="1078"/>
      <c r="Z128" s="1079"/>
      <c r="AA128" s="1080">
        <v>281838</v>
      </c>
      <c r="AB128" s="1081"/>
      <c r="AC128" s="1081"/>
      <c r="AD128" s="1081"/>
      <c r="AE128" s="1082"/>
      <c r="AF128" s="1083">
        <v>292408</v>
      </c>
      <c r="AG128" s="1081"/>
      <c r="AH128" s="1081"/>
      <c r="AI128" s="1081"/>
      <c r="AJ128" s="1082"/>
      <c r="AK128" s="1083">
        <v>294543</v>
      </c>
      <c r="AL128" s="1081"/>
      <c r="AM128" s="1081"/>
      <c r="AN128" s="1081"/>
      <c r="AO128" s="1082"/>
      <c r="AP128" s="1084"/>
      <c r="AQ128" s="1085"/>
      <c r="AR128" s="1085"/>
      <c r="AS128" s="1085"/>
      <c r="AT128" s="1086"/>
      <c r="AU128" s="235"/>
      <c r="AV128" s="235"/>
      <c r="AW128" s="235"/>
      <c r="AX128" s="921" t="s">
        <v>459</v>
      </c>
      <c r="AY128" s="922"/>
      <c r="AZ128" s="922"/>
      <c r="BA128" s="922"/>
      <c r="BB128" s="922"/>
      <c r="BC128" s="922"/>
      <c r="BD128" s="922"/>
      <c r="BE128" s="923"/>
      <c r="BF128" s="1087" t="s">
        <v>112</v>
      </c>
      <c r="BG128" s="1088"/>
      <c r="BH128" s="1088"/>
      <c r="BI128" s="1088"/>
      <c r="BJ128" s="1088"/>
      <c r="BK128" s="1088"/>
      <c r="BL128" s="1089"/>
      <c r="BM128" s="1087">
        <v>13.33</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460</v>
      </c>
      <c r="CQ128" s="1070"/>
      <c r="CR128" s="1070"/>
      <c r="CS128" s="1070"/>
      <c r="CT128" s="1070"/>
      <c r="CU128" s="1070"/>
      <c r="CV128" s="1070"/>
      <c r="CW128" s="1070"/>
      <c r="CX128" s="1070"/>
      <c r="CY128" s="1070"/>
      <c r="CZ128" s="1070"/>
      <c r="DA128" s="1070"/>
      <c r="DB128" s="1070"/>
      <c r="DC128" s="1070"/>
      <c r="DD128" s="1070"/>
      <c r="DE128" s="1070"/>
      <c r="DF128" s="1071"/>
      <c r="DG128" s="1072" t="s">
        <v>112</v>
      </c>
      <c r="DH128" s="1073"/>
      <c r="DI128" s="1073"/>
      <c r="DJ128" s="1073"/>
      <c r="DK128" s="1073"/>
      <c r="DL128" s="1073" t="s">
        <v>112</v>
      </c>
      <c r="DM128" s="1073"/>
      <c r="DN128" s="1073"/>
      <c r="DO128" s="1073"/>
      <c r="DP128" s="1073"/>
      <c r="DQ128" s="1073" t="s">
        <v>112</v>
      </c>
      <c r="DR128" s="1073"/>
      <c r="DS128" s="1073"/>
      <c r="DT128" s="1073"/>
      <c r="DU128" s="1073"/>
      <c r="DV128" s="1074" t="s">
        <v>112</v>
      </c>
      <c r="DW128" s="1074"/>
      <c r="DX128" s="1074"/>
      <c r="DY128" s="1074"/>
      <c r="DZ128" s="1075"/>
    </row>
    <row r="129" spans="1:131" s="199" customFormat="1" ht="26.25" customHeight="1" x14ac:dyDescent="0.15">
      <c r="A129" s="963" t="s">
        <v>91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461</v>
      </c>
      <c r="X129" s="1107"/>
      <c r="Y129" s="1107"/>
      <c r="Z129" s="1108"/>
      <c r="AA129" s="991">
        <v>9999851</v>
      </c>
      <c r="AB129" s="992"/>
      <c r="AC129" s="992"/>
      <c r="AD129" s="992"/>
      <c r="AE129" s="993"/>
      <c r="AF129" s="994">
        <v>10025135</v>
      </c>
      <c r="AG129" s="992"/>
      <c r="AH129" s="992"/>
      <c r="AI129" s="992"/>
      <c r="AJ129" s="993"/>
      <c r="AK129" s="994">
        <v>9998438</v>
      </c>
      <c r="AL129" s="992"/>
      <c r="AM129" s="992"/>
      <c r="AN129" s="992"/>
      <c r="AO129" s="993"/>
      <c r="AP129" s="1109"/>
      <c r="AQ129" s="1110"/>
      <c r="AR129" s="1110"/>
      <c r="AS129" s="1110"/>
      <c r="AT129" s="1111"/>
      <c r="AU129" s="237"/>
      <c r="AV129" s="237"/>
      <c r="AW129" s="237"/>
      <c r="AX129" s="1100" t="s">
        <v>462</v>
      </c>
      <c r="AY129" s="983"/>
      <c r="AZ129" s="983"/>
      <c r="BA129" s="983"/>
      <c r="BB129" s="983"/>
      <c r="BC129" s="983"/>
      <c r="BD129" s="983"/>
      <c r="BE129" s="984"/>
      <c r="BF129" s="1101" t="s">
        <v>112</v>
      </c>
      <c r="BG129" s="1102"/>
      <c r="BH129" s="1102"/>
      <c r="BI129" s="1102"/>
      <c r="BJ129" s="1102"/>
      <c r="BK129" s="1102"/>
      <c r="BL129" s="1103"/>
      <c r="BM129" s="1101">
        <v>18.329999999999998</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3" t="s">
        <v>463</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464</v>
      </c>
      <c r="X130" s="1107"/>
      <c r="Y130" s="1107"/>
      <c r="Z130" s="1108"/>
      <c r="AA130" s="991">
        <v>1519234</v>
      </c>
      <c r="AB130" s="992"/>
      <c r="AC130" s="992"/>
      <c r="AD130" s="992"/>
      <c r="AE130" s="993"/>
      <c r="AF130" s="994">
        <v>1440876</v>
      </c>
      <c r="AG130" s="992"/>
      <c r="AH130" s="992"/>
      <c r="AI130" s="992"/>
      <c r="AJ130" s="993"/>
      <c r="AK130" s="994">
        <v>1432966</v>
      </c>
      <c r="AL130" s="992"/>
      <c r="AM130" s="992"/>
      <c r="AN130" s="992"/>
      <c r="AO130" s="993"/>
      <c r="AP130" s="1109"/>
      <c r="AQ130" s="1110"/>
      <c r="AR130" s="1110"/>
      <c r="AS130" s="1110"/>
      <c r="AT130" s="1111"/>
      <c r="AU130" s="237"/>
      <c r="AV130" s="237"/>
      <c r="AW130" s="237"/>
      <c r="AX130" s="1100" t="s">
        <v>465</v>
      </c>
      <c r="AY130" s="983"/>
      <c r="AZ130" s="983"/>
      <c r="BA130" s="983"/>
      <c r="BB130" s="983"/>
      <c r="BC130" s="983"/>
      <c r="BD130" s="983"/>
      <c r="BE130" s="984"/>
      <c r="BF130" s="1137">
        <v>9.3000000000000007</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466</v>
      </c>
      <c r="X131" s="1145"/>
      <c r="Y131" s="1145"/>
      <c r="Z131" s="1146"/>
      <c r="AA131" s="1038">
        <v>8480617</v>
      </c>
      <c r="AB131" s="1017"/>
      <c r="AC131" s="1017"/>
      <c r="AD131" s="1017"/>
      <c r="AE131" s="1018"/>
      <c r="AF131" s="1016">
        <v>8584259</v>
      </c>
      <c r="AG131" s="1017"/>
      <c r="AH131" s="1017"/>
      <c r="AI131" s="1017"/>
      <c r="AJ131" s="1018"/>
      <c r="AK131" s="1016">
        <v>8565472</v>
      </c>
      <c r="AL131" s="1017"/>
      <c r="AM131" s="1017"/>
      <c r="AN131" s="1017"/>
      <c r="AO131" s="1018"/>
      <c r="AP131" s="1147"/>
      <c r="AQ131" s="1148"/>
      <c r="AR131" s="1148"/>
      <c r="AS131" s="1148"/>
      <c r="AT131" s="1149"/>
      <c r="AU131" s="237"/>
      <c r="AV131" s="237"/>
      <c r="AW131" s="237"/>
      <c r="AX131" s="1119" t="s">
        <v>467</v>
      </c>
      <c r="AY131" s="1070"/>
      <c r="AZ131" s="1070"/>
      <c r="BA131" s="1070"/>
      <c r="BB131" s="1070"/>
      <c r="BC131" s="1070"/>
      <c r="BD131" s="1070"/>
      <c r="BE131" s="1071"/>
      <c r="BF131" s="1120">
        <v>30.5</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6" t="s">
        <v>468</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469</v>
      </c>
      <c r="W132" s="1130"/>
      <c r="X132" s="1130"/>
      <c r="Y132" s="1130"/>
      <c r="Z132" s="1131"/>
      <c r="AA132" s="1132">
        <v>10.498976669999999</v>
      </c>
      <c r="AB132" s="1133"/>
      <c r="AC132" s="1133"/>
      <c r="AD132" s="1133"/>
      <c r="AE132" s="1134"/>
      <c r="AF132" s="1135">
        <v>9.9102438540000009</v>
      </c>
      <c r="AG132" s="1133"/>
      <c r="AH132" s="1133"/>
      <c r="AI132" s="1133"/>
      <c r="AJ132" s="1134"/>
      <c r="AK132" s="1135">
        <v>7.6087459040000001</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470</v>
      </c>
      <c r="W133" s="1113"/>
      <c r="X133" s="1113"/>
      <c r="Y133" s="1113"/>
      <c r="Z133" s="1114"/>
      <c r="AA133" s="1115">
        <v>10.1</v>
      </c>
      <c r="AB133" s="1116"/>
      <c r="AC133" s="1116"/>
      <c r="AD133" s="1116"/>
      <c r="AE133" s="1117"/>
      <c r="AF133" s="1115">
        <v>10</v>
      </c>
      <c r="AG133" s="1116"/>
      <c r="AH133" s="1116"/>
      <c r="AI133" s="1116"/>
      <c r="AJ133" s="1117"/>
      <c r="AK133" s="1115">
        <v>9.3000000000000007</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3" t="s">
        <v>473</v>
      </c>
      <c r="L7" s="256"/>
      <c r="M7" s="257" t="s">
        <v>474</v>
      </c>
      <c r="N7" s="258"/>
    </row>
    <row r="8" spans="1:16" x14ac:dyDescent="0.15">
      <c r="A8" s="250"/>
      <c r="B8" s="246"/>
      <c r="C8" s="246"/>
      <c r="D8" s="246"/>
      <c r="E8" s="246"/>
      <c r="F8" s="246"/>
      <c r="G8" s="259"/>
      <c r="H8" s="260"/>
      <c r="I8" s="260"/>
      <c r="J8" s="261"/>
      <c r="K8" s="1154"/>
      <c r="L8" s="262" t="s">
        <v>475</v>
      </c>
      <c r="M8" s="263" t="s">
        <v>476</v>
      </c>
      <c r="N8" s="264" t="s">
        <v>477</v>
      </c>
    </row>
    <row r="9" spans="1:16" x14ac:dyDescent="0.15">
      <c r="A9" s="250"/>
      <c r="B9" s="246"/>
      <c r="C9" s="246"/>
      <c r="D9" s="246"/>
      <c r="E9" s="246"/>
      <c r="F9" s="246"/>
      <c r="G9" s="1155" t="s">
        <v>478</v>
      </c>
      <c r="H9" s="1156"/>
      <c r="I9" s="1156"/>
      <c r="J9" s="1157"/>
      <c r="K9" s="265">
        <v>2331016</v>
      </c>
      <c r="L9" s="266">
        <v>54268</v>
      </c>
      <c r="M9" s="267">
        <v>88814</v>
      </c>
      <c r="N9" s="268">
        <v>-38.9</v>
      </c>
    </row>
    <row r="10" spans="1:16" x14ac:dyDescent="0.15">
      <c r="A10" s="250"/>
      <c r="B10" s="246"/>
      <c r="C10" s="246"/>
      <c r="D10" s="246"/>
      <c r="E10" s="246"/>
      <c r="F10" s="246"/>
      <c r="G10" s="1155" t="s">
        <v>479</v>
      </c>
      <c r="H10" s="1156"/>
      <c r="I10" s="1156"/>
      <c r="J10" s="1157"/>
      <c r="K10" s="269">
        <v>346463</v>
      </c>
      <c r="L10" s="270">
        <v>8066</v>
      </c>
      <c r="M10" s="271">
        <v>7348</v>
      </c>
      <c r="N10" s="272">
        <v>9.8000000000000007</v>
      </c>
    </row>
    <row r="11" spans="1:16" ht="13.5" customHeight="1" x14ac:dyDescent="0.15">
      <c r="A11" s="250"/>
      <c r="B11" s="246"/>
      <c r="C11" s="246"/>
      <c r="D11" s="246"/>
      <c r="E11" s="246"/>
      <c r="F11" s="246"/>
      <c r="G11" s="1155" t="s">
        <v>480</v>
      </c>
      <c r="H11" s="1156"/>
      <c r="I11" s="1156"/>
      <c r="J11" s="1157"/>
      <c r="K11" s="269">
        <v>319230</v>
      </c>
      <c r="L11" s="270">
        <v>7432</v>
      </c>
      <c r="M11" s="271">
        <v>9064</v>
      </c>
      <c r="N11" s="272">
        <v>-18</v>
      </c>
    </row>
    <row r="12" spans="1:16" ht="13.5" customHeight="1" x14ac:dyDescent="0.15">
      <c r="A12" s="250"/>
      <c r="B12" s="246"/>
      <c r="C12" s="246"/>
      <c r="D12" s="246"/>
      <c r="E12" s="246"/>
      <c r="F12" s="246"/>
      <c r="G12" s="1155" t="s">
        <v>481</v>
      </c>
      <c r="H12" s="1156"/>
      <c r="I12" s="1156"/>
      <c r="J12" s="1157"/>
      <c r="K12" s="269">
        <v>12662</v>
      </c>
      <c r="L12" s="270">
        <v>295</v>
      </c>
      <c r="M12" s="271">
        <v>917</v>
      </c>
      <c r="N12" s="272">
        <v>-67.8</v>
      </c>
    </row>
    <row r="13" spans="1:16" ht="13.5" customHeight="1" x14ac:dyDescent="0.15">
      <c r="A13" s="250"/>
      <c r="B13" s="246"/>
      <c r="C13" s="246"/>
      <c r="D13" s="246"/>
      <c r="E13" s="246"/>
      <c r="F13" s="246"/>
      <c r="G13" s="1155" t="s">
        <v>482</v>
      </c>
      <c r="H13" s="1156"/>
      <c r="I13" s="1156"/>
      <c r="J13" s="1157"/>
      <c r="K13" s="269" t="s">
        <v>483</v>
      </c>
      <c r="L13" s="270" t="s">
        <v>483</v>
      </c>
      <c r="M13" s="271">
        <v>11</v>
      </c>
      <c r="N13" s="272" t="s">
        <v>483</v>
      </c>
    </row>
    <row r="14" spans="1:16" ht="13.5" customHeight="1" x14ac:dyDescent="0.15">
      <c r="A14" s="250"/>
      <c r="B14" s="246"/>
      <c r="C14" s="246"/>
      <c r="D14" s="246"/>
      <c r="E14" s="246"/>
      <c r="F14" s="246"/>
      <c r="G14" s="1155" t="s">
        <v>484</v>
      </c>
      <c r="H14" s="1156"/>
      <c r="I14" s="1156"/>
      <c r="J14" s="1157"/>
      <c r="K14" s="269">
        <v>125620</v>
      </c>
      <c r="L14" s="270">
        <v>2925</v>
      </c>
      <c r="M14" s="271">
        <v>3976</v>
      </c>
      <c r="N14" s="272">
        <v>-26.4</v>
      </c>
    </row>
    <row r="15" spans="1:16" ht="13.5" customHeight="1" x14ac:dyDescent="0.15">
      <c r="A15" s="250"/>
      <c r="B15" s="246"/>
      <c r="C15" s="246"/>
      <c r="D15" s="246"/>
      <c r="E15" s="246"/>
      <c r="F15" s="246"/>
      <c r="G15" s="1155" t="s">
        <v>485</v>
      </c>
      <c r="H15" s="1156"/>
      <c r="I15" s="1156"/>
      <c r="J15" s="1157"/>
      <c r="K15" s="269">
        <v>82751</v>
      </c>
      <c r="L15" s="270">
        <v>1927</v>
      </c>
      <c r="M15" s="271">
        <v>2094</v>
      </c>
      <c r="N15" s="272">
        <v>-8</v>
      </c>
    </row>
    <row r="16" spans="1:16" x14ac:dyDescent="0.15">
      <c r="A16" s="250"/>
      <c r="B16" s="246"/>
      <c r="C16" s="246"/>
      <c r="D16" s="246"/>
      <c r="E16" s="246"/>
      <c r="F16" s="246"/>
      <c r="G16" s="1158" t="s">
        <v>486</v>
      </c>
      <c r="H16" s="1159"/>
      <c r="I16" s="1159"/>
      <c r="J16" s="1160"/>
      <c r="K16" s="270">
        <v>-172266</v>
      </c>
      <c r="L16" s="270">
        <v>-4010</v>
      </c>
      <c r="M16" s="271">
        <v>-9674</v>
      </c>
      <c r="N16" s="272">
        <v>-58.5</v>
      </c>
    </row>
    <row r="17" spans="1:16" x14ac:dyDescent="0.15">
      <c r="A17" s="250"/>
      <c r="B17" s="246"/>
      <c r="C17" s="246"/>
      <c r="D17" s="246"/>
      <c r="E17" s="246"/>
      <c r="F17" s="246"/>
      <c r="G17" s="1158" t="s">
        <v>169</v>
      </c>
      <c r="H17" s="1159"/>
      <c r="I17" s="1159"/>
      <c r="J17" s="1160"/>
      <c r="K17" s="270">
        <v>3045476</v>
      </c>
      <c r="L17" s="270">
        <v>70901</v>
      </c>
      <c r="M17" s="271">
        <v>102550</v>
      </c>
      <c r="N17" s="272">
        <v>-30.9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50" t="s">
        <v>491</v>
      </c>
      <c r="H21" s="1151"/>
      <c r="I21" s="1151"/>
      <c r="J21" s="1152"/>
      <c r="K21" s="282">
        <v>6.59</v>
      </c>
      <c r="L21" s="283">
        <v>9.9600000000000009</v>
      </c>
      <c r="M21" s="284">
        <v>-3.37</v>
      </c>
      <c r="N21" s="251"/>
      <c r="O21" s="285"/>
      <c r="P21" s="281"/>
    </row>
    <row r="22" spans="1:16" s="286" customFormat="1" x14ac:dyDescent="0.15">
      <c r="A22" s="281"/>
      <c r="B22" s="251"/>
      <c r="C22" s="251"/>
      <c r="D22" s="251"/>
      <c r="E22" s="251"/>
      <c r="F22" s="251"/>
      <c r="G22" s="1150" t="s">
        <v>492</v>
      </c>
      <c r="H22" s="1151"/>
      <c r="I22" s="1151"/>
      <c r="J22" s="1152"/>
      <c r="K22" s="287">
        <v>98.5</v>
      </c>
      <c r="L22" s="288">
        <v>97.8</v>
      </c>
      <c r="M22" s="289">
        <v>0.7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3" t="s">
        <v>473</v>
      </c>
      <c r="L30" s="256"/>
      <c r="M30" s="257" t="s">
        <v>474</v>
      </c>
      <c r="N30" s="258"/>
    </row>
    <row r="31" spans="1:16" x14ac:dyDescent="0.15">
      <c r="A31" s="250"/>
      <c r="B31" s="246"/>
      <c r="C31" s="246"/>
      <c r="D31" s="246"/>
      <c r="E31" s="246"/>
      <c r="F31" s="246"/>
      <c r="G31" s="259"/>
      <c r="H31" s="260"/>
      <c r="I31" s="260"/>
      <c r="J31" s="261"/>
      <c r="K31" s="1154"/>
      <c r="L31" s="262" t="s">
        <v>475</v>
      </c>
      <c r="M31" s="263" t="s">
        <v>476</v>
      </c>
      <c r="N31" s="264" t="s">
        <v>477</v>
      </c>
    </row>
    <row r="32" spans="1:16" ht="27" customHeight="1" x14ac:dyDescent="0.15">
      <c r="A32" s="250"/>
      <c r="B32" s="246"/>
      <c r="C32" s="246"/>
      <c r="D32" s="246"/>
      <c r="E32" s="246"/>
      <c r="F32" s="246"/>
      <c r="G32" s="1166" t="s">
        <v>496</v>
      </c>
      <c r="H32" s="1167"/>
      <c r="I32" s="1167"/>
      <c r="J32" s="1168"/>
      <c r="K32" s="296">
        <v>1561963</v>
      </c>
      <c r="L32" s="296">
        <v>36364</v>
      </c>
      <c r="M32" s="297">
        <v>68120</v>
      </c>
      <c r="N32" s="298">
        <v>-46.6</v>
      </c>
    </row>
    <row r="33" spans="1:16" ht="13.5" customHeight="1" x14ac:dyDescent="0.15">
      <c r="A33" s="250"/>
      <c r="B33" s="246"/>
      <c r="C33" s="246"/>
      <c r="D33" s="246"/>
      <c r="E33" s="246"/>
      <c r="F33" s="246"/>
      <c r="G33" s="1166" t="s">
        <v>497</v>
      </c>
      <c r="H33" s="1167"/>
      <c r="I33" s="1167"/>
      <c r="J33" s="1168"/>
      <c r="K33" s="296" t="s">
        <v>483</v>
      </c>
      <c r="L33" s="296" t="s">
        <v>483</v>
      </c>
      <c r="M33" s="297" t="s">
        <v>483</v>
      </c>
      <c r="N33" s="298" t="s">
        <v>483</v>
      </c>
    </row>
    <row r="34" spans="1:16" ht="27" customHeight="1" x14ac:dyDescent="0.15">
      <c r="A34" s="250"/>
      <c r="B34" s="246"/>
      <c r="C34" s="246"/>
      <c r="D34" s="246"/>
      <c r="E34" s="246"/>
      <c r="F34" s="246"/>
      <c r="G34" s="1166" t="s">
        <v>498</v>
      </c>
      <c r="H34" s="1167"/>
      <c r="I34" s="1167"/>
      <c r="J34" s="1168"/>
      <c r="K34" s="296" t="s">
        <v>483</v>
      </c>
      <c r="L34" s="296" t="s">
        <v>483</v>
      </c>
      <c r="M34" s="297">
        <v>13</v>
      </c>
      <c r="N34" s="298" t="s">
        <v>483</v>
      </c>
    </row>
    <row r="35" spans="1:16" ht="27" customHeight="1" x14ac:dyDescent="0.15">
      <c r="A35" s="250"/>
      <c r="B35" s="246"/>
      <c r="C35" s="246"/>
      <c r="D35" s="246"/>
      <c r="E35" s="246"/>
      <c r="F35" s="246"/>
      <c r="G35" s="1166" t="s">
        <v>499</v>
      </c>
      <c r="H35" s="1167"/>
      <c r="I35" s="1167"/>
      <c r="J35" s="1168"/>
      <c r="K35" s="296">
        <v>702975</v>
      </c>
      <c r="L35" s="296">
        <v>16366</v>
      </c>
      <c r="M35" s="297">
        <v>17609</v>
      </c>
      <c r="N35" s="298">
        <v>-7.1</v>
      </c>
    </row>
    <row r="36" spans="1:16" ht="27" customHeight="1" x14ac:dyDescent="0.15">
      <c r="A36" s="250"/>
      <c r="B36" s="246"/>
      <c r="C36" s="246"/>
      <c r="D36" s="246"/>
      <c r="E36" s="246"/>
      <c r="F36" s="246"/>
      <c r="G36" s="1166" t="s">
        <v>500</v>
      </c>
      <c r="H36" s="1167"/>
      <c r="I36" s="1167"/>
      <c r="J36" s="1168"/>
      <c r="K36" s="296">
        <v>113062</v>
      </c>
      <c r="L36" s="296">
        <v>2632</v>
      </c>
      <c r="M36" s="297">
        <v>2944</v>
      </c>
      <c r="N36" s="298">
        <v>-10.6</v>
      </c>
    </row>
    <row r="37" spans="1:16" ht="13.5" customHeight="1" x14ac:dyDescent="0.15">
      <c r="A37" s="250"/>
      <c r="B37" s="246"/>
      <c r="C37" s="246"/>
      <c r="D37" s="246"/>
      <c r="E37" s="246"/>
      <c r="F37" s="246"/>
      <c r="G37" s="1166" t="s">
        <v>501</v>
      </c>
      <c r="H37" s="1167"/>
      <c r="I37" s="1167"/>
      <c r="J37" s="1168"/>
      <c r="K37" s="296">
        <v>1234</v>
      </c>
      <c r="L37" s="296">
        <v>29</v>
      </c>
      <c r="M37" s="297">
        <v>1200</v>
      </c>
      <c r="N37" s="298">
        <v>-97.6</v>
      </c>
    </row>
    <row r="38" spans="1:16" ht="27" customHeight="1" x14ac:dyDescent="0.15">
      <c r="A38" s="250"/>
      <c r="B38" s="246"/>
      <c r="C38" s="246"/>
      <c r="D38" s="246"/>
      <c r="E38" s="246"/>
      <c r="F38" s="246"/>
      <c r="G38" s="1169" t="s">
        <v>502</v>
      </c>
      <c r="H38" s="1170"/>
      <c r="I38" s="1170"/>
      <c r="J38" s="1171"/>
      <c r="K38" s="299" t="s">
        <v>483</v>
      </c>
      <c r="L38" s="299" t="s">
        <v>483</v>
      </c>
      <c r="M38" s="300">
        <v>5</v>
      </c>
      <c r="N38" s="301" t="s">
        <v>483</v>
      </c>
      <c r="O38" s="295"/>
    </row>
    <row r="39" spans="1:16" x14ac:dyDescent="0.15">
      <c r="A39" s="250"/>
      <c r="B39" s="246"/>
      <c r="C39" s="246"/>
      <c r="D39" s="246"/>
      <c r="E39" s="246"/>
      <c r="F39" s="246"/>
      <c r="G39" s="1169" t="s">
        <v>503</v>
      </c>
      <c r="H39" s="1170"/>
      <c r="I39" s="1170"/>
      <c r="J39" s="1171"/>
      <c r="K39" s="302">
        <v>-294543</v>
      </c>
      <c r="L39" s="302">
        <v>-6857</v>
      </c>
      <c r="M39" s="303">
        <v>-3946</v>
      </c>
      <c r="N39" s="304">
        <v>73.8</v>
      </c>
      <c r="O39" s="295"/>
    </row>
    <row r="40" spans="1:16" ht="27" customHeight="1" x14ac:dyDescent="0.15">
      <c r="A40" s="250"/>
      <c r="B40" s="246"/>
      <c r="C40" s="246"/>
      <c r="D40" s="246"/>
      <c r="E40" s="246"/>
      <c r="F40" s="246"/>
      <c r="G40" s="1166" t="s">
        <v>504</v>
      </c>
      <c r="H40" s="1167"/>
      <c r="I40" s="1167"/>
      <c r="J40" s="1168"/>
      <c r="K40" s="302">
        <v>-1432966</v>
      </c>
      <c r="L40" s="302">
        <v>-33360</v>
      </c>
      <c r="M40" s="303">
        <v>-59158</v>
      </c>
      <c r="N40" s="304">
        <v>-43.6</v>
      </c>
      <c r="O40" s="295"/>
    </row>
    <row r="41" spans="1:16" x14ac:dyDescent="0.15">
      <c r="A41" s="250"/>
      <c r="B41" s="246"/>
      <c r="C41" s="246"/>
      <c r="D41" s="246"/>
      <c r="E41" s="246"/>
      <c r="F41" s="246"/>
      <c r="G41" s="1172" t="s">
        <v>280</v>
      </c>
      <c r="H41" s="1173"/>
      <c r="I41" s="1173"/>
      <c r="J41" s="1174"/>
      <c r="K41" s="296">
        <v>651725</v>
      </c>
      <c r="L41" s="302">
        <v>15173</v>
      </c>
      <c r="M41" s="303">
        <v>26787</v>
      </c>
      <c r="N41" s="304">
        <v>-43.4</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61" t="s">
        <v>473</v>
      </c>
      <c r="J49" s="1163" t="s">
        <v>508</v>
      </c>
      <c r="K49" s="1164"/>
      <c r="L49" s="1164"/>
      <c r="M49" s="1164"/>
      <c r="N49" s="1165"/>
    </row>
    <row r="50" spans="1:14" x14ac:dyDescent="0.15">
      <c r="A50" s="250"/>
      <c r="B50" s="246"/>
      <c r="C50" s="246"/>
      <c r="D50" s="246"/>
      <c r="E50" s="246"/>
      <c r="F50" s="246"/>
      <c r="G50" s="314"/>
      <c r="H50" s="315"/>
      <c r="I50" s="1162"/>
      <c r="J50" s="316" t="s">
        <v>509</v>
      </c>
      <c r="K50" s="317" t="s">
        <v>510</v>
      </c>
      <c r="L50" s="318" t="s">
        <v>511</v>
      </c>
      <c r="M50" s="319" t="s">
        <v>512</v>
      </c>
      <c r="N50" s="320" t="s">
        <v>513</v>
      </c>
    </row>
    <row r="51" spans="1:14" x14ac:dyDescent="0.15">
      <c r="A51" s="250"/>
      <c r="B51" s="246"/>
      <c r="C51" s="246"/>
      <c r="D51" s="246"/>
      <c r="E51" s="246"/>
      <c r="F51" s="246"/>
      <c r="G51" s="312" t="s">
        <v>514</v>
      </c>
      <c r="H51" s="313"/>
      <c r="I51" s="321">
        <v>2098159</v>
      </c>
      <c r="J51" s="322">
        <v>47971</v>
      </c>
      <c r="K51" s="323">
        <v>10.9</v>
      </c>
      <c r="L51" s="324">
        <v>75709</v>
      </c>
      <c r="M51" s="325">
        <v>12.7</v>
      </c>
      <c r="N51" s="326">
        <v>-1.8</v>
      </c>
    </row>
    <row r="52" spans="1:14" x14ac:dyDescent="0.15">
      <c r="A52" s="250"/>
      <c r="B52" s="246"/>
      <c r="C52" s="246"/>
      <c r="D52" s="246"/>
      <c r="E52" s="246"/>
      <c r="F52" s="246"/>
      <c r="G52" s="327"/>
      <c r="H52" s="328" t="s">
        <v>515</v>
      </c>
      <c r="I52" s="329">
        <v>980984</v>
      </c>
      <c r="J52" s="330">
        <v>22429</v>
      </c>
      <c r="K52" s="331">
        <v>-2.2999999999999998</v>
      </c>
      <c r="L52" s="332">
        <v>35212</v>
      </c>
      <c r="M52" s="333">
        <v>0</v>
      </c>
      <c r="N52" s="334">
        <v>-2.2999999999999998</v>
      </c>
    </row>
    <row r="53" spans="1:14" x14ac:dyDescent="0.15">
      <c r="A53" s="250"/>
      <c r="B53" s="246"/>
      <c r="C53" s="246"/>
      <c r="D53" s="246"/>
      <c r="E53" s="246"/>
      <c r="F53" s="246"/>
      <c r="G53" s="312" t="s">
        <v>516</v>
      </c>
      <c r="H53" s="313"/>
      <c r="I53" s="321">
        <v>1986205</v>
      </c>
      <c r="J53" s="322">
        <v>45517</v>
      </c>
      <c r="K53" s="323">
        <v>-5.0999999999999996</v>
      </c>
      <c r="L53" s="324">
        <v>90961</v>
      </c>
      <c r="M53" s="325">
        <v>20.100000000000001</v>
      </c>
      <c r="N53" s="326">
        <v>-25.2</v>
      </c>
    </row>
    <row r="54" spans="1:14" x14ac:dyDescent="0.15">
      <c r="A54" s="250"/>
      <c r="B54" s="246"/>
      <c r="C54" s="246"/>
      <c r="D54" s="246"/>
      <c r="E54" s="246"/>
      <c r="F54" s="246"/>
      <c r="G54" s="327"/>
      <c r="H54" s="328" t="s">
        <v>515</v>
      </c>
      <c r="I54" s="329">
        <v>1203836</v>
      </c>
      <c r="J54" s="330">
        <v>27588</v>
      </c>
      <c r="K54" s="331">
        <v>23</v>
      </c>
      <c r="L54" s="332">
        <v>37720</v>
      </c>
      <c r="M54" s="333">
        <v>7.1</v>
      </c>
      <c r="N54" s="334">
        <v>15.9</v>
      </c>
    </row>
    <row r="55" spans="1:14" x14ac:dyDescent="0.15">
      <c r="A55" s="250"/>
      <c r="B55" s="246"/>
      <c r="C55" s="246"/>
      <c r="D55" s="246"/>
      <c r="E55" s="246"/>
      <c r="F55" s="246"/>
      <c r="G55" s="312" t="s">
        <v>517</v>
      </c>
      <c r="H55" s="313"/>
      <c r="I55" s="321">
        <v>5744271</v>
      </c>
      <c r="J55" s="322">
        <v>132034</v>
      </c>
      <c r="K55" s="323">
        <v>190.1</v>
      </c>
      <c r="L55" s="324">
        <v>106614</v>
      </c>
      <c r="M55" s="325">
        <v>17.2</v>
      </c>
      <c r="N55" s="326">
        <v>172.9</v>
      </c>
    </row>
    <row r="56" spans="1:14" x14ac:dyDescent="0.15">
      <c r="A56" s="250"/>
      <c r="B56" s="246"/>
      <c r="C56" s="246"/>
      <c r="D56" s="246"/>
      <c r="E56" s="246"/>
      <c r="F56" s="246"/>
      <c r="G56" s="327"/>
      <c r="H56" s="328" t="s">
        <v>515</v>
      </c>
      <c r="I56" s="329">
        <v>3571273</v>
      </c>
      <c r="J56" s="330">
        <v>82087</v>
      </c>
      <c r="K56" s="331">
        <v>197.5</v>
      </c>
      <c r="L56" s="332">
        <v>45545</v>
      </c>
      <c r="M56" s="333">
        <v>20.7</v>
      </c>
      <c r="N56" s="334">
        <v>176.8</v>
      </c>
    </row>
    <row r="57" spans="1:14" x14ac:dyDescent="0.15">
      <c r="A57" s="250"/>
      <c r="B57" s="246"/>
      <c r="C57" s="246"/>
      <c r="D57" s="246"/>
      <c r="E57" s="246"/>
      <c r="F57" s="246"/>
      <c r="G57" s="312" t="s">
        <v>518</v>
      </c>
      <c r="H57" s="313"/>
      <c r="I57" s="321">
        <v>6226341</v>
      </c>
      <c r="J57" s="322">
        <v>143759</v>
      </c>
      <c r="K57" s="323">
        <v>8.9</v>
      </c>
      <c r="L57" s="324">
        <v>85459</v>
      </c>
      <c r="M57" s="325">
        <v>-19.8</v>
      </c>
      <c r="N57" s="326">
        <v>28.7</v>
      </c>
    </row>
    <row r="58" spans="1:14" x14ac:dyDescent="0.15">
      <c r="A58" s="250"/>
      <c r="B58" s="246"/>
      <c r="C58" s="246"/>
      <c r="D58" s="246"/>
      <c r="E58" s="246"/>
      <c r="F58" s="246"/>
      <c r="G58" s="327"/>
      <c r="H58" s="328" t="s">
        <v>515</v>
      </c>
      <c r="I58" s="329">
        <v>3486500</v>
      </c>
      <c r="J58" s="330">
        <v>80499</v>
      </c>
      <c r="K58" s="331">
        <v>-1.9</v>
      </c>
      <c r="L58" s="332">
        <v>44378</v>
      </c>
      <c r="M58" s="333">
        <v>-2.6</v>
      </c>
      <c r="N58" s="334">
        <v>0.7</v>
      </c>
    </row>
    <row r="59" spans="1:14" x14ac:dyDescent="0.15">
      <c r="A59" s="250"/>
      <c r="B59" s="246"/>
      <c r="C59" s="246"/>
      <c r="D59" s="246"/>
      <c r="E59" s="246"/>
      <c r="F59" s="246"/>
      <c r="G59" s="312" t="s">
        <v>519</v>
      </c>
      <c r="H59" s="313"/>
      <c r="I59" s="321">
        <v>2814168</v>
      </c>
      <c r="J59" s="322">
        <v>65516</v>
      </c>
      <c r="K59" s="323">
        <v>-54.4</v>
      </c>
      <c r="L59" s="324">
        <v>83280</v>
      </c>
      <c r="M59" s="325">
        <v>-2.5</v>
      </c>
      <c r="N59" s="326">
        <v>-51.9</v>
      </c>
    </row>
    <row r="60" spans="1:14" x14ac:dyDescent="0.15">
      <c r="A60" s="250"/>
      <c r="B60" s="246"/>
      <c r="C60" s="246"/>
      <c r="D60" s="246"/>
      <c r="E60" s="246"/>
      <c r="F60" s="246"/>
      <c r="G60" s="327"/>
      <c r="H60" s="328" t="s">
        <v>515</v>
      </c>
      <c r="I60" s="335">
        <v>1730442</v>
      </c>
      <c r="J60" s="330">
        <v>40286</v>
      </c>
      <c r="K60" s="331">
        <v>-50</v>
      </c>
      <c r="L60" s="332">
        <v>43123</v>
      </c>
      <c r="M60" s="333">
        <v>-2.8</v>
      </c>
      <c r="N60" s="334">
        <v>-47.2</v>
      </c>
    </row>
    <row r="61" spans="1:14" x14ac:dyDescent="0.15">
      <c r="A61" s="250"/>
      <c r="B61" s="246"/>
      <c r="C61" s="246"/>
      <c r="D61" s="246"/>
      <c r="E61" s="246"/>
      <c r="F61" s="246"/>
      <c r="G61" s="312" t="s">
        <v>520</v>
      </c>
      <c r="H61" s="336"/>
      <c r="I61" s="337">
        <v>3773829</v>
      </c>
      <c r="J61" s="338">
        <v>86959</v>
      </c>
      <c r="K61" s="339">
        <v>30.1</v>
      </c>
      <c r="L61" s="340">
        <v>88405</v>
      </c>
      <c r="M61" s="341">
        <v>5.5</v>
      </c>
      <c r="N61" s="326">
        <v>24.6</v>
      </c>
    </row>
    <row r="62" spans="1:14" x14ac:dyDescent="0.15">
      <c r="A62" s="250"/>
      <c r="B62" s="246"/>
      <c r="C62" s="246"/>
      <c r="D62" s="246"/>
      <c r="E62" s="246"/>
      <c r="F62" s="246"/>
      <c r="G62" s="327"/>
      <c r="H62" s="328" t="s">
        <v>515</v>
      </c>
      <c r="I62" s="329">
        <v>2194607</v>
      </c>
      <c r="J62" s="330">
        <v>50578</v>
      </c>
      <c r="K62" s="331">
        <v>33.299999999999997</v>
      </c>
      <c r="L62" s="332">
        <v>41196</v>
      </c>
      <c r="M62" s="333">
        <v>4.5</v>
      </c>
      <c r="N62" s="334">
        <v>28.8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5" t="s">
        <v>3</v>
      </c>
      <c r="D47" s="1175"/>
      <c r="E47" s="1176"/>
      <c r="F47" s="11">
        <v>21.51</v>
      </c>
      <c r="G47" s="12">
        <v>21.27</v>
      </c>
      <c r="H47" s="12">
        <v>22.62</v>
      </c>
      <c r="I47" s="12">
        <v>24.96</v>
      </c>
      <c r="J47" s="13">
        <v>26.13</v>
      </c>
    </row>
    <row r="48" spans="2:10" ht="57.75" customHeight="1" x14ac:dyDescent="0.15">
      <c r="B48" s="14"/>
      <c r="C48" s="1177" t="s">
        <v>4</v>
      </c>
      <c r="D48" s="1177"/>
      <c r="E48" s="1178"/>
      <c r="F48" s="15">
        <v>4.7</v>
      </c>
      <c r="G48" s="16">
        <v>5.79</v>
      </c>
      <c r="H48" s="16">
        <v>5.09</v>
      </c>
      <c r="I48" s="16">
        <v>5.6</v>
      </c>
      <c r="J48" s="17">
        <v>5.78</v>
      </c>
    </row>
    <row r="49" spans="2:10" ht="57.75" customHeight="1" thickBot="1" x14ac:dyDescent="0.2">
      <c r="B49" s="18"/>
      <c r="C49" s="1179" t="s">
        <v>5</v>
      </c>
      <c r="D49" s="1179"/>
      <c r="E49" s="1180"/>
      <c r="F49" s="19" t="s">
        <v>527</v>
      </c>
      <c r="G49" s="20">
        <v>1.1399999999999999</v>
      </c>
      <c r="H49" s="20" t="s">
        <v>528</v>
      </c>
      <c r="I49" s="20">
        <v>0.53</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2018-04-13T06:53:34Z</cp:lastPrinted>
  <dcterms:created xsi:type="dcterms:W3CDTF">2018-01-24T04:54:21Z</dcterms:created>
  <dcterms:modified xsi:type="dcterms:W3CDTF">2018-10-29T06:54:09Z</dcterms:modified>
</cp:coreProperties>
</file>