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H28(2016)\E都市建設部\C水道課\01庶務経営係\調査\地方事務所地域政策課\企画振興係\Ｈ28\02　202142茅野市\"/>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<sst xmlns="http://schemas.openxmlformats.org/spreadsheetml/2006/main" count="217" uniqueCount="106">
  <si>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</si>
  <si>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</si>
  <si>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</si>
  <si>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</si>
  <si>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</si>
  <si>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</si>
  <si>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</si>
  <si>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</si>
  <si>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</si>
  <si>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</si>
  <si>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</si>
  <si>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</si>
  <si>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</si>
  <si>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</si>
  <si>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</si>
  <si>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</si>
  <si>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</si>
  <si>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</si>
  <si>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</si>
  <si>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</si>
  <si>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</si>
  <si>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</si>
  <si>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</si>
  <si>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</si>
  <si>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</si>
  <si>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</si>
  <si>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</si>
  <si>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</si>
  <si>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</si>
  <si>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</si>
  <si>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</si>
  <si>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</si>
  <si>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</si>
  <si>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</si>
  <si>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</si>
  <si>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</si>
  <si>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</si>
  <si>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</si>
  <si>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</si>
  <si>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</si>
  <si>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</si>
  <si>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</si>
  <si>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</si>
  <si>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</si>
  <si>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</si>
  <si>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</si>
  <si>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</si>
  <si>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</si>
  <si>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</si>
  <si>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</si>
  <si>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</si>
  <si>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</si>
  <si>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</si>
  <si>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</si>
  <si>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</si>
  <si>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</si>
  <si>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</si>
  <si>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</si>
  <si>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</si>
  <si>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</si>
  <si>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</si>
  <si>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</si>
  <si>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</si>
  <si>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</si>
  <si>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</si>
  <si>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</si>
  <si>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</si>
  <si>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</si>
  <si>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</si>
  <si>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</si>
  <si>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</si>
  <si>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</si>
  <si>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</si>
  <si>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</si>
  <si>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</si>
  <si>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</si>
  <si>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</si>
  <si>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</si>
  <si>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</si>
  <si>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</si>
  <si>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</si>
  <si>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</si>
  <si>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</si>
  <si>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</si>
  <si>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</si>
  <si>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</si>
  <si>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</si>
  <si>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</si>
  <si>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</si>
  <si>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</si>
  <si>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</si>
  <si>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</si>
  <si>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茅野市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</si>
  <si>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</si>
  <si>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</si>
  <si>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</si>
  <si>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</si>
  <si>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</si>
  <si>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</si>
  <si>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</si>
  <si>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</si>
  <si>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</si>
  <si>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</si>
  <si>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経常収支比率より単年度の収支は黒字である。累積欠損金もなく、債務に対する支払能力もあり、債務残高も減ってきている。経営の健全性はあると思われる。
　効率性について、施設利用率では平均値より高いので良く利用されてると思われるが、有収率を見ると平均より低いので、水道施設や給水装置を通して給水される水量が収益に結びついていないため、対策を講じる必要があると思われる。</t>
    <rPh sb="68" eb="69">
      <t>オモ</t>
    </rPh>
    <rPh sb="99" eb="100">
      <t>ヨ</t>
    </rPh>
    <rPh sb="177" eb="178">
      <t>オモ</t>
    </rPh>
    <phoneticPr fontId="4"/>
  </si>
  <si>
    <t>　老朽化の状況について、老朽化がさらに進んでおり、長寿命化対策のための更新をしているが、今後のためにも更なる更新が必要と思われる。</t>
    <rPh sb="12" eb="15">
      <t>ロウキュウカ</t>
    </rPh>
    <rPh sb="19" eb="20">
      <t>スス</t>
    </rPh>
    <rPh sb="25" eb="26">
      <t>チョウ</t>
    </rPh>
    <rPh sb="26" eb="29">
      <t>ジュミョウカ</t>
    </rPh>
    <rPh sb="29" eb="31">
      <t>タイサク</t>
    </rPh>
    <rPh sb="35" eb="37">
      <t>コウシン</t>
    </rPh>
    <rPh sb="44" eb="46">
      <t>コンゴ</t>
    </rPh>
    <rPh sb="51" eb="52">
      <t>サラ</t>
    </rPh>
    <rPh sb="54" eb="56">
      <t>コウシン</t>
    </rPh>
    <rPh sb="57" eb="59">
      <t>ヒツヨウ</t>
    </rPh>
    <rPh sb="60" eb="61">
      <t>オモ</t>
    </rPh>
    <phoneticPr fontId="4"/>
  </si>
  <si>
    <t>　現状、健全運営をしていますが、平成２９年度から３上水（茅野市上水道、蓼科上水道、白樺湖上水道）を統合し、料金の統一など始まります。老朽管の更新やそのための財源確保、蓼科上水の豊富な水源水量の有効活用など、経営基盤強化のため取組が必要と思われる。</t>
    <rPh sb="16" eb="18">
      <t>ヘイセイ</t>
    </rPh>
    <rPh sb="20" eb="22">
      <t>ネンド</t>
    </rPh>
    <rPh sb="25" eb="27">
      <t>ジョウスイ</t>
    </rPh>
    <rPh sb="28" eb="31">
      <t>チノシ</t>
    </rPh>
    <rPh sb="31" eb="34">
      <t>ジョウスイドウ</t>
    </rPh>
    <rPh sb="35" eb="37">
      <t>タテシナ</t>
    </rPh>
    <rPh sb="37" eb="40">
      <t>ジョウスイドウ</t>
    </rPh>
    <rPh sb="41" eb="44">
      <t>シラカバコ</t>
    </rPh>
    <rPh sb="44" eb="47">
      <t>ジョウスイドウ</t>
    </rPh>
    <rPh sb="49" eb="51">
      <t>トウゴウ</t>
    </rPh>
    <rPh sb="53" eb="55">
      <t>リョウキン</t>
    </rPh>
    <rPh sb="56" eb="58">
      <t>トウイツ</t>
    </rPh>
    <rPh sb="60" eb="61">
      <t>ハジ</t>
    </rPh>
    <rPh sb="66" eb="68">
      <t>ロウキュウ</t>
    </rPh>
    <rPh sb="68" eb="69">
      <t>カン</t>
    </rPh>
    <rPh sb="70" eb="72">
      <t>コウシン</t>
    </rPh>
    <rPh sb="78" eb="80">
      <t>ザイゲン</t>
    </rPh>
    <rPh sb="80" eb="82">
      <t>カクホ</t>
    </rPh>
    <rPh sb="118" eb="119">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</si>
</sst>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0.19</c:v>
                </c:pt>
                <c:pt idx="1">
                  <c:v>0.34</c:v>
                </c:pt>
                <c:pt idx="2">
                  <c:v>0.56000000000000005</c:v>
                </c:pt>
                <c:pt idx="3">
                  <c:v>1.52</c:v>
                </c:pt>
                <c:pt idx="4">
                  <c:v>0.27</c:v>
                </c:pt>
              </c:numCache>
            </c:numRef>
          </c:val>
        </c:ser>
        <c:dLbls>
          <c:showLegendKey val="0"/>
          <c:showVal val="0"/>
          <c:showCatName val="0"/>
          <c:showSerName val="0"/>
          <c:showPercent val="0"/>
          <c:showBubbleSize val="0"/>
        </c:dLbls>
        <c:gapWidth val="150"/>
        <c:axId val="332320800"/>
        <c:axId val="2584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332320800"/>
        <c:axId val="258481792"/>
      </c:lineChart>
      <c:dateAx>
        <c:axId val="332320800"/>
        <c:scaling>
          <c:orientation val="minMax"/>
        </c:scaling>
        <c:delete val="1"/>
        <c:axPos val="b"/>
        <c:numFmt formatCode="ge" sourceLinked="1"/>
        <c:majorTickMark val="none"/>
        <c:minorTickMark val="none"/>
        <c:tickLblPos val="none"/>
        <c:crossAx val="258481792"/>
        <c:crosses val="autoZero"/>
        <c:auto val="1"/>
        <c:lblOffset val="100"/>
        <c:baseTimeUnit val="years"/>
      </c:dateAx>
      <c:valAx>
        <c:axId val="2584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3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61.42</c:v>
                </c:pt>
                <c:pt idx="1">
                  <c:v>61.37</c:v>
                </c:pt>
                <c:pt idx="2">
                  <c:v>61.97</c:v>
                </c:pt>
                <c:pt idx="3">
                  <c:v>64.72</c:v>
                </c:pt>
                <c:pt idx="4">
                  <c:v>62.76</c:v>
                </c:pt>
              </c:numCache>
            </c:numRef>
          </c:val>
        </c:ser>
        <c:dLbls>
          <c:showLegendKey val="0"/>
          <c:showVal val="0"/>
          <c:showCatName val="0"/>
          <c:showSerName val="0"/>
          <c:showPercent val="0"/>
          <c:showBubbleSize val="0"/>
        </c:dLbls>
        <c:gapWidth val="150"/>
        <c:axId val="332297344"/>
        <c:axId val="33229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332297344"/>
        <c:axId val="332297736"/>
      </c:lineChart>
      <c:dateAx>
        <c:axId val="332297344"/>
        <c:scaling>
          <c:orientation val="minMax"/>
        </c:scaling>
        <c:delete val="1"/>
        <c:axPos val="b"/>
        <c:numFmt formatCode="ge" sourceLinked="1"/>
        <c:majorTickMark val="none"/>
        <c:minorTickMark val="none"/>
        <c:tickLblPos val="none"/>
        <c:crossAx val="332297736"/>
        <c:crosses val="autoZero"/>
        <c:auto val="1"/>
        <c:lblOffset val="100"/>
        <c:baseTimeUnit val="years"/>
      </c:dateAx>
      <c:valAx>
        <c:axId val="33229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2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78.569999999999993</c:v>
                </c:pt>
                <c:pt idx="1">
                  <c:v>78.58</c:v>
                </c:pt>
                <c:pt idx="2">
                  <c:v>78.62</c:v>
                </c:pt>
                <c:pt idx="3">
                  <c:v>78.56</c:v>
                </c:pt>
                <c:pt idx="4">
                  <c:v>78.53</c:v>
                </c:pt>
              </c:numCache>
            </c:numRef>
          </c:val>
        </c:ser>
        <c:dLbls>
          <c:showLegendKey val="0"/>
          <c:showVal val="0"/>
          <c:showCatName val="0"/>
          <c:showSerName val="0"/>
          <c:showPercent val="0"/>
          <c:showBubbleSize val="0"/>
        </c:dLbls>
        <c:gapWidth val="150"/>
        <c:axId val="334127360"/>
        <c:axId val="3341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334127360"/>
        <c:axId val="334124224"/>
      </c:lineChart>
      <c:dateAx>
        <c:axId val="334127360"/>
        <c:scaling>
          <c:orientation val="minMax"/>
        </c:scaling>
        <c:delete val="1"/>
        <c:axPos val="b"/>
        <c:numFmt formatCode="ge" sourceLinked="1"/>
        <c:majorTickMark val="none"/>
        <c:minorTickMark val="none"/>
        <c:tickLblPos val="none"/>
        <c:crossAx val="334124224"/>
        <c:crosses val="autoZero"/>
        <c:auto val="1"/>
        <c:lblOffset val="100"/>
        <c:baseTimeUnit val="years"/>
      </c:dateAx>
      <c:valAx>
        <c:axId val="3341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124.66</c:v>
                </c:pt>
                <c:pt idx="1">
                  <c:v>123.35</c:v>
                </c:pt>
                <c:pt idx="2">
                  <c:v>111.38</c:v>
                </c:pt>
                <c:pt idx="3">
                  <c:v>140.56</c:v>
                </c:pt>
                <c:pt idx="4">
                  <c:v>135.24</c:v>
                </c:pt>
              </c:numCache>
            </c:numRef>
          </c:val>
        </c:ser>
        <c:dLbls>
          <c:showLegendKey val="0"/>
          <c:showVal val="0"/>
          <c:showCatName val="0"/>
          <c:showSerName val="0"/>
          <c:showPercent val="0"/>
          <c:showBubbleSize val="0"/>
        </c:dLbls>
        <c:gapWidth val="150"/>
        <c:axId val="332300088"/>
        <c:axId val="33229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332300088"/>
        <c:axId val="332294208"/>
      </c:lineChart>
      <c:dateAx>
        <c:axId val="332300088"/>
        <c:scaling>
          <c:orientation val="minMax"/>
        </c:scaling>
        <c:delete val="1"/>
        <c:axPos val="b"/>
        <c:numFmt formatCode="ge" sourceLinked="1"/>
        <c:majorTickMark val="none"/>
        <c:minorTickMark val="none"/>
        <c:tickLblPos val="none"/>
        <c:crossAx val="332294208"/>
        <c:crosses val="autoZero"/>
        <c:auto val="1"/>
        <c:lblOffset val="100"/>
        <c:baseTimeUnit val="years"/>
      </c:dateAx>
      <c:valAx>
        <c:axId val="332294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230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37.22</c:v>
                </c:pt>
                <c:pt idx="1">
                  <c:v>38.119999999999997</c:v>
                </c:pt>
                <c:pt idx="2">
                  <c:v>39.130000000000003</c:v>
                </c:pt>
                <c:pt idx="3">
                  <c:v>41.52</c:v>
                </c:pt>
                <c:pt idx="4">
                  <c:v>42.53</c:v>
                </c:pt>
              </c:numCache>
            </c:numRef>
          </c:val>
        </c:ser>
        <c:dLbls>
          <c:showLegendKey val="0"/>
          <c:showVal val="0"/>
          <c:showCatName val="0"/>
          <c:showSerName val="0"/>
          <c:showPercent val="0"/>
          <c:showBubbleSize val="0"/>
        </c:dLbls>
        <c:gapWidth val="150"/>
        <c:axId val="332298912"/>
        <c:axId val="33229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332298912"/>
        <c:axId val="332295384"/>
      </c:lineChart>
      <c:dateAx>
        <c:axId val="332298912"/>
        <c:scaling>
          <c:orientation val="minMax"/>
        </c:scaling>
        <c:delete val="1"/>
        <c:axPos val="b"/>
        <c:numFmt formatCode="ge" sourceLinked="1"/>
        <c:majorTickMark val="none"/>
        <c:minorTickMark val="none"/>
        <c:tickLblPos val="none"/>
        <c:crossAx val="332295384"/>
        <c:crosses val="autoZero"/>
        <c:auto val="1"/>
        <c:lblOffset val="100"/>
        <c:baseTimeUnit val="years"/>
      </c:dateAx>
      <c:valAx>
        <c:axId val="33229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2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7.48</c:v>
                </c:pt>
                <c:pt idx="1">
                  <c:v>7.75</c:v>
                </c:pt>
                <c:pt idx="2">
                  <c:v>7.44</c:v>
                </c:pt>
                <c:pt idx="3">
                  <c:v>7.83</c:v>
                </c:pt>
                <c:pt idx="4">
                  <c:v>22.46</c:v>
                </c:pt>
              </c:numCache>
            </c:numRef>
          </c:val>
        </c:ser>
        <c:dLbls>
          <c:showLegendKey val="0"/>
          <c:showVal val="0"/>
          <c:showCatName val="0"/>
          <c:showSerName val="0"/>
          <c:showPercent val="0"/>
          <c:showBubbleSize val="0"/>
        </c:dLbls>
        <c:gapWidth val="150"/>
        <c:axId val="332298520"/>
        <c:axId val="33229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332298520"/>
        <c:axId val="332293032"/>
      </c:lineChart>
      <c:dateAx>
        <c:axId val="332298520"/>
        <c:scaling>
          <c:orientation val="minMax"/>
        </c:scaling>
        <c:delete val="1"/>
        <c:axPos val="b"/>
        <c:numFmt formatCode="ge" sourceLinked="1"/>
        <c:majorTickMark val="none"/>
        <c:minorTickMark val="none"/>
        <c:tickLblPos val="none"/>
        <c:crossAx val="332293032"/>
        <c:crosses val="autoZero"/>
        <c:auto val="1"/>
        <c:lblOffset val="100"/>
        <c:baseTimeUnit val="years"/>
      </c:dateAx>
      <c:valAx>
        <c:axId val="33229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29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4004040"/>
        <c:axId val="33400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334004040"/>
        <c:axId val="334005608"/>
      </c:lineChart>
      <c:dateAx>
        <c:axId val="334004040"/>
        <c:scaling>
          <c:orientation val="minMax"/>
        </c:scaling>
        <c:delete val="1"/>
        <c:axPos val="b"/>
        <c:numFmt formatCode="ge" sourceLinked="1"/>
        <c:majorTickMark val="none"/>
        <c:minorTickMark val="none"/>
        <c:tickLblPos val="none"/>
        <c:crossAx val="334005608"/>
        <c:crosses val="autoZero"/>
        <c:auto val="1"/>
        <c:lblOffset val="100"/>
        <c:baseTimeUnit val="years"/>
      </c:dateAx>
      <c:valAx>
        <c:axId val="334005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00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3425.45</c:v>
                </c:pt>
                <c:pt idx="1">
                  <c:v>6103.34</c:v>
                </c:pt>
                <c:pt idx="2">
                  <c:v>9260.52</c:v>
                </c:pt>
                <c:pt idx="3">
                  <c:v>1451.77</c:v>
                </c:pt>
                <c:pt idx="4">
                  <c:v>1844.16</c:v>
                </c:pt>
              </c:numCache>
            </c:numRef>
          </c:val>
        </c:ser>
        <c:dLbls>
          <c:showLegendKey val="0"/>
          <c:showVal val="0"/>
          <c:showCatName val="0"/>
          <c:showSerName val="0"/>
          <c:showPercent val="0"/>
          <c:showBubbleSize val="0"/>
        </c:dLbls>
        <c:gapWidth val="150"/>
        <c:axId val="334002864"/>
        <c:axId val="3340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334002864"/>
        <c:axId val="334000512"/>
      </c:lineChart>
      <c:dateAx>
        <c:axId val="334002864"/>
        <c:scaling>
          <c:orientation val="minMax"/>
        </c:scaling>
        <c:delete val="1"/>
        <c:axPos val="b"/>
        <c:numFmt formatCode="ge" sourceLinked="1"/>
        <c:majorTickMark val="none"/>
        <c:minorTickMark val="none"/>
        <c:tickLblPos val="none"/>
        <c:crossAx val="334000512"/>
        <c:crosses val="autoZero"/>
        <c:auto val="1"/>
        <c:lblOffset val="100"/>
        <c:baseTimeUnit val="years"/>
      </c:dateAx>
      <c:valAx>
        <c:axId val="33400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00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108.8</c:v>
                </c:pt>
                <c:pt idx="1">
                  <c:v>92.25</c:v>
                </c:pt>
                <c:pt idx="2">
                  <c:v>84.37</c:v>
                </c:pt>
                <c:pt idx="3">
                  <c:v>74.91</c:v>
                </c:pt>
                <c:pt idx="4">
                  <c:v>77.25</c:v>
                </c:pt>
              </c:numCache>
            </c:numRef>
          </c:val>
        </c:ser>
        <c:dLbls>
          <c:showLegendKey val="0"/>
          <c:showVal val="0"/>
          <c:showCatName val="0"/>
          <c:showSerName val="0"/>
          <c:showPercent val="0"/>
          <c:showBubbleSize val="0"/>
        </c:dLbls>
        <c:gapWidth val="150"/>
        <c:axId val="334004824"/>
        <c:axId val="33400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334004824"/>
        <c:axId val="334006000"/>
      </c:lineChart>
      <c:dateAx>
        <c:axId val="334004824"/>
        <c:scaling>
          <c:orientation val="minMax"/>
        </c:scaling>
        <c:delete val="1"/>
        <c:axPos val="b"/>
        <c:numFmt formatCode="ge" sourceLinked="1"/>
        <c:majorTickMark val="none"/>
        <c:minorTickMark val="none"/>
        <c:tickLblPos val="none"/>
        <c:crossAx val="334006000"/>
        <c:crosses val="autoZero"/>
        <c:auto val="1"/>
        <c:lblOffset val="100"/>
        <c:baseTimeUnit val="years"/>
      </c:dateAx>
      <c:valAx>
        <c:axId val="334006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00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120.29</c:v>
                </c:pt>
                <c:pt idx="1">
                  <c:v>117.29</c:v>
                </c:pt>
                <c:pt idx="2">
                  <c:v>110.43</c:v>
                </c:pt>
                <c:pt idx="3">
                  <c:v>142.82</c:v>
                </c:pt>
                <c:pt idx="4">
                  <c:v>134.46</c:v>
                </c:pt>
              </c:numCache>
            </c:numRef>
          </c:val>
        </c:ser>
        <c:dLbls>
          <c:showLegendKey val="0"/>
          <c:showVal val="0"/>
          <c:showCatName val="0"/>
          <c:showSerName val="0"/>
          <c:showPercent val="0"/>
          <c:showBubbleSize val="0"/>
        </c:dLbls>
        <c:gapWidth val="150"/>
        <c:axId val="333999336"/>
        <c:axId val="3340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333999336"/>
        <c:axId val="334002080"/>
      </c:lineChart>
      <c:dateAx>
        <c:axId val="333999336"/>
        <c:scaling>
          <c:orientation val="minMax"/>
        </c:scaling>
        <c:delete val="1"/>
        <c:axPos val="b"/>
        <c:numFmt formatCode="ge" sourceLinked="1"/>
        <c:majorTickMark val="none"/>
        <c:minorTickMark val="none"/>
        <c:tickLblPos val="none"/>
        <c:crossAx val="334002080"/>
        <c:crosses val="autoZero"/>
        <c:auto val="1"/>
        <c:lblOffset val="100"/>
        <c:baseTimeUnit val="years"/>
      </c:dateAx>
      <c:valAx>
        <c:axId val="3340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9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127.83</c:v>
                </c:pt>
                <c:pt idx="1">
                  <c:v>131.22</c:v>
                </c:pt>
                <c:pt idx="2">
                  <c:v>140</c:v>
                </c:pt>
                <c:pt idx="3">
                  <c:v>107.52</c:v>
                </c:pt>
                <c:pt idx="4">
                  <c:v>114.05</c:v>
                </c:pt>
              </c:numCache>
            </c:numRef>
          </c:val>
        </c:ser>
        <c:dLbls>
          <c:showLegendKey val="0"/>
          <c:showVal val="0"/>
          <c:showCatName val="0"/>
          <c:showSerName val="0"/>
          <c:showPercent val="0"/>
          <c:showBubbleSize val="0"/>
        </c:dLbls>
        <c:gapWidth val="150"/>
        <c:axId val="334001688"/>
        <c:axId val="33400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334001688"/>
        <c:axId val="334002472"/>
      </c:lineChart>
      <c:dateAx>
        <c:axId val="334001688"/>
        <c:scaling>
          <c:orientation val="minMax"/>
        </c:scaling>
        <c:delete val="1"/>
        <c:axPos val="b"/>
        <c:numFmt formatCode="ge" sourceLinked="1"/>
        <c:majorTickMark val="none"/>
        <c:minorTickMark val="none"/>
        <c:tickLblPos val="none"/>
        <c:crossAx val="334002472"/>
        <c:crosses val="autoZero"/>
        <c:auto val="1"/>
        <c:lblOffset val="100"/>
        <c:baseTimeUnit val="years"/>
      </c:dateAx>
      <c:valAx>
        <c:axId val="33400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00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R3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茅野市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56174</v>
      </c>
      <c r="AJ8" s="56"/>
      <c r="AK8" s="56"/>
      <c r="AL8" s="56"/>
      <c r="AM8" s="56"/>
      <c r="AN8" s="56"/>
      <c r="AO8" s="56"/>
      <c r="AP8" s="57"/>
      <c r="AQ8" s="47">
        <f>データ!R6</f>
        <v>266.58999999999997</v>
      </c>
      <c r="AR8" s="47"/>
      <c r="AS8" s="47"/>
      <c r="AT8" s="47"/>
      <c r="AU8" s="47"/>
      <c r="AV8" s="47"/>
      <c r="AW8" s="47"/>
      <c r="AX8" s="47"/>
      <c r="AY8" s="47">
        <f>データ!S6</f>
        <v>210.71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92.22</v>
      </c>
      <c r="K10" s="47"/>
      <c r="L10" s="47"/>
      <c r="M10" s="47"/>
      <c r="N10" s="47"/>
      <c r="O10" s="47"/>
      <c r="P10" s="47"/>
      <c r="Q10" s="47"/>
      <c r="R10" s="47">
        <f>データ!O6</f>
        <v>96.59</v>
      </c>
      <c r="S10" s="47"/>
      <c r="T10" s="47"/>
      <c r="U10" s="47"/>
      <c r="V10" s="47"/>
      <c r="W10" s="47"/>
      <c r="X10" s="47"/>
      <c r="Y10" s="47"/>
      <c r="Z10" s="78">
        <f>データ!P6</f>
        <v>2538</v>
      </c>
      <c r="AA10" s="78"/>
      <c r="AB10" s="78"/>
      <c r="AC10" s="78"/>
      <c r="AD10" s="78"/>
      <c r="AE10" s="78"/>
      <c r="AF10" s="78"/>
      <c r="AG10" s="78"/>
      <c r="AH10" s="2"/>
      <c r="AI10" s="78">
        <f>データ!T6</f>
        <v>54006</v>
      </c>
      <c r="AJ10" s="78"/>
      <c r="AK10" s="78"/>
      <c r="AL10" s="78"/>
      <c r="AM10" s="78"/>
      <c r="AN10" s="78"/>
      <c r="AO10" s="78"/>
      <c r="AP10" s="78"/>
      <c r="AQ10" s="47">
        <f>データ!U6</f>
        <v>70.63</v>
      </c>
      <c r="AR10" s="47"/>
      <c r="AS10" s="47"/>
      <c r="AT10" s="47"/>
      <c r="AU10" s="47"/>
      <c r="AV10" s="47"/>
      <c r="AW10" s="47"/>
      <c r="AX10" s="47"/>
      <c r="AY10" s="47">
        <f>データ!V6</f>
        <v>764.63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202142</v>
      </c>
      <c r="D6" s="31">
        <f t="shared" si="3"/>
        <v>46</v>
      </c>
      <c r="E6" s="31">
        <f t="shared" si="3"/>
        <v>1</v>
      </c>
      <c r="F6" s="31">
        <f t="shared" si="3"/>
        <v>0</v>
      </c>
      <c r="G6" s="31">
        <f t="shared" si="3"/>
        <v>1</v>
      </c>
      <c r="H6" s="31" t="str">
        <f t="shared" si="3"/>
        <v>長野県　茅野市</v>
      </c>
      <c r="I6" s="31" t="str">
        <f t="shared" si="3"/>
        <v>法適用</v>
      </c>
      <c r="J6" s="31" t="str">
        <f t="shared" si="3"/>
        <v>水道事業</v>
      </c>
      <c r="K6" s="31" t="str">
        <f t="shared" si="3"/>
        <v>末端給水事業</v>
      </c>
      <c r="L6" s="31" t="str">
        <f t="shared" si="3"/>
        <v>A4</v>
      </c>
      <c r="M6" s="32" t="str">
        <f t="shared" si="3"/>
        <v>-</v>
      </c>
      <c r="N6" s="32">
        <f t="shared" si="3"/>
        <v>92.22</v>
      </c>
      <c r="O6" s="32">
        <f t="shared" si="3"/>
        <v>96.59</v>
      </c>
      <c r="P6" s="32">
        <f t="shared" si="3"/>
        <v>2538</v>
      </c>
      <c r="Q6" s="32">
        <f t="shared" si="3"/>
        <v>56174</v>
      </c>
      <c r="R6" s="32">
        <f t="shared" si="3"/>
        <v>266.58999999999997</v>
      </c>
      <c r="S6" s="32">
        <f t="shared" si="3"/>
        <v>210.71</v>
      </c>
      <c r="T6" s="32">
        <f t="shared" si="3"/>
        <v>54006</v>
      </c>
      <c r="U6" s="32">
        <f t="shared" si="3"/>
        <v>70.63</v>
      </c>
      <c r="V6" s="32">
        <f t="shared" si="3"/>
        <v>764.63</v>
      </c>
      <c r="W6" s="33">
        <f>IF(W7="",NA(),W7)</f>
        <v>124.66</v>
      </c>
      <c r="X6" s="33">
        <f t="shared" ref="X6:AF6" si="4">IF(X7="",NA(),X7)</f>
        <v>123.35</v>
      </c>
      <c r="Y6" s="33">
        <f t="shared" si="4"/>
        <v>111.38</v>
      </c>
      <c r="Z6" s="33">
        <f t="shared" si="4"/>
        <v>140.56</v>
      </c>
      <c r="AA6" s="33">
        <f t="shared" si="4"/>
        <v>135.24</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3425.45</v>
      </c>
      <c r="AT6" s="33">
        <f t="shared" ref="AT6:BB6" si="6">IF(AT7="",NA(),AT7)</f>
        <v>6103.34</v>
      </c>
      <c r="AU6" s="33">
        <f t="shared" si="6"/>
        <v>9260.52</v>
      </c>
      <c r="AV6" s="33">
        <f t="shared" si="6"/>
        <v>1451.77</v>
      </c>
      <c r="AW6" s="33">
        <f t="shared" si="6"/>
        <v>1844.16</v>
      </c>
      <c r="AX6" s="33">
        <f t="shared" si="6"/>
        <v>695.41</v>
      </c>
      <c r="AY6" s="33">
        <f t="shared" si="6"/>
        <v>701</v>
      </c>
      <c r="AZ6" s="33">
        <f t="shared" si="6"/>
        <v>739.59</v>
      </c>
      <c r="BA6" s="33">
        <f t="shared" si="6"/>
        <v>335.95</v>
      </c>
      <c r="BB6" s="33">
        <f t="shared" si="6"/>
        <v>346.59</v>
      </c>
      <c r="BC6" s="32" t="str">
        <f>IF(BC7="","",IF(BC7="-","【-】","【"&amp;SUBSTITUTE(TEXT(BC7,"#,##0.00"),"-","△")&amp;"】"))</f>
        <v>【262.74】</v>
      </c>
      <c r="BD6" s="33">
        <f>IF(BD7="",NA(),BD7)</f>
        <v>108.8</v>
      </c>
      <c r="BE6" s="33">
        <f t="shared" ref="BE6:BM6" si="7">IF(BE7="",NA(),BE7)</f>
        <v>92.25</v>
      </c>
      <c r="BF6" s="33">
        <f t="shared" si="7"/>
        <v>84.37</v>
      </c>
      <c r="BG6" s="33">
        <f t="shared" si="7"/>
        <v>74.91</v>
      </c>
      <c r="BH6" s="33">
        <f t="shared" si="7"/>
        <v>77.25</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120.29</v>
      </c>
      <c r="BP6" s="33">
        <f t="shared" ref="BP6:BX6" si="8">IF(BP7="",NA(),BP7)</f>
        <v>117.29</v>
      </c>
      <c r="BQ6" s="33">
        <f t="shared" si="8"/>
        <v>110.43</v>
      </c>
      <c r="BR6" s="33">
        <f t="shared" si="8"/>
        <v>142.82</v>
      </c>
      <c r="BS6" s="33">
        <f t="shared" si="8"/>
        <v>134.46</v>
      </c>
      <c r="BT6" s="33">
        <f t="shared" si="8"/>
        <v>99.61</v>
      </c>
      <c r="BU6" s="33">
        <f t="shared" si="8"/>
        <v>100.27</v>
      </c>
      <c r="BV6" s="33">
        <f t="shared" si="8"/>
        <v>99.46</v>
      </c>
      <c r="BW6" s="33">
        <f t="shared" si="8"/>
        <v>105.21</v>
      </c>
      <c r="BX6" s="33">
        <f t="shared" si="8"/>
        <v>105.71</v>
      </c>
      <c r="BY6" s="32" t="str">
        <f>IF(BY7="","",IF(BY7="-","【-】","【"&amp;SUBSTITUTE(TEXT(BY7,"#,##0.00"),"-","△")&amp;"】"))</f>
        <v>【104.99】</v>
      </c>
      <c r="BZ6" s="33">
        <f>IF(BZ7="",NA(),BZ7)</f>
        <v>127.83</v>
      </c>
      <c r="CA6" s="33">
        <f t="shared" ref="CA6:CI6" si="9">IF(CA7="",NA(),CA7)</f>
        <v>131.22</v>
      </c>
      <c r="CB6" s="33">
        <f t="shared" si="9"/>
        <v>140</v>
      </c>
      <c r="CC6" s="33">
        <f t="shared" si="9"/>
        <v>107.52</v>
      </c>
      <c r="CD6" s="33">
        <f t="shared" si="9"/>
        <v>114.05</v>
      </c>
      <c r="CE6" s="33">
        <f t="shared" si="9"/>
        <v>169.59</v>
      </c>
      <c r="CF6" s="33">
        <f t="shared" si="9"/>
        <v>169.62</v>
      </c>
      <c r="CG6" s="33">
        <f t="shared" si="9"/>
        <v>171.78</v>
      </c>
      <c r="CH6" s="33">
        <f t="shared" si="9"/>
        <v>162.59</v>
      </c>
      <c r="CI6" s="33">
        <f t="shared" si="9"/>
        <v>162.15</v>
      </c>
      <c r="CJ6" s="32" t="str">
        <f>IF(CJ7="","",IF(CJ7="-","【-】","【"&amp;SUBSTITUTE(TEXT(CJ7,"#,##0.00"),"-","△")&amp;"】"))</f>
        <v>【163.72】</v>
      </c>
      <c r="CK6" s="33">
        <f>IF(CK7="",NA(),CK7)</f>
        <v>61.42</v>
      </c>
      <c r="CL6" s="33">
        <f t="shared" ref="CL6:CT6" si="10">IF(CL7="",NA(),CL7)</f>
        <v>61.37</v>
      </c>
      <c r="CM6" s="33">
        <f t="shared" si="10"/>
        <v>61.97</v>
      </c>
      <c r="CN6" s="33">
        <f t="shared" si="10"/>
        <v>64.72</v>
      </c>
      <c r="CO6" s="33">
        <f t="shared" si="10"/>
        <v>62.76</v>
      </c>
      <c r="CP6" s="33">
        <f t="shared" si="10"/>
        <v>60.04</v>
      </c>
      <c r="CQ6" s="33">
        <f t="shared" si="10"/>
        <v>59.88</v>
      </c>
      <c r="CR6" s="33">
        <f t="shared" si="10"/>
        <v>59.68</v>
      </c>
      <c r="CS6" s="33">
        <f t="shared" si="10"/>
        <v>59.17</v>
      </c>
      <c r="CT6" s="33">
        <f t="shared" si="10"/>
        <v>59.34</v>
      </c>
      <c r="CU6" s="32" t="str">
        <f>IF(CU7="","",IF(CU7="-","【-】","【"&amp;SUBSTITUTE(TEXT(CU7,"#,##0.00"),"-","△")&amp;"】"))</f>
        <v>【59.76】</v>
      </c>
      <c r="CV6" s="33">
        <f>IF(CV7="",NA(),CV7)</f>
        <v>78.569999999999993</v>
      </c>
      <c r="CW6" s="33">
        <f t="shared" ref="CW6:DE6" si="11">IF(CW7="",NA(),CW7)</f>
        <v>78.58</v>
      </c>
      <c r="CX6" s="33">
        <f t="shared" si="11"/>
        <v>78.62</v>
      </c>
      <c r="CY6" s="33">
        <f t="shared" si="11"/>
        <v>78.56</v>
      </c>
      <c r="CZ6" s="33">
        <f t="shared" si="11"/>
        <v>78.53</v>
      </c>
      <c r="DA6" s="33">
        <f t="shared" si="11"/>
        <v>87.33</v>
      </c>
      <c r="DB6" s="33">
        <f t="shared" si="11"/>
        <v>87.65</v>
      </c>
      <c r="DC6" s="33">
        <f t="shared" si="11"/>
        <v>87.63</v>
      </c>
      <c r="DD6" s="33">
        <f t="shared" si="11"/>
        <v>87.6</v>
      </c>
      <c r="DE6" s="33">
        <f t="shared" si="11"/>
        <v>87.74</v>
      </c>
      <c r="DF6" s="32" t="str">
        <f>IF(DF7="","",IF(DF7="-","【-】","【"&amp;SUBSTITUTE(TEXT(DF7,"#,##0.00"),"-","△")&amp;"】"))</f>
        <v>【89.95】</v>
      </c>
      <c r="DG6" s="33">
        <f>IF(DG7="",NA(),DG7)</f>
        <v>37.22</v>
      </c>
      <c r="DH6" s="33">
        <f t="shared" ref="DH6:DP6" si="12">IF(DH7="",NA(),DH7)</f>
        <v>38.119999999999997</v>
      </c>
      <c r="DI6" s="33">
        <f t="shared" si="12"/>
        <v>39.130000000000003</v>
      </c>
      <c r="DJ6" s="33">
        <f t="shared" si="12"/>
        <v>41.52</v>
      </c>
      <c r="DK6" s="33">
        <f t="shared" si="12"/>
        <v>42.53</v>
      </c>
      <c r="DL6" s="33">
        <f t="shared" si="12"/>
        <v>37.71</v>
      </c>
      <c r="DM6" s="33">
        <f t="shared" si="12"/>
        <v>38.69</v>
      </c>
      <c r="DN6" s="33">
        <f t="shared" si="12"/>
        <v>39.65</v>
      </c>
      <c r="DO6" s="33">
        <f t="shared" si="12"/>
        <v>45.25</v>
      </c>
      <c r="DP6" s="33">
        <f t="shared" si="12"/>
        <v>46.27</v>
      </c>
      <c r="DQ6" s="32" t="str">
        <f>IF(DQ7="","",IF(DQ7="-","【-】","【"&amp;SUBSTITUTE(TEXT(DQ7,"#,##0.00"),"-","△")&amp;"】"))</f>
        <v>【47.18】</v>
      </c>
      <c r="DR6" s="33">
        <f>IF(DR7="",NA(),DR7)</f>
        <v>7.48</v>
      </c>
      <c r="DS6" s="33">
        <f t="shared" ref="DS6:EA6" si="13">IF(DS7="",NA(),DS7)</f>
        <v>7.75</v>
      </c>
      <c r="DT6" s="33">
        <f t="shared" si="13"/>
        <v>7.44</v>
      </c>
      <c r="DU6" s="33">
        <f t="shared" si="13"/>
        <v>7.83</v>
      </c>
      <c r="DV6" s="33">
        <f t="shared" si="13"/>
        <v>22.46</v>
      </c>
      <c r="DW6" s="33">
        <f t="shared" si="13"/>
        <v>7.67</v>
      </c>
      <c r="DX6" s="33">
        <f t="shared" si="13"/>
        <v>8.4</v>
      </c>
      <c r="DY6" s="33">
        <f t="shared" si="13"/>
        <v>9.7100000000000009</v>
      </c>
      <c r="DZ6" s="33">
        <f t="shared" si="13"/>
        <v>10.71</v>
      </c>
      <c r="EA6" s="33">
        <f t="shared" si="13"/>
        <v>10.93</v>
      </c>
      <c r="EB6" s="32" t="str">
        <f>IF(EB7="","",IF(EB7="-","【-】","【"&amp;SUBSTITUTE(TEXT(EB7,"#,##0.00"),"-","△")&amp;"】"))</f>
        <v>【13.18】</v>
      </c>
      <c r="EC6" s="33">
        <f>IF(EC7="",NA(),EC7)</f>
        <v>0.19</v>
      </c>
      <c r="ED6" s="33">
        <f t="shared" ref="ED6:EL6" si="14">IF(ED7="",NA(),ED7)</f>
        <v>0.34</v>
      </c>
      <c r="EE6" s="33">
        <f t="shared" si="14"/>
        <v>0.56000000000000005</v>
      </c>
      <c r="EF6" s="33">
        <f t="shared" si="14"/>
        <v>1.52</v>
      </c>
      <c r="EG6" s="33">
        <f t="shared" si="14"/>
        <v>0.27</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202142</v>
      </c>
      <c r="D7" s="35">
        <v>46</v>
      </c>
      <c r="E7" s="35">
        <v>1</v>
      </c>
      <c r="F7" s="35">
        <v>0</v>
      </c>
      <c r="G7" s="35">
        <v>1</v>
      </c>
      <c r="H7" s="35" t="s">
        <v>92</v>
      </c>
      <c r="I7" s="35" t="s">
        <v>93</v>
      </c>
      <c r="J7" s="35" t="s">
        <v>94</v>
      </c>
      <c r="K7" s="35" t="s">
        <v>95</v>
      </c>
      <c r="L7" s="35" t="s">
        <v>96</v>
      </c>
      <c r="M7" s="36" t="s">
        <v>97</v>
      </c>
      <c r="N7" s="36">
        <v>92.22</v>
      </c>
      <c r="O7" s="36">
        <v>96.59</v>
      </c>
      <c r="P7" s="36">
        <v>2538</v>
      </c>
      <c r="Q7" s="36">
        <v>56174</v>
      </c>
      <c r="R7" s="36">
        <v>266.58999999999997</v>
      </c>
      <c r="S7" s="36">
        <v>210.71</v>
      </c>
      <c r="T7" s="36">
        <v>54006</v>
      </c>
      <c r="U7" s="36">
        <v>70.63</v>
      </c>
      <c r="V7" s="36">
        <v>764.63</v>
      </c>
      <c r="W7" s="36">
        <v>124.66</v>
      </c>
      <c r="X7" s="36">
        <v>123.35</v>
      </c>
      <c r="Y7" s="36">
        <v>111.38</v>
      </c>
      <c r="Z7" s="36">
        <v>140.56</v>
      </c>
      <c r="AA7" s="36">
        <v>135.24</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3425.45</v>
      </c>
      <c r="AT7" s="36">
        <v>6103.34</v>
      </c>
      <c r="AU7" s="36">
        <v>9260.52</v>
      </c>
      <c r="AV7" s="36">
        <v>1451.77</v>
      </c>
      <c r="AW7" s="36">
        <v>1844.16</v>
      </c>
      <c r="AX7" s="36">
        <v>695.41</v>
      </c>
      <c r="AY7" s="36">
        <v>701</v>
      </c>
      <c r="AZ7" s="36">
        <v>739.59</v>
      </c>
      <c r="BA7" s="36">
        <v>335.95</v>
      </c>
      <c r="BB7" s="36">
        <v>346.59</v>
      </c>
      <c r="BC7" s="36">
        <v>262.74</v>
      </c>
      <c r="BD7" s="36">
        <v>108.8</v>
      </c>
      <c r="BE7" s="36">
        <v>92.25</v>
      </c>
      <c r="BF7" s="36">
        <v>84.37</v>
      </c>
      <c r="BG7" s="36">
        <v>74.91</v>
      </c>
      <c r="BH7" s="36">
        <v>77.25</v>
      </c>
      <c r="BI7" s="36">
        <v>343.45</v>
      </c>
      <c r="BJ7" s="36">
        <v>330.99</v>
      </c>
      <c r="BK7" s="36">
        <v>324.08999999999997</v>
      </c>
      <c r="BL7" s="36">
        <v>319.82</v>
      </c>
      <c r="BM7" s="36">
        <v>312.02999999999997</v>
      </c>
      <c r="BN7" s="36">
        <v>276.38</v>
      </c>
      <c r="BO7" s="36">
        <v>120.29</v>
      </c>
      <c r="BP7" s="36">
        <v>117.29</v>
      </c>
      <c r="BQ7" s="36">
        <v>110.43</v>
      </c>
      <c r="BR7" s="36">
        <v>142.82</v>
      </c>
      <c r="BS7" s="36">
        <v>134.46</v>
      </c>
      <c r="BT7" s="36">
        <v>99.61</v>
      </c>
      <c r="BU7" s="36">
        <v>100.27</v>
      </c>
      <c r="BV7" s="36">
        <v>99.46</v>
      </c>
      <c r="BW7" s="36">
        <v>105.21</v>
      </c>
      <c r="BX7" s="36">
        <v>105.71</v>
      </c>
      <c r="BY7" s="36">
        <v>104.99</v>
      </c>
      <c r="BZ7" s="36">
        <v>127.83</v>
      </c>
      <c r="CA7" s="36">
        <v>131.22</v>
      </c>
      <c r="CB7" s="36">
        <v>140</v>
      </c>
      <c r="CC7" s="36">
        <v>107.52</v>
      </c>
      <c r="CD7" s="36">
        <v>114.05</v>
      </c>
      <c r="CE7" s="36">
        <v>169.59</v>
      </c>
      <c r="CF7" s="36">
        <v>169.62</v>
      </c>
      <c r="CG7" s="36">
        <v>171.78</v>
      </c>
      <c r="CH7" s="36">
        <v>162.59</v>
      </c>
      <c r="CI7" s="36">
        <v>162.15</v>
      </c>
      <c r="CJ7" s="36">
        <v>163.72</v>
      </c>
      <c r="CK7" s="36">
        <v>61.42</v>
      </c>
      <c r="CL7" s="36">
        <v>61.37</v>
      </c>
      <c r="CM7" s="36">
        <v>61.97</v>
      </c>
      <c r="CN7" s="36">
        <v>64.72</v>
      </c>
      <c r="CO7" s="36">
        <v>62.76</v>
      </c>
      <c r="CP7" s="36">
        <v>60.04</v>
      </c>
      <c r="CQ7" s="36">
        <v>59.88</v>
      </c>
      <c r="CR7" s="36">
        <v>59.68</v>
      </c>
      <c r="CS7" s="36">
        <v>59.17</v>
      </c>
      <c r="CT7" s="36">
        <v>59.34</v>
      </c>
      <c r="CU7" s="36">
        <v>59.76</v>
      </c>
      <c r="CV7" s="36">
        <v>78.569999999999993</v>
      </c>
      <c r="CW7" s="36">
        <v>78.58</v>
      </c>
      <c r="CX7" s="36">
        <v>78.62</v>
      </c>
      <c r="CY7" s="36">
        <v>78.56</v>
      </c>
      <c r="CZ7" s="36">
        <v>78.53</v>
      </c>
      <c r="DA7" s="36">
        <v>87.33</v>
      </c>
      <c r="DB7" s="36">
        <v>87.65</v>
      </c>
      <c r="DC7" s="36">
        <v>87.63</v>
      </c>
      <c r="DD7" s="36">
        <v>87.6</v>
      </c>
      <c r="DE7" s="36">
        <v>87.74</v>
      </c>
      <c r="DF7" s="36">
        <v>89.95</v>
      </c>
      <c r="DG7" s="36">
        <v>37.22</v>
      </c>
      <c r="DH7" s="36">
        <v>38.119999999999997</v>
      </c>
      <c r="DI7" s="36">
        <v>39.130000000000003</v>
      </c>
      <c r="DJ7" s="36">
        <v>41.52</v>
      </c>
      <c r="DK7" s="36">
        <v>42.53</v>
      </c>
      <c r="DL7" s="36">
        <v>37.71</v>
      </c>
      <c r="DM7" s="36">
        <v>38.69</v>
      </c>
      <c r="DN7" s="36">
        <v>39.65</v>
      </c>
      <c r="DO7" s="36">
        <v>45.25</v>
      </c>
      <c r="DP7" s="36">
        <v>46.27</v>
      </c>
      <c r="DQ7" s="36">
        <v>47.18</v>
      </c>
      <c r="DR7" s="36">
        <v>7.48</v>
      </c>
      <c r="DS7" s="36">
        <v>7.75</v>
      </c>
      <c r="DT7" s="36">
        <v>7.44</v>
      </c>
      <c r="DU7" s="36">
        <v>7.83</v>
      </c>
      <c r="DV7" s="36">
        <v>22.46</v>
      </c>
      <c r="DW7" s="36">
        <v>7.67</v>
      </c>
      <c r="DX7" s="36">
        <v>8.4</v>
      </c>
      <c r="DY7" s="36">
        <v>9.7100000000000009</v>
      </c>
      <c r="DZ7" s="36">
        <v>10.71</v>
      </c>
      <c r="EA7" s="36">
        <v>10.93</v>
      </c>
      <c r="EB7" s="36">
        <v>13.18</v>
      </c>
      <c r="EC7" s="36">
        <v>0.19</v>
      </c>
      <c r="ED7" s="36">
        <v>0.34</v>
      </c>
      <c r="EE7" s="36">
        <v>0.56000000000000005</v>
      </c>
      <c r="EF7" s="36">
        <v>1.52</v>
      </c>
      <c r="EG7" s="36">
        <v>0.27</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2017-02-03T01:29:28Z</cp:lastPrinted>
  <dcterms:created xsi:type="dcterms:W3CDTF">2017-02-01T08:41:09Z</dcterms:created>
  <dcterms:modified xsi:type="dcterms:W3CDTF">2017-02-03T01:30:00Z</dcterms:modified>
  <cp:category/>
</cp:coreProperties>
</file>