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LH32" i="4" s="1"/>
  <c r="DR7" i="5"/>
  <c r="KO32" i="4" s="1"/>
  <c r="DQ7" i="5"/>
  <c r="JV32" i="4" s="1"/>
  <c r="DP7" i="5"/>
  <c r="DO7" i="5"/>
  <c r="DN7" i="5"/>
  <c r="DM7" i="5"/>
  <c r="KO31" i="4" s="1"/>
  <c r="DL7" i="5"/>
  <c r="DK7" i="5"/>
  <c r="DI7" i="5"/>
  <c r="MI78" i="4" s="1"/>
  <c r="DH7" i="5"/>
  <c r="LT78" i="4" s="1"/>
  <c r="DG7" i="5"/>
  <c r="DF7" i="5"/>
  <c r="KP78" i="4" s="1"/>
  <c r="DE7" i="5"/>
  <c r="KA78" i="4" s="1"/>
  <c r="DD7" i="5"/>
  <c r="MI77" i="4" s="1"/>
  <c r="DC7" i="5"/>
  <c r="DB7" i="5"/>
  <c r="DA7" i="5"/>
  <c r="CZ7" i="5"/>
  <c r="KA77" i="4" s="1"/>
  <c r="CN7" i="5"/>
  <c r="CM7" i="5"/>
  <c r="CV67" i="4" s="1"/>
  <c r="BZ7" i="5"/>
  <c r="MA53" i="4" s="1"/>
  <c r="BY7" i="5"/>
  <c r="LH53" i="4" s="1"/>
  <c r="BX7" i="5"/>
  <c r="BW7" i="5"/>
  <c r="JV53" i="4" s="1"/>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BG52" i="4" s="1"/>
  <c r="AV7" i="5"/>
  <c r="AN52" i="4" s="1"/>
  <c r="AU7" i="5"/>
  <c r="U52" i="4" s="1"/>
  <c r="AS7" i="5"/>
  <c r="AR7" i="5"/>
  <c r="AQ7" i="5"/>
  <c r="AP7" i="5"/>
  <c r="AO7" i="5"/>
  <c r="AN7" i="5"/>
  <c r="AM7" i="5"/>
  <c r="GQ31" i="4" s="1"/>
  <c r="AL7" i="5"/>
  <c r="FX31" i="4" s="1"/>
  <c r="AK7" i="5"/>
  <c r="AJ7" i="5"/>
  <c r="AH7" i="5"/>
  <c r="CS32" i="4" s="1"/>
  <c r="AG7" i="5"/>
  <c r="BZ32" i="4" s="1"/>
  <c r="AF7" i="5"/>
  <c r="AE7" i="5"/>
  <c r="AN32" i="4" s="1"/>
  <c r="AD7" i="5"/>
  <c r="U32" i="4" s="1"/>
  <c r="AC7" i="5"/>
  <c r="CS31" i="4" s="1"/>
  <c r="AB7" i="5"/>
  <c r="AA7" i="5"/>
  <c r="Z7" i="5"/>
  <c r="Y7" i="5"/>
  <c r="U31" i="4" s="1"/>
  <c r="X7" i="5"/>
  <c r="W7" i="5"/>
  <c r="V7" i="5"/>
  <c r="U7" i="5"/>
  <c r="LJ8" i="4" s="1"/>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LE78" i="4"/>
  <c r="IT78" i="4"/>
  <c r="IE78" i="4"/>
  <c r="HP78" i="4"/>
  <c r="HA78" i="4"/>
  <c r="GL78" i="4"/>
  <c r="BZ78" i="4"/>
  <c r="BK78" i="4"/>
  <c r="AV78" i="4"/>
  <c r="AG78" i="4"/>
  <c r="R78" i="4"/>
  <c r="LT77" i="4"/>
  <c r="LE77" i="4"/>
  <c r="KP77" i="4"/>
  <c r="IT77" i="4"/>
  <c r="IE77" i="4"/>
  <c r="HP77" i="4"/>
  <c r="HA77" i="4"/>
  <c r="GL77" i="4"/>
  <c r="BZ77" i="4"/>
  <c r="BK77" i="4"/>
  <c r="AV77" i="4"/>
  <c r="AG77" i="4"/>
  <c r="R77" i="4"/>
  <c r="CV76" i="4"/>
  <c r="KO53" i="4"/>
  <c r="HJ53" i="4"/>
  <c r="GQ53" i="4"/>
  <c r="EL53" i="4"/>
  <c r="CS53" i="4"/>
  <c r="BG53" i="4"/>
  <c r="AN53" i="4"/>
  <c r="U53" i="4"/>
  <c r="LH52" i="4"/>
  <c r="KO52" i="4"/>
  <c r="JV52" i="4"/>
  <c r="HJ52" i="4"/>
  <c r="GQ52" i="4"/>
  <c r="FX52" i="4"/>
  <c r="FE52" i="4"/>
  <c r="EL52" i="4"/>
  <c r="BZ52" i="4"/>
  <c r="MA32" i="4"/>
  <c r="JC32" i="4"/>
  <c r="HJ32" i="4"/>
  <c r="GQ32" i="4"/>
  <c r="FX32" i="4"/>
  <c r="FE32" i="4"/>
  <c r="EL32" i="4"/>
  <c r="BG32" i="4"/>
  <c r="MA31" i="4"/>
  <c r="LH31" i="4"/>
  <c r="JV31" i="4"/>
  <c r="JC31" i="4"/>
  <c r="HJ31" i="4"/>
  <c r="FE31" i="4"/>
  <c r="EL31" i="4"/>
  <c r="BZ31" i="4"/>
  <c r="BG31" i="4"/>
  <c r="AN31" i="4"/>
  <c r="LJ10" i="4"/>
  <c r="JQ10" i="4"/>
  <c r="HX10" i="4"/>
  <c r="AQ10" i="4"/>
  <c r="B10" i="4"/>
  <c r="JQ8" i="4"/>
  <c r="HX8" i="4"/>
  <c r="DU8" i="4"/>
  <c r="CF8" i="4"/>
  <c r="AQ8" i="4"/>
  <c r="B8" i="4"/>
  <c r="B6" i="4"/>
  <c r="BZ76" i="4" l="1"/>
  <c r="MI76" i="4"/>
  <c r="HJ51" i="4"/>
  <c r="MA30" i="4"/>
  <c r="IT76" i="4"/>
  <c r="CS51" i="4"/>
  <c r="HJ30" i="4"/>
  <c r="CS30" i="4"/>
  <c r="MA51" i="4"/>
  <c r="C11" i="5"/>
  <c r="D11" i="5"/>
  <c r="E11" i="5"/>
  <c r="B11" i="5"/>
  <c r="BK76" i="4" l="1"/>
  <c r="LH51" i="4"/>
  <c r="GQ30" i="4"/>
  <c r="BZ30" i="4"/>
  <c r="LT76" i="4"/>
  <c r="GQ51" i="4"/>
  <c r="LH30" i="4"/>
  <c r="IE76" i="4"/>
  <c r="BZ51" i="4"/>
  <c r="HP76" i="4"/>
  <c r="BG30" i="4"/>
  <c r="FX51" i="4"/>
  <c r="BG51" i="4"/>
  <c r="AV76" i="4"/>
  <c r="KO51" i="4"/>
  <c r="LE76" i="4"/>
  <c r="KO30" i="4"/>
  <c r="FX30" i="4"/>
  <c r="KP76" i="4"/>
  <c r="FE51" i="4"/>
  <c r="HA76" i="4"/>
  <c r="AN51" i="4"/>
  <c r="FE30" i="4"/>
  <c r="JV30" i="4"/>
  <c r="AN30" i="4"/>
  <c r="JV51" i="4"/>
  <c r="AG76" i="4"/>
  <c r="R76" i="4"/>
  <c r="JC51" i="4"/>
  <c r="KA76" i="4"/>
  <c r="EL51" i="4"/>
  <c r="JC30" i="4"/>
  <c r="U30" i="4"/>
  <c r="GL76" i="4"/>
  <c r="U51" i="4"/>
  <c r="EL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<sst xmlns="http://schemas.openxmlformats.org/spreadsheetml/2006/main" count="286" uniqueCount="136">
  <si>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</si>
  <si>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</si>
  <si>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</si>
  <si>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</si>
  <si>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</si>
  <si>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</si>
  <si>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</si>
  <si>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</si>
  <si>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</si>
  <si>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</si>
  <si>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</si>
  <si>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</si>
  <si>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</si>
  <si>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</si>
  <si>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</si>
  <si>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</si>
  <si>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</si>
  <si>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</si>
  <si>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</si>
  <si>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</si>
  <si>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</si>
  <si>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</si>
  <si>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</si>
  <si>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</si>
  <si>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</si>
  <si>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</si>
  <si>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</si>
  <si>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</si>
  <si>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</si>
  <si>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</si>
  <si>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</si>
  <si>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</si>
  <si>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</si>
  <si>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</si>
  <si>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</si>
  <si>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</si>
  <si>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</si>
  <si>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</si>
  <si>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</si>
  <si>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</si>
  <si>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</si>
  <si>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</si>
  <si>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</si>
  <si>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</si>
  <si>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</si>
  <si>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</si>
  <si>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</si>
  <si>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</si>
  <si>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</si>
  <si>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</si>
  <si>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</si>
  <si>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</si>
  <si>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</si>
  <si>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</si>
  <si>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</si>
  <si>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</si>
  <si>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</si>
  <si>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</si>
  <si>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</si>
  <si>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</si>
  <si>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</si>
  <si>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</si>
  <si>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</si>
  <si>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</si>
  <si>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</si>
  <si>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</si>
  <si>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</si>
  <si>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</si>
  <si>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</si>
  <si>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</si>
  <si>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</si>
  <si>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</si>
  <si>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</si>
  <si>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</si>
  <si>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</si>
  <si>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</si>
  <si>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</si>
  <si>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</si>
  <si>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</si>
  <si>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</si>
  <si>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</si>
  <si>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</si>
  <si>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</si>
  <si>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</si>
  <si>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</si>
  <si>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</si>
  <si>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</si>
  <si>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</si>
  <si>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</si>
  <si>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</si>
  <si>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</si>
  <si>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</si>
  <si>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</si>
  <si>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</si>
  <si>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</si>
  <si>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</si>
  <si>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</si>
  <si>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</si>
  <si>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</si>
  <si>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</si>
  <si>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</si>
  <si>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</si>
  <si>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</si>
  <si>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</si>
  <si>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</si>
  <si>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</si>
  <si>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</si>
  <si>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</si>
  <si>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</si>
  <si>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</si>
  <si>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</si>
  <si>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</si>
  <si>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</si>
  <si>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</si>
  <si>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長野県　下諏訪町</t>
  </si>
  <si>
    <t>下諏訪町四ツ角駐車場</t>
  </si>
  <si>
    <t>法非適用</t>
  </si>
  <si>
    <t>駐車場整備事業</t>
  </si>
  <si>
    <t>-</t>
  </si>
  <si>
    <t>Ａ３Ｂ１</t>
  </si>
  <si>
    <t>該当数値なし</t>
  </si>
  <si>
    <t>都市計画駐車場</t>
  </si>
  <si>
    <t>広場式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</si>
  <si>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</si>
  <si>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</si>
  <si>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</si>
  <si>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</si>
  <si>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</si>
  <si>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</si>
  <si>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</si>
  <si>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</si>
  <si>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xml:space="preserve">収益的収支比率が100.6%と黒字ではあるものの非常に低く、売上高GOP比率も0.6％、EBITDAも32千円と非常に低い。経営改善に向けた取り組みが必要とも考えられるが、他会計補助金比率0%、駐車台数一台当たりの他会計補助金額0円と他会計への依存はなく、その点においては健全と考える。
</t>
    <rPh sb="0" eb="3">
      <t>シュウエキテキ</t>
    </rPh>
    <rPh sb="3" eb="5">
      <t>シュウシ</t>
    </rPh>
    <rPh sb="5" eb="7">
      <t>ヒリツ</t>
    </rPh>
    <rPh sb="15" eb="17">
      <t>クロジ</t>
    </rPh>
    <rPh sb="24" eb="26">
      <t>ヒジョウ</t>
    </rPh>
    <rPh sb="27" eb="28">
      <t>ヒク</t>
    </rPh>
    <rPh sb="53" eb="55">
      <t>センエン</t>
    </rPh>
    <rPh sb="56" eb="58">
      <t>ヒジョウ</t>
    </rPh>
    <rPh sb="59" eb="60">
      <t>ヒク</t>
    </rPh>
    <rPh sb="62" eb="64">
      <t>ケイエイ</t>
    </rPh>
    <rPh sb="64" eb="66">
      <t>カイゼン</t>
    </rPh>
    <rPh sb="67" eb="68">
      <t>ム</t>
    </rPh>
    <rPh sb="70" eb="71">
      <t>ト</t>
    </rPh>
    <rPh sb="72" eb="73">
      <t>ク</t>
    </rPh>
    <rPh sb="75" eb="77">
      <t>ヒツヨウ</t>
    </rPh>
    <rPh sb="79" eb="80">
      <t>カンガ</t>
    </rPh>
    <rPh sb="86" eb="87">
      <t>タ</t>
    </rPh>
    <rPh sb="87" eb="89">
      <t>カイケイ</t>
    </rPh>
    <rPh sb="89" eb="92">
      <t>ホジョキン</t>
    </rPh>
    <rPh sb="92" eb="94">
      <t>ヒリツ</t>
    </rPh>
    <rPh sb="97" eb="99">
      <t>チュウシャ</t>
    </rPh>
    <rPh sb="99" eb="101">
      <t>ダイスウ</t>
    </rPh>
    <rPh sb="101" eb="103">
      <t>イチダイ</t>
    </rPh>
    <rPh sb="103" eb="104">
      <t>ア</t>
    </rPh>
    <rPh sb="107" eb="108">
      <t>ホカ</t>
    </rPh>
    <rPh sb="108" eb="110">
      <t>カイケイ</t>
    </rPh>
    <rPh sb="110" eb="113">
      <t>ホジョキン</t>
    </rPh>
    <rPh sb="113" eb="114">
      <t>ガク</t>
    </rPh>
    <rPh sb="115" eb="116">
      <t>エン</t>
    </rPh>
    <rPh sb="117" eb="118">
      <t>ホカ</t>
    </rPh>
    <rPh sb="118" eb="120">
      <t>カイケイ</t>
    </rPh>
    <rPh sb="122" eb="124">
      <t>イゾン</t>
    </rPh>
    <rPh sb="130" eb="131">
      <t>テン</t>
    </rPh>
    <rPh sb="136" eb="138">
      <t>ケンゼン</t>
    </rPh>
    <rPh sb="139" eb="140">
      <t>カンガ</t>
    </rPh>
    <phoneticPr fontId="6"/>
  </si>
  <si>
    <t>稼働率が60.7%と近年横ばいにとどまっており、また、月極駐車の利用台数が減少してきている。周辺の駐車場の月極め利用料に比して若干高めであることと、イベント使用時に車両移動をお願いしており、利便性に欠くことが原因と考えられる。</t>
    <rPh sb="10" eb="12">
      <t>キンネン</t>
    </rPh>
    <rPh sb="12" eb="13">
      <t>ヨコ</t>
    </rPh>
    <rPh sb="27" eb="29">
      <t>ツキギ</t>
    </rPh>
    <rPh sb="29" eb="31">
      <t>チュウシャ</t>
    </rPh>
    <rPh sb="32" eb="34">
      <t>リヨウ</t>
    </rPh>
    <rPh sb="34" eb="36">
      <t>ダイスウ</t>
    </rPh>
    <rPh sb="37" eb="39">
      <t>ゲンショウ</t>
    </rPh>
    <rPh sb="46" eb="48">
      <t>シュウヘン</t>
    </rPh>
    <rPh sb="49" eb="52">
      <t>チュウシャジョウ</t>
    </rPh>
    <rPh sb="53" eb="55">
      <t>ツキギ</t>
    </rPh>
    <rPh sb="56" eb="59">
      <t>リヨウリョウ</t>
    </rPh>
    <rPh sb="60" eb="61">
      <t>ヒ</t>
    </rPh>
    <rPh sb="63" eb="65">
      <t>ジャッカン</t>
    </rPh>
    <rPh sb="65" eb="66">
      <t>タカ</t>
    </rPh>
    <rPh sb="78" eb="81">
      <t>シヨウジ</t>
    </rPh>
    <rPh sb="82" eb="84">
      <t>シャリョウ</t>
    </rPh>
    <rPh sb="84" eb="86">
      <t>イドウ</t>
    </rPh>
    <rPh sb="88" eb="89">
      <t>ネガ</t>
    </rPh>
    <rPh sb="95" eb="98">
      <t>リベンセイ</t>
    </rPh>
    <rPh sb="99" eb="100">
      <t>カ</t>
    </rPh>
    <rPh sb="104" eb="106">
      <t>ゲンイン</t>
    </rPh>
    <rPh sb="107" eb="108">
      <t>カンガ</t>
    </rPh>
    <phoneticPr fontId="6"/>
  </si>
  <si>
    <t>H29年度に行った、周辺月極め駐車場の利用料調査結果を踏まえ、H30年度より料金改定を行うこととし、周辺駐車場並みの月極め利用料とする。また、イベント時における月極め利用車両移動の煩雑さを解消するため、イベントの影響がない区画に月極め利用車両の配置換えを行う予定とし、月極め利用者の利便性を向上させていくこととする。さらに周辺の観光施設のリニューアルに伴い、観光客の利用増加が期待されることから、稼働率向上が見込まれている。</t>
    <rPh sb="6" eb="7">
      <t>オコナ</t>
    </rPh>
    <rPh sb="12" eb="14">
      <t>ツキギ</t>
    </rPh>
    <rPh sb="21" eb="22">
      <t>リョウ</t>
    </rPh>
    <rPh sb="24" eb="26">
      <t>ケッカ</t>
    </rPh>
    <rPh sb="27" eb="28">
      <t>フ</t>
    </rPh>
    <rPh sb="34" eb="35">
      <t>ネン</t>
    </rPh>
    <rPh sb="35" eb="36">
      <t>ド</t>
    </rPh>
    <rPh sb="38" eb="40">
      <t>リョウキン</t>
    </rPh>
    <rPh sb="40" eb="42">
      <t>カイテイ</t>
    </rPh>
    <rPh sb="43" eb="44">
      <t>オコナ</t>
    </rPh>
    <rPh sb="50" eb="52">
      <t>シュウヘン</t>
    </rPh>
    <rPh sb="52" eb="55">
      <t>チュウシャジョウ</t>
    </rPh>
    <rPh sb="55" eb="56">
      <t>ナ</t>
    </rPh>
    <rPh sb="58" eb="60">
      <t>ツキギ</t>
    </rPh>
    <rPh sb="61" eb="64">
      <t>リヨウリョウ</t>
    </rPh>
    <rPh sb="75" eb="76">
      <t>ジ</t>
    </rPh>
    <rPh sb="80" eb="82">
      <t>ツキギ</t>
    </rPh>
    <rPh sb="83" eb="85">
      <t>リヨウ</t>
    </rPh>
    <rPh sb="85" eb="87">
      <t>シャリョウ</t>
    </rPh>
    <rPh sb="87" eb="89">
      <t>イドウ</t>
    </rPh>
    <rPh sb="90" eb="92">
      <t>ハンザツ</t>
    </rPh>
    <rPh sb="94" eb="96">
      <t>カイショウ</t>
    </rPh>
    <rPh sb="188" eb="190">
      <t>キタイ</t>
    </rPh>
    <rPh sb="204" eb="206">
      <t>ミコ</t>
    </rPh>
    <phoneticPr fontId="6"/>
  </si>
  <si>
    <t>町による町道整備に合わせ、計画的に基金を積み立ててきた。H31年度に町の町道整備完了に合わせて駐車場整備を実施する予定としている。</t>
    <rPh sb="0" eb="1">
      <t>マチ</t>
    </rPh>
    <rPh sb="4" eb="6">
      <t>チョウドウ</t>
    </rPh>
    <rPh sb="6" eb="8">
      <t>セイビ</t>
    </rPh>
    <rPh sb="9" eb="10">
      <t>ア</t>
    </rPh>
    <rPh sb="13" eb="16">
      <t>ケイカクテキ</t>
    </rPh>
    <rPh sb="20" eb="21">
      <t>ツ</t>
    </rPh>
    <rPh sb="22" eb="23">
      <t>タ</t>
    </rPh>
    <rPh sb="31" eb="33">
      <t>ネンド</t>
    </rPh>
    <rPh sb="34" eb="35">
      <t>マチ</t>
    </rPh>
    <rPh sb="36" eb="38">
      <t>チョウドウ</t>
    </rPh>
    <rPh sb="38" eb="40">
      <t>セイビ</t>
    </rPh>
    <rPh sb="40" eb="42">
      <t>カンリョウ</t>
    </rPh>
    <rPh sb="43" eb="44">
      <t>ア</t>
    </rPh>
    <rPh sb="47" eb="50">
      <t>チュウシャジョウ</t>
    </rPh>
    <rPh sb="50" eb="52">
      <t>セイビ</t>
    </rPh>
    <rPh sb="53" eb="55">
      <t>ジッシ</t>
    </rPh>
    <rPh sb="57" eb="59">
      <t>ヨテイ</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</si>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</sst>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118.8</c:v>
                </c:pt>
                <c:pt idx="1">
                  <c:v>108.3</c:v>
                </c:pt>
                <c:pt idx="2">
                  <c:v>115.2</c:v>
                </c:pt>
                <c:pt idx="3">
                  <c:v>112.4</c:v>
                </c:pt>
                <c:pt idx="4">
                  <c:v>100.6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9934464"/>
        <c:axId val="1099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9934464"/>
        <c:axId val="109948928"/>
      </c:lineChart>
      <c:dateAx>
        <c:axId val="109934464"/>
        <c:scaling>
          <c:orientation val="minMax"/>
        </c:scaling>
        <c:delete val="1"/>
        <c:axPos val="b"/>
        <c:numFmt formatCode="ge" sourceLinked="1"/>
        <c:majorTickMark val="none"/>
        <c:minorTickMark val="none"/>
        <c:tickLblPos val="none"/>
        <c:crossAx val="109948928"/>
        <c:crosses val="autoZero"/>
        <c:auto val="1"/>
        <c:lblOffset val="100"/>
        <c:baseTimeUnit val="years"/>
      </c:dateAx>
      <c:valAx>
        <c:axId val="10994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93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1277312"/>
        <c:axId val="412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1277312"/>
        <c:axId val="41283584"/>
      </c:lineChart>
      <c:dateAx>
        <c:axId val="41277312"/>
        <c:scaling>
          <c:orientation val="minMax"/>
        </c:scaling>
        <c:delete val="1"/>
        <c:axPos val="b"/>
        <c:numFmt formatCode="ge" sourceLinked="1"/>
        <c:majorTickMark val="none"/>
        <c:minorTickMark val="none"/>
        <c:tickLblPos val="none"/>
        <c:crossAx val="41283584"/>
        <c:crosses val="autoZero"/>
        <c:auto val="1"/>
        <c:lblOffset val="100"/>
        <c:baseTimeUnit val="years"/>
      </c:dateAx>
      <c:valAx>
        <c:axId val="4128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7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1346560"/>
        <c:axId val="413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1346560"/>
        <c:axId val="41348480"/>
      </c:lineChart>
      <c:dateAx>
        <c:axId val="41346560"/>
        <c:scaling>
          <c:orientation val="minMax"/>
        </c:scaling>
        <c:delete val="1"/>
        <c:axPos val="b"/>
        <c:numFmt formatCode="ge" sourceLinked="1"/>
        <c:majorTickMark val="none"/>
        <c:minorTickMark val="none"/>
        <c:tickLblPos val="none"/>
        <c:crossAx val="41348480"/>
        <c:crosses val="autoZero"/>
        <c:auto val="1"/>
        <c:lblOffset val="100"/>
        <c:baseTimeUnit val="years"/>
      </c:dateAx>
      <c:valAx>
        <c:axId val="4134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4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1370752"/>
        <c:axId val="413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1370752"/>
        <c:axId val="41372672"/>
      </c:lineChart>
      <c:dateAx>
        <c:axId val="41370752"/>
        <c:scaling>
          <c:orientation val="minMax"/>
        </c:scaling>
        <c:delete val="1"/>
        <c:axPos val="b"/>
        <c:numFmt formatCode="ge" sourceLinked="1"/>
        <c:majorTickMark val="none"/>
        <c:minorTickMark val="none"/>
        <c:tickLblPos val="none"/>
        <c:crossAx val="41372672"/>
        <c:crosses val="autoZero"/>
        <c:auto val="1"/>
        <c:lblOffset val="100"/>
        <c:baseTimeUnit val="years"/>
      </c:dateAx>
      <c:valAx>
        <c:axId val="4137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7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41407232"/>
        <c:axId val="414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41407232"/>
        <c:axId val="41409152"/>
      </c:lineChart>
      <c:dateAx>
        <c:axId val="41407232"/>
        <c:scaling>
          <c:orientation val="minMax"/>
        </c:scaling>
        <c:delete val="1"/>
        <c:axPos val="b"/>
        <c:numFmt formatCode="ge" sourceLinked="1"/>
        <c:majorTickMark val="none"/>
        <c:minorTickMark val="none"/>
        <c:tickLblPos val="none"/>
        <c:crossAx val="41409152"/>
        <c:crosses val="autoZero"/>
        <c:auto val="1"/>
        <c:lblOffset val="100"/>
        <c:baseTimeUnit val="years"/>
      </c:dateAx>
      <c:valAx>
        <c:axId val="4140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0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1591168"/>
        <c:axId val="415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1591168"/>
        <c:axId val="41593088"/>
      </c:lineChart>
      <c:dateAx>
        <c:axId val="41591168"/>
        <c:scaling>
          <c:orientation val="minMax"/>
        </c:scaling>
        <c:delete val="1"/>
        <c:axPos val="b"/>
        <c:numFmt formatCode="ge" sourceLinked="1"/>
        <c:majorTickMark val="none"/>
        <c:minorTickMark val="none"/>
        <c:tickLblPos val="none"/>
        <c:crossAx val="41593088"/>
        <c:crosses val="autoZero"/>
        <c:auto val="1"/>
        <c:lblOffset val="100"/>
        <c:baseTimeUnit val="years"/>
      </c:dateAx>
      <c:valAx>
        <c:axId val="41593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59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69.3</c:v>
                </c:pt>
                <c:pt idx="1">
                  <c:v>60.7</c:v>
                </c:pt>
                <c:pt idx="2">
                  <c:v>62.6</c:v>
                </c:pt>
                <c:pt idx="3">
                  <c:v>63.8</c:v>
                </c:pt>
                <c:pt idx="4">
                  <c:v>60.7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1644032"/>
        <c:axId val="416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1644032"/>
        <c:axId val="41645952"/>
      </c:lineChart>
      <c:dateAx>
        <c:axId val="41644032"/>
        <c:scaling>
          <c:orientation val="minMax"/>
        </c:scaling>
        <c:delete val="1"/>
        <c:axPos val="b"/>
        <c:numFmt formatCode="ge" sourceLinked="1"/>
        <c:majorTickMark val="none"/>
        <c:minorTickMark val="none"/>
        <c:tickLblPos val="none"/>
        <c:crossAx val="41645952"/>
        <c:crosses val="autoZero"/>
        <c:auto val="1"/>
        <c:lblOffset val="100"/>
        <c:baseTimeUnit val="years"/>
      </c:dateAx>
      <c:valAx>
        <c:axId val="4164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4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15.8</c:v>
                </c:pt>
                <c:pt idx="1">
                  <c:v>7.7</c:v>
                </c:pt>
                <c:pt idx="2">
                  <c:v>13.2</c:v>
                </c:pt>
                <c:pt idx="3">
                  <c:v>11</c:v>
                </c:pt>
                <c:pt idx="4">
                  <c:v>0.6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1692544"/>
        <c:axId val="416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1692544"/>
        <c:axId val="41698816"/>
      </c:lineChart>
      <c:dateAx>
        <c:axId val="41692544"/>
        <c:scaling>
          <c:orientation val="minMax"/>
        </c:scaling>
        <c:delete val="1"/>
        <c:axPos val="b"/>
        <c:numFmt formatCode="ge" sourceLinked="1"/>
        <c:majorTickMark val="none"/>
        <c:minorTickMark val="none"/>
        <c:tickLblPos val="none"/>
        <c:crossAx val="41698816"/>
        <c:crosses val="autoZero"/>
        <c:auto val="1"/>
        <c:lblOffset val="100"/>
        <c:baseTimeUnit val="years"/>
      </c:dateAx>
      <c:valAx>
        <c:axId val="4169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9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1068</c:v>
                </c:pt>
                <c:pt idx="1">
                  <c:v>499</c:v>
                </c:pt>
                <c:pt idx="2">
                  <c:v>859</c:v>
                </c:pt>
                <c:pt idx="3">
                  <c:v>717</c:v>
                </c:pt>
                <c:pt idx="4">
                  <c:v>32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1736832"/>
        <c:axId val="417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1736832"/>
        <c:axId val="41743104"/>
      </c:lineChart>
      <c:dateAx>
        <c:axId val="41736832"/>
        <c:scaling>
          <c:orientation val="minMax"/>
        </c:scaling>
        <c:delete val="1"/>
        <c:axPos val="b"/>
        <c:numFmt formatCode="ge" sourceLinked="1"/>
        <c:majorTickMark val="none"/>
        <c:minorTickMark val="none"/>
        <c:tickLblPos val="none"/>
        <c:crossAx val="41743104"/>
        <c:crosses val="autoZero"/>
        <c:auto val="1"/>
        <c:lblOffset val="100"/>
        <c:baseTimeUnit val="years"/>
      </c:dateAx>
      <c:valAx>
        <c:axId val="41743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3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FJ8" sqref="FJ8:GX8"/>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長野県下諏訪町　下諏訪町四ツ角駐車場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4400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35</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163</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660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118.8</v>
      </c>
      <c r="V31" s="117"/>
      <c r="W31" s="117"/>
      <c r="X31" s="117"/>
      <c r="Y31" s="117"/>
      <c r="Z31" s="117"/>
      <c r="AA31" s="117"/>
      <c r="AB31" s="117"/>
      <c r="AC31" s="117"/>
      <c r="AD31" s="117"/>
      <c r="AE31" s="117"/>
      <c r="AF31" s="117"/>
      <c r="AG31" s="117"/>
      <c r="AH31" s="117"/>
      <c r="AI31" s="117"/>
      <c r="AJ31" s="117"/>
      <c r="AK31" s="117"/>
      <c r="AL31" s="117"/>
      <c r="AM31" s="117"/>
      <c r="AN31" s="117">
        <f>データ!Z7</f>
        <v>108.3</v>
      </c>
      <c r="AO31" s="117"/>
      <c r="AP31" s="117"/>
      <c r="AQ31" s="117"/>
      <c r="AR31" s="117"/>
      <c r="AS31" s="117"/>
      <c r="AT31" s="117"/>
      <c r="AU31" s="117"/>
      <c r="AV31" s="117"/>
      <c r="AW31" s="117"/>
      <c r="AX31" s="117"/>
      <c r="AY31" s="117"/>
      <c r="AZ31" s="117"/>
      <c r="BA31" s="117"/>
      <c r="BB31" s="117"/>
      <c r="BC31" s="117"/>
      <c r="BD31" s="117"/>
      <c r="BE31" s="117"/>
      <c r="BF31" s="117"/>
      <c r="BG31" s="117">
        <f>データ!AA7</f>
        <v>115.2</v>
      </c>
      <c r="BH31" s="117"/>
      <c r="BI31" s="117"/>
      <c r="BJ31" s="117"/>
      <c r="BK31" s="117"/>
      <c r="BL31" s="117"/>
      <c r="BM31" s="117"/>
      <c r="BN31" s="117"/>
      <c r="BO31" s="117"/>
      <c r="BP31" s="117"/>
      <c r="BQ31" s="117"/>
      <c r="BR31" s="117"/>
      <c r="BS31" s="117"/>
      <c r="BT31" s="117"/>
      <c r="BU31" s="117"/>
      <c r="BV31" s="117"/>
      <c r="BW31" s="117"/>
      <c r="BX31" s="117"/>
      <c r="BY31" s="117"/>
      <c r="BZ31" s="117">
        <f>データ!AB7</f>
        <v>112.4</v>
      </c>
      <c r="CA31" s="117"/>
      <c r="CB31" s="117"/>
      <c r="CC31" s="117"/>
      <c r="CD31" s="117"/>
      <c r="CE31" s="117"/>
      <c r="CF31" s="117"/>
      <c r="CG31" s="117"/>
      <c r="CH31" s="117"/>
      <c r="CI31" s="117"/>
      <c r="CJ31" s="117"/>
      <c r="CK31" s="117"/>
      <c r="CL31" s="117"/>
      <c r="CM31" s="117"/>
      <c r="CN31" s="117"/>
      <c r="CO31" s="117"/>
      <c r="CP31" s="117"/>
      <c r="CQ31" s="117"/>
      <c r="CR31" s="117"/>
      <c r="CS31" s="117">
        <f>データ!AC7</f>
        <v>100.6</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69.3</v>
      </c>
      <c r="JD31" s="119"/>
      <c r="JE31" s="119"/>
      <c r="JF31" s="119"/>
      <c r="JG31" s="119"/>
      <c r="JH31" s="119"/>
      <c r="JI31" s="119"/>
      <c r="JJ31" s="119"/>
      <c r="JK31" s="119"/>
      <c r="JL31" s="119"/>
      <c r="JM31" s="119"/>
      <c r="JN31" s="119"/>
      <c r="JO31" s="119"/>
      <c r="JP31" s="119"/>
      <c r="JQ31" s="119"/>
      <c r="JR31" s="119"/>
      <c r="JS31" s="119"/>
      <c r="JT31" s="119"/>
      <c r="JU31" s="120"/>
      <c r="JV31" s="118">
        <f>データ!DL7</f>
        <v>60.7</v>
      </c>
      <c r="JW31" s="119"/>
      <c r="JX31" s="119"/>
      <c r="JY31" s="119"/>
      <c r="JZ31" s="119"/>
      <c r="KA31" s="119"/>
      <c r="KB31" s="119"/>
      <c r="KC31" s="119"/>
      <c r="KD31" s="119"/>
      <c r="KE31" s="119"/>
      <c r="KF31" s="119"/>
      <c r="KG31" s="119"/>
      <c r="KH31" s="119"/>
      <c r="KI31" s="119"/>
      <c r="KJ31" s="119"/>
      <c r="KK31" s="119"/>
      <c r="KL31" s="119"/>
      <c r="KM31" s="119"/>
      <c r="KN31" s="120"/>
      <c r="KO31" s="118">
        <f>データ!DM7</f>
        <v>62.6</v>
      </c>
      <c r="KP31" s="119"/>
      <c r="KQ31" s="119"/>
      <c r="KR31" s="119"/>
      <c r="KS31" s="119"/>
      <c r="KT31" s="119"/>
      <c r="KU31" s="119"/>
      <c r="KV31" s="119"/>
      <c r="KW31" s="119"/>
      <c r="KX31" s="119"/>
      <c r="KY31" s="119"/>
      <c r="KZ31" s="119"/>
      <c r="LA31" s="119"/>
      <c r="LB31" s="119"/>
      <c r="LC31" s="119"/>
      <c r="LD31" s="119"/>
      <c r="LE31" s="119"/>
      <c r="LF31" s="119"/>
      <c r="LG31" s="120"/>
      <c r="LH31" s="118">
        <f>データ!DN7</f>
        <v>63.8</v>
      </c>
      <c r="LI31" s="119"/>
      <c r="LJ31" s="119"/>
      <c r="LK31" s="119"/>
      <c r="LL31" s="119"/>
      <c r="LM31" s="119"/>
      <c r="LN31" s="119"/>
      <c r="LO31" s="119"/>
      <c r="LP31" s="119"/>
      <c r="LQ31" s="119"/>
      <c r="LR31" s="119"/>
      <c r="LS31" s="119"/>
      <c r="LT31" s="119"/>
      <c r="LU31" s="119"/>
      <c r="LV31" s="119"/>
      <c r="LW31" s="119"/>
      <c r="LX31" s="119"/>
      <c r="LY31" s="119"/>
      <c r="LZ31" s="120"/>
      <c r="MA31" s="118">
        <f>データ!DO7</f>
        <v>60.7</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134</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15.8</v>
      </c>
      <c r="EM52" s="117"/>
      <c r="EN52" s="117"/>
      <c r="EO52" s="117"/>
      <c r="EP52" s="117"/>
      <c r="EQ52" s="117"/>
      <c r="ER52" s="117"/>
      <c r="ES52" s="117"/>
      <c r="ET52" s="117"/>
      <c r="EU52" s="117"/>
      <c r="EV52" s="117"/>
      <c r="EW52" s="117"/>
      <c r="EX52" s="117"/>
      <c r="EY52" s="117"/>
      <c r="EZ52" s="117"/>
      <c r="FA52" s="117"/>
      <c r="FB52" s="117"/>
      <c r="FC52" s="117"/>
      <c r="FD52" s="117"/>
      <c r="FE52" s="117">
        <f>データ!BG7</f>
        <v>7.7</v>
      </c>
      <c r="FF52" s="117"/>
      <c r="FG52" s="117"/>
      <c r="FH52" s="117"/>
      <c r="FI52" s="117"/>
      <c r="FJ52" s="117"/>
      <c r="FK52" s="117"/>
      <c r="FL52" s="117"/>
      <c r="FM52" s="117"/>
      <c r="FN52" s="117"/>
      <c r="FO52" s="117"/>
      <c r="FP52" s="117"/>
      <c r="FQ52" s="117"/>
      <c r="FR52" s="117"/>
      <c r="FS52" s="117"/>
      <c r="FT52" s="117"/>
      <c r="FU52" s="117"/>
      <c r="FV52" s="117"/>
      <c r="FW52" s="117"/>
      <c r="FX52" s="117">
        <f>データ!BH7</f>
        <v>13.2</v>
      </c>
      <c r="FY52" s="117"/>
      <c r="FZ52" s="117"/>
      <c r="GA52" s="117"/>
      <c r="GB52" s="117"/>
      <c r="GC52" s="117"/>
      <c r="GD52" s="117"/>
      <c r="GE52" s="117"/>
      <c r="GF52" s="117"/>
      <c r="GG52" s="117"/>
      <c r="GH52" s="117"/>
      <c r="GI52" s="117"/>
      <c r="GJ52" s="117"/>
      <c r="GK52" s="117"/>
      <c r="GL52" s="117"/>
      <c r="GM52" s="117"/>
      <c r="GN52" s="117"/>
      <c r="GO52" s="117"/>
      <c r="GP52" s="117"/>
      <c r="GQ52" s="117">
        <f>データ!BI7</f>
        <v>11</v>
      </c>
      <c r="GR52" s="117"/>
      <c r="GS52" s="117"/>
      <c r="GT52" s="117"/>
      <c r="GU52" s="117"/>
      <c r="GV52" s="117"/>
      <c r="GW52" s="117"/>
      <c r="GX52" s="117"/>
      <c r="GY52" s="117"/>
      <c r="GZ52" s="117"/>
      <c r="HA52" s="117"/>
      <c r="HB52" s="117"/>
      <c r="HC52" s="117"/>
      <c r="HD52" s="117"/>
      <c r="HE52" s="117"/>
      <c r="HF52" s="117"/>
      <c r="HG52" s="117"/>
      <c r="HH52" s="117"/>
      <c r="HI52" s="117"/>
      <c r="HJ52" s="117">
        <f>データ!BJ7</f>
        <v>0.6</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1068</v>
      </c>
      <c r="JD52" s="125"/>
      <c r="JE52" s="125"/>
      <c r="JF52" s="125"/>
      <c r="JG52" s="125"/>
      <c r="JH52" s="125"/>
      <c r="JI52" s="125"/>
      <c r="JJ52" s="125"/>
      <c r="JK52" s="125"/>
      <c r="JL52" s="125"/>
      <c r="JM52" s="125"/>
      <c r="JN52" s="125"/>
      <c r="JO52" s="125"/>
      <c r="JP52" s="125"/>
      <c r="JQ52" s="125"/>
      <c r="JR52" s="125"/>
      <c r="JS52" s="125"/>
      <c r="JT52" s="125"/>
      <c r="JU52" s="125"/>
      <c r="JV52" s="125">
        <f>データ!BR7</f>
        <v>499</v>
      </c>
      <c r="JW52" s="125"/>
      <c r="JX52" s="125"/>
      <c r="JY52" s="125"/>
      <c r="JZ52" s="125"/>
      <c r="KA52" s="125"/>
      <c r="KB52" s="125"/>
      <c r="KC52" s="125"/>
      <c r="KD52" s="125"/>
      <c r="KE52" s="125"/>
      <c r="KF52" s="125"/>
      <c r="KG52" s="125"/>
      <c r="KH52" s="125"/>
      <c r="KI52" s="125"/>
      <c r="KJ52" s="125"/>
      <c r="KK52" s="125"/>
      <c r="KL52" s="125"/>
      <c r="KM52" s="125"/>
      <c r="KN52" s="125"/>
      <c r="KO52" s="125">
        <f>データ!BS7</f>
        <v>859</v>
      </c>
      <c r="KP52" s="125"/>
      <c r="KQ52" s="125"/>
      <c r="KR52" s="125"/>
      <c r="KS52" s="125"/>
      <c r="KT52" s="125"/>
      <c r="KU52" s="125"/>
      <c r="KV52" s="125"/>
      <c r="KW52" s="125"/>
      <c r="KX52" s="125"/>
      <c r="KY52" s="125"/>
      <c r="KZ52" s="125"/>
      <c r="LA52" s="125"/>
      <c r="LB52" s="125"/>
      <c r="LC52" s="125"/>
      <c r="LD52" s="125"/>
      <c r="LE52" s="125"/>
      <c r="LF52" s="125"/>
      <c r="LG52" s="125"/>
      <c r="LH52" s="125">
        <f>データ!BT7</f>
        <v>717</v>
      </c>
      <c r="LI52" s="125"/>
      <c r="LJ52" s="125"/>
      <c r="LK52" s="125"/>
      <c r="LL52" s="125"/>
      <c r="LM52" s="125"/>
      <c r="LN52" s="125"/>
      <c r="LO52" s="125"/>
      <c r="LP52" s="125"/>
      <c r="LQ52" s="125"/>
      <c r="LR52" s="125"/>
      <c r="LS52" s="125"/>
      <c r="LT52" s="125"/>
      <c r="LU52" s="125"/>
      <c r="LV52" s="125"/>
      <c r="LW52" s="125"/>
      <c r="LX52" s="125"/>
      <c r="LY52" s="125"/>
      <c r="LZ52" s="125"/>
      <c r="MA52" s="125">
        <f>データ!BU7</f>
        <v>32</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30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12128</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203611</v>
      </c>
      <c r="D6" s="61">
        <f t="shared" si="1"/>
        <v>47</v>
      </c>
      <c r="E6" s="61">
        <f t="shared" si="1"/>
        <v>14</v>
      </c>
      <c r="F6" s="61">
        <f t="shared" si="1"/>
        <v>0</v>
      </c>
      <c r="G6" s="61">
        <f t="shared" si="1"/>
        <v>1</v>
      </c>
      <c r="H6" s="61" t="str">
        <f>SUBSTITUTE(H8,"　","")</f>
        <v>長野県下諏訪町</v>
      </c>
      <c r="I6" s="61" t="str">
        <f t="shared" si="1"/>
        <v>下諏訪町四ツ角駐車場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都市計画駐車場</v>
      </c>
      <c r="Q6" s="63" t="str">
        <f t="shared" si="1"/>
        <v>広場式</v>
      </c>
      <c r="R6" s="64">
        <f t="shared" si="1"/>
        <v>35</v>
      </c>
      <c r="S6" s="63" t="str">
        <f t="shared" si="1"/>
        <v>商業施設</v>
      </c>
      <c r="T6" s="63" t="str">
        <f t="shared" si="1"/>
        <v>無</v>
      </c>
      <c r="U6" s="64">
        <f t="shared" si="1"/>
        <v>4400</v>
      </c>
      <c r="V6" s="64">
        <f t="shared" si="1"/>
        <v>163</v>
      </c>
      <c r="W6" s="64">
        <f t="shared" si="1"/>
        <v>660</v>
      </c>
      <c r="X6" s="63" t="str">
        <f t="shared" si="1"/>
        <v>導入なし</v>
      </c>
      <c r="Y6" s="65">
        <f>IF(Y8="-",NA(),Y8)</f>
        <v>118.8</v>
      </c>
      <c r="Z6" s="65">
        <f t="shared" ref="Z6:AH6" si="2">IF(Z8="-",NA(),Z8)</f>
        <v>108.3</v>
      </c>
      <c r="AA6" s="65">
        <f t="shared" si="2"/>
        <v>115.2</v>
      </c>
      <c r="AB6" s="65">
        <f t="shared" si="2"/>
        <v>112.4</v>
      </c>
      <c r="AC6" s="65">
        <f t="shared" si="2"/>
        <v>100.6</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15.8</v>
      </c>
      <c r="BG6" s="65">
        <f t="shared" ref="BG6:BO6" si="5">IF(BG8="-",NA(),BG8)</f>
        <v>7.7</v>
      </c>
      <c r="BH6" s="65">
        <f t="shared" si="5"/>
        <v>13.2</v>
      </c>
      <c r="BI6" s="65">
        <f t="shared" si="5"/>
        <v>11</v>
      </c>
      <c r="BJ6" s="65">
        <f t="shared" si="5"/>
        <v>0.6</v>
      </c>
      <c r="BK6" s="65">
        <f t="shared" si="5"/>
        <v>51.9</v>
      </c>
      <c r="BL6" s="65">
        <f t="shared" si="5"/>
        <v>59.2</v>
      </c>
      <c r="BM6" s="65">
        <f t="shared" si="5"/>
        <v>64.5</v>
      </c>
      <c r="BN6" s="65">
        <f t="shared" si="5"/>
        <v>60</v>
      </c>
      <c r="BO6" s="65">
        <f t="shared" si="5"/>
        <v>52.8</v>
      </c>
      <c r="BP6" s="62" t="str">
        <f>IF(BP8="-","",IF(BP8="-","【-】","【"&amp;SUBSTITUTE(TEXT(BP8,"#,##0.0"),"-","△")&amp;"】"))</f>
        <v>【45.2】</v>
      </c>
      <c r="BQ6" s="66">
        <f>IF(BQ8="-",NA(),BQ8)</f>
        <v>1068</v>
      </c>
      <c r="BR6" s="66">
        <f t="shared" ref="BR6:BZ6" si="6">IF(BR8="-",NA(),BR8)</f>
        <v>499</v>
      </c>
      <c r="BS6" s="66">
        <f t="shared" si="6"/>
        <v>859</v>
      </c>
      <c r="BT6" s="66">
        <f t="shared" si="6"/>
        <v>717</v>
      </c>
      <c r="BU6" s="66">
        <f t="shared" si="6"/>
        <v>32</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30</v>
      </c>
      <c r="CN6" s="64">
        <f t="shared" si="7"/>
        <v>12128</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69.3</v>
      </c>
      <c r="DL6" s="65">
        <f t="shared" ref="DL6:DT6" si="9">IF(DL8="-",NA(),DL8)</f>
        <v>60.7</v>
      </c>
      <c r="DM6" s="65">
        <f t="shared" si="9"/>
        <v>62.6</v>
      </c>
      <c r="DN6" s="65">
        <f t="shared" si="9"/>
        <v>63.8</v>
      </c>
      <c r="DO6" s="65">
        <f t="shared" si="9"/>
        <v>60.7</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203611</v>
      </c>
      <c r="D7" s="61">
        <f t="shared" si="10"/>
        <v>47</v>
      </c>
      <c r="E7" s="61">
        <f t="shared" si="10"/>
        <v>14</v>
      </c>
      <c r="F7" s="61">
        <f t="shared" si="10"/>
        <v>0</v>
      </c>
      <c r="G7" s="61">
        <f t="shared" si="10"/>
        <v>1</v>
      </c>
      <c r="H7" s="61" t="str">
        <f t="shared" si="10"/>
        <v>長野県　下諏訪町</v>
      </c>
      <c r="I7" s="61" t="str">
        <f t="shared" si="10"/>
        <v>下諏訪町四ツ角駐車場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都市計画駐車場</v>
      </c>
      <c r="Q7" s="63" t="str">
        <f t="shared" si="10"/>
        <v>広場式</v>
      </c>
      <c r="R7" s="64">
        <f t="shared" si="10"/>
        <v>35</v>
      </c>
      <c r="S7" s="63" t="str">
        <f t="shared" si="10"/>
        <v>商業施設</v>
      </c>
      <c r="T7" s="63" t="str">
        <f t="shared" si="10"/>
        <v>無</v>
      </c>
      <c r="U7" s="64">
        <f t="shared" si="10"/>
        <v>4400</v>
      </c>
      <c r="V7" s="64">
        <f t="shared" si="10"/>
        <v>163</v>
      </c>
      <c r="W7" s="64">
        <f t="shared" si="10"/>
        <v>660</v>
      </c>
      <c r="X7" s="63" t="str">
        <f t="shared" si="10"/>
        <v>導入なし</v>
      </c>
      <c r="Y7" s="65">
        <f>Y8</f>
        <v>118.8</v>
      </c>
      <c r="Z7" s="65">
        <f t="shared" ref="Z7:AH7" si="11">Z8</f>
        <v>108.3</v>
      </c>
      <c r="AA7" s="65">
        <f t="shared" si="11"/>
        <v>115.2</v>
      </c>
      <c r="AB7" s="65">
        <f t="shared" si="11"/>
        <v>112.4</v>
      </c>
      <c r="AC7" s="65">
        <f t="shared" si="11"/>
        <v>100.6</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15.8</v>
      </c>
      <c r="BG7" s="65">
        <f t="shared" ref="BG7:BO7" si="14">BG8</f>
        <v>7.7</v>
      </c>
      <c r="BH7" s="65">
        <f t="shared" si="14"/>
        <v>13.2</v>
      </c>
      <c r="BI7" s="65">
        <f t="shared" si="14"/>
        <v>11</v>
      </c>
      <c r="BJ7" s="65">
        <f t="shared" si="14"/>
        <v>0.6</v>
      </c>
      <c r="BK7" s="65">
        <f t="shared" si="14"/>
        <v>51.9</v>
      </c>
      <c r="BL7" s="65">
        <f t="shared" si="14"/>
        <v>59.2</v>
      </c>
      <c r="BM7" s="65">
        <f t="shared" si="14"/>
        <v>64.5</v>
      </c>
      <c r="BN7" s="65">
        <f t="shared" si="14"/>
        <v>60</v>
      </c>
      <c r="BO7" s="65">
        <f t="shared" si="14"/>
        <v>52.8</v>
      </c>
      <c r="BP7" s="62"/>
      <c r="BQ7" s="66">
        <f>BQ8</f>
        <v>1068</v>
      </c>
      <c r="BR7" s="66">
        <f t="shared" ref="BR7:BZ7" si="15">BR8</f>
        <v>499</v>
      </c>
      <c r="BS7" s="66">
        <f t="shared" si="15"/>
        <v>859</v>
      </c>
      <c r="BT7" s="66">
        <f t="shared" si="15"/>
        <v>717</v>
      </c>
      <c r="BU7" s="66">
        <f t="shared" si="15"/>
        <v>32</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113</v>
      </c>
      <c r="CL7" s="62"/>
      <c r="CM7" s="64">
        <f>CM8</f>
        <v>30</v>
      </c>
      <c r="CN7" s="64">
        <f>CN8</f>
        <v>12128</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69.3</v>
      </c>
      <c r="DL7" s="65">
        <f t="shared" ref="DL7:DT7" si="17">DL8</f>
        <v>60.7</v>
      </c>
      <c r="DM7" s="65">
        <f t="shared" si="17"/>
        <v>62.6</v>
      </c>
      <c r="DN7" s="65">
        <f t="shared" si="17"/>
        <v>63.8</v>
      </c>
      <c r="DO7" s="65">
        <f t="shared" si="17"/>
        <v>60.7</v>
      </c>
      <c r="DP7" s="65">
        <f t="shared" si="17"/>
        <v>230</v>
      </c>
      <c r="DQ7" s="65">
        <f t="shared" si="17"/>
        <v>244.3</v>
      </c>
      <c r="DR7" s="65">
        <f t="shared" si="17"/>
        <v>238.1</v>
      </c>
      <c r="DS7" s="65">
        <f t="shared" si="17"/>
        <v>261.8</v>
      </c>
      <c r="DT7" s="65">
        <f t="shared" si="17"/>
        <v>268.7</v>
      </c>
      <c r="DU7" s="62"/>
    </row>
    <row r="8" spans="1:125" s="67" customFormat="1">
      <c r="A8" s="50"/>
      <c r="B8" s="68">
        <v>2016</v>
      </c>
      <c r="C8" s="68">
        <v>203611</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35</v>
      </c>
      <c r="S8" s="70" t="s">
        <v>123</v>
      </c>
      <c r="T8" s="70" t="s">
        <v>124</v>
      </c>
      <c r="U8" s="71">
        <v>4400</v>
      </c>
      <c r="V8" s="71">
        <v>163</v>
      </c>
      <c r="W8" s="71">
        <v>660</v>
      </c>
      <c r="X8" s="70" t="s">
        <v>125</v>
      </c>
      <c r="Y8" s="72">
        <v>118.8</v>
      </c>
      <c r="Z8" s="72">
        <v>108.3</v>
      </c>
      <c r="AA8" s="72">
        <v>115.2</v>
      </c>
      <c r="AB8" s="72">
        <v>112.4</v>
      </c>
      <c r="AC8" s="72">
        <v>100.6</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15.8</v>
      </c>
      <c r="BG8" s="72">
        <v>7.7</v>
      </c>
      <c r="BH8" s="72">
        <v>13.2</v>
      </c>
      <c r="BI8" s="72">
        <v>11</v>
      </c>
      <c r="BJ8" s="72">
        <v>0.6</v>
      </c>
      <c r="BK8" s="72">
        <v>51.9</v>
      </c>
      <c r="BL8" s="72">
        <v>59.2</v>
      </c>
      <c r="BM8" s="72">
        <v>64.5</v>
      </c>
      <c r="BN8" s="72">
        <v>60</v>
      </c>
      <c r="BO8" s="72">
        <v>52.8</v>
      </c>
      <c r="BP8" s="69">
        <v>45.2</v>
      </c>
      <c r="BQ8" s="73">
        <v>1068</v>
      </c>
      <c r="BR8" s="73">
        <v>499</v>
      </c>
      <c r="BS8" s="73">
        <v>859</v>
      </c>
      <c r="BT8" s="74">
        <v>717</v>
      </c>
      <c r="BU8" s="74">
        <v>32</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30</v>
      </c>
      <c r="CN8" s="71">
        <v>12128</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69.3</v>
      </c>
      <c r="DL8" s="72">
        <v>60.7</v>
      </c>
      <c r="DM8" s="72">
        <v>62.6</v>
      </c>
      <c r="DN8" s="72">
        <v>63.8</v>
      </c>
      <c r="DO8" s="72">
        <v>60.7</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2018-03-23T00:44:42Z</cp:lastPrinted>
  <dcterms:created xsi:type="dcterms:W3CDTF">2018-02-09T01:47:07Z</dcterms:created>
  <dcterms:modified xsi:type="dcterms:W3CDTF">2018-03-23T00:51:47Z</dcterms:modified>
  <cp:category/>
</cp:coreProperties>
</file>