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17\Desktop\202207安曇野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I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<sst xmlns="http://schemas.openxmlformats.org/spreadsheetml/2006/main" count="232" uniqueCount="111">
  <si>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</si>
  <si>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</si>
  <si>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</si>
  <si>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</si>
  <si>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</si>
  <si>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</si>
  <si>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</si>
  <si>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</si>
  <si>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</si>
  <si>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</si>
  <si>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</si>
  <si>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</si>
  <si>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</si>
  <si>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</si>
  <si>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</si>
  <si>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</si>
  <si>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</si>
  <si>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</si>
  <si>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</si>
  <si>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</si>
  <si>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</si>
  <si>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</si>
  <si>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</si>
  <si>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</si>
  <si>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</si>
  <si>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</si>
  <si>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</si>
  <si>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</si>
  <si>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</si>
  <si>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</si>
  <si>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</si>
  <si>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</si>
  <si>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</si>
  <si>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</si>
  <si>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</si>
  <si>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</si>
  <si>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</si>
  <si>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</si>
  <si>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</si>
  <si>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</si>
  <si>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</si>
  <si>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</si>
  <si>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</si>
  <si>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</si>
  <si>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</si>
  <si>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</si>
  <si>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</si>
  <si>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</si>
  <si>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</si>
  <si>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</si>
  <si>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</si>
  <si>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</si>
  <si>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</si>
  <si>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</si>
  <si>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</si>
  <si>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</si>
  <si>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</si>
  <si>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</si>
  <si>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</si>
  <si>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</si>
  <si>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</si>
  <si>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</si>
  <si>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</si>
  <si>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</si>
  <si>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</si>
  <si>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</si>
  <si>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</si>
  <si>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</si>
  <si>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</si>
  <si>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</si>
  <si>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</si>
  <si>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</si>
  <si>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</si>
  <si>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</si>
  <si>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</si>
  <si>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</si>
  <si>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</si>
  <si>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</si>
  <si>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</si>
  <si>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</si>
  <si>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</si>
  <si>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</si>
  <si>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</si>
  <si>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</si>
  <si>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</si>
  <si>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</si>
  <si>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</si>
  <si>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</si>
  <si>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</si>
  <si>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</si>
  <si>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</si>
  <si>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</si>
  <si>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</si>
  <si>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</si>
  <si>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</si>
  <si>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</si>
  <si>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安曇野市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</si>
  <si>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</si>
  <si>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</si>
  <si>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</si>
  <si>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</si>
  <si>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</si>
  <si>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</si>
  <si>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</si>
  <si>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</si>
  <si>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</si>
  <si>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</si>
  <si>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</si>
  <si>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比率、経費回収率等、毎年安定した経営になっているが、一般会計等からの繰入金の要素がとても大きくなっている結果である。今後も人口など増加する見込みがないため、一般会計の繰入金で経営を支えていく状態となる。</t>
    <rPh sb="1" eb="3">
      <t>シュウシ</t>
    </rPh>
    <rPh sb="3" eb="5">
      <t>ヒリツ</t>
    </rPh>
    <rPh sb="6" eb="8">
      <t>ケイヒ</t>
    </rPh>
    <rPh sb="8" eb="11">
      <t>カイシュウリツ</t>
    </rPh>
    <rPh sb="11" eb="12">
      <t>トウ</t>
    </rPh>
    <rPh sb="13" eb="15">
      <t>マイトシ</t>
    </rPh>
    <rPh sb="15" eb="17">
      <t>アンテイ</t>
    </rPh>
    <rPh sb="19" eb="21">
      <t>ケイエイ</t>
    </rPh>
    <rPh sb="29" eb="34">
      <t>イッパンカイケイトウ</t>
    </rPh>
    <rPh sb="37" eb="40">
      <t>クリイレキン</t>
    </rPh>
    <rPh sb="41" eb="43">
      <t>ヨウソ</t>
    </rPh>
    <rPh sb="47" eb="48">
      <t>オオ</t>
    </rPh>
    <rPh sb="55" eb="57">
      <t>ケッカ</t>
    </rPh>
    <rPh sb="61" eb="63">
      <t>コンゴ</t>
    </rPh>
    <rPh sb="64" eb="66">
      <t>ジンコウ</t>
    </rPh>
    <rPh sb="68" eb="70">
      <t>ゾウカ</t>
    </rPh>
    <rPh sb="72" eb="74">
      <t>ミコ</t>
    </rPh>
    <rPh sb="81" eb="85">
      <t>イッパンカイケイ</t>
    </rPh>
    <rPh sb="86" eb="89">
      <t>クリイレキン</t>
    </rPh>
    <rPh sb="90" eb="92">
      <t>ケイエイ</t>
    </rPh>
    <rPh sb="93" eb="94">
      <t>ササ</t>
    </rPh>
    <rPh sb="98" eb="100">
      <t>ジョウタイ</t>
    </rPh>
    <phoneticPr fontId="4"/>
  </si>
  <si>
    <t>　28年の法適用時点では管渠についての老朽化率等を示す指標は非常に低いため管渠については現在更新・改良・維持等を行う予定はない。</t>
    <phoneticPr fontId="4"/>
  </si>
  <si>
    <t>　28年度から法適用事業になっても、下水道使用料の収入の増加は見込めないため、一般会計の繰入金に依存することになる。現在、起債償還が残ってしるが、今後払い下げ等も含めて検討を行い安定した経営が行えるようにする。</t>
    <rPh sb="3" eb="5">
      <t>ネンド</t>
    </rPh>
    <rPh sb="7" eb="12">
      <t>ホウテキヨウジギョウ</t>
    </rPh>
    <rPh sb="18" eb="21">
      <t>ゲスイドウ</t>
    </rPh>
    <rPh sb="21" eb="24">
      <t>シヨウリョウ</t>
    </rPh>
    <rPh sb="25" eb="27">
      <t>シュウニュウ</t>
    </rPh>
    <rPh sb="28" eb="30">
      <t>ゾウカ</t>
    </rPh>
    <rPh sb="31" eb="33">
      <t>ミコ</t>
    </rPh>
    <rPh sb="39" eb="41">
      <t>イッパン</t>
    </rPh>
    <rPh sb="41" eb="43">
      <t>カイケイ</t>
    </rPh>
    <rPh sb="44" eb="47">
      <t>クリイレキン</t>
    </rPh>
    <rPh sb="48" eb="50">
      <t>イゾン</t>
    </rPh>
    <rPh sb="58" eb="60">
      <t>ゲンザイ</t>
    </rPh>
    <rPh sb="61" eb="63">
      <t>キサイ</t>
    </rPh>
    <rPh sb="63" eb="65">
      <t>ショウカン</t>
    </rPh>
    <rPh sb="66" eb="67">
      <t>ノコ</t>
    </rPh>
    <rPh sb="73" eb="75">
      <t>コンゴ</t>
    </rPh>
    <rPh sb="75" eb="76">
      <t>ハラ</t>
    </rPh>
    <rPh sb="77" eb="78">
      <t>サ</t>
    </rPh>
    <rPh sb="79" eb="80">
      <t>トウ</t>
    </rPh>
    <rPh sb="81" eb="82">
      <t>フク</t>
    </rPh>
    <rPh sb="84" eb="86">
      <t>ケントウ</t>
    </rPh>
    <rPh sb="87" eb="88">
      <t>オコナ</t>
    </rPh>
    <rPh sb="89" eb="91">
      <t>アンテイ</t>
    </rPh>
    <rPh sb="93" eb="95">
      <t>ケイエイ</t>
    </rPh>
    <rPh sb="96" eb="9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</si>
</sst>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7744712"/>
        <c:axId val="38774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87744712"/>
        <c:axId val="387747064"/>
      </c:lineChart>
      <c:dateAx>
        <c:axId val="387744712"/>
        <c:scaling>
          <c:orientation val="minMax"/>
        </c:scaling>
        <c:delete val="1"/>
        <c:axPos val="b"/>
        <c:numFmt formatCode="ge" sourceLinked="1"/>
        <c:majorTickMark val="none"/>
        <c:minorTickMark val="none"/>
        <c:tickLblPos val="none"/>
        <c:crossAx val="387747064"/>
        <c:crosses val="autoZero"/>
        <c:auto val="1"/>
        <c:lblOffset val="100"/>
        <c:baseTimeUnit val="years"/>
      </c:dateAx>
      <c:valAx>
        <c:axId val="38774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74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52.94</c:v>
                </c:pt>
                <c:pt idx="1">
                  <c:v>52.94</c:v>
                </c:pt>
                <c:pt idx="2">
                  <c:v>48.57</c:v>
                </c:pt>
                <c:pt idx="3">
                  <c:v>48.57</c:v>
                </c:pt>
                <c:pt idx="4">
                  <c:v>45.71</c:v>
                </c:pt>
              </c:numCache>
            </c:numRef>
          </c:val>
        </c:ser>
        <c:dLbls>
          <c:showLegendKey val="0"/>
          <c:showVal val="0"/>
          <c:showCatName val="0"/>
          <c:showSerName val="0"/>
          <c:showPercent val="0"/>
          <c:showBubbleSize val="0"/>
        </c:dLbls>
        <c:gapWidth val="150"/>
        <c:axId val="634726608"/>
        <c:axId val="63472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634726608"/>
        <c:axId val="634727000"/>
      </c:lineChart>
      <c:dateAx>
        <c:axId val="634726608"/>
        <c:scaling>
          <c:orientation val="minMax"/>
        </c:scaling>
        <c:delete val="1"/>
        <c:axPos val="b"/>
        <c:numFmt formatCode="ge" sourceLinked="1"/>
        <c:majorTickMark val="none"/>
        <c:minorTickMark val="none"/>
        <c:tickLblPos val="none"/>
        <c:crossAx val="634727000"/>
        <c:crosses val="autoZero"/>
        <c:auto val="1"/>
        <c:lblOffset val="100"/>
        <c:baseTimeUnit val="years"/>
      </c:dateAx>
      <c:valAx>
        <c:axId val="63472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72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34728176"/>
        <c:axId val="63472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634728176"/>
        <c:axId val="634720728"/>
      </c:lineChart>
      <c:dateAx>
        <c:axId val="634728176"/>
        <c:scaling>
          <c:orientation val="minMax"/>
        </c:scaling>
        <c:delete val="1"/>
        <c:axPos val="b"/>
        <c:numFmt formatCode="ge" sourceLinked="1"/>
        <c:majorTickMark val="none"/>
        <c:minorTickMark val="none"/>
        <c:tickLblPos val="none"/>
        <c:crossAx val="634720728"/>
        <c:crosses val="autoZero"/>
        <c:auto val="1"/>
        <c:lblOffset val="100"/>
        <c:baseTimeUnit val="years"/>
      </c:dateAx>
      <c:valAx>
        <c:axId val="63472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72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73.38</c:v>
                </c:pt>
                <c:pt idx="1">
                  <c:v>85.95</c:v>
                </c:pt>
                <c:pt idx="2">
                  <c:v>88.75</c:v>
                </c:pt>
                <c:pt idx="3">
                  <c:v>86.8</c:v>
                </c:pt>
                <c:pt idx="4">
                  <c:v>90.48</c:v>
                </c:pt>
              </c:numCache>
            </c:numRef>
          </c:val>
        </c:ser>
        <c:dLbls>
          <c:showLegendKey val="0"/>
          <c:showVal val="0"/>
          <c:showCatName val="0"/>
          <c:showSerName val="0"/>
          <c:showPercent val="0"/>
          <c:showBubbleSize val="0"/>
        </c:dLbls>
        <c:gapWidth val="150"/>
        <c:axId val="451946176"/>
        <c:axId val="6412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946176"/>
        <c:axId val="641240192"/>
      </c:lineChart>
      <c:dateAx>
        <c:axId val="451946176"/>
        <c:scaling>
          <c:orientation val="minMax"/>
        </c:scaling>
        <c:delete val="1"/>
        <c:axPos val="b"/>
        <c:numFmt formatCode="ge" sourceLinked="1"/>
        <c:majorTickMark val="none"/>
        <c:minorTickMark val="none"/>
        <c:tickLblPos val="none"/>
        <c:crossAx val="641240192"/>
        <c:crosses val="autoZero"/>
        <c:auto val="1"/>
        <c:lblOffset val="100"/>
        <c:baseTimeUnit val="years"/>
      </c:dateAx>
      <c:valAx>
        <c:axId val="6412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9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299624"/>
        <c:axId val="4428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299624"/>
        <c:axId val="442898240"/>
      </c:lineChart>
      <c:dateAx>
        <c:axId val="445299624"/>
        <c:scaling>
          <c:orientation val="minMax"/>
        </c:scaling>
        <c:delete val="1"/>
        <c:axPos val="b"/>
        <c:numFmt formatCode="ge" sourceLinked="1"/>
        <c:majorTickMark val="none"/>
        <c:minorTickMark val="none"/>
        <c:tickLblPos val="none"/>
        <c:crossAx val="442898240"/>
        <c:crosses val="autoZero"/>
        <c:auto val="1"/>
        <c:lblOffset val="100"/>
        <c:baseTimeUnit val="years"/>
      </c:dateAx>
      <c:valAx>
        <c:axId val="442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29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4729744"/>
        <c:axId val="6347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4729744"/>
        <c:axId val="634724256"/>
      </c:lineChart>
      <c:dateAx>
        <c:axId val="634729744"/>
        <c:scaling>
          <c:orientation val="minMax"/>
        </c:scaling>
        <c:delete val="1"/>
        <c:axPos val="b"/>
        <c:numFmt formatCode="ge" sourceLinked="1"/>
        <c:majorTickMark val="none"/>
        <c:minorTickMark val="none"/>
        <c:tickLblPos val="none"/>
        <c:crossAx val="634724256"/>
        <c:crosses val="autoZero"/>
        <c:auto val="1"/>
        <c:lblOffset val="100"/>
        <c:baseTimeUnit val="years"/>
      </c:dateAx>
      <c:valAx>
        <c:axId val="6347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72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4721904"/>
        <c:axId val="63472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4721904"/>
        <c:axId val="634722296"/>
      </c:lineChart>
      <c:dateAx>
        <c:axId val="634721904"/>
        <c:scaling>
          <c:orientation val="minMax"/>
        </c:scaling>
        <c:delete val="1"/>
        <c:axPos val="b"/>
        <c:numFmt formatCode="ge" sourceLinked="1"/>
        <c:majorTickMark val="none"/>
        <c:minorTickMark val="none"/>
        <c:tickLblPos val="none"/>
        <c:crossAx val="634722296"/>
        <c:crosses val="autoZero"/>
        <c:auto val="1"/>
        <c:lblOffset val="100"/>
        <c:baseTimeUnit val="years"/>
      </c:dateAx>
      <c:valAx>
        <c:axId val="63472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72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4729352"/>
        <c:axId val="6347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4729352"/>
        <c:axId val="634722688"/>
      </c:lineChart>
      <c:dateAx>
        <c:axId val="634729352"/>
        <c:scaling>
          <c:orientation val="minMax"/>
        </c:scaling>
        <c:delete val="1"/>
        <c:axPos val="b"/>
        <c:numFmt formatCode="ge" sourceLinked="1"/>
        <c:majorTickMark val="none"/>
        <c:minorTickMark val="none"/>
        <c:tickLblPos val="none"/>
        <c:crossAx val="634722688"/>
        <c:crosses val="autoZero"/>
        <c:auto val="1"/>
        <c:lblOffset val="100"/>
        <c:baseTimeUnit val="years"/>
      </c:dateAx>
      <c:valAx>
        <c:axId val="6347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72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1831.19</c:v>
                </c:pt>
                <c:pt idx="1">
                  <c:v>1865.45</c:v>
                </c:pt>
                <c:pt idx="2">
                  <c:v>1880.62</c:v>
                </c:pt>
                <c:pt idx="3">
                  <c:v>1840.71</c:v>
                </c:pt>
                <c:pt idx="4">
                  <c:v>1836.58</c:v>
                </c:pt>
              </c:numCache>
            </c:numRef>
          </c:val>
        </c:ser>
        <c:dLbls>
          <c:showLegendKey val="0"/>
          <c:showVal val="0"/>
          <c:showCatName val="0"/>
          <c:showSerName val="0"/>
          <c:showPercent val="0"/>
          <c:showBubbleSize val="0"/>
        </c:dLbls>
        <c:gapWidth val="150"/>
        <c:axId val="634723080"/>
        <c:axId val="63472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634723080"/>
        <c:axId val="634723472"/>
      </c:lineChart>
      <c:dateAx>
        <c:axId val="634723080"/>
        <c:scaling>
          <c:orientation val="minMax"/>
        </c:scaling>
        <c:delete val="1"/>
        <c:axPos val="b"/>
        <c:numFmt formatCode="ge" sourceLinked="1"/>
        <c:majorTickMark val="none"/>
        <c:minorTickMark val="none"/>
        <c:tickLblPos val="none"/>
        <c:crossAx val="634723472"/>
        <c:crosses val="autoZero"/>
        <c:auto val="1"/>
        <c:lblOffset val="100"/>
        <c:baseTimeUnit val="years"/>
      </c:dateAx>
      <c:valAx>
        <c:axId val="63472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72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63.81</c:v>
                </c:pt>
                <c:pt idx="1">
                  <c:v>75.19</c:v>
                </c:pt>
                <c:pt idx="2">
                  <c:v>78.97</c:v>
                </c:pt>
                <c:pt idx="3">
                  <c:v>75.61</c:v>
                </c:pt>
                <c:pt idx="4">
                  <c:v>84.17</c:v>
                </c:pt>
              </c:numCache>
            </c:numRef>
          </c:val>
        </c:ser>
        <c:dLbls>
          <c:showLegendKey val="0"/>
          <c:showVal val="0"/>
          <c:showCatName val="0"/>
          <c:showSerName val="0"/>
          <c:showPercent val="0"/>
          <c:showBubbleSize val="0"/>
        </c:dLbls>
        <c:gapWidth val="150"/>
        <c:axId val="634720336"/>
        <c:axId val="6347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634720336"/>
        <c:axId val="634721120"/>
      </c:lineChart>
      <c:dateAx>
        <c:axId val="634720336"/>
        <c:scaling>
          <c:orientation val="minMax"/>
        </c:scaling>
        <c:delete val="1"/>
        <c:axPos val="b"/>
        <c:numFmt formatCode="ge" sourceLinked="1"/>
        <c:majorTickMark val="none"/>
        <c:minorTickMark val="none"/>
        <c:tickLblPos val="none"/>
        <c:crossAx val="634721120"/>
        <c:crosses val="autoZero"/>
        <c:auto val="1"/>
        <c:lblOffset val="100"/>
        <c:baseTimeUnit val="years"/>
      </c:dateAx>
      <c:valAx>
        <c:axId val="6347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72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316.27</c:v>
                </c:pt>
                <c:pt idx="1">
                  <c:v>267.37</c:v>
                </c:pt>
                <c:pt idx="2">
                  <c:v>252.93</c:v>
                </c:pt>
                <c:pt idx="3">
                  <c:v>270.06</c:v>
                </c:pt>
                <c:pt idx="4">
                  <c:v>243.67</c:v>
                </c:pt>
              </c:numCache>
            </c:numRef>
          </c:val>
        </c:ser>
        <c:dLbls>
          <c:showLegendKey val="0"/>
          <c:showVal val="0"/>
          <c:showCatName val="0"/>
          <c:showSerName val="0"/>
          <c:showPercent val="0"/>
          <c:showBubbleSize val="0"/>
        </c:dLbls>
        <c:gapWidth val="150"/>
        <c:axId val="634730920"/>
        <c:axId val="6347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634730920"/>
        <c:axId val="634732096"/>
      </c:lineChart>
      <c:dateAx>
        <c:axId val="634730920"/>
        <c:scaling>
          <c:orientation val="minMax"/>
        </c:scaling>
        <c:delete val="1"/>
        <c:axPos val="b"/>
        <c:numFmt formatCode="ge" sourceLinked="1"/>
        <c:majorTickMark val="none"/>
        <c:minorTickMark val="none"/>
        <c:tickLblPos val="none"/>
        <c:crossAx val="634732096"/>
        <c:crosses val="autoZero"/>
        <c:auto val="1"/>
        <c:lblOffset val="100"/>
        <c:baseTimeUnit val="years"/>
      </c:dateAx>
      <c:valAx>
        <c:axId val="6347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73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Q1" zoomScaleNormal="100" workbookViewId="0">
      <selection activeCell="AL16" sqref="AL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安曇野市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98514</v>
      </c>
      <c r="AM8" s="64"/>
      <c r="AN8" s="64"/>
      <c r="AO8" s="64"/>
      <c r="AP8" s="64"/>
      <c r="AQ8" s="64"/>
      <c r="AR8" s="64"/>
      <c r="AS8" s="64"/>
      <c r="AT8" s="63">
        <f>データ!S6</f>
        <v>331.78</v>
      </c>
      <c r="AU8" s="63"/>
      <c r="AV8" s="63"/>
      <c r="AW8" s="63"/>
      <c r="AX8" s="63"/>
      <c r="AY8" s="63"/>
      <c r="AZ8" s="63"/>
      <c r="BA8" s="63"/>
      <c r="BB8" s="63">
        <f>データ!T6</f>
        <v>296.93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7.0000000000000007E-2</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69</v>
      </c>
      <c r="AM10" s="64"/>
      <c r="AN10" s="64"/>
      <c r="AO10" s="64"/>
      <c r="AP10" s="64"/>
      <c r="AQ10" s="64"/>
      <c r="AR10" s="64"/>
      <c r="AS10" s="64"/>
      <c r="AT10" s="63">
        <f>データ!V6</f>
        <v>0.02</v>
      </c>
      <c r="AU10" s="63"/>
      <c r="AV10" s="63"/>
      <c r="AW10" s="63"/>
      <c r="AX10" s="63"/>
      <c r="AY10" s="63"/>
      <c r="AZ10" s="63"/>
      <c r="BA10" s="63"/>
      <c r="BB10" s="63">
        <f>データ!W6</f>
        <v>3450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202207</v>
      </c>
      <c r="D6" s="31">
        <f t="shared" si="3"/>
        <v>47</v>
      </c>
      <c r="E6" s="31">
        <f t="shared" si="3"/>
        <v>18</v>
      </c>
      <c r="F6" s="31">
        <f t="shared" si="3"/>
        <v>0</v>
      </c>
      <c r="G6" s="31">
        <f t="shared" si="3"/>
        <v>0</v>
      </c>
      <c r="H6" s="31" t="str">
        <f t="shared" si="3"/>
        <v>長野県　安曇野市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7.0000000000000007E-2</v>
      </c>
      <c r="P6" s="32">
        <f t="shared" si="3"/>
        <v>100</v>
      </c>
      <c r="Q6" s="32">
        <f t="shared" si="3"/>
        <v>3888</v>
      </c>
      <c r="R6" s="32">
        <f t="shared" si="3"/>
        <v>98514</v>
      </c>
      <c r="S6" s="32">
        <f t="shared" si="3"/>
        <v>331.78</v>
      </c>
      <c r="T6" s="32">
        <f t="shared" si="3"/>
        <v>296.93</v>
      </c>
      <c r="U6" s="32">
        <f t="shared" si="3"/>
        <v>69</v>
      </c>
      <c r="V6" s="32">
        <f t="shared" si="3"/>
        <v>0.02</v>
      </c>
      <c r="W6" s="32">
        <f t="shared" si="3"/>
        <v>3450</v>
      </c>
      <c r="X6" s="33">
        <f>IF(X7="",NA(),X7)</f>
        <v>73.38</v>
      </c>
      <c r="Y6" s="33">
        <f t="shared" ref="Y6:AG6" si="4">IF(Y7="",NA(),Y7)</f>
        <v>85.95</v>
      </c>
      <c r="Z6" s="33">
        <f t="shared" si="4"/>
        <v>88.75</v>
      </c>
      <c r="AA6" s="33">
        <f t="shared" si="4"/>
        <v>86.8</v>
      </c>
      <c r="AB6" s="33">
        <f t="shared" si="4"/>
        <v>90.48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1831.19</v>
      </c>
      <c r="BF6" s="33">
        <f t="shared" ref="BF6:BN6" si="7">IF(BF7="",NA(),BF7)</f>
        <v>1865.45</v>
      </c>
      <c r="BG6" s="33">
        <f t="shared" si="7"/>
        <v>1880.62</v>
      </c>
      <c r="BH6" s="33">
        <f t="shared" si="7"/>
        <v>1840.71</v>
      </c>
      <c r="BI6" s="33">
        <f t="shared" si="7"/>
        <v>1836.58</v>
      </c>
      <c r="BJ6" s="33">
        <f t="shared" si="7"/>
        <v>421.01</v>
      </c>
      <c r="BK6" s="33">
        <f t="shared" si="7"/>
        <v>430.64</v>
      </c>
      <c r="BL6" s="33">
        <f t="shared" si="7"/>
        <v>446.63</v>
      </c>
      <c r="BM6" s="33">
        <f t="shared" si="7"/>
        <v>416.91</v>
      </c>
      <c r="BN6" s="33">
        <f t="shared" si="7"/>
        <v>392.19</v>
      </c>
      <c r="BO6" s="32" t="str">
        <f>IF(BO7="","",IF(BO7="-","【-】","【"&amp;SUBSTITUTE(TEXT(BO7,"#,##0.00"),"-","△")&amp;"】"))</f>
        <v>【345.93】</v>
      </c>
      <c r="BP6" s="33">
        <f>IF(BP7="",NA(),BP7)</f>
        <v>63.81</v>
      </c>
      <c r="BQ6" s="33">
        <f t="shared" ref="BQ6:BY6" si="8">IF(BQ7="",NA(),BQ7)</f>
        <v>75.19</v>
      </c>
      <c r="BR6" s="33">
        <f t="shared" si="8"/>
        <v>78.97</v>
      </c>
      <c r="BS6" s="33">
        <f t="shared" si="8"/>
        <v>75.61</v>
      </c>
      <c r="BT6" s="33">
        <f t="shared" si="8"/>
        <v>84.17</v>
      </c>
      <c r="BU6" s="33">
        <f t="shared" si="8"/>
        <v>58.98</v>
      </c>
      <c r="BV6" s="33">
        <f t="shared" si="8"/>
        <v>58.78</v>
      </c>
      <c r="BW6" s="33">
        <f t="shared" si="8"/>
        <v>58.53</v>
      </c>
      <c r="BX6" s="33">
        <f t="shared" si="8"/>
        <v>57.93</v>
      </c>
      <c r="BY6" s="33">
        <f t="shared" si="8"/>
        <v>57.03</v>
      </c>
      <c r="BZ6" s="32" t="str">
        <f>IF(BZ7="","",IF(BZ7="-","【-】","【"&amp;SUBSTITUTE(TEXT(BZ7,"#,##0.00"),"-","△")&amp;"】"))</f>
        <v>【59.44】</v>
      </c>
      <c r="CA6" s="33">
        <f>IF(CA7="",NA(),CA7)</f>
        <v>316.27</v>
      </c>
      <c r="CB6" s="33">
        <f t="shared" ref="CB6:CJ6" si="9">IF(CB7="",NA(),CB7)</f>
        <v>267.37</v>
      </c>
      <c r="CC6" s="33">
        <f t="shared" si="9"/>
        <v>252.93</v>
      </c>
      <c r="CD6" s="33">
        <f t="shared" si="9"/>
        <v>270.06</v>
      </c>
      <c r="CE6" s="33">
        <f t="shared" si="9"/>
        <v>243.67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52.94</v>
      </c>
      <c r="CM6" s="33">
        <f t="shared" ref="CM6:CU6" si="10">IF(CM7="",NA(),CM7)</f>
        <v>52.94</v>
      </c>
      <c r="CN6" s="33">
        <f t="shared" si="10"/>
        <v>48.57</v>
      </c>
      <c r="CO6" s="33">
        <f t="shared" si="10"/>
        <v>48.57</v>
      </c>
      <c r="CP6" s="33">
        <f t="shared" si="10"/>
        <v>45.71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202207</v>
      </c>
      <c r="D7" s="35">
        <v>47</v>
      </c>
      <c r="E7" s="35">
        <v>18</v>
      </c>
      <c r="F7" s="35">
        <v>0</v>
      </c>
      <c r="G7" s="35">
        <v>0</v>
      </c>
      <c r="H7" s="35" t="s">
        <v>96</v>
      </c>
      <c r="I7" s="35" t="s">
        <v>97</v>
      </c>
      <c r="J7" s="35" t="s">
        <v>98</v>
      </c>
      <c r="K7" s="35" t="s">
        <v>99</v>
      </c>
      <c r="L7" s="35" t="s">
        <v>100</v>
      </c>
      <c r="M7" s="36" t="s">
        <v>101</v>
      </c>
      <c r="N7" s="36" t="s">
        <v>102</v>
      </c>
      <c r="O7" s="36">
        <v>7.0000000000000007E-2</v>
      </c>
      <c r="P7" s="36">
        <v>100</v>
      </c>
      <c r="Q7" s="36">
        <v>3888</v>
      </c>
      <c r="R7" s="36">
        <v>98514</v>
      </c>
      <c r="S7" s="36">
        <v>331.78</v>
      </c>
      <c r="T7" s="36">
        <v>296.93</v>
      </c>
      <c r="U7" s="36">
        <v>69</v>
      </c>
      <c r="V7" s="36">
        <v>0.02</v>
      </c>
      <c r="W7" s="36">
        <v>3450</v>
      </c>
      <c r="X7" s="36">
        <v>73.38</v>
      </c>
      <c r="Y7" s="36">
        <v>85.95</v>
      </c>
      <c r="Z7" s="36">
        <v>88.75</v>
      </c>
      <c r="AA7" s="36">
        <v>86.8</v>
      </c>
      <c r="AB7" s="36">
        <v>90.48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1831.19</v>
      </c>
      <c r="BF7" s="36">
        <v>1865.45</v>
      </c>
      <c r="BG7" s="36">
        <v>1880.62</v>
      </c>
      <c r="BH7" s="36">
        <v>1840.71</v>
      </c>
      <c r="BI7" s="36">
        <v>1836.58</v>
      </c>
      <c r="BJ7" s="36">
        <v>421.01</v>
      </c>
      <c r="BK7" s="36">
        <v>430.64</v>
      </c>
      <c r="BL7" s="36">
        <v>446.63</v>
      </c>
      <c r="BM7" s="36">
        <v>416.91</v>
      </c>
      <c r="BN7" s="36">
        <v>392.19</v>
      </c>
      <c r="BO7" s="36">
        <v>345.93</v>
      </c>
      <c r="BP7" s="36">
        <v>63.81</v>
      </c>
      <c r="BQ7" s="36">
        <v>75.19</v>
      </c>
      <c r="BR7" s="36">
        <v>78.97</v>
      </c>
      <c r="BS7" s="36">
        <v>75.61</v>
      </c>
      <c r="BT7" s="36">
        <v>84.17</v>
      </c>
      <c r="BU7" s="36">
        <v>58.98</v>
      </c>
      <c r="BV7" s="36">
        <v>58.78</v>
      </c>
      <c r="BW7" s="36">
        <v>58.53</v>
      </c>
      <c r="BX7" s="36">
        <v>57.93</v>
      </c>
      <c r="BY7" s="36">
        <v>57.03</v>
      </c>
      <c r="BZ7" s="36">
        <v>59.44</v>
      </c>
      <c r="CA7" s="36">
        <v>316.27</v>
      </c>
      <c r="CB7" s="36">
        <v>267.37</v>
      </c>
      <c r="CC7" s="36">
        <v>252.93</v>
      </c>
      <c r="CD7" s="36">
        <v>270.06</v>
      </c>
      <c r="CE7" s="36">
        <v>243.67</v>
      </c>
      <c r="CF7" s="36">
        <v>253.84</v>
      </c>
      <c r="CG7" s="36">
        <v>257.02999999999997</v>
      </c>
      <c r="CH7" s="36">
        <v>266.57</v>
      </c>
      <c r="CI7" s="36">
        <v>276.93</v>
      </c>
      <c r="CJ7" s="36">
        <v>283.73</v>
      </c>
      <c r="CK7" s="36">
        <v>272.79000000000002</v>
      </c>
      <c r="CL7" s="36">
        <v>52.94</v>
      </c>
      <c r="CM7" s="36">
        <v>52.94</v>
      </c>
      <c r="CN7" s="36">
        <v>48.57</v>
      </c>
      <c r="CO7" s="36">
        <v>48.57</v>
      </c>
      <c r="CP7" s="36">
        <v>45.71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2017-02-14T05:05:33Z</cp:lastPrinted>
  <dcterms:created xsi:type="dcterms:W3CDTF">2017-02-08T03:23:07Z</dcterms:created>
  <dcterms:modified xsi:type="dcterms:W3CDTF">2017-02-14T05:31:36Z</dcterms:modified>
  <cp:category/>
</cp:coreProperties>
</file>