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R6" i="5"/>
  <c r="AL8" i="4" s="1"/>
  <c r="Q6" i="5"/>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D10" i="4"/>
  <c r="AT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<sst xmlns="http://schemas.openxmlformats.org/spreadsheetml/2006/main" count="221" uniqueCount="111">
  <si>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</si>
  <si>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</si>
  <si>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</si>
  <si>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</si>
  <si>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</si>
  <si>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</si>
  <si>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</si>
  <si>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</si>
  <si>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</si>
  <si>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</si>
  <si>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</si>
  <si>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</si>
  <si>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</si>
  <si>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</si>
  <si>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</si>
  <si>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</si>
  <si>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</si>
  <si>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</si>
  <si>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</si>
  <si>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</si>
  <si>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</si>
  <si>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</si>
  <si>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</si>
  <si>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</si>
  <si>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</si>
  <si>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</si>
  <si>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</si>
  <si>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</si>
  <si>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</si>
  <si>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</si>
  <si>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</si>
  <si>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</si>
  <si>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</si>
  <si>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</si>
  <si>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</si>
  <si>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</si>
  <si>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</si>
  <si>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</si>
  <si>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</si>
  <si>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</si>
  <si>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</si>
  <si>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</si>
  <si>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</si>
  <si>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</si>
  <si>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</si>
  <si>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</si>
  <si>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</si>
  <si>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</si>
  <si>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</si>
  <si>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</si>
  <si>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</si>
  <si>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</si>
  <si>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</si>
  <si>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</si>
  <si>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</si>
  <si>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</si>
  <si>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</si>
  <si>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</si>
  <si>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</si>
  <si>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</si>
  <si>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</si>
  <si>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</si>
  <si>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</si>
  <si>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</si>
  <si>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</si>
  <si>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</si>
  <si>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</si>
  <si>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</si>
  <si>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</si>
  <si>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</si>
  <si>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</si>
  <si>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</si>
  <si>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</si>
  <si>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</si>
  <si>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</si>
  <si>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</si>
  <si>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</si>
  <si>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</si>
  <si>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</si>
  <si>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</si>
  <si>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</si>
  <si>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</si>
  <si>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</si>
  <si>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</si>
  <si>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</si>
  <si>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</si>
  <si>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</si>
  <si>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</si>
  <si>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</si>
  <si>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</si>
  <si>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</si>
  <si>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</si>
  <si>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</si>
  <si>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</si>
  <si>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</si>
  <si>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</si>
  <si>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朝日村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</si>
  <si>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</si>
  <si>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</si>
  <si>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</si>
  <si>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</si>
  <si>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</si>
  <si>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</si>
  <si>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</si>
  <si>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</si>
  <si>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</si>
  <si>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</si>
  <si>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</si>
  <si>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経営にあっては、これまで施設の統廃合による費用削減策など経営健全化に伴う不断の努力を行ってきておりますが、今後、人口減少や節水型機器等の普及により料金収入増が見込めないなか、施設の更新期を迎えるにあたり、さらなる経営改革を図っていく必要があります。
今後、的確な経営状況を把握するため公営企業会計の導入検討や経営戦略、ストックマネジメント計画策定により長期展望に立った事業経営に努めていきます。</t>
    <rPh sb="0" eb="2">
      <t>ジギョウ</t>
    </rPh>
    <rPh sb="2" eb="4">
      <t>ケイエイ</t>
    </rPh>
    <rPh sb="25" eb="27">
      <t>サクゲン</t>
    </rPh>
    <rPh sb="27" eb="28">
      <t>サク</t>
    </rPh>
    <rPh sb="30" eb="32">
      <t>ケイエイ</t>
    </rPh>
    <rPh sb="32" eb="35">
      <t>ケンゼンカ</t>
    </rPh>
    <rPh sb="36" eb="37">
      <t>トモナ</t>
    </rPh>
    <rPh sb="55" eb="57">
      <t>コンゴ</t>
    </rPh>
    <rPh sb="58" eb="60">
      <t>ジンコウ</t>
    </rPh>
    <rPh sb="60" eb="62">
      <t>ゲンショウ</t>
    </rPh>
    <rPh sb="63" eb="65">
      <t>セッスイ</t>
    </rPh>
    <rPh sb="65" eb="66">
      <t>ガタ</t>
    </rPh>
    <rPh sb="66" eb="68">
      <t>キキ</t>
    </rPh>
    <rPh sb="68" eb="69">
      <t>ナド</t>
    </rPh>
    <rPh sb="70" eb="72">
      <t>フキュウ</t>
    </rPh>
    <rPh sb="75" eb="77">
      <t>リョウキン</t>
    </rPh>
    <rPh sb="77" eb="79">
      <t>シュウニュウ</t>
    </rPh>
    <rPh sb="79" eb="80">
      <t>ゾウ</t>
    </rPh>
    <rPh sb="81" eb="83">
      <t>ミコ</t>
    </rPh>
    <rPh sb="89" eb="91">
      <t>シセツ</t>
    </rPh>
    <rPh sb="92" eb="94">
      <t>コウシン</t>
    </rPh>
    <rPh sb="94" eb="95">
      <t>キ</t>
    </rPh>
    <rPh sb="96" eb="97">
      <t>ムカ</t>
    </rPh>
    <rPh sb="108" eb="110">
      <t>ケイエイ</t>
    </rPh>
    <rPh sb="110" eb="112">
      <t>カイカク</t>
    </rPh>
    <rPh sb="113" eb="114">
      <t>ハカ</t>
    </rPh>
    <rPh sb="118" eb="120">
      <t>ヒツヨウ</t>
    </rPh>
    <rPh sb="127" eb="129">
      <t>コンゴ</t>
    </rPh>
    <rPh sb="130" eb="132">
      <t>テキカク</t>
    </rPh>
    <rPh sb="133" eb="135">
      <t>ケイエイ</t>
    </rPh>
    <rPh sb="135" eb="137">
      <t>ジョウキョウ</t>
    </rPh>
    <rPh sb="138" eb="140">
      <t>ハアク</t>
    </rPh>
    <rPh sb="153" eb="155">
      <t>ケントウ</t>
    </rPh>
    <rPh sb="156" eb="158">
      <t>ケイエイ</t>
    </rPh>
    <rPh sb="158" eb="160">
      <t>センリャク</t>
    </rPh>
    <rPh sb="171" eb="173">
      <t>ケイカク</t>
    </rPh>
    <rPh sb="173" eb="175">
      <t>サクテイ</t>
    </rPh>
    <rPh sb="178" eb="180">
      <t>チョウキ</t>
    </rPh>
    <rPh sb="180" eb="182">
      <t>テンボウ</t>
    </rPh>
    <rPh sb="183" eb="184">
      <t>タ</t>
    </rPh>
    <rPh sb="186" eb="188">
      <t>ジギョウ</t>
    </rPh>
    <rPh sb="188" eb="190">
      <t>ケイエイ</t>
    </rPh>
    <rPh sb="191" eb="192">
      <t>ツト</t>
    </rPh>
    <phoneticPr fontId="4"/>
  </si>
  <si>
    <t>現時点では、既設管渠については法定耐用年数に達していないため、老朽化率は0と言えます。
また、管渠改善率についてもの改善の必要性がないことから管渠改善率が0となっていますが、供用開始から20年が経過しており、今後施設の修繕・更新、管渠の耐震化・長寿命化（管更生）等が課題となってきます。
今後、将来を見据えた更新等の計画を策定をして進めて行く必要があります。</t>
    <rPh sb="6" eb="8">
      <t>キセツ</t>
    </rPh>
    <rPh sb="8" eb="10">
      <t>カンキョ</t>
    </rPh>
    <rPh sb="15" eb="17">
      <t>ホウテイ</t>
    </rPh>
    <rPh sb="17" eb="19">
      <t>タイヨウ</t>
    </rPh>
    <rPh sb="19" eb="21">
      <t>ネンスウ</t>
    </rPh>
    <rPh sb="22" eb="23">
      <t>タッ</t>
    </rPh>
    <rPh sb="31" eb="34">
      <t>ロウキュウカ</t>
    </rPh>
    <rPh sb="34" eb="35">
      <t>リツ</t>
    </rPh>
    <rPh sb="38" eb="39">
      <t>イ</t>
    </rPh>
    <rPh sb="47" eb="49">
      <t>カンキョ</t>
    </rPh>
    <rPh sb="49" eb="51">
      <t>カイゼン</t>
    </rPh>
    <rPh sb="51" eb="52">
      <t>リツ</t>
    </rPh>
    <rPh sb="58" eb="60">
      <t>カイゼン</t>
    </rPh>
    <rPh sb="61" eb="63">
      <t>ヒツヨウ</t>
    </rPh>
    <rPh sb="63" eb="64">
      <t>セイ</t>
    </rPh>
    <rPh sb="71" eb="73">
      <t>カンキョ</t>
    </rPh>
    <rPh sb="73" eb="75">
      <t>カイゼン</t>
    </rPh>
    <rPh sb="75" eb="76">
      <t>リツ</t>
    </rPh>
    <rPh sb="87" eb="89">
      <t>キョウヨウ</t>
    </rPh>
    <rPh sb="89" eb="91">
      <t>カイシ</t>
    </rPh>
    <rPh sb="95" eb="96">
      <t>ネン</t>
    </rPh>
    <rPh sb="97" eb="99">
      <t>ケイカ</t>
    </rPh>
    <rPh sb="104" eb="106">
      <t>コンゴ</t>
    </rPh>
    <rPh sb="106" eb="108">
      <t>シセツ</t>
    </rPh>
    <rPh sb="109" eb="111">
      <t>シュウゼン</t>
    </rPh>
    <rPh sb="112" eb="114">
      <t>コウシン</t>
    </rPh>
    <rPh sb="115" eb="117">
      <t>カンキョ</t>
    </rPh>
    <rPh sb="118" eb="121">
      <t>タイシンカ</t>
    </rPh>
    <rPh sb="122" eb="123">
      <t>チョウ</t>
    </rPh>
    <rPh sb="123" eb="126">
      <t>ジュミョウカ</t>
    </rPh>
    <rPh sb="127" eb="128">
      <t>カン</t>
    </rPh>
    <rPh sb="128" eb="130">
      <t>コウセイ</t>
    </rPh>
    <rPh sb="131" eb="132">
      <t>ナド</t>
    </rPh>
    <rPh sb="133" eb="135">
      <t>カダイ</t>
    </rPh>
    <rPh sb="144" eb="146">
      <t>コンゴ</t>
    </rPh>
    <rPh sb="147" eb="149">
      <t>ショウライ</t>
    </rPh>
    <rPh sb="150" eb="152">
      <t>ミス</t>
    </rPh>
    <rPh sb="154" eb="156">
      <t>コウシン</t>
    </rPh>
    <rPh sb="156" eb="157">
      <t>ナド</t>
    </rPh>
    <rPh sb="158" eb="160">
      <t>ケイカク</t>
    </rPh>
    <rPh sb="161" eb="163">
      <t>サクテイ</t>
    </rPh>
    <rPh sb="166" eb="167">
      <t>スス</t>
    </rPh>
    <rPh sb="169" eb="170">
      <t>イ</t>
    </rPh>
    <rPh sb="171" eb="173">
      <t>ヒツヨウ</t>
    </rPh>
    <phoneticPr fontId="4"/>
  </si>
  <si>
    <t>【経営の健全性】
収益的収支比率については年々改善が図られているものの減少傾向である料金収入に対し、地方債償還金が多額のため、未だ100％を下回っている状況である。今後、人口減少による汚水流入量の増加も見込めないことから更なる費用節減に取組み、必要に応じて料金見直しの検討行う必要があります。
企業債残高対事業規模比率について、企業債残高は年々減少しており、企業債への依存は低い状況です。今後とも適切な料金水準を確保しながら必要な投資を進めていきます。
【経営の効率性】
経費回収率、汚水処理原価、施設利用率ともに、類似団体平均値を上回っており、比較的に効率的な経営を行っている状況です。今後、将来の汚水処理人口の減少等を見据え、引き続きの費用節減や施設の遊休状態の把握・分析をを行っていく必要があります。</t>
    <rPh sb="1" eb="3">
      <t>ケイエイ</t>
    </rPh>
    <rPh sb="4" eb="7">
      <t>ケンゼンセイ</t>
    </rPh>
    <rPh sb="9" eb="11">
      <t>シュウエキ</t>
    </rPh>
    <rPh sb="11" eb="12">
      <t>テキ</t>
    </rPh>
    <rPh sb="12" eb="14">
      <t>シュウシ</t>
    </rPh>
    <rPh sb="14" eb="16">
      <t>ヒリツ</t>
    </rPh>
    <rPh sb="21" eb="23">
      <t>ネンネン</t>
    </rPh>
    <rPh sb="23" eb="25">
      <t>カイゼン</t>
    </rPh>
    <rPh sb="26" eb="27">
      <t>ハカ</t>
    </rPh>
    <rPh sb="35" eb="37">
      <t>ゲンショウ</t>
    </rPh>
    <rPh sb="37" eb="39">
      <t>ケイコウ</t>
    </rPh>
    <rPh sb="42" eb="43">
      <t>リョウ</t>
    </rPh>
    <rPh sb="43" eb="44">
      <t>キン</t>
    </rPh>
    <rPh sb="44" eb="46">
      <t>シュウニュウ</t>
    </rPh>
    <rPh sb="47" eb="48">
      <t>タイ</t>
    </rPh>
    <rPh sb="50" eb="53">
      <t>チホウサイ</t>
    </rPh>
    <rPh sb="63" eb="64">
      <t>イマ</t>
    </rPh>
    <rPh sb="70" eb="72">
      <t>シタマワ</t>
    </rPh>
    <rPh sb="76" eb="78">
      <t>ジョウキョウ</t>
    </rPh>
    <rPh sb="82" eb="84">
      <t>コンゴ</t>
    </rPh>
    <rPh sb="85" eb="87">
      <t>ジンコウ</t>
    </rPh>
    <rPh sb="87" eb="89">
      <t>ゲンショウ</t>
    </rPh>
    <rPh sb="92" eb="94">
      <t>オスイ</t>
    </rPh>
    <rPh sb="94" eb="96">
      <t>リュウニュウ</t>
    </rPh>
    <rPh sb="96" eb="97">
      <t>リョウ</t>
    </rPh>
    <rPh sb="98" eb="100">
      <t>ゾウカ</t>
    </rPh>
    <rPh sb="101" eb="103">
      <t>ミコ</t>
    </rPh>
    <rPh sb="110" eb="111">
      <t>サラ</t>
    </rPh>
    <rPh sb="113" eb="115">
      <t>ヒヨウ</t>
    </rPh>
    <rPh sb="115" eb="117">
      <t>セツゲン</t>
    </rPh>
    <rPh sb="118" eb="120">
      <t>トリクミ</t>
    </rPh>
    <rPh sb="122" eb="124">
      <t>ヒツヨウ</t>
    </rPh>
    <rPh sb="125" eb="126">
      <t>オウ</t>
    </rPh>
    <rPh sb="128" eb="130">
      <t>リョウキン</t>
    </rPh>
    <rPh sb="130" eb="132">
      <t>ミナオ</t>
    </rPh>
    <rPh sb="134" eb="136">
      <t>ケントウ</t>
    </rPh>
    <rPh sb="136" eb="137">
      <t>オコナ</t>
    </rPh>
    <rPh sb="138" eb="140">
      <t>ヒツヨウ</t>
    </rPh>
    <rPh sb="147" eb="149">
      <t>キギョウ</t>
    </rPh>
    <rPh sb="149" eb="150">
      <t>サイ</t>
    </rPh>
    <rPh sb="150" eb="152">
      <t>ザンダカ</t>
    </rPh>
    <rPh sb="152" eb="153">
      <t>タイ</t>
    </rPh>
    <rPh sb="153" eb="155">
      <t>ジギョウ</t>
    </rPh>
    <rPh sb="155" eb="157">
      <t>キボ</t>
    </rPh>
    <rPh sb="157" eb="159">
      <t>ヒリツ</t>
    </rPh>
    <rPh sb="164" eb="166">
      <t>キギョウ</t>
    </rPh>
    <rPh sb="166" eb="167">
      <t>サイ</t>
    </rPh>
    <rPh sb="170" eb="172">
      <t>ネンネン</t>
    </rPh>
    <rPh sb="179" eb="181">
      <t>キギョウ</t>
    </rPh>
    <rPh sb="181" eb="182">
      <t>サイ</t>
    </rPh>
    <rPh sb="184" eb="186">
      <t>イゾン</t>
    </rPh>
    <rPh sb="187" eb="188">
      <t>ヒク</t>
    </rPh>
    <rPh sb="189" eb="191">
      <t>ジョウキョウ</t>
    </rPh>
    <rPh sb="194" eb="196">
      <t>コンゴ</t>
    </rPh>
    <rPh sb="198" eb="200">
      <t>テキセツ</t>
    </rPh>
    <rPh sb="201" eb="203">
      <t>リョウキン</t>
    </rPh>
    <rPh sb="203" eb="205">
      <t>スイジュン</t>
    </rPh>
    <rPh sb="206" eb="208">
      <t>カクホ</t>
    </rPh>
    <rPh sb="212" eb="214">
      <t>ヒツヨウ</t>
    </rPh>
    <rPh sb="215" eb="217">
      <t>トウシ</t>
    </rPh>
    <rPh sb="218" eb="219">
      <t>スス</t>
    </rPh>
    <rPh sb="228" eb="230">
      <t>ケイエイ</t>
    </rPh>
    <rPh sb="231" eb="234">
      <t>コウリツセイ</t>
    </rPh>
    <rPh sb="236" eb="238">
      <t>ケイヒ</t>
    </rPh>
    <rPh sb="238" eb="240">
      <t>カイシュウ</t>
    </rPh>
    <rPh sb="240" eb="241">
      <t>リツ</t>
    </rPh>
    <rPh sb="242" eb="244">
      <t>オスイ</t>
    </rPh>
    <rPh sb="244" eb="246">
      <t>ショリ</t>
    </rPh>
    <rPh sb="246" eb="248">
      <t>ゲンカ</t>
    </rPh>
    <rPh sb="249" eb="251">
      <t>シセツ</t>
    </rPh>
    <rPh sb="251" eb="254">
      <t>リヨウリツ</t>
    </rPh>
    <rPh sb="258" eb="260">
      <t>ルイジ</t>
    </rPh>
    <rPh sb="260" eb="262">
      <t>ダンタイ</t>
    </rPh>
    <rPh sb="262" eb="265">
      <t>ヘイキンチ</t>
    </rPh>
    <rPh sb="266" eb="268">
      <t>ウワマワ</t>
    </rPh>
    <rPh sb="273" eb="276">
      <t>ヒカクテキ</t>
    </rPh>
    <rPh sb="281" eb="283">
      <t>ケイエイ</t>
    </rPh>
    <rPh sb="284" eb="285">
      <t>オコナ</t>
    </rPh>
    <rPh sb="289" eb="291">
      <t>ジョウキョウ</t>
    </rPh>
    <rPh sb="294" eb="296">
      <t>コンゴ</t>
    </rPh>
    <rPh sb="297" eb="299">
      <t>ショウライ</t>
    </rPh>
    <rPh sb="300" eb="302">
      <t>オスイ</t>
    </rPh>
    <rPh sb="302" eb="304">
      <t>ショリ</t>
    </rPh>
    <rPh sb="304" eb="306">
      <t>ジンコウ</t>
    </rPh>
    <rPh sb="307" eb="309">
      <t>ゲンショウ</t>
    </rPh>
    <rPh sb="309" eb="310">
      <t>ナド</t>
    </rPh>
    <rPh sb="311" eb="313">
      <t>ミス</t>
    </rPh>
    <rPh sb="315" eb="316">
      <t>ヒ</t>
    </rPh>
    <rPh sb="317" eb="318">
      <t>ツヅ</t>
    </rPh>
    <rPh sb="320" eb="322">
      <t>ヒヨウ</t>
    </rPh>
    <rPh sb="322" eb="324">
      <t>セツゲン</t>
    </rPh>
    <rPh sb="325" eb="327">
      <t>シセツ</t>
    </rPh>
    <rPh sb="328" eb="330">
      <t>ユウキュウ</t>
    </rPh>
    <rPh sb="330" eb="332">
      <t>ジョウタイ</t>
    </rPh>
    <rPh sb="333" eb="335">
      <t>ハアク</t>
    </rPh>
    <rPh sb="336" eb="338">
      <t>ブンセキ</t>
    </rPh>
    <rPh sb="340" eb="341">
      <t>オコナ</t>
    </rPh>
    <rPh sb="345" eb="3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</si>
</sst>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479168"/>
        <c:axId val="848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3479168"/>
        <c:axId val="84812160"/>
      </c:lineChart>
      <c:dateAx>
        <c:axId val="83479168"/>
        <c:scaling>
          <c:orientation val="minMax"/>
        </c:scaling>
        <c:delete val="1"/>
        <c:axPos val="b"/>
        <c:numFmt formatCode="ge" sourceLinked="1"/>
        <c:majorTickMark val="none"/>
        <c:minorTickMark val="none"/>
        <c:tickLblPos val="none"/>
        <c:crossAx val="84812160"/>
        <c:crosses val="autoZero"/>
        <c:auto val="1"/>
        <c:lblOffset val="100"/>
        <c:baseTimeUnit val="years"/>
      </c:dateAx>
      <c:valAx>
        <c:axId val="848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44.09</c:v>
                </c:pt>
                <c:pt idx="1">
                  <c:v>43.51</c:v>
                </c:pt>
                <c:pt idx="2">
                  <c:v>42.26</c:v>
                </c:pt>
                <c:pt idx="3">
                  <c:v>40.43</c:v>
                </c:pt>
                <c:pt idx="4">
                  <c:v>47.15</c:v>
                </c:pt>
              </c:numCache>
            </c:numRef>
          </c:val>
        </c:ser>
        <c:dLbls>
          <c:showLegendKey val="0"/>
          <c:showVal val="0"/>
          <c:showCatName val="0"/>
          <c:showSerName val="0"/>
          <c:showPercent val="0"/>
          <c:showBubbleSize val="0"/>
        </c:dLbls>
        <c:gapWidth val="150"/>
        <c:axId val="86780160"/>
        <c:axId val="867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86780160"/>
        <c:axId val="86798336"/>
      </c:lineChart>
      <c:dateAx>
        <c:axId val="86780160"/>
        <c:scaling>
          <c:orientation val="minMax"/>
        </c:scaling>
        <c:delete val="1"/>
        <c:axPos val="b"/>
        <c:numFmt formatCode="ge" sourceLinked="1"/>
        <c:majorTickMark val="none"/>
        <c:minorTickMark val="none"/>
        <c:tickLblPos val="none"/>
        <c:crossAx val="86798336"/>
        <c:crosses val="autoZero"/>
        <c:auto val="1"/>
        <c:lblOffset val="100"/>
        <c:baseTimeUnit val="years"/>
      </c:dateAx>
      <c:valAx>
        <c:axId val="867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95.73</c:v>
                </c:pt>
                <c:pt idx="1">
                  <c:v>96.27</c:v>
                </c:pt>
                <c:pt idx="2">
                  <c:v>97.1</c:v>
                </c:pt>
                <c:pt idx="3">
                  <c:v>97.08</c:v>
                </c:pt>
                <c:pt idx="4">
                  <c:v>97.8</c:v>
                </c:pt>
              </c:numCache>
            </c:numRef>
          </c:val>
        </c:ser>
        <c:dLbls>
          <c:showLegendKey val="0"/>
          <c:showVal val="0"/>
          <c:showCatName val="0"/>
          <c:showSerName val="0"/>
          <c:showPercent val="0"/>
          <c:showBubbleSize val="0"/>
        </c:dLbls>
        <c:gapWidth val="150"/>
        <c:axId val="86837888"/>
        <c:axId val="868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86837888"/>
        <c:axId val="86851968"/>
      </c:lineChart>
      <c:dateAx>
        <c:axId val="86837888"/>
        <c:scaling>
          <c:orientation val="minMax"/>
        </c:scaling>
        <c:delete val="1"/>
        <c:axPos val="b"/>
        <c:numFmt formatCode="ge" sourceLinked="1"/>
        <c:majorTickMark val="none"/>
        <c:minorTickMark val="none"/>
        <c:tickLblPos val="none"/>
        <c:crossAx val="86851968"/>
        <c:crosses val="autoZero"/>
        <c:auto val="1"/>
        <c:lblOffset val="100"/>
        <c:baseTimeUnit val="years"/>
      </c:dateAx>
      <c:valAx>
        <c:axId val="868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93.92</c:v>
                </c:pt>
                <c:pt idx="1">
                  <c:v>93.64</c:v>
                </c:pt>
                <c:pt idx="2">
                  <c:v>92.19</c:v>
                </c:pt>
                <c:pt idx="3">
                  <c:v>92.27</c:v>
                </c:pt>
                <c:pt idx="4">
                  <c:v>95.17</c:v>
                </c:pt>
              </c:numCache>
            </c:numRef>
          </c:val>
        </c:ser>
        <c:dLbls>
          <c:showLegendKey val="0"/>
          <c:showVal val="0"/>
          <c:showCatName val="0"/>
          <c:showSerName val="0"/>
          <c:showPercent val="0"/>
          <c:showBubbleSize val="0"/>
        </c:dLbls>
        <c:gapWidth val="150"/>
        <c:axId val="84847616"/>
        <c:axId val="8485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47616"/>
        <c:axId val="84853504"/>
      </c:lineChart>
      <c:dateAx>
        <c:axId val="84847616"/>
        <c:scaling>
          <c:orientation val="minMax"/>
        </c:scaling>
        <c:delete val="1"/>
        <c:axPos val="b"/>
        <c:numFmt formatCode="ge" sourceLinked="1"/>
        <c:majorTickMark val="none"/>
        <c:minorTickMark val="none"/>
        <c:tickLblPos val="none"/>
        <c:crossAx val="84853504"/>
        <c:crosses val="autoZero"/>
        <c:auto val="1"/>
        <c:lblOffset val="100"/>
        <c:baseTimeUnit val="years"/>
      </c:dateAx>
      <c:valAx>
        <c:axId val="8485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269888"/>
        <c:axId val="852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269888"/>
        <c:axId val="85292160"/>
      </c:lineChart>
      <c:dateAx>
        <c:axId val="85269888"/>
        <c:scaling>
          <c:orientation val="minMax"/>
        </c:scaling>
        <c:delete val="1"/>
        <c:axPos val="b"/>
        <c:numFmt formatCode="ge" sourceLinked="1"/>
        <c:majorTickMark val="none"/>
        <c:minorTickMark val="none"/>
        <c:tickLblPos val="none"/>
        <c:crossAx val="85292160"/>
        <c:crosses val="autoZero"/>
        <c:auto val="1"/>
        <c:lblOffset val="100"/>
        <c:baseTimeUnit val="years"/>
      </c:dateAx>
      <c:valAx>
        <c:axId val="852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68672"/>
        <c:axId val="854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68672"/>
        <c:axId val="85470208"/>
      </c:lineChart>
      <c:dateAx>
        <c:axId val="85468672"/>
        <c:scaling>
          <c:orientation val="minMax"/>
        </c:scaling>
        <c:delete val="1"/>
        <c:axPos val="b"/>
        <c:numFmt formatCode="ge" sourceLinked="1"/>
        <c:majorTickMark val="none"/>
        <c:minorTickMark val="none"/>
        <c:tickLblPos val="none"/>
        <c:crossAx val="85470208"/>
        <c:crosses val="autoZero"/>
        <c:auto val="1"/>
        <c:lblOffset val="100"/>
        <c:baseTimeUnit val="years"/>
      </c:dateAx>
      <c:valAx>
        <c:axId val="854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10784"/>
        <c:axId val="855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10784"/>
        <c:axId val="85509632"/>
      </c:lineChart>
      <c:dateAx>
        <c:axId val="85510784"/>
        <c:scaling>
          <c:orientation val="minMax"/>
        </c:scaling>
        <c:delete val="1"/>
        <c:axPos val="b"/>
        <c:numFmt formatCode="ge" sourceLinked="1"/>
        <c:majorTickMark val="none"/>
        <c:minorTickMark val="none"/>
        <c:tickLblPos val="none"/>
        <c:crossAx val="85509632"/>
        <c:crosses val="autoZero"/>
        <c:auto val="1"/>
        <c:lblOffset val="100"/>
        <c:baseTimeUnit val="years"/>
      </c:dateAx>
      <c:valAx>
        <c:axId val="8550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29248"/>
        <c:axId val="854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29248"/>
        <c:axId val="85431040"/>
      </c:lineChart>
      <c:dateAx>
        <c:axId val="85429248"/>
        <c:scaling>
          <c:orientation val="minMax"/>
        </c:scaling>
        <c:delete val="1"/>
        <c:axPos val="b"/>
        <c:numFmt formatCode="ge" sourceLinked="1"/>
        <c:majorTickMark val="none"/>
        <c:minorTickMark val="none"/>
        <c:tickLblPos val="none"/>
        <c:crossAx val="85431040"/>
        <c:crosses val="autoZero"/>
        <c:auto val="1"/>
        <c:lblOffset val="100"/>
        <c:baseTimeUnit val="years"/>
      </c:dateAx>
      <c:valAx>
        <c:axId val="8543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1322.22</c:v>
                </c:pt>
                <c:pt idx="1">
                  <c:v>1096.06</c:v>
                </c:pt>
                <c:pt idx="2">
                  <c:v>797.4</c:v>
                </c:pt>
                <c:pt idx="3">
                  <c:v>851.1</c:v>
                </c:pt>
                <c:pt idx="4">
                  <c:v>662.21</c:v>
                </c:pt>
              </c:numCache>
            </c:numRef>
          </c:val>
        </c:ser>
        <c:dLbls>
          <c:showLegendKey val="0"/>
          <c:showVal val="0"/>
          <c:showCatName val="0"/>
          <c:showSerName val="0"/>
          <c:showPercent val="0"/>
          <c:showBubbleSize val="0"/>
        </c:dLbls>
        <c:gapWidth val="150"/>
        <c:axId val="86648320"/>
        <c:axId val="866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86648320"/>
        <c:axId val="86649856"/>
      </c:lineChart>
      <c:dateAx>
        <c:axId val="86648320"/>
        <c:scaling>
          <c:orientation val="minMax"/>
        </c:scaling>
        <c:delete val="1"/>
        <c:axPos val="b"/>
        <c:numFmt formatCode="ge" sourceLinked="1"/>
        <c:majorTickMark val="none"/>
        <c:minorTickMark val="none"/>
        <c:tickLblPos val="none"/>
        <c:crossAx val="86649856"/>
        <c:crosses val="autoZero"/>
        <c:auto val="1"/>
        <c:lblOffset val="100"/>
        <c:baseTimeUnit val="years"/>
      </c:dateAx>
      <c:valAx>
        <c:axId val="866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73.69</c:v>
                </c:pt>
                <c:pt idx="1">
                  <c:v>78.78</c:v>
                </c:pt>
                <c:pt idx="2">
                  <c:v>81.48</c:v>
                </c:pt>
                <c:pt idx="3">
                  <c:v>81.99</c:v>
                </c:pt>
                <c:pt idx="4">
                  <c:v>92.37</c:v>
                </c:pt>
              </c:numCache>
            </c:numRef>
          </c:val>
        </c:ser>
        <c:dLbls>
          <c:showLegendKey val="0"/>
          <c:showVal val="0"/>
          <c:showCatName val="0"/>
          <c:showSerName val="0"/>
          <c:showPercent val="0"/>
          <c:showBubbleSize val="0"/>
        </c:dLbls>
        <c:gapWidth val="150"/>
        <c:axId val="86697856"/>
        <c:axId val="866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86697856"/>
        <c:axId val="86699392"/>
      </c:lineChart>
      <c:dateAx>
        <c:axId val="86697856"/>
        <c:scaling>
          <c:orientation val="minMax"/>
        </c:scaling>
        <c:delete val="1"/>
        <c:axPos val="b"/>
        <c:numFmt formatCode="ge" sourceLinked="1"/>
        <c:majorTickMark val="none"/>
        <c:minorTickMark val="none"/>
        <c:tickLblPos val="none"/>
        <c:crossAx val="86699392"/>
        <c:crosses val="autoZero"/>
        <c:auto val="1"/>
        <c:lblOffset val="100"/>
        <c:baseTimeUnit val="years"/>
      </c:dateAx>
      <c:valAx>
        <c:axId val="866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300.62</c:v>
                </c:pt>
                <c:pt idx="1">
                  <c:v>282.22000000000003</c:v>
                </c:pt>
                <c:pt idx="2">
                  <c:v>271.11</c:v>
                </c:pt>
                <c:pt idx="3">
                  <c:v>276.64</c:v>
                </c:pt>
                <c:pt idx="4">
                  <c:v>247.18</c:v>
                </c:pt>
              </c:numCache>
            </c:numRef>
          </c:val>
        </c:ser>
        <c:dLbls>
          <c:showLegendKey val="0"/>
          <c:showVal val="0"/>
          <c:showCatName val="0"/>
          <c:showSerName val="0"/>
          <c:showPercent val="0"/>
          <c:showBubbleSize val="0"/>
        </c:dLbls>
        <c:gapWidth val="150"/>
        <c:axId val="86742912"/>
        <c:axId val="867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86742912"/>
        <c:axId val="86744448"/>
      </c:lineChart>
      <c:dateAx>
        <c:axId val="86742912"/>
        <c:scaling>
          <c:orientation val="minMax"/>
        </c:scaling>
        <c:delete val="1"/>
        <c:axPos val="b"/>
        <c:numFmt formatCode="ge" sourceLinked="1"/>
        <c:majorTickMark val="none"/>
        <c:minorTickMark val="none"/>
        <c:tickLblPos val="none"/>
        <c:crossAx val="86744448"/>
        <c:crosses val="autoZero"/>
        <c:auto val="1"/>
        <c:lblOffset val="100"/>
        <c:baseTimeUnit val="years"/>
      </c:dateAx>
      <c:valAx>
        <c:axId val="867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40" zoomScale="80" zoomScaleNormal="80" workbookViewId="0">
      <selection activeCell="CB69" sqref="CB6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長野県　朝日村</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特定環境保全公共下水道</v>
      </c>
      <c r="Q8" s="64"/>
      <c r="R8" s="64"/>
      <c r="S8" s="64"/>
      <c r="T8" s="64"/>
      <c r="U8" s="64"/>
      <c r="V8" s="64"/>
      <c r="W8" s="64" t="str">
        <f>データ!L6</f>
        <v>D2</v>
      </c>
      <c r="X8" s="64"/>
      <c r="Y8" s="64"/>
      <c r="Z8" s="64"/>
      <c r="AA8" s="64"/>
      <c r="AB8" s="64"/>
      <c r="AC8" s="64"/>
      <c r="AD8" s="3"/>
      <c r="AE8" s="3"/>
      <c r="AF8" s="3"/>
      <c r="AG8" s="3"/>
      <c r="AH8" s="3"/>
      <c r="AI8" s="3"/>
      <c r="AJ8" s="3"/>
      <c r="AK8" s="3"/>
      <c r="AL8" s="58">
        <f>データ!R6</f>
        <v>4664</v>
      </c>
      <c r="AM8" s="58"/>
      <c r="AN8" s="58"/>
      <c r="AO8" s="58"/>
      <c r="AP8" s="58"/>
      <c r="AQ8" s="58"/>
      <c r="AR8" s="58"/>
      <c r="AS8" s="58"/>
      <c r="AT8" s="57">
        <f>データ!S6</f>
        <v>70.62</v>
      </c>
      <c r="AU8" s="57"/>
      <c r="AV8" s="57"/>
      <c r="AW8" s="57"/>
      <c r="AX8" s="57"/>
      <c r="AY8" s="57"/>
      <c r="AZ8" s="57"/>
      <c r="BA8" s="57"/>
      <c r="BB8" s="57">
        <f>データ!T6</f>
        <v>66.040000000000006</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100</v>
      </c>
      <c r="Q10" s="57"/>
      <c r="R10" s="57"/>
      <c r="S10" s="57"/>
      <c r="T10" s="57"/>
      <c r="U10" s="57"/>
      <c r="V10" s="57"/>
      <c r="W10" s="57">
        <f>データ!P6</f>
        <v>94.72</v>
      </c>
      <c r="X10" s="57"/>
      <c r="Y10" s="57"/>
      <c r="Z10" s="57"/>
      <c r="AA10" s="57"/>
      <c r="AB10" s="57"/>
      <c r="AC10" s="57"/>
      <c r="AD10" s="58">
        <f>データ!Q6</f>
        <v>3930</v>
      </c>
      <c r="AE10" s="58"/>
      <c r="AF10" s="58"/>
      <c r="AG10" s="58"/>
      <c r="AH10" s="58"/>
      <c r="AI10" s="58"/>
      <c r="AJ10" s="58"/>
      <c r="AK10" s="2"/>
      <c r="AL10" s="58">
        <f>データ!U6</f>
        <v>4646</v>
      </c>
      <c r="AM10" s="58"/>
      <c r="AN10" s="58"/>
      <c r="AO10" s="58"/>
      <c r="AP10" s="58"/>
      <c r="AQ10" s="58"/>
      <c r="AR10" s="58"/>
      <c r="AS10" s="58"/>
      <c r="AT10" s="57">
        <f>データ!V6</f>
        <v>1.85</v>
      </c>
      <c r="AU10" s="57"/>
      <c r="AV10" s="57"/>
      <c r="AW10" s="57"/>
      <c r="AX10" s="57"/>
      <c r="AY10" s="57"/>
      <c r="AZ10" s="57"/>
      <c r="BA10" s="57"/>
      <c r="BB10" s="57">
        <f>データ!W6</f>
        <v>2511.35</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108</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204510</v>
      </c>
      <c r="D6" s="31">
        <f t="shared" si="3"/>
        <v>47</v>
      </c>
      <c r="E6" s="31">
        <f t="shared" si="3"/>
        <v>17</v>
      </c>
      <c r="F6" s="31">
        <f t="shared" si="3"/>
        <v>4</v>
      </c>
      <c r="G6" s="31">
        <f t="shared" si="3"/>
        <v>0</v>
      </c>
      <c r="H6" s="31" t="str">
        <f t="shared" si="3"/>
        <v>長野県　朝日村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100</v>
      </c>
      <c r="P6" s="32">
        <f t="shared" si="3"/>
        <v>94.72</v>
      </c>
      <c r="Q6" s="32">
        <f t="shared" si="3"/>
        <v>3930</v>
      </c>
      <c r="R6" s="32">
        <f t="shared" si="3"/>
        <v>4664</v>
      </c>
      <c r="S6" s="32">
        <f t="shared" si="3"/>
        <v>70.62</v>
      </c>
      <c r="T6" s="32">
        <f t="shared" si="3"/>
        <v>66.040000000000006</v>
      </c>
      <c r="U6" s="32">
        <f t="shared" si="3"/>
        <v>4646</v>
      </c>
      <c r="V6" s="32">
        <f t="shared" si="3"/>
        <v>1.85</v>
      </c>
      <c r="W6" s="32">
        <f t="shared" si="3"/>
        <v>2511.35</v>
      </c>
      <c r="X6" s="33">
        <f>IF(X7="",NA(),X7)</f>
        <v>93.92</v>
      </c>
      <c r="Y6" s="33">
        <f t="shared" ref="Y6:AG6" si="4">IF(Y7="",NA(),Y7)</f>
        <v>93.64</v>
      </c>
      <c r="Z6" s="33">
        <f t="shared" si="4"/>
        <v>92.19</v>
      </c>
      <c r="AA6" s="33">
        <f t="shared" si="4"/>
        <v>92.27</v>
      </c>
      <c r="AB6" s="33">
        <f t="shared" si="4"/>
        <v>95.17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1322.22</v>
      </c>
      <c r="BF6" s="33">
        <f t="shared" ref="BF6:BN6" si="7">IF(BF7="",NA(),BF7)</f>
        <v>1096.06</v>
      </c>
      <c r="BG6" s="33">
        <f t="shared" si="7"/>
        <v>797.4</v>
      </c>
      <c r="BH6" s="33">
        <f t="shared" si="7"/>
        <v>851.1</v>
      </c>
      <c r="BI6" s="33">
        <f t="shared" si="7"/>
        <v>662.21</v>
      </c>
      <c r="BJ6" s="33">
        <f t="shared" si="7"/>
        <v>1764.87</v>
      </c>
      <c r="BK6" s="33">
        <f t="shared" si="7"/>
        <v>1622.51</v>
      </c>
      <c r="BL6" s="33">
        <f t="shared" si="7"/>
        <v>1569.13</v>
      </c>
      <c r="BM6" s="33">
        <f t="shared" si="7"/>
        <v>1436</v>
      </c>
      <c r="BN6" s="33">
        <f t="shared" si="7"/>
        <v>1434.89</v>
      </c>
      <c r="BO6" s="32" t="str">
        <f>IF(BO7="","",IF(BO7="-","【-】","【"&amp;SUBSTITUTE(TEXT(BO7,"#,##0.00"),"-","△")&amp;"】"))</f>
        <v>【1,457.06】</v>
      </c>
      <c r="BP6" s="33">
        <f>IF(BP7="",NA(),BP7)</f>
        <v>73.69</v>
      </c>
      <c r="BQ6" s="33">
        <f t="shared" ref="BQ6:BY6" si="8">IF(BQ7="",NA(),BQ7)</f>
        <v>78.78</v>
      </c>
      <c r="BR6" s="33">
        <f t="shared" si="8"/>
        <v>81.48</v>
      </c>
      <c r="BS6" s="33">
        <f t="shared" si="8"/>
        <v>81.99</v>
      </c>
      <c r="BT6" s="33">
        <f t="shared" si="8"/>
        <v>92.37</v>
      </c>
      <c r="BU6" s="33">
        <f t="shared" si="8"/>
        <v>60.75</v>
      </c>
      <c r="BV6" s="33">
        <f t="shared" si="8"/>
        <v>62.83</v>
      </c>
      <c r="BW6" s="33">
        <f t="shared" si="8"/>
        <v>64.63</v>
      </c>
      <c r="BX6" s="33">
        <f t="shared" si="8"/>
        <v>66.56</v>
      </c>
      <c r="BY6" s="33">
        <f t="shared" si="8"/>
        <v>66.22</v>
      </c>
      <c r="BZ6" s="32" t="str">
        <f>IF(BZ7="","",IF(BZ7="-","【-】","【"&amp;SUBSTITUTE(TEXT(BZ7,"#,##0.00"),"-","△")&amp;"】"))</f>
        <v>【64.73】</v>
      </c>
      <c r="CA6" s="33">
        <f>IF(CA7="",NA(),CA7)</f>
        <v>300.62</v>
      </c>
      <c r="CB6" s="33">
        <f t="shared" ref="CB6:CJ6" si="9">IF(CB7="",NA(),CB7)</f>
        <v>282.22000000000003</v>
      </c>
      <c r="CC6" s="33">
        <f t="shared" si="9"/>
        <v>271.11</v>
      </c>
      <c r="CD6" s="33">
        <f t="shared" si="9"/>
        <v>276.64</v>
      </c>
      <c r="CE6" s="33">
        <f t="shared" si="9"/>
        <v>247.18</v>
      </c>
      <c r="CF6" s="33">
        <f t="shared" si="9"/>
        <v>256</v>
      </c>
      <c r="CG6" s="33">
        <f t="shared" si="9"/>
        <v>250.43</v>
      </c>
      <c r="CH6" s="33">
        <f t="shared" si="9"/>
        <v>245.75</v>
      </c>
      <c r="CI6" s="33">
        <f t="shared" si="9"/>
        <v>244.29</v>
      </c>
      <c r="CJ6" s="33">
        <f t="shared" si="9"/>
        <v>246.72</v>
      </c>
      <c r="CK6" s="32" t="str">
        <f>IF(CK7="","",IF(CK7="-","【-】","【"&amp;SUBSTITUTE(TEXT(CK7,"#,##0.00"),"-","△")&amp;"】"))</f>
        <v>【250.25】</v>
      </c>
      <c r="CL6" s="33">
        <f>IF(CL7="",NA(),CL7)</f>
        <v>44.09</v>
      </c>
      <c r="CM6" s="33">
        <f t="shared" ref="CM6:CU6" si="10">IF(CM7="",NA(),CM7)</f>
        <v>43.51</v>
      </c>
      <c r="CN6" s="33">
        <f t="shared" si="10"/>
        <v>42.26</v>
      </c>
      <c r="CO6" s="33">
        <f t="shared" si="10"/>
        <v>40.43</v>
      </c>
      <c r="CP6" s="33">
        <f t="shared" si="10"/>
        <v>47.15</v>
      </c>
      <c r="CQ6" s="33">
        <f t="shared" si="10"/>
        <v>41.59</v>
      </c>
      <c r="CR6" s="33">
        <f t="shared" si="10"/>
        <v>42.31</v>
      </c>
      <c r="CS6" s="33">
        <f t="shared" si="10"/>
        <v>43.65</v>
      </c>
      <c r="CT6" s="33">
        <f t="shared" si="10"/>
        <v>43.58</v>
      </c>
      <c r="CU6" s="33">
        <f t="shared" si="10"/>
        <v>41.35</v>
      </c>
      <c r="CV6" s="32" t="str">
        <f>IF(CV7="","",IF(CV7="-","【-】","【"&amp;SUBSTITUTE(TEXT(CV7,"#,##0.00"),"-","△")&amp;"】"))</f>
        <v>【40.31】</v>
      </c>
      <c r="CW6" s="33">
        <f>IF(CW7="",NA(),CW7)</f>
        <v>95.73</v>
      </c>
      <c r="CX6" s="33">
        <f t="shared" ref="CX6:DF6" si="11">IF(CX7="",NA(),CX7)</f>
        <v>96.27</v>
      </c>
      <c r="CY6" s="33">
        <f t="shared" si="11"/>
        <v>97.1</v>
      </c>
      <c r="CZ6" s="33">
        <f t="shared" si="11"/>
        <v>97.08</v>
      </c>
      <c r="DA6" s="33">
        <f t="shared" si="11"/>
        <v>97.8</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204510</v>
      </c>
      <c r="D7" s="35">
        <v>47</v>
      </c>
      <c r="E7" s="35">
        <v>17</v>
      </c>
      <c r="F7" s="35">
        <v>4</v>
      </c>
      <c r="G7" s="35">
        <v>0</v>
      </c>
      <c r="H7" s="35" t="s">
        <v>96</v>
      </c>
      <c r="I7" s="35" t="s">
        <v>97</v>
      </c>
      <c r="J7" s="35" t="s">
        <v>98</v>
      </c>
      <c r="K7" s="35" t="s">
        <v>99</v>
      </c>
      <c r="L7" s="35" t="s">
        <v>100</v>
      </c>
      <c r="M7" s="36" t="s">
        <v>101</v>
      </c>
      <c r="N7" s="36" t="s">
        <v>102</v>
      </c>
      <c r="O7" s="36">
        <v>100</v>
      </c>
      <c r="P7" s="36">
        <v>94.72</v>
      </c>
      <c r="Q7" s="36">
        <v>3930</v>
      </c>
      <c r="R7" s="36">
        <v>4664</v>
      </c>
      <c r="S7" s="36">
        <v>70.62</v>
      </c>
      <c r="T7" s="36">
        <v>66.040000000000006</v>
      </c>
      <c r="U7" s="36">
        <v>4646</v>
      </c>
      <c r="V7" s="36">
        <v>1.85</v>
      </c>
      <c r="W7" s="36">
        <v>2511.35</v>
      </c>
      <c r="X7" s="36">
        <v>93.92</v>
      </c>
      <c r="Y7" s="36">
        <v>93.64</v>
      </c>
      <c r="Z7" s="36">
        <v>92.19</v>
      </c>
      <c r="AA7" s="36">
        <v>92.27</v>
      </c>
      <c r="AB7" s="36">
        <v>95.17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1322.22</v>
      </c>
      <c r="BF7" s="36">
        <v>1096.06</v>
      </c>
      <c r="BG7" s="36">
        <v>797.4</v>
      </c>
      <c r="BH7" s="36">
        <v>851.1</v>
      </c>
      <c r="BI7" s="36">
        <v>662.21</v>
      </c>
      <c r="BJ7" s="36">
        <v>1764.87</v>
      </c>
      <c r="BK7" s="36">
        <v>1622.51</v>
      </c>
      <c r="BL7" s="36">
        <v>1569.13</v>
      </c>
      <c r="BM7" s="36">
        <v>1436</v>
      </c>
      <c r="BN7" s="36">
        <v>1434.89</v>
      </c>
      <c r="BO7" s="36">
        <v>1457.06</v>
      </c>
      <c r="BP7" s="36">
        <v>73.69</v>
      </c>
      <c r="BQ7" s="36">
        <v>78.78</v>
      </c>
      <c r="BR7" s="36">
        <v>81.48</v>
      </c>
      <c r="BS7" s="36">
        <v>81.99</v>
      </c>
      <c r="BT7" s="36">
        <v>92.37</v>
      </c>
      <c r="BU7" s="36">
        <v>60.75</v>
      </c>
      <c r="BV7" s="36">
        <v>62.83</v>
      </c>
      <c r="BW7" s="36">
        <v>64.63</v>
      </c>
      <c r="BX7" s="36">
        <v>66.56</v>
      </c>
      <c r="BY7" s="36">
        <v>66.22</v>
      </c>
      <c r="BZ7" s="36">
        <v>64.73</v>
      </c>
      <c r="CA7" s="36">
        <v>300.62</v>
      </c>
      <c r="CB7" s="36">
        <v>282.22000000000003</v>
      </c>
      <c r="CC7" s="36">
        <v>271.11</v>
      </c>
      <c r="CD7" s="36">
        <v>276.64</v>
      </c>
      <c r="CE7" s="36">
        <v>247.18</v>
      </c>
      <c r="CF7" s="36">
        <v>256</v>
      </c>
      <c r="CG7" s="36">
        <v>250.43</v>
      </c>
      <c r="CH7" s="36">
        <v>245.75</v>
      </c>
      <c r="CI7" s="36">
        <v>244.29</v>
      </c>
      <c r="CJ7" s="36">
        <v>246.72</v>
      </c>
      <c r="CK7" s="36">
        <v>250.25</v>
      </c>
      <c r="CL7" s="36">
        <v>44.09</v>
      </c>
      <c r="CM7" s="36">
        <v>43.51</v>
      </c>
      <c r="CN7" s="36">
        <v>42.26</v>
      </c>
      <c r="CO7" s="36">
        <v>40.43</v>
      </c>
      <c r="CP7" s="36">
        <v>47.15</v>
      </c>
      <c r="CQ7" s="36">
        <v>41.59</v>
      </c>
      <c r="CR7" s="36">
        <v>42.31</v>
      </c>
      <c r="CS7" s="36">
        <v>43.65</v>
      </c>
      <c r="CT7" s="36">
        <v>43.58</v>
      </c>
      <c r="CU7" s="36">
        <v>41.35</v>
      </c>
      <c r="CV7" s="36">
        <v>40.31</v>
      </c>
      <c r="CW7" s="36">
        <v>95.73</v>
      </c>
      <c r="CX7" s="36">
        <v>96.27</v>
      </c>
      <c r="CY7" s="36">
        <v>97.1</v>
      </c>
      <c r="CZ7" s="36">
        <v>97.08</v>
      </c>
      <c r="DA7" s="36">
        <v>97.8</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長野県</cp:lastModifiedBy>
  <dcterms:created xsi:type="dcterms:W3CDTF">2017-02-08T03:01:15Z</dcterms:created>
  <dcterms:modified xsi:type="dcterms:W3CDTF">2017-02-20T06:37:32Z</dcterms:modified>
</cp:coreProperties>
</file>