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5.5\総務課\財政係\07_財政状況・財政分析関係 ◀\★ 03財政状況資料集\230906_令和3年度財政状況資料集の作成について（決算統計・地方公会計関係）\★回答\"/>
    </mc:Choice>
  </mc:AlternateContent>
  <bookViews>
    <workbookView xWindow="0" yWindow="0" windowWidth="28800" windowHeight="12315" tabRatio="831" firstSheet="10"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<sst xmlns="http://schemas.openxmlformats.org/spreadsheetml/2006/main" count="1184" uniqueCount="636">
  <si>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</si>
  <si>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</si>
  <si>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</si>
  <si>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</si>
  <si>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</si>
  <si>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</si>
  <si>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</si>
  <si>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</si>
  <si>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</si>
  <si>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</si>
  <si>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</si>
  <si>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</si>
  <si>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</si>
  <si>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</si>
  <si>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</si>
  <si>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</si>
  <si>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</si>
  <si>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</si>
  <si>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</si>
  <si>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</si>
  <si>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</si>
  <si>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</si>
  <si>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</si>
  <si>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</si>
  <si>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</si>
  <si>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</si>
  <si>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</si>
  <si>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</si>
  <si>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</si>
  <si>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</si>
  <si>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</si>
  <si>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</si>
  <si>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</si>
  <si>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</si>
  <si>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</si>
  <si>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</si>
  <si>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</si>
  <si>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</si>
  <si>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</si>
  <si>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</si>
  <si>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</si>
  <si>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</si>
  <si>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</si>
  <si>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</si>
  <si>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</si>
  <si>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</si>
  <si>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</si>
  <si>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</si>
  <si>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</si>
  <si>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</si>
  <si>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</si>
  <si>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</si>
  <si>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</si>
  <si>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</si>
  <si>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</si>
  <si>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</si>
  <si>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</si>
  <si>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</si>
  <si>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</si>
  <si>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</si>
  <si>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</si>
  <si>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</si>
  <si>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</si>
  <si>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</si>
  <si>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</si>
  <si>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</si>
  <si>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</si>
  <si>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</si>
  <si>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</si>
  <si>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</si>
  <si>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</si>
  <si>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</si>
  <si>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</si>
  <si>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</si>
  <si>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</si>
  <si>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</si>
  <si>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</si>
  <si>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</si>
  <si>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</si>
  <si>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</si>
  <si>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</si>
  <si>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</si>
  <si>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</si>
  <si>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</si>
  <si>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</si>
  <si>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</si>
  <si>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</si>
  <si>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</si>
  <si>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</si>
  <si>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</si>
  <si>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</si>
  <si>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</si>
  <si>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</si>
  <si>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</si>
  <si>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</si>
  <si>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</si>
  <si>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</si>
  <si>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</si>
  <si>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</si>
  <si>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</si>
  <si>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</si>
  <si>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</si>
  <si>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</si>
  <si>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</si>
  <si>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</si>
  <si>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</si>
  <si>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</si>
  <si>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</si>
  <si>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</si>
  <si>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</si>
  <si>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</si>
  <si>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</si>
  <si>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</si>
  <si>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</si>
  <si>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</si>
  <si>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</si>
  <si>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</si>
  <si>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</si>
  <si>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</si>
  <si>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</si>
  <si>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</si>
  <si>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</si>
  <si>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</si>
  <si>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</si>
  <si>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</si>
  <si>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</si>
  <si>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</si>
  <si>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</si>
  <si>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</si>
  <si>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</si>
  <si>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</si>
  <si>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</si>
  <si>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</si>
  <si>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</si>
  <si>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</si>
  <si>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</si>
  <si>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</si>
  <si>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</si>
  <si>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</si>
  <si>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</si>
  <si>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</si>
  <si>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</si>
  <si>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</si>
  <si>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</si>
  <si>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</si>
  <si>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</si>
  <si>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</si>
  <si>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</si>
  <si>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</si>
  <si>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</si>
  <si>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</si>
  <si>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</si>
  <si>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</si>
  <si>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</si>
  <si>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</si>
  <si>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</si>
  <si>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</si>
  <si>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</si>
  <si>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</si>
  <si>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</si>
  <si>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</si>
  <si>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</si>
  <si>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</si>
  <si>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</si>
  <si>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</si>
  <si>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</si>
  <si>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</si>
  <si>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</si>
  <si>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</si>
  <si>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</si>
  <si>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</si>
  <si>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</si>
  <si>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</si>
  <si>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</si>
  <si>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</si>
  <si>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</si>
  <si>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</si>
  <si>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</si>
  <si>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</si>
  <si>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</si>
  <si>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</si>
  <si>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</si>
  <si>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</si>
  <si>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</si>
  <si>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</si>
  <si>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</si>
  <si>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</si>
  <si>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</si>
  <si>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</si>
  <si>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</si>
  <si>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</si>
  <si>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</si>
  <si>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</si>
  <si>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</si>
  <si>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</si>
  <si>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</si>
  <si>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</si>
  <si>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</si>
  <si>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</si>
  <si>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</si>
  <si>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</si>
  <si>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</si>
  <si>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</si>
  <si>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</si>
  <si>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</si>
  <si>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</si>
  <si>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</si>
  <si>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</si>
  <si>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</si>
  <si>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</si>
  <si>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</si>
  <si>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</si>
  <si>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</si>
  <si>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</si>
  <si>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</si>
  <si>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長野県飯綱町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</si>
  <si>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</si>
  <si>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</si>
  <si>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</si>
  <si>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</si>
  <si>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</si>
  <si>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</si>
  <si>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</si>
  <si>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</si>
  <si>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</si>
  <si>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</si>
  <si>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</si>
  <si>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</si>
  <si>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</si>
  <si>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</si>
  <si>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</si>
  <si>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</si>
  <si>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</si>
  <si>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</si>
  <si>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</si>
  <si>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</si>
  <si>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</si>
  <si>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</si>
  <si>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</si>
  <si>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</si>
  <si>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</si>
  <si>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</si>
  <si>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</si>
  <si>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</si>
  <si>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</si>
  <si>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</si>
  <si>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</si>
  <si>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</si>
  <si>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</si>
  <si>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</si>
  <si>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</si>
  <si>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</si>
  <si>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</si>
  <si>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</si>
  <si>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</si>
  <si>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</si>
  <si>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</si>
  <si>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</si>
  <si>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</si>
  <si>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</si>
  <si>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</si>
  <si>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</si>
  <si>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</si>
  <si>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</si>
  <si>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</si>
  <si>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</si>
  <si>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</si>
  <si>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</si>
  <si>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</si>
  <si>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</si>
  <si>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</si>
  <si>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</si>
  <si>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</si>
  <si>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</si>
  <si>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</si>
  <si>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</si>
  <si>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</si>
  <si>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</si>
  <si>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</si>
  <si>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</si>
  <si>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</si>
  <si>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</si>
  <si>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</si>
  <si>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</si>
  <si>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</si>
  <si>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</si>
  <si>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</si>
  <si>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</si>
  <si>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</si>
  <si>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</si>
  <si>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</si>
  <si>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</si>
  <si>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</si>
  <si>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</si>
  <si>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</si>
  <si>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</si>
  <si>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</si>
  <si>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</si>
  <si>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</si>
  <si>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</si>
  <si>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</si>
  <si>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</si>
  <si>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</si>
  <si>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</si>
  <si>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</si>
  <si>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</si>
  <si>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</si>
  <si>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</si>
  <si>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</si>
  <si>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</si>
  <si>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</si>
  <si>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</si>
  <si>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</si>
  <si>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</si>
  <si>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</si>
  <si>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</si>
  <si>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</si>
  <si>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</si>
  <si>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</si>
  <si>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</si>
  <si>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</si>
  <si>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</si>
  <si>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</si>
  <si>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</si>
  <si>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</si>
  <si>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</si>
  <si>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</si>
  <si>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</si>
  <si>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</si>
  <si>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</si>
  <si>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</si>
  <si>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</si>
  <si>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</si>
  <si>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</si>
  <si>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</si>
  <si>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</si>
  <si>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</si>
  <si>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</si>
  <si>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</si>
  <si>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</si>
  <si>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</si>
  <si>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</si>
  <si>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</si>
  <si>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</si>
  <si>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</si>
  <si>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</si>
  <si>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</si>
  <si>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</si>
  <si>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</si>
  <si>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</si>
  <si>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</si>
  <si>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</si>
  <si>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</si>
  <si>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</si>
  <si>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</si>
  <si>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</si>
  <si>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</si>
  <si>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</si>
  <si>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</si>
  <si>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</si>
  <si>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</si>
  <si>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</si>
  <si>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</si>
  <si>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</si>
  <si>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</si>
  <si>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</si>
  <si>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</si>
  <si>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</si>
  <si>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</si>
  <si>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長野県飯綱町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</si>
  <si>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</si>
  <si>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</si>
  <si>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</si>
  <si>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</si>
  <si>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</si>
  <si>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</si>
  <si>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</si>
  <si>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</si>
  <si>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</si>
  <si>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</si>
  <si>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</si>
  <si>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</si>
  <si>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</si>
  <si>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</si>
  <si>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</si>
  <si>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</si>
  <si>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</si>
  <si>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</si>
  <si>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</si>
  <si>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</si>
  <si>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</si>
  <si>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</si>
  <si>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</si>
  <si>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</si>
  <si>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</si>
  <si>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</si>
  <si>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</si>
  <si>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</si>
  <si>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</si>
  <si>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</si>
  <si>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</si>
  <si>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</si>
  <si>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</si>
  <si>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</si>
  <si>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</si>
  <si>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</si>
  <si>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</si>
  <si>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</si>
  <si>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</si>
  <si>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</si>
  <si>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</si>
  <si>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</si>
  <si>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下水道事業会計</t>
    <phoneticPr fontId="5"/>
  </si>
  <si>
    <t>法適用企業</t>
    <phoneticPr fontId="5"/>
  </si>
  <si>
    <t>住宅地造成事業特別会計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</si>
  <si>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</si>
  <si>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</si>
  <si>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</si>
  <si>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</si>
  <si>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</si>
  <si>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</si>
  <si>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</si>
  <si>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</si>
  <si>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</si>
  <si>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</si>
  <si>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</si>
  <si>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</si>
  <si>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</si>
  <si>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</si>
  <si>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</si>
  <si>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</si>
  <si>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</si>
  <si>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</si>
  <si>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</si>
  <si>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</si>
  <si>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</si>
  <si>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</si>
  <si>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</si>
  <si>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</si>
  <si>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</si>
  <si>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</si>
  <si>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</si>
  <si>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</si>
  <si>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</si>
  <si>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</si>
  <si>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</si>
  <si>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</si>
  <si>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</si>
  <si>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</si>
  <si>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</si>
  <si>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</si>
  <si>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</si>
  <si>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</si>
  <si>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</si>
  <si>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</si>
  <si>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</si>
  <si>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</si>
  <si>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</si>
  <si>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</si>
  <si>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</si>
  <si>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</si>
  <si>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</si>
  <si>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</si>
  <si>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</si>
  <si>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</si>
  <si>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</si>
  <si>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</si>
  <si>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</si>
  <si>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</si>
  <si>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</si>
  <si>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</si>
  <si>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</si>
  <si>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</si>
  <si>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</si>
  <si>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</si>
  <si>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</si>
  <si>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</si>
  <si>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</si>
  <si>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</si>
  <si>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</si>
  <si>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</si>
  <si>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</si>
  <si>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</si>
  <si>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</si>
  <si>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</si>
  <si>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</si>
  <si>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</si>
  <si>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</si>
  <si>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</si>
  <si>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</si>
  <si>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</si>
  <si>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</si>
  <si>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</si>
  <si>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</si>
  <si>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</si>
  <si>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</si>
  <si>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</si>
  <si>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</si>
  <si>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</si>
  <si>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</si>
  <si>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</si>
  <si>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</si>
  <si>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</si>
  <si>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</si>
  <si>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</si>
  <si>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</si>
  <si>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</si>
  <si>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</si>
  <si>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</si>
  <si>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</si>
  <si>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</si>
  <si>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</si>
  <si>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</si>
  <si>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</si>
  <si>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</si>
  <si>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</si>
  <si>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</si>
  <si>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</si>
  <si>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</si>
  <si>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</si>
  <si>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</si>
  <si>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</si>
  <si>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</si>
  <si>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</si>
  <si>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</si>
  <si>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</si>
  <si>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</si>
  <si>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</si>
  <si>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</si>
  <si>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</si>
  <si>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</si>
  <si>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</si>
  <si>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</si>
  <si>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</si>
  <si>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</si>
  <si>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</si>
  <si>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</si>
  <si>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</si>
  <si>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</si>
  <si>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</si>
  <si>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</si>
  <si>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</si>
  <si>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</si>
  <si>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</si>
  <si>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</si>
  <si>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</si>
  <si>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</si>
  <si>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</si>
  <si>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</si>
  <si>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</si>
  <si>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</si>
  <si>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</si>
  <si>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</si>
  <si>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</si>
  <si>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</si>
  <si>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</si>
  <si>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</si>
  <si>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</si>
  <si>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</si>
  <si>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</si>
  <si>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</si>
  <si>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</si>
  <si>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</si>
  <si>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</si>
  <si>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</si>
  <si>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</si>
  <si>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</si>
  <si>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</si>
  <si>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</si>
  <si>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</si>
  <si>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</si>
  <si>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</si>
  <si>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</si>
  <si>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3.55</t>
  </si>
  <si>
    <t>▲ 3.84</t>
  </si>
  <si>
    <t>▲ 15.24</t>
  </si>
  <si>
    <t>▲ 0.52</t>
  </si>
  <si>
    <t>一般会計</t>
  </si>
  <si>
    <t>水道事業会計</t>
  </si>
  <si>
    <t>病院事業会計</t>
  </si>
  <si>
    <t>下水道事業会計</t>
  </si>
  <si>
    <t>国民健康保険事業特別会計</t>
  </si>
  <si>
    <t>訪問看護ステーション特別会計</t>
  </si>
  <si>
    <t>住宅地造成事業特別会計</t>
  </si>
  <si>
    <t>介護保険事業特別会計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</si>
  <si>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</si>
  <si>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</si>
  <si>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</si>
  <si>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</si>
  <si>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</si>
  <si>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</si>
  <si>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</si>
  <si>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</si>
  <si>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</si>
  <si>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</si>
  <si>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</si>
  <si>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</si>
  <si>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</si>
  <si>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北信保健衛生施設組合</t>
    <rPh sb="0" eb="2">
      <t>ホクシン</t>
    </rPh>
    <rPh sb="2" eb="4">
      <t>ホケン</t>
    </rPh>
    <rPh sb="4" eb="6">
      <t>エイセイ</t>
    </rPh>
    <rPh sb="6" eb="8">
      <t>シセツ</t>
    </rPh>
    <rPh sb="8" eb="10">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</si>
  <si>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</si>
  <si>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有限会社飯綱町ふるさと振興公社</t>
    <rPh sb="0" eb="4">
      <t>ユウゲンガイシャ</t>
    </rPh>
    <rPh sb="4" eb="7">
      <t>イイヅナマチ</t>
    </rPh>
    <rPh sb="11" eb="15">
      <t>シンコウコウシャ</t>
    </rPh>
    <phoneticPr fontId="2"/>
  </si>
  <si>
    <t>-</t>
    <phoneticPr fontId="2"/>
  </si>
  <si>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</si>
  <si>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</si>
  <si>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ふるさと応援基金</t>
    <rPh sb="4" eb="8">
      <t>オウエンキキン</t>
    </rPh>
    <phoneticPr fontId="5"/>
  </si>
  <si>
    <t>飯綱町子育て応援基金</t>
    <rPh sb="0" eb="3">
      <t>イイヅナマチ</t>
    </rPh>
    <rPh sb="3" eb="5">
      <t>コソダ</t>
    </rPh>
    <rPh sb="6" eb="8">
      <t>オウエン</t>
    </rPh>
    <rPh sb="8" eb="10">
      <t>キキン</t>
    </rPh>
    <phoneticPr fontId="5"/>
  </si>
  <si>
    <t>公共施設整備基金</t>
    <rPh sb="0" eb="2">
      <t>コウキョウ</t>
    </rPh>
    <rPh sb="2" eb="4">
      <t>シセツ</t>
    </rPh>
    <rPh sb="4" eb="6">
      <t>セイビ</t>
    </rPh>
    <rPh sb="6" eb="8">
      <t>キキン</t>
    </rPh>
    <phoneticPr fontId="5"/>
  </si>
  <si>
    <t>長野広域連合</t>
    <rPh sb="0" eb="6">
      <t>ナガノコウイキレンゴウ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</si>
  <si>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</si>
  <si>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</si>
  <si>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</si>
  <si>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</si>
  <si>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北部衛生施設組合</t>
    <rPh sb="0" eb="2">
      <t>ホクブ</t>
    </rPh>
    <rPh sb="2" eb="4">
      <t>エイセイ</t>
    </rPh>
    <rPh sb="4" eb="6">
      <t>シセツ</t>
    </rPh>
    <rPh sb="6" eb="8">
      <t>クミアイ</t>
    </rPh>
    <phoneticPr fontId="2"/>
  </si>
  <si>
    <t>　(一般会計)</t>
    <rPh sb="2" eb="4">
      <t>イッパン</t>
    </rPh>
    <rPh sb="4" eb="6">
      <t>カイケイ</t>
    </rPh>
    <phoneticPr fontId="39"/>
  </si>
  <si>
    <t>　(斎場事業特別会計)</t>
  </si>
  <si>
    <t>　(一般会計)</t>
  </si>
  <si>
    <t>　(後期高齢者医療事業会計)</t>
  </si>
  <si>
    <t>長野県市町村自治振興組合</t>
    <rPh sb="0" eb="2">
      <t>ナガノ</t>
    </rPh>
    <rPh sb="2" eb="3">
      <t>ケン</t>
    </rPh>
    <rPh sb="3" eb="6">
      <t>シチョウソン</t>
    </rPh>
    <rPh sb="6" eb="8">
      <t>ジチ</t>
    </rPh>
    <rPh sb="8" eb="10">
      <t>シンコウ</t>
    </rPh>
    <rPh sb="10" eb="12">
      <t>クミアイ</t>
    </rPh>
    <phoneticPr fontId="2"/>
  </si>
  <si>
    <t>長野県市町村総合事務組合</t>
    <rPh sb="0" eb="2">
      <t>ナガノ</t>
    </rPh>
    <rPh sb="2" eb="3">
      <t>ケン</t>
    </rPh>
    <rPh sb="3" eb="6">
      <t>シチョウソン</t>
    </rPh>
    <rPh sb="6" eb="8">
      <t>ソウゴウ</t>
    </rPh>
    <rPh sb="8" eb="10">
      <t>ジム</t>
    </rPh>
    <rPh sb="10" eb="12">
      <t>クミアイ</t>
    </rPh>
    <phoneticPr fontId="2"/>
  </si>
  <si>
    <t>　(非常勤公務災害補償特別会計)</t>
  </si>
  <si>
    <t>東北信市町村交通災害共済事務組合</t>
  </si>
  <si>
    <t>長水部分林組合</t>
  </si>
  <si>
    <t>長野県地方税滞納整理機構</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</si>
  <si>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</si>
  <si>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</si>
  <si>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</si>
  <si>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</si>
  <si>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</si>
  <si>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</si>
  <si>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</si>
  <si>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</si>
  <si>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</si>
  <si>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</si>
  <si>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</si>
  <si>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平成28年度からマイナスとなっていたが、役場新庁舎の建設や地方創生関連事業の実施に伴い、基金の取崩しや地方債の発行が実施されたことから、前年度に5.3%に増加した。当年度は債務の償還に努めたことに伴い減少している。　有形固定資産減価償却率は令和2年度に新庁舎の一部が完成したことに伴い前年度よりも減少しているものの当年度は再び増加に転じている。令和4年3月に見直しした公共施設等総合管理計画を推進し、個別施設計画の策定を進め、除却する施設等を具体化し投資的経費の節減を図るとともに、必要な施設の老朽化対策に取り組んでいく。　類似団体と比較して有形固定資産減価償却率及び将来負担比率がともに低く位置していることから、施設の老朽化対策を先送りしている懸念は低いものの、今後更なる施設の老朽化に伴い、老朽化対策の実施により将来負担比率が増加する可能性があるため、令和5年度に策定予定の個別施設計画に従い適切に施設の老朽化対策に取り組んでいく。</t>
    <rPh sb="76" eb="79">
      <t>ゼンネンド</t>
    </rPh>
    <rPh sb="85" eb="87">
      <t>ゾウカ</t>
    </rPh>
    <rPh sb="90" eb="93">
      <t>トウネンド</t>
    </rPh>
    <rPh sb="94" eb="96">
      <t>サイム</t>
    </rPh>
    <rPh sb="97" eb="99">
      <t>ショウカン</t>
    </rPh>
    <rPh sb="100" eb="101">
      <t>ツト</t>
    </rPh>
    <rPh sb="106" eb="107">
      <t>トモナ</t>
    </rPh>
    <rPh sb="108" eb="110">
      <t>ゲンショウ</t>
    </rPh>
    <rPh sb="165" eb="168">
      <t>トウネンド</t>
    </rPh>
    <rPh sb="169" eb="170">
      <t>フタタ</t>
    </rPh>
    <rPh sb="171" eb="173">
      <t>ゾウカ</t>
    </rPh>
    <rPh sb="174" eb="175">
      <t>テン</t>
    </rPh>
    <rPh sb="270" eb="274">
      <t>ルイジダンタイ</t>
    </rPh>
    <rPh sb="275" eb="277">
      <t>ヒカク</t>
    </rPh>
    <rPh sb="279" eb="290">
      <t>ユウケイコテイシサンゲンカショウキャクリツ</t>
    </rPh>
    <rPh sb="290" eb="291">
      <t>オヨ</t>
    </rPh>
    <rPh sb="292" eb="298">
      <t>ショウライフタンヒリツ</t>
    </rPh>
    <rPh sb="302" eb="303">
      <t>ヒク</t>
    </rPh>
    <rPh sb="304" eb="306">
      <t>イチ</t>
    </rPh>
    <rPh sb="377" eb="379">
      <t>カノウ</t>
    </rPh>
    <rPh sb="379" eb="380">
      <t>セイ</t>
    </rPh>
    <rPh sb="386" eb="388">
      <t>レイワ</t>
    </rPh>
    <rPh sb="389" eb="391">
      <t>ネンド</t>
    </rPh>
    <rPh sb="392" eb="394">
      <t>サクテイ</t>
    </rPh>
    <rPh sb="394" eb="396">
      <t>ヨテイ</t>
    </rPh>
    <rPh sb="397" eb="401">
      <t>コベツシセツ</t>
    </rPh>
    <rPh sb="401" eb="403">
      <t>ケイカク</t>
    </rPh>
    <rPh sb="404" eb="405">
      <t>シタガ</t>
    </rPh>
    <rPh sb="406" eb="408">
      <t>テキセツ</t>
    </rPh>
    <rPh sb="409" eb="411">
      <t>シセツ</t>
    </rPh>
    <rPh sb="412" eb="417">
      <t>ロウキュウカタイサク</t>
    </rPh>
    <rPh sb="418" eb="419">
      <t>ト</t>
    </rPh>
    <rPh sb="420" eb="421">
      <t>ク</t>
    </rPh>
    <phoneticPr fontId="5"/>
  </si>
  <si>
    <t>　将来負担比率は平成28年度からマイナスとなっていたが、令和2年度に5.3%に上昇し、令和3年度は3.6%となった。実質公債費比率も前年度から1.1%上昇し、10.5%となった。将来負担比率は類似団体平均を下回っているものの、実質公債費比率は類似団体平均を上回る数値となっている。実質公債費比率については、平成30年度から令和元年度に借り入れた合併特例事業債や令和元年度に借り入れた緊急防災・減災事業債等の償還が始まったことにより町債の元利償還金が増加したことで上昇している。町債の元利償還を進めていることもあって実質公債費比率は上昇しているものの、将来負担比率は減少傾向にあるため、引き続き町債の償還を進めることで将来負担比率の改善に努めるとともに、町債の発行に当たっては交付税で措置される有利な起債を活用することで、実質公債費比率の改善に努める。</t>
    <rPh sb="28" eb="30">
      <t>レイワ</t>
    </rPh>
    <rPh sb="31" eb="33">
      <t>ネンド</t>
    </rPh>
    <rPh sb="43" eb="45">
      <t>レイワ</t>
    </rPh>
    <rPh sb="46" eb="48">
      <t>ネンド</t>
    </rPh>
    <rPh sb="96" eb="102">
      <t>ルイジダンタイヘイキン</t>
    </rPh>
    <rPh sb="103" eb="105">
      <t>シタマワ</t>
    </rPh>
    <rPh sb="128" eb="130">
      <t>ウワマワ</t>
    </rPh>
    <rPh sb="131" eb="133">
      <t>スウチ</t>
    </rPh>
    <rPh sb="215" eb="217">
      <t>チョウサイ</t>
    </rPh>
    <rPh sb="218" eb="223">
      <t>ガンリショウカンキン</t>
    </rPh>
    <rPh sb="224" eb="226">
      <t>ゾウカ</t>
    </rPh>
    <rPh sb="231" eb="233">
      <t>ジョウショウ</t>
    </rPh>
    <rPh sb="238" eb="240">
      <t>チョウサイ</t>
    </rPh>
    <rPh sb="241" eb="245">
      <t>ガンリショウカン</t>
    </rPh>
    <rPh sb="246" eb="247">
      <t>スス</t>
    </rPh>
    <rPh sb="257" eb="264">
      <t>ジッシツコウサイヒヒリツ</t>
    </rPh>
    <rPh sb="265" eb="267">
      <t>ジョウショウ</t>
    </rPh>
    <rPh sb="275" eb="281">
      <t>ショウライフタンヒリツ</t>
    </rPh>
    <rPh sb="282" eb="284">
      <t>ゲンショウ</t>
    </rPh>
    <rPh sb="284" eb="286">
      <t>ケイコウ</t>
    </rPh>
    <rPh sb="292" eb="293">
      <t>ヒ</t>
    </rPh>
    <rPh sb="294" eb="295">
      <t>ツヅ</t>
    </rPh>
    <rPh sb="296" eb="298">
      <t>チョウサイ</t>
    </rPh>
    <rPh sb="299" eb="301">
      <t>ショウカン</t>
    </rPh>
    <rPh sb="302" eb="303">
      <t>スス</t>
    </rPh>
    <rPh sb="318" eb="319">
      <t>ツト</t>
    </rPh>
    <rPh sb="326" eb="328">
      <t>チョウサイ</t>
    </rPh>
    <rPh sb="360" eb="367">
      <t>ジッシツコウサイヒヒリツ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</si>
</sst>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b/>
      <sz val="24"/>
      <color indexed="8"/>
      <name val="ＭＳ 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D92F-4D33-816E-EE1920A978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76496</c:v>
                </c:pt>
                <c:pt idx="1">
                  <c:v>50603</c:v>
                </c:pt>
                <c:pt idx="2">
                  <c:v>178112</c:v>
                </c:pt>
                <c:pt idx="3">
                  <c:v>203017</c:v>
                </c:pt>
                <c:pt idx="4">
                  <c:v>106107</c:v>
                </c:pt>
              </c:numCache>
            </c:numRef>
          </c:val>
          <c:smooth val="0"/>
          <c:extLst>
            <c:ext xmlns:c16="http://schemas.microsoft.com/office/drawing/2014/chart" uri="{C3380CC4-5D6E-409C-BE32-E72D297353CC}">
              <c16:uniqueId val="{00000001-D92F-4D33-816E-EE1920A9789E}"/>
            </c:ext>
          </c:extLst>
        </c:ser>
        <c:dLbls>
          <c:showLegendKey val="0"/>
          <c:showVal val="0"/>
          <c:showCatName val="0"/>
          <c:showSerName val="0"/>
          <c:showPercent val="0"/>
          <c:showBubbleSize val="0"/>
        </c:dLbls>
        <c:marker val="1"/>
        <c:smooth val="0"/>
        <c:axId val="543207696"/>
        <c:axId val="543215928"/>
      </c:lineChart>
      <c:catAx>
        <c:axId val="543207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3215928"/>
        <c:crosses val="autoZero"/>
        <c:auto val="1"/>
        <c:lblAlgn val="ctr"/>
        <c:lblOffset val="100"/>
        <c:tickLblSkip val="1"/>
        <c:tickMarkSkip val="1"/>
        <c:noMultiLvlLbl val="0"/>
      </c:catAx>
      <c:valAx>
        <c:axId val="5432159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320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9.64</c:v>
                </c:pt>
                <c:pt idx="1">
                  <c:v>11.72</c:v>
                </c:pt>
                <c:pt idx="2">
                  <c:v>11.08</c:v>
                </c:pt>
                <c:pt idx="3">
                  <c:v>15.56</c:v>
                </c:pt>
                <c:pt idx="4">
                  <c:v>14.74</c:v>
                </c:pt>
              </c:numCache>
            </c:numRef>
          </c:val>
          <c:extLst>
            <c:ext xmlns:c16="http://schemas.microsoft.com/office/drawing/2014/chart" uri="{C3380CC4-5D6E-409C-BE32-E72D297353CC}">
              <c16:uniqueId val="{00000000-C3D0-4E11-853E-4063D01182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36.409999999999997</c:v>
                </c:pt>
                <c:pt idx="1">
                  <c:v>29.63</c:v>
                </c:pt>
                <c:pt idx="2">
                  <c:v>19.47</c:v>
                </c:pt>
                <c:pt idx="3">
                  <c:v>22.21</c:v>
                </c:pt>
                <c:pt idx="4">
                  <c:v>26.77</c:v>
                </c:pt>
              </c:numCache>
            </c:numRef>
          </c:val>
          <c:extLst>
            <c:ext xmlns:c16="http://schemas.microsoft.com/office/drawing/2014/chart" uri="{C3380CC4-5D6E-409C-BE32-E72D297353CC}">
              <c16:uniqueId val="{00000001-C3D0-4E11-853E-4063D01182E4}"/>
            </c:ext>
          </c:extLst>
        </c:ser>
        <c:dLbls>
          <c:showLegendKey val="0"/>
          <c:showVal val="0"/>
          <c:showCatName val="0"/>
          <c:showSerName val="0"/>
          <c:showPercent val="0"/>
          <c:showBubbleSize val="0"/>
        </c:dLbls>
        <c:gapWidth val="250"/>
        <c:overlap val="100"/>
        <c:axId val="543210832"/>
        <c:axId val="543212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-3.55</c:v>
                </c:pt>
                <c:pt idx="1">
                  <c:v>-3.84</c:v>
                </c:pt>
                <c:pt idx="2">
                  <c:v>-15.24</c:v>
                </c:pt>
                <c:pt idx="3">
                  <c:v>1.78</c:v>
                </c:pt>
                <c:pt idx="4">
                  <c:v>-0.52</c:v>
                </c:pt>
              </c:numCache>
            </c:numRef>
          </c:val>
          <c:smooth val="0"/>
          <c:extLst>
            <c:ext xmlns:c16="http://schemas.microsoft.com/office/drawing/2014/chart" uri="{C3380CC4-5D6E-409C-BE32-E72D297353CC}">
              <c16:uniqueId val="{00000002-C3D0-4E11-853E-4063D01182E4}"/>
            </c:ext>
          </c:extLst>
        </c:ser>
        <c:dLbls>
          <c:showLegendKey val="0"/>
          <c:showVal val="0"/>
          <c:showCatName val="0"/>
          <c:showSerName val="0"/>
          <c:showPercent val="0"/>
          <c:showBubbleSize val="0"/>
        </c:dLbls>
        <c:marker val="1"/>
        <c:smooth val="0"/>
        <c:axId val="543210832"/>
        <c:axId val="543212792"/>
      </c:lineChart>
      <c:catAx>
        <c:axId val="54321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3212792"/>
        <c:crosses val="autoZero"/>
        <c:auto val="1"/>
        <c:lblAlgn val="ctr"/>
        <c:lblOffset val="100"/>
        <c:tickLblSkip val="1"/>
        <c:tickMarkSkip val="1"/>
        <c:noMultiLvlLbl val="0"/>
      </c:catAx>
      <c:valAx>
        <c:axId val="54321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21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0.41</c:v>
                </c:pt>
                <c:pt idx="2">
                  <c:v>#N/A</c:v>
                </c:pt>
                <c:pt idx="3">
                  <c:v>0.2</c:v>
                </c:pt>
                <c:pt idx="4">
                  <c:v>#N/A</c:v>
                </c:pt>
                <c:pt idx="5">
                  <c:v>6.15</c:v>
                </c:pt>
                <c:pt idx="6">
                  <c:v>#N/A</c:v>
                </c:pt>
                <c:pt idx="7">
                  <c:v>0.01</c:v>
                </c:pt>
                <c:pt idx="8">
                  <c:v>#N/A</c:v>
                </c:pt>
                <c:pt idx="9">
                  <c:v>0.03</c:v>
                </c:pt>
              </c:numCache>
            </c:numRef>
          </c:val>
          <c:extLst>
            <c:ext xmlns:c16="http://schemas.microsoft.com/office/drawing/2014/chart" uri="{C3380CC4-5D6E-409C-BE32-E72D297353CC}">
              <c16:uniqueId val="{00000000-6B69-4394-A35E-ADDD8C3A13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69-4394-A35E-ADDD8C3A13C6}"/>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0.49</c:v>
                </c:pt>
                <c:pt idx="2">
                  <c:v>#N/A</c:v>
                </c:pt>
                <c:pt idx="3">
                  <c:v>0.25</c:v>
                </c:pt>
                <c:pt idx="4">
                  <c:v>#N/A</c:v>
                </c:pt>
                <c:pt idx="5">
                  <c:v>0.01</c:v>
                </c:pt>
                <c:pt idx="6">
                  <c:v>#N/A</c:v>
                </c:pt>
                <c:pt idx="7">
                  <c:v>0.08</c:v>
                </c:pt>
                <c:pt idx="8">
                  <c:v>#N/A</c:v>
                </c:pt>
                <c:pt idx="9">
                  <c:v>0.06</c:v>
                </c:pt>
              </c:numCache>
            </c:numRef>
          </c:val>
          <c:extLst>
            <c:ext xmlns:c16="http://schemas.microsoft.com/office/drawing/2014/chart" uri="{C3380CC4-5D6E-409C-BE32-E72D297353CC}">
              <c16:uniqueId val="{00000002-6B69-4394-A35E-ADDD8C3A13C6}"/>
            </c:ext>
          </c:extLst>
        </c:ser>
        <c:ser>
          <c:idx val="3"/>
          <c:order val="3"/>
          <c:tx>
            <c:strRef>
              <c:f>データシート!$A$30</c:f>
              <c:strCache>
                <c:ptCount val="1"/>
                <c:pt idx="0">
                  <c:v>住宅地造成事業特別会計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0.23</c:v>
                </c:pt>
                <c:pt idx="4">
                  <c:v>#N/A</c:v>
                </c:pt>
                <c:pt idx="5">
                  <c:v>0.08</c:v>
                </c:pt>
                <c:pt idx="6">
                  <c:v>#N/A</c:v>
                </c:pt>
                <c:pt idx="7">
                  <c:v>0.09</c:v>
                </c:pt>
                <c:pt idx="8">
                  <c:v>#N/A</c:v>
                </c:pt>
                <c:pt idx="9">
                  <c:v>0.3</c:v>
                </c:pt>
              </c:numCache>
            </c:numRef>
          </c:val>
          <c:extLst>
            <c:ext xmlns:c16="http://schemas.microsoft.com/office/drawing/2014/chart" uri="{C3380CC4-5D6E-409C-BE32-E72D297353CC}">
              <c16:uniqueId val="{00000003-6B69-4394-A35E-ADDD8C3A13C6}"/>
            </c:ext>
          </c:extLst>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0.19</c:v>
                </c:pt>
                <c:pt idx="4">
                  <c:v>#N/A</c:v>
                </c:pt>
                <c:pt idx="5">
                  <c:v>0.15</c:v>
                </c:pt>
                <c:pt idx="6">
                  <c:v>#N/A</c:v>
                </c:pt>
                <c:pt idx="7">
                  <c:v>0.24</c:v>
                </c:pt>
                <c:pt idx="8">
                  <c:v>#N/A</c:v>
                </c:pt>
                <c:pt idx="9">
                  <c:v>0.39</c:v>
                </c:pt>
              </c:numCache>
            </c:numRef>
          </c:val>
          <c:extLst>
            <c:ext xmlns:c16="http://schemas.microsoft.com/office/drawing/2014/chart" uri="{C3380CC4-5D6E-409C-BE32-E72D297353CC}">
              <c16:uniqueId val="{00000004-6B69-4394-A35E-ADDD8C3A13C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c:v>
                </c:pt>
                <c:pt idx="2">
                  <c:v>#N/A</c:v>
                </c:pt>
                <c:pt idx="3">
                  <c:v>1.7</c:v>
                </c:pt>
                <c:pt idx="4">
                  <c:v>#N/A</c:v>
                </c:pt>
                <c:pt idx="5">
                  <c:v>0.84</c:v>
                </c:pt>
                <c:pt idx="6">
                  <c:v>#N/A</c:v>
                </c:pt>
                <c:pt idx="7">
                  <c:v>1.05</c:v>
                </c:pt>
                <c:pt idx="8">
                  <c:v>#N/A</c:v>
                </c:pt>
                <c:pt idx="9">
                  <c:v>1.06</c:v>
                </c:pt>
              </c:numCache>
            </c:numRef>
          </c:val>
          <c:extLst>
            <c:ext xmlns:c16="http://schemas.microsoft.com/office/drawing/2014/chart" uri="{C3380CC4-5D6E-409C-BE32-E72D297353CC}">
              <c16:uniqueId val="{00000005-6B69-4394-A35E-ADDD8C3A13C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2.37</c:v>
                </c:pt>
                <c:pt idx="8">
                  <c:v>#N/A</c:v>
                </c:pt>
                <c:pt idx="9">
                  <c:v>2.4</c:v>
                </c:pt>
              </c:numCache>
            </c:numRef>
          </c:val>
          <c:extLst>
            <c:ext xmlns:c16="http://schemas.microsoft.com/office/drawing/2014/chart" uri="{C3380CC4-5D6E-409C-BE32-E72D297353CC}">
              <c16:uniqueId val="{00000006-6B69-4394-A35E-ADDD8C3A13C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c:v>
                </c:pt>
                <c:pt idx="2">
                  <c:v>#N/A</c:v>
                </c:pt>
                <c:pt idx="3">
                  <c:v>9.07</c:v>
                </c:pt>
                <c:pt idx="4">
                  <c:v>#N/A</c:v>
                </c:pt>
                <c:pt idx="5">
                  <c:v>7.23</c:v>
                </c:pt>
                <c:pt idx="6">
                  <c:v>#N/A</c:v>
                </c:pt>
                <c:pt idx="7">
                  <c:v>4.71</c:v>
                </c:pt>
                <c:pt idx="8">
                  <c:v>#N/A</c:v>
                </c:pt>
                <c:pt idx="9">
                  <c:v>3.5</c:v>
                </c:pt>
              </c:numCache>
            </c:numRef>
          </c:val>
          <c:extLst>
            <c:ext xmlns:c16="http://schemas.microsoft.com/office/drawing/2014/chart" uri="{C3380CC4-5D6E-409C-BE32-E72D297353CC}">
              <c16:uniqueId val="{00000007-6B69-4394-A35E-ADDD8C3A13C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16.72</c:v>
                </c:pt>
                <c:pt idx="2">
                  <c:v>#N/A</c:v>
                </c:pt>
                <c:pt idx="3">
                  <c:v>15.9</c:v>
                </c:pt>
                <c:pt idx="4">
                  <c:v>#N/A</c:v>
                </c:pt>
                <c:pt idx="5">
                  <c:v>16.899999999999999</c:v>
                </c:pt>
                <c:pt idx="6">
                  <c:v>#N/A</c:v>
                </c:pt>
                <c:pt idx="7">
                  <c:v>14.74</c:v>
                </c:pt>
                <c:pt idx="8">
                  <c:v>#N/A</c:v>
                </c:pt>
                <c:pt idx="9">
                  <c:v>13.65</c:v>
                </c:pt>
              </c:numCache>
            </c:numRef>
          </c:val>
          <c:extLst>
            <c:ext xmlns:c16="http://schemas.microsoft.com/office/drawing/2014/chart" uri="{C3380CC4-5D6E-409C-BE32-E72D297353CC}">
              <c16:uniqueId val="{00000008-6B69-4394-A35E-ADDD8C3A13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9.6300000000000008</c:v>
                </c:pt>
                <c:pt idx="2">
                  <c:v>#N/A</c:v>
                </c:pt>
                <c:pt idx="3">
                  <c:v>11.72</c:v>
                </c:pt>
                <c:pt idx="4">
                  <c:v>#N/A</c:v>
                </c:pt>
                <c:pt idx="5">
                  <c:v>11.06</c:v>
                </c:pt>
                <c:pt idx="6">
                  <c:v>#N/A</c:v>
                </c:pt>
                <c:pt idx="7">
                  <c:v>15.55</c:v>
                </c:pt>
                <c:pt idx="8">
                  <c:v>#N/A</c:v>
                </c:pt>
                <c:pt idx="9">
                  <c:v>14.71</c:v>
                </c:pt>
              </c:numCache>
            </c:numRef>
          </c:val>
          <c:extLst>
            <c:ext xmlns:c16="http://schemas.microsoft.com/office/drawing/2014/chart" uri="{C3380CC4-5D6E-409C-BE32-E72D297353CC}">
              <c16:uniqueId val="{00000009-6B69-4394-A35E-ADDD8C3A13C6}"/>
            </c:ext>
          </c:extLst>
        </c:ser>
        <c:dLbls>
          <c:showLegendKey val="0"/>
          <c:showVal val="0"/>
          <c:showCatName val="0"/>
          <c:showSerName val="0"/>
          <c:showPercent val="0"/>
          <c:showBubbleSize val="0"/>
        </c:dLbls>
        <c:gapWidth val="150"/>
        <c:overlap val="100"/>
        <c:axId val="543213576"/>
        <c:axId val="543206912"/>
      </c:barChart>
      <c:catAx>
        <c:axId val="54321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3206912"/>
        <c:crosses val="autoZero"/>
        <c:auto val="1"/>
        <c:lblAlgn val="ctr"/>
        <c:lblOffset val="100"/>
        <c:tickLblSkip val="1"/>
        <c:tickMarkSkip val="1"/>
        <c:noMultiLvlLbl val="0"/>
      </c:catAx>
      <c:valAx>
        <c:axId val="54320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213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925</c:v>
                </c:pt>
                <c:pt idx="5">
                  <c:v>1044</c:v>
                </c:pt>
                <c:pt idx="8">
                  <c:v>1078</c:v>
                </c:pt>
                <c:pt idx="11">
                  <c:v>990</c:v>
                </c:pt>
                <c:pt idx="14">
                  <c:v>1011</c:v>
                </c:pt>
              </c:numCache>
            </c:numRef>
          </c:val>
          <c:extLst>
            <c:ext xmlns:c16="http://schemas.microsoft.com/office/drawing/2014/chart" uri="{C3380CC4-5D6E-409C-BE32-E72D297353CC}">
              <c16:uniqueId val="{00000000-31C3-4D58-A3CE-E33A2239AD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C3-4D58-A3CE-E33A2239AD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6</c:v>
                </c:pt>
                <c:pt idx="6">
                  <c:v>9</c:v>
                </c:pt>
                <c:pt idx="9">
                  <c:v>0</c:v>
                </c:pt>
                <c:pt idx="12">
                  <c:v>0</c:v>
                </c:pt>
              </c:numCache>
            </c:numRef>
          </c:val>
          <c:extLst>
            <c:ext xmlns:c16="http://schemas.microsoft.com/office/drawing/2014/chart" uri="{C3380CC4-5D6E-409C-BE32-E72D297353CC}">
              <c16:uniqueId val="{00000002-31C3-4D58-A3CE-E33A2239AD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10</c:v>
                </c:pt>
                <c:pt idx="9">
                  <c:v>19</c:v>
                </c:pt>
                <c:pt idx="12">
                  <c:v>19</c:v>
                </c:pt>
              </c:numCache>
            </c:numRef>
          </c:val>
          <c:extLst>
            <c:ext xmlns:c16="http://schemas.microsoft.com/office/drawing/2014/chart" uri="{C3380CC4-5D6E-409C-BE32-E72D297353CC}">
              <c16:uniqueId val="{00000003-31C3-4D58-A3CE-E33A2239AD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638</c:v>
                </c:pt>
                <c:pt idx="3">
                  <c:v>655</c:v>
                </c:pt>
                <c:pt idx="6">
                  <c:v>656</c:v>
                </c:pt>
                <c:pt idx="9">
                  <c:v>607</c:v>
                </c:pt>
                <c:pt idx="12">
                  <c:v>571</c:v>
                </c:pt>
              </c:numCache>
            </c:numRef>
          </c:val>
          <c:extLst>
            <c:ext xmlns:c16="http://schemas.microsoft.com/office/drawing/2014/chart" uri="{C3380CC4-5D6E-409C-BE32-E72D297353CC}">
              <c16:uniqueId val="{00000004-31C3-4D58-A3CE-E33A2239AD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C3-4D58-A3CE-E33A2239AD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C3-4D58-A3CE-E33A2239AD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636</c:v>
                </c:pt>
                <c:pt idx="3">
                  <c:v>672</c:v>
                </c:pt>
                <c:pt idx="6">
                  <c:v>761</c:v>
                </c:pt>
                <c:pt idx="9">
                  <c:v>781</c:v>
                </c:pt>
                <c:pt idx="12">
                  <c:v>874</c:v>
                </c:pt>
              </c:numCache>
            </c:numRef>
          </c:val>
          <c:extLst>
            <c:ext xmlns:c16="http://schemas.microsoft.com/office/drawing/2014/chart" uri="{C3380CC4-5D6E-409C-BE32-E72D297353CC}">
              <c16:uniqueId val="{00000007-31C3-4D58-A3CE-E33A2239ADC6}"/>
            </c:ext>
          </c:extLst>
        </c:ser>
        <c:dLbls>
          <c:showLegendKey val="0"/>
          <c:showVal val="0"/>
          <c:showCatName val="0"/>
          <c:showSerName val="0"/>
          <c:showPercent val="0"/>
          <c:showBubbleSize val="0"/>
        </c:dLbls>
        <c:gapWidth val="100"/>
        <c:overlap val="100"/>
        <c:axId val="543214752"/>
        <c:axId val="54321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373</c:v>
                </c:pt>
                <c:pt idx="2">
                  <c:v>#N/A</c:v>
                </c:pt>
                <c:pt idx="3">
                  <c:v>#N/A</c:v>
                </c:pt>
                <c:pt idx="4">
                  <c:v>294</c:v>
                </c:pt>
                <c:pt idx="5">
                  <c:v>#N/A</c:v>
                </c:pt>
                <c:pt idx="6">
                  <c:v>#N/A</c:v>
                </c:pt>
                <c:pt idx="7">
                  <c:v>358</c:v>
                </c:pt>
                <c:pt idx="8">
                  <c:v>#N/A</c:v>
                </c:pt>
                <c:pt idx="9">
                  <c:v>#N/A</c:v>
                </c:pt>
                <c:pt idx="10">
                  <c:v>417</c:v>
                </c:pt>
                <c:pt idx="11">
                  <c:v>#N/A</c:v>
                </c:pt>
                <c:pt idx="12">
                  <c:v>#N/A</c:v>
                </c:pt>
                <c:pt idx="13">
                  <c:v>453</c:v>
                </c:pt>
                <c:pt idx="14">
                  <c:v>#N/A</c:v>
                </c:pt>
              </c:numCache>
            </c:numRef>
          </c:val>
          <c:smooth val="0"/>
          <c:extLst>
            <c:ext xmlns:c16="http://schemas.microsoft.com/office/drawing/2014/chart" uri="{C3380CC4-5D6E-409C-BE32-E72D297353CC}">
              <c16:uniqueId val="{00000008-31C3-4D58-A3CE-E33A2239ADC6}"/>
            </c:ext>
          </c:extLst>
        </c:ser>
        <c:dLbls>
          <c:showLegendKey val="0"/>
          <c:showVal val="0"/>
          <c:showCatName val="0"/>
          <c:showSerName val="0"/>
          <c:showPercent val="0"/>
          <c:showBubbleSize val="0"/>
        </c:dLbls>
        <c:marker val="1"/>
        <c:smooth val="0"/>
        <c:axId val="543214752"/>
        <c:axId val="543211616"/>
      </c:lineChart>
      <c:catAx>
        <c:axId val="5432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3211616"/>
        <c:crosses val="autoZero"/>
        <c:auto val="1"/>
        <c:lblAlgn val="ctr"/>
        <c:lblOffset val="100"/>
        <c:tickLblSkip val="1"/>
        <c:tickMarkSkip val="1"/>
        <c:noMultiLvlLbl val="0"/>
      </c:catAx>
      <c:valAx>
        <c:axId val="54321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2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9880</c:v>
                </c:pt>
                <c:pt idx="5">
                  <c:v>9475</c:v>
                </c:pt>
                <c:pt idx="8">
                  <c:v>9618</c:v>
                </c:pt>
                <c:pt idx="11">
                  <c:v>9557</c:v>
                </c:pt>
                <c:pt idx="14">
                  <c:v>8830</c:v>
                </c:pt>
              </c:numCache>
            </c:numRef>
          </c:val>
          <c:extLst>
            <c:ext xmlns:c16="http://schemas.microsoft.com/office/drawing/2014/chart" uri="{C3380CC4-5D6E-409C-BE32-E72D297353CC}">
              <c16:uniqueId val="{00000000-C2F3-4C28-86D0-462CFB9F6B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c:v>
                </c:pt>
                <c:pt idx="5">
                  <c:v>24</c:v>
                </c:pt>
                <c:pt idx="8">
                  <c:v>11</c:v>
                </c:pt>
                <c:pt idx="11">
                  <c:v>0</c:v>
                </c:pt>
                <c:pt idx="14">
                  <c:v>51</c:v>
                </c:pt>
              </c:numCache>
            </c:numRef>
          </c:val>
          <c:extLst>
            <c:ext xmlns:c16="http://schemas.microsoft.com/office/drawing/2014/chart" uri="{C3380CC4-5D6E-409C-BE32-E72D297353CC}">
              <c16:uniqueId val="{00000001-C2F3-4C28-86D0-462CFB9F6B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4456</c:v>
                </c:pt>
                <c:pt idx="5">
                  <c:v>4516</c:v>
                </c:pt>
                <c:pt idx="8">
                  <c:v>4140</c:v>
                </c:pt>
                <c:pt idx="11">
                  <c:v>3510</c:v>
                </c:pt>
                <c:pt idx="14">
                  <c:v>3442</c:v>
                </c:pt>
              </c:numCache>
            </c:numRef>
          </c:val>
          <c:extLst>
            <c:ext xmlns:c16="http://schemas.microsoft.com/office/drawing/2014/chart" uri="{C3380CC4-5D6E-409C-BE32-E72D297353CC}">
              <c16:uniqueId val="{00000002-C2F3-4C28-86D0-462CFB9F6B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F3-4C28-86D0-462CFB9F6B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F3-4C28-86D0-462CFB9F6B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F3-4C28-86D0-462CFB9F6B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637</c:v>
                </c:pt>
                <c:pt idx="3">
                  <c:v>605</c:v>
                </c:pt>
                <c:pt idx="6">
                  <c:v>603</c:v>
                </c:pt>
                <c:pt idx="9">
                  <c:v>622</c:v>
                </c:pt>
                <c:pt idx="12">
                  <c:v>641</c:v>
                </c:pt>
              </c:numCache>
            </c:numRef>
          </c:val>
          <c:extLst>
            <c:ext xmlns:c16="http://schemas.microsoft.com/office/drawing/2014/chart" uri="{C3380CC4-5D6E-409C-BE32-E72D297353CC}">
              <c16:uniqueId val="{00000006-C2F3-4C28-86D0-462CFB9F6B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189</c:v>
                </c:pt>
                <c:pt idx="3">
                  <c:v>337</c:v>
                </c:pt>
                <c:pt idx="6">
                  <c:v>314</c:v>
                </c:pt>
                <c:pt idx="9">
                  <c:v>273</c:v>
                </c:pt>
                <c:pt idx="12">
                  <c:v>295</c:v>
                </c:pt>
              </c:numCache>
            </c:numRef>
          </c:val>
          <c:extLst>
            <c:ext xmlns:c16="http://schemas.microsoft.com/office/drawing/2014/chart" uri="{C3380CC4-5D6E-409C-BE32-E72D297353CC}">
              <c16:uniqueId val="{00000007-C2F3-4C28-86D0-462CFB9F6B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6336</c:v>
                </c:pt>
                <c:pt idx="3">
                  <c:v>5814</c:v>
                </c:pt>
                <c:pt idx="6">
                  <c:v>5272</c:v>
                </c:pt>
                <c:pt idx="9">
                  <c:v>4723</c:v>
                </c:pt>
                <c:pt idx="12">
                  <c:v>4066</c:v>
                </c:pt>
              </c:numCache>
            </c:numRef>
          </c:val>
          <c:extLst>
            <c:ext xmlns:c16="http://schemas.microsoft.com/office/drawing/2014/chart" uri="{C3380CC4-5D6E-409C-BE32-E72D297353CC}">
              <c16:uniqueId val="{00000008-C2F3-4C28-86D0-462CFB9F6B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c:v>
                </c:pt>
                <c:pt idx="3">
                  <c:v>10</c:v>
                </c:pt>
                <c:pt idx="6">
                  <c:v>1</c:v>
                </c:pt>
                <c:pt idx="9">
                  <c:v>0</c:v>
                </c:pt>
                <c:pt idx="12">
                  <c:v>0</c:v>
                </c:pt>
              </c:numCache>
            </c:numRef>
          </c:val>
          <c:extLst>
            <c:ext xmlns:c16="http://schemas.microsoft.com/office/drawing/2014/chart" uri="{C3380CC4-5D6E-409C-BE32-E72D297353CC}">
              <c16:uniqueId val="{00000009-C2F3-4C28-86D0-462CFB9F6B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7140</c:v>
                </c:pt>
                <c:pt idx="3">
                  <c:v>6949</c:v>
                </c:pt>
                <c:pt idx="6">
                  <c:v>7241</c:v>
                </c:pt>
                <c:pt idx="9">
                  <c:v>7657</c:v>
                </c:pt>
                <c:pt idx="12">
                  <c:v>7472</c:v>
                </c:pt>
              </c:numCache>
            </c:numRef>
          </c:val>
          <c:extLst>
            <c:ext xmlns:c16="http://schemas.microsoft.com/office/drawing/2014/chart" uri="{C3380CC4-5D6E-409C-BE32-E72D297353CC}">
              <c16:uniqueId val="{0000000A-C2F3-4C28-86D0-462CFB9F6B89}"/>
            </c:ext>
          </c:extLst>
        </c:ser>
        <c:dLbls>
          <c:showLegendKey val="0"/>
          <c:showVal val="0"/>
          <c:showCatName val="0"/>
          <c:showSerName val="0"/>
          <c:showPercent val="0"/>
          <c:showBubbleSize val="0"/>
        </c:dLbls>
        <c:gapWidth val="100"/>
        <c:overlap val="100"/>
        <c:axId val="543219064"/>
        <c:axId val="54321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210</c:v>
                </c:pt>
                <c:pt idx="11">
                  <c:v>#N/A</c:v>
                </c:pt>
                <c:pt idx="12">
                  <c:v>#N/A</c:v>
                </c:pt>
                <c:pt idx="13">
                  <c:v>150</c:v>
                </c:pt>
                <c:pt idx="14">
                  <c:v>#N/A</c:v>
                </c:pt>
              </c:numCache>
            </c:numRef>
          </c:val>
          <c:smooth val="0"/>
          <c:extLst>
            <c:ext xmlns:c16="http://schemas.microsoft.com/office/drawing/2014/chart" uri="{C3380CC4-5D6E-409C-BE32-E72D297353CC}">
              <c16:uniqueId val="{0000000B-C2F3-4C28-86D0-462CFB9F6B89}"/>
            </c:ext>
          </c:extLst>
        </c:ser>
        <c:dLbls>
          <c:showLegendKey val="0"/>
          <c:showVal val="0"/>
          <c:showCatName val="0"/>
          <c:showSerName val="0"/>
          <c:showPercent val="0"/>
          <c:showBubbleSize val="0"/>
        </c:dLbls>
        <c:marker val="1"/>
        <c:smooth val="0"/>
        <c:axId val="543219064"/>
        <c:axId val="543219456"/>
      </c:lineChart>
      <c:catAx>
        <c:axId val="54321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3219456"/>
        <c:crosses val="autoZero"/>
        <c:auto val="1"/>
        <c:lblAlgn val="ctr"/>
        <c:lblOffset val="100"/>
        <c:tickLblSkip val="1"/>
        <c:tickMarkSkip val="1"/>
        <c:noMultiLvlLbl val="0"/>
      </c:catAx>
      <c:valAx>
        <c:axId val="54321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21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924</c:v>
                </c:pt>
                <c:pt idx="1">
                  <c:v>1080</c:v>
                </c:pt>
                <c:pt idx="2">
                  <c:v>1358</c:v>
                </c:pt>
              </c:numCache>
            </c:numRef>
          </c:val>
          <c:extLst>
            <c:ext xmlns:c16="http://schemas.microsoft.com/office/drawing/2014/chart" uri="{C3380CC4-5D6E-409C-BE32-E72D297353CC}">
              <c16:uniqueId val="{00000000-F2BA-4499-BF13-36373F0BE4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1318</c:v>
                </c:pt>
                <c:pt idx="1">
                  <c:v>1053</c:v>
                </c:pt>
                <c:pt idx="2">
                  <c:v>836</c:v>
                </c:pt>
              </c:numCache>
            </c:numRef>
          </c:val>
          <c:extLst>
            <c:ext xmlns:c16="http://schemas.microsoft.com/office/drawing/2014/chart" uri="{C3380CC4-5D6E-409C-BE32-E72D297353CC}">
              <c16:uniqueId val="{00000001-F2BA-4499-BF13-36373F0BE4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2294</c:v>
                </c:pt>
                <c:pt idx="1">
                  <c:v>1747</c:v>
                </c:pt>
                <c:pt idx="2">
                  <c:v>1574</c:v>
                </c:pt>
              </c:numCache>
            </c:numRef>
          </c:val>
          <c:extLst>
            <c:ext xmlns:c16="http://schemas.microsoft.com/office/drawing/2014/chart" uri="{C3380CC4-5D6E-409C-BE32-E72D297353CC}">
              <c16:uniqueId val="{00000002-F2BA-4499-BF13-36373F0BE435}"/>
            </c:ext>
          </c:extLst>
        </c:ser>
        <c:dLbls>
          <c:showLegendKey val="0"/>
          <c:showVal val="0"/>
          <c:showCatName val="0"/>
          <c:showSerName val="0"/>
          <c:showPercent val="0"/>
          <c:showBubbleSize val="0"/>
        </c:dLbls>
        <c:gapWidth val="120"/>
        <c:overlap val="100"/>
        <c:axId val="543218280"/>
        <c:axId val="543218672"/>
      </c:barChart>
      <c:catAx>
        <c:axId val="54321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3218672"/>
        <c:crosses val="autoZero"/>
        <c:auto val="1"/>
        <c:lblAlgn val="ctr"/>
        <c:lblOffset val="100"/>
        <c:tickLblSkip val="1"/>
        <c:tickMarkSkip val="1"/>
        <c:noMultiLvlLbl val="0"/>
      </c:catAx>
      <c:valAx>
        <c:axId val="543218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321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{E0B29226-F563-464A-8C2D-3156A4CDF99C}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F51-4BD0-B2DA-8843B026CF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{5F3A7F8F-0F07-48A6-8DE7-6AE59354C512}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51-4BD0-B2DA-8843B026CF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{6A837824-3FB7-4933-9807-8491A51882D1}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51-4BD0-B2DA-8843B026CF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{22461D7C-1325-4F58-BD9A-308965E48A4E}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51-4BD0-B2DA-8843B026CF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{F8CDC619-B11C-4A93-A072-03AAB5A8A4E3}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51-4BD0-B2DA-8843B026CF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{85814F35-D5E0-42C2-8D8A-DC09CA20ED47}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F51-4BD0-B2DA-8843B026CF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{68875CC4-8FC9-4874-81C3-B6596DB02C92}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F51-4BD0-B2DA-8843B026CF4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{1EB33EF7-D4AA-4B0F-9F23-6D0621639B17}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F51-4BD0-B2DA-8843B026CF4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{1D093C67-017D-46A2-B076-52DE8081C316}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F51-4BD0-B2DA-8843B026CF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62.6</c:v>
                </c:pt>
                <c:pt idx="16">
                  <c:v>63.3</c:v>
                </c:pt>
                <c:pt idx="24">
                  <c:v>62.9</c:v>
                </c:pt>
                <c:pt idx="32">
                  <c:v>63.9</c:v>
                </c:pt>
              </c:numCache>
            </c:numRef>
          </c:xVal>
          <c:yVal>
            <c:numRef>
              <c:f>公会計指標分析・財政指標組合せ分析表!$BP$51:$DC$51</c:f>
              <c:numCache>
                <c:formatCode>#,##0.0;"▲ "#,##0.0</c:formatCode>
                <c:ptCount val="40"/>
                <c:pt idx="24">
                  <c:v>5.3</c:v>
                </c:pt>
                <c:pt idx="32">
                  <c:v>3.6</c:v>
                </c:pt>
              </c:numCache>
            </c:numRef>
          </c:yVal>
          <c:smooth val="0"/>
          <c:extLst>
            <c:ext xmlns:c16="http://schemas.microsoft.com/office/drawing/2014/chart" uri="{C3380CC4-5D6E-409C-BE32-E72D297353CC}">
              <c16:uniqueId val="{00000009-FF51-4BD0-B2DA-8843B026CF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6197102129646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{250E033D-6CA7-434A-91D7-E29DA7747AD7}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F51-4BD0-B2DA-8843B026CF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{1020BE85-FB95-470E-A49A-13BACB82B85A}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51-4BD0-B2DA-8843B026CF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{7469D892-0DEF-4983-B627-7929C9CBCFFD}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51-4BD0-B2DA-8843B026CF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{CBBF9868-436A-438B-94B5-208197E64C21}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51-4BD0-B2DA-8843B026CF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{316A4D2C-BBD0-4BAB-A9E2-E6B0AFA726DD}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51-4BD0-B2DA-8843B026CF45}"/>
                </c:ext>
              </c:extLst>
            </c:dLbl>
            <c:dLbl>
              <c:idx val="8"/>
              <c:layout>
                <c:manualLayout>
                  <c:x val="-3.96706907261799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{900F0E2B-269B-461B-BAFA-8EBD8950F32F}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F51-4BD0-B2DA-8843B026CF4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{002E0FFF-98FE-4D83-AF24-0A0EAE8B0FB5}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F51-4BD0-B2DA-8843B026CF4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{70B9BF00-8192-46F2-828F-C722643F9413}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F51-4BD0-B2DA-8843B026CF4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{C21E42F6-246D-47F5-BAE2-8BB9333704C0}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F51-4BD0-B2DA-8843B026CF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FF51-4BD0-B2DA-8843B026CF45}"/>
            </c:ext>
          </c:extLst>
        </c:ser>
        <c:dLbls>
          <c:showLegendKey val="0"/>
          <c:showVal val="1"/>
          <c:showCatName val="0"/>
          <c:showSerName val="0"/>
          <c:showPercent val="0"/>
          <c:showBubbleSize val="0"/>
        </c:dLbls>
        <c:axId val="543226904"/>
        <c:axId val="543228864"/>
      </c:scatterChart>
      <c:valAx>
        <c:axId val="543226904"/>
        <c:scaling>
          <c:orientation val="maxMin"/>
          <c:max val="68"/>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228864"/>
        <c:crosses val="autoZero"/>
        <c:crossBetween val="midCat"/>
      </c:valAx>
      <c:valAx>
        <c:axId val="54322886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322690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{35C17399-A24F-4064-A4B7-B481C56696BC}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3F7-4ABC-9903-BC6AE69D4A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{24283D1B-8C28-4428-AFE9-9AD800ADF490}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F7-4ABC-9903-BC6AE69D4A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{3D6CD702-8043-4E6F-B059-8931A60AE978}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F7-4ABC-9903-BC6AE69D4A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{A256F93E-ABD9-4431-BA3B-96D37AA9D79A}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F7-4ABC-9903-BC6AE69D4A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{0E81008B-EB50-419D-A4D4-F3E2C30648D2}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F7-4ABC-9903-BC6AE69D4AE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{E821735F-B943-47C4-B811-AF6415AE578A}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3F7-4ABC-9903-BC6AE69D4AE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{C07F9A07-A27B-4E59-BB87-37F548300F15}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3F7-4ABC-9903-BC6AE69D4AE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{232143E1-962D-43D6-910A-5F110B396913}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3F7-4ABC-9903-BC6AE69D4AE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{6354C463-7C2F-4D81-A772-C7358F9CF7CC}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3F7-4ABC-9903-BC6AE69D4A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c:v>
                </c:pt>
                <c:pt idx="16">
                  <c:v>9.1</c:v>
                </c:pt>
                <c:pt idx="24">
                  <c:v>9.4</c:v>
                </c:pt>
                <c:pt idx="32">
                  <c:v>10.5</c:v>
                </c:pt>
              </c:numCache>
            </c:numRef>
          </c:xVal>
          <c:yVal>
            <c:numRef>
              <c:f>公会計指標分析・財政指標組合せ分析表!$BP$73:$DC$73</c:f>
              <c:numCache>
                <c:formatCode>#,##0.0;"▲ "#,##0.0</c:formatCode>
                <c:ptCount val="40"/>
                <c:pt idx="24">
                  <c:v>5.3</c:v>
                </c:pt>
                <c:pt idx="32">
                  <c:v>3.6</c:v>
                </c:pt>
              </c:numCache>
            </c:numRef>
          </c:yVal>
          <c:smooth val="0"/>
          <c:extLst>
            <c:ext xmlns:c16="http://schemas.microsoft.com/office/drawing/2014/chart" uri="{C3380CC4-5D6E-409C-BE32-E72D297353CC}">
              <c16:uniqueId val="{00000009-63F7-4ABC-9903-BC6AE69D4A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1479505201358712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{D271583D-9E13-419F-8D56-0297458E9A9E}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3F7-4ABC-9903-BC6AE69D4A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{EE07B783-7999-4A9F-8C4A-8FDCDF940F45}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F7-4ABC-9903-BC6AE69D4A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{1AA7FDBB-37C6-449F-99AA-58BABEF551A2}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F7-4ABC-9903-BC6AE69D4A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{1DBB8C27-FE5F-475A-96EE-1D73AA32E2FB}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F7-4ABC-9903-BC6AE69D4A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{C818CD8E-5D78-41BF-B3F3-7451D6044C89}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F7-4ABC-9903-BC6AE69D4AE4}"/>
                </c:ext>
              </c:extLst>
            </c:dLbl>
            <c:dLbl>
              <c:idx val="8"/>
              <c:layout>
                <c:manualLayout>
                  <c:x val="0"/>
                  <c:y val="1.184116522490808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{8AFEB8EE-E57A-45A9-902C-878BFC2EE4F4}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3F7-4ABC-9903-BC6AE69D4AE4}"/>
                </c:ext>
              </c:extLst>
            </c:dLbl>
            <c:dLbl>
              <c:idx val="16"/>
              <c:layout>
                <c:manualLayout>
                  <c:x val="0"/>
                  <c:y val="-3.693557192341703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{681941B8-A954-4A72-969C-23E5C89ED4B9}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3F7-4ABC-9903-BC6AE69D4AE4}"/>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{B2B52076-8070-424A-B072-C0872694E59B}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3F7-4ABC-9903-BC6AE69D4AE4}"/>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{6E2DB06F-2B68-46DB-B1D6-2B54B2ED453E}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3F7-4ABC-9903-BC6AE69D4A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63F7-4ABC-9903-BC6AE69D4AE4}"/>
            </c:ext>
          </c:extLst>
        </c:ser>
        <c:dLbls>
          <c:showLegendKey val="0"/>
          <c:showVal val="1"/>
          <c:showCatName val="0"/>
          <c:showSerName val="0"/>
          <c:showPercent val="0"/>
          <c:showBubbleSize val="0"/>
        </c:dLbls>
        <c:axId val="543219848"/>
        <c:axId val="543216712"/>
      </c:scatterChart>
      <c:valAx>
        <c:axId val="543219848"/>
        <c:scaling>
          <c:orientation val="maxMin"/>
          <c:max val="1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216712"/>
        <c:crosses val="autoZero"/>
        <c:crossBetween val="midCat"/>
      </c:valAx>
      <c:valAx>
        <c:axId val="54321671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321984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令和３年度の実質公債費比率は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％上昇した。平成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年度から令和元年度に借り入れた合併特例事業債や令和元年度に借り入れた緊急防災・減災事業債等の償還が始まったことによるもので元利償還金の額が</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874</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公債費は今後も増加傾向の見込みであり、事業の実施に当たっては、国・県の補助事業を積極的に活用し、財源を確保することで、起債に過剰に依存することのない財政運営に努める。</a:t>
          </a:r>
        </a:p>
        <a:p>
          <a:r>
            <a:rPr kumimoji="1" lang="ja-JP" altLang="en-US" sz="1400">
              <a:latin typeface="ＭＳ ゴシック" pitchFamily="49" charset="-128"/>
              <a:ea typeface="ＭＳ ゴシック" pitchFamily="49" charset="-128"/>
            </a:rPr>
            <a:t>　また、引き続き地方債の発行は慎重に行い、発行に当たっては交付税で措置される有利な起債を活用することで、比率の改善に努める。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％減少した。主な要因は、公営企業の地方債残高に対する繰出し予定額の減少がある。</a:t>
          </a:r>
        </a:p>
        <a:p>
          <a:r>
            <a:rPr kumimoji="1" lang="ja-JP" altLang="en-US" sz="1400">
              <a:latin typeface="ＭＳ ゴシック" pitchFamily="49" charset="-128"/>
              <a:ea typeface="ＭＳ ゴシック" pitchFamily="49" charset="-128"/>
            </a:rPr>
            <a:t>　地方創生関連事業に係る起債発行はピークを過ぎ、令和３年度の庁舎建設事業完了により、地方債の現在高の増加には一定の歯止めがかかる予定であるが、財源確保のための基金取崩しにより、充当可能基金額は今後も減少が予想される。公営企業債等繰入見込額は、繰り上げ償還などにより減少してきているが、今後、将来負担比率は増加することを見込んでいる。減債計画に基づく基金の積み立てや、歳計剰余金処分による積立を計画的に実施するとともに、任意繰上償還の実施も検討し、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歳計剰余金や利子等の運用益、予算積立で財政調整基金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百万円、その他特定目的基金ではふるさと応援基金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一方で、財政調整基金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百万円、その他特定目的基金ではふるさと応援基金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百万円、地域福祉基金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前年度に取り崩し額が多額となった財政調整基金は積み増す結果となったが、その他特定目的金の取り崩し額が増加し、年度末残高は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3,768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百万円に減少した。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ことはもちろんのこと、自主財源の確保、人件費や物件費の削減、扶助費や操出金の抑制などに努め、さらなる行財政改革の推進と職員の意識改革を図り、財政調整基金の取崩し額圧縮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ふるさと応援寄付金の増加に伴い、ふるさと応援基金も増加している。いずれの基金も設置の目的に沿った各種事業に係る財源に充当し、後年度負担の軽減や住民サービスの維持等を図るため、適切に積立・取崩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地域振興基金：地域振興及び住民の一体感の醸成を図る事業の財源に充てる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地域福祉基金：高齢者等の保健福祉の増進を図る事業の財源に充てる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ふるさと応援基金：ふるさと応援寄付金によりふるさとづくりに資する各種事業の財源に充てる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飯綱町子育て応援基金：子育て支援施策の一層の充実を図る事業の財源に充てる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公共施設整備基金：公共施設の新増改築及び公共用地の取得に要する財源に充てる</a:t>
          </a: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予算積立、利子に</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よりふるさと応援基金に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百万円を積み立てたことを始め、その他特定目的基金に対し合計</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一方で、地域振興基金を農業・商工振興等に係る事業等に対し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百万円、地域福祉基金を各種障害福祉サービスの町単独分等に対し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百万円、ふるさと応援基金を小学校跡地利用に係る事業や道路新設改良等に対し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百万円、飯綱町子育て応援基金を子育て応援祝い事業に対し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百万円、公共施設整備基金を東高原ゾーンの観光施設整備等に対し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百万円を取り崩したほか、役場新庁舎建設のため庁舎建設基金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百万円を取り崩すなど、合計で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393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百万円を取り崩した。その他特定目的基金の年度末残高は、前年度から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173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1,574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ja-JP" altLang="en-US"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その他特定目的基金については、設置の目的に沿った各種事業に係る財源に充当し、後年度負担の軽減や住民サービスの維持等を図るため、適切に積立・取崩しを実施していく。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歳計剰余金や運用益、予算積立により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百万円を取崩したことで、年度末残高は前年度から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頃より地方創生関連事業や新庁舎を始めとする施設建設に係る事業が立て続けに実施となり、町の予算総額が大きくなった。国や県の補助制度も活用しているが、自主財源が乏しいことから基金の取崩しが多くなっている。上記大型事業のピークが令和２～３年度であり、以降は大規模災害の発生など不測の事態に備えるためにも、取り崩し額を抑えつつ歳計剰余金の積み立てなどを積極的に実施し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百万円を積み立てたが増加する公債費の財源として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百万円を取り崩したため、年度末残高は前年度から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公債費については、臨時財政対策債、統合保育園の整備、中学校改修等の大型事業の合併特例債の償還により増加している。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今後も庁舎建設等の起債の償還が順次開始となり、償還のピークは令和４～６年度頃になると予想している。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公債償還金額の平準化を図るため基金を活用していきながら、歳計剰余金など積極的に積み立てし、後年度の負担軽減を図る。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有形固定資産減価償却率は、類似団体平均とほぼ同じ水準である。令和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年度に新庁舎の一部が完成したことに伴い前年度よりも減少している。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月に見直しした公共施設等総合管理計画を推進し、個別施設計画が未策定である施設の計画策定を進めながら、除却する施設等を具体化し、投資的経費の節減を進めていく。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61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101727</xdr:rowOff>
    </xdr:from>
    <xdr:to>
      <xdr:col>23</xdr:col>
      <xdr:colOff>136525</xdr:colOff>
      <xdr:row>28</xdr:row>
      <xdr:rowOff>31877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5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124604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353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58547</xdr:rowOff>
    </xdr:from>
    <xdr:to>
      <xdr:col>19</xdr:col>
      <xdr:colOff>187325</xdr:colOff>
      <xdr:row>27</xdr:row>
      <xdr:rowOff>160147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109347</xdr:rowOff>
    </xdr:from>
    <xdr:to>
      <xdr:col>23</xdr:col>
      <xdr:colOff>85725</xdr:colOff>
      <xdr:row>27</xdr:row>
      <xdr:rowOff>152527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51002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75819</xdr:rowOff>
    </xdr:from>
    <xdr:to>
      <xdr:col>15</xdr:col>
      <xdr:colOff>187325</xdr:colOff>
      <xdr:row>28</xdr:row>
      <xdr:rowOff>5969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109347</xdr:rowOff>
    </xdr:from>
    <xdr:to>
      <xdr:col>19</xdr:col>
      <xdr:colOff>136525</xdr:colOff>
      <xdr:row>27</xdr:row>
      <xdr:rowOff>126619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551002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45593</xdr:rowOff>
    </xdr:from>
    <xdr:to>
      <xdr:col>11</xdr:col>
      <xdr:colOff>187325</xdr:colOff>
      <xdr:row>27</xdr:row>
      <xdr:rowOff>147193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4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96393</xdr:rowOff>
    </xdr:from>
    <xdr:to>
      <xdr:col>15</xdr:col>
      <xdr:colOff>136525</xdr:colOff>
      <xdr:row>27</xdr:row>
      <xdr:rowOff>126619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49706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139319</xdr:rowOff>
    </xdr:from>
    <xdr:to>
      <xdr:col>7</xdr:col>
      <xdr:colOff>187325</xdr:colOff>
      <xdr:row>27</xdr:row>
      <xdr:rowOff>69469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18669</xdr:rowOff>
    </xdr:from>
    <xdr:to>
      <xdr:col>11</xdr:col>
      <xdr:colOff>136525</xdr:colOff>
      <xdr:row>27</xdr:row>
      <xdr:rowOff>96393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41934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35958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608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99458</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5224</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168546</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569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138320</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85996</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現在のところ類似団体内平均値を下回っているが、近年の地方創生関連事業及び役場新庁舎建設などにより、地方債発行額は増加している。減債基金の活用等により、債務の早期償還を進めていく。</a:t>
          </a:r>
        </a:p>
        <a:p>
          <a:r>
            <a:rPr kumimoji="1" lang="ja-JP" altLang="en-US" sz="1100">
              <a:latin typeface="ＭＳ Ｐゴシック" panose="020B0600070205080204" pitchFamily="50" charset="-128"/>
              <a:ea typeface="ＭＳ Ｐゴシック" panose="020B0600070205080204" pitchFamily="50" charset="-128"/>
            </a:rPr>
            <a:t>　また、町財政改革プランに基づき実施している、実職員数の抑制等により人件費の抑制に努め、類似団体平均値を超えないように取り組んでいく。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87725</xdr:rowOff>
    </xdr:from>
    <xdr:to>
      <xdr:col>76</xdr:col>
      <xdr:colOff>73025</xdr:colOff>
      <xdr:row>31</xdr:row>
      <xdr:rowOff>17875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60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110602</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85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3535</xdr:rowOff>
    </xdr:from>
    <xdr:to>
      <xdr:col>72</xdr:col>
      <xdr:colOff>123825</xdr:colOff>
      <xdr:row>31</xdr:row>
      <xdr:rowOff>105135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0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138525</xdr:rowOff>
    </xdr:from>
    <xdr:to>
      <xdr:col>76</xdr:col>
      <xdr:colOff>22225</xdr:colOff>
      <xdr:row>31</xdr:row>
      <xdr:rowOff>54335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6053550"/>
          <a:ext cx="7112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62008</xdr:rowOff>
    </xdr:from>
    <xdr:to>
      <xdr:col>68</xdr:col>
      <xdr:colOff>123825</xdr:colOff>
      <xdr:row>31</xdr:row>
      <xdr:rowOff>163608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1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54335</xdr:rowOff>
    </xdr:from>
    <xdr:to>
      <xdr:col>72</xdr:col>
      <xdr:colOff>73025</xdr:colOff>
      <xdr:row>31</xdr:row>
      <xdr:rowOff>112808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6140810"/>
          <a:ext cx="762000" cy="5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67585</xdr:rowOff>
    </xdr:from>
    <xdr:to>
      <xdr:col>64</xdr:col>
      <xdr:colOff>123825</xdr:colOff>
      <xdr:row>31</xdr:row>
      <xdr:rowOff>169185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1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112808</xdr:rowOff>
    </xdr:from>
    <xdr:to>
      <xdr:col>68</xdr:col>
      <xdr:colOff>73025</xdr:colOff>
      <xdr:row>31</xdr:row>
      <xdr:rowOff>118385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6199283"/>
          <a:ext cx="762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154305</xdr:rowOff>
    </xdr:from>
    <xdr:to>
      <xdr:col>60</xdr:col>
      <xdr:colOff>123825</xdr:colOff>
      <xdr:row>32</xdr:row>
      <xdr:rowOff>84455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118385</xdr:rowOff>
    </xdr:from>
    <xdr:to>
      <xdr:col>64</xdr:col>
      <xdr:colOff>73025</xdr:colOff>
      <xdr:row>32</xdr:row>
      <xdr:rowOff>33655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6204860"/>
          <a:ext cx="762000" cy="8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121662</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8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8685</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92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14262</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92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100982</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601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90731</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673600" y="609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164374</xdr:rowOff>
    </xdr:from>
    <xdr:to>
      <xdr:col>24</xdr:col>
      <xdr:colOff>63500</xdr:colOff>
      <xdr:row>37</xdr:row>
      <xdr:rowOff>68036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797300" y="633657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87449</xdr:rowOff>
    </xdr:from>
    <xdr:to>
      <xdr:col>15</xdr:col>
      <xdr:colOff>101600</xdr:colOff>
      <xdr:row>37</xdr:row>
      <xdr:rowOff>17599</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857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138249</xdr:rowOff>
    </xdr:from>
    <xdr:to>
      <xdr:col>19</xdr:col>
      <xdr:colOff>177800</xdr:colOff>
      <xdr:row>36</xdr:row>
      <xdr:rowOff>164374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908300" y="63104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138249</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019300" y="62484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144599</xdr:rowOff>
    </xdr:from>
    <xdr:to>
      <xdr:col>6</xdr:col>
      <xdr:colOff>38100</xdr:colOff>
      <xdr:row>36</xdr:row>
      <xdr:rowOff>74749</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079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23949</xdr:rowOff>
    </xdr:from>
    <xdr:to>
      <xdr:col>10</xdr:col>
      <xdr:colOff>114300</xdr:colOff>
      <xdr:row>36</xdr:row>
      <xdr:rowOff>76200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130300" y="61961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E00-000055000000}"/>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E00-000056000000}"/>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E00-000057000000}"/>
            </a:ext>
          </a:extLst>
        </xdr:cNvPr>
        <xdr:cNvSpPr txBox="1"/>
      </xdr:nvSpPr>
      <xdr:spPr>
        <a:xfrm>
          <a:off x="1816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128831</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E00-000058000000}"/>
            </a:ext>
          </a:extLst>
        </xdr:cNvPr>
        <xdr:cNvSpPr txBox="1"/>
      </xdr:nvSpPr>
      <xdr:spPr>
        <a:xfrm>
          <a:off x="927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34851</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E00-000059000000}"/>
            </a:ext>
          </a:extLst>
        </xdr:cNvPr>
        <xdr:cNvSpPr txBox="1"/>
      </xdr:nvSpPr>
      <xdr:spPr>
        <a:xfrm>
          <a:off x="35820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8726</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E00-00005A000000}"/>
            </a:ext>
          </a:extLst>
        </xdr:cNvPr>
        <xdr:cNvSpPr txBox="1"/>
      </xdr:nvSpPr>
      <xdr:spPr>
        <a:xfrm>
          <a:off x="2705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118127</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E00-00005B000000}"/>
            </a:ext>
          </a:extLst>
        </xdr:cNvPr>
        <xdr:cNvSpPr txBox="1"/>
      </xdr:nvSpPr>
      <xdr:spPr>
        <a:xfrm>
          <a:off x="181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65876</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E00-00005C000000}"/>
            </a:ext>
          </a:extLst>
        </xdr:cNvPr>
        <xdr:cNvSpPr txBox="1"/>
      </xdr:nvSpPr>
      <xdr:spPr>
        <a:xfrm>
          <a:off x="927744" y="623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00000000-0008-0000-0E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00000000-0008-0000-0E00-000076000000}"/>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00000000-0008-0000-0E00-000078000000}"/>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a:extLst>
            <a:ext uri="{FF2B5EF4-FFF2-40B4-BE49-F238E27FC236}">
              <a16:creationId xmlns:a16="http://schemas.microsoft.com/office/drawing/2014/main" id="{00000000-0008-0000-0E00-00007A000000}"/>
            </a:ext>
          </a:extLst>
        </xdr:cNvPr>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169113</xdr:rowOff>
    </xdr:from>
    <xdr:to>
      <xdr:col>55</xdr:col>
      <xdr:colOff>50800</xdr:colOff>
      <xdr:row>39</xdr:row>
      <xdr:rowOff>99263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10426700" y="66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20540</xdr:rowOff>
    </xdr:from>
    <xdr:ext cx="534377" cy="259045"/>
    <xdr:sp macro="" textlink="">
      <xdr:nvSpPr>
        <xdr:cNvPr id="134" name="【道路】&#10;一人当たり延長該当値テキスト">
          <a:extLst>
            <a:ext uri="{FF2B5EF4-FFF2-40B4-BE49-F238E27FC236}">
              <a16:creationId xmlns:a16="http://schemas.microsoft.com/office/drawing/2014/main" id="{00000000-0008-0000-0E00-000086000000}"/>
            </a:ext>
          </a:extLst>
        </xdr:cNvPr>
        <xdr:cNvSpPr txBox="1"/>
      </xdr:nvSpPr>
      <xdr:spPr>
        <a:xfrm>
          <a:off x="10515600" y="65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9113</xdr:rowOff>
    </xdr:from>
    <xdr:to>
      <xdr:col>50</xdr:col>
      <xdr:colOff>165100</xdr:colOff>
      <xdr:row>39</xdr:row>
      <xdr:rowOff>110713</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9588500" y="66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48463</xdr:rowOff>
    </xdr:from>
    <xdr:to>
      <xdr:col>55</xdr:col>
      <xdr:colOff>0</xdr:colOff>
      <xdr:row>39</xdr:row>
      <xdr:rowOff>59913</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9639300" y="6735013"/>
          <a:ext cx="8382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22637</xdr:rowOff>
    </xdr:from>
    <xdr:to>
      <xdr:col>46</xdr:col>
      <xdr:colOff>38100</xdr:colOff>
      <xdr:row>39</xdr:row>
      <xdr:rowOff>124237</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8699500" y="67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59913</xdr:rowOff>
    </xdr:from>
    <xdr:to>
      <xdr:col>50</xdr:col>
      <xdr:colOff>114300</xdr:colOff>
      <xdr:row>39</xdr:row>
      <xdr:rowOff>73437</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8750300" y="6746463"/>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35420</xdr:rowOff>
    </xdr:from>
    <xdr:to>
      <xdr:col>41</xdr:col>
      <xdr:colOff>101600</xdr:colOff>
      <xdr:row>39</xdr:row>
      <xdr:rowOff>137020</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7810500" y="67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73437</xdr:rowOff>
    </xdr:from>
    <xdr:to>
      <xdr:col>45</xdr:col>
      <xdr:colOff>177800</xdr:colOff>
      <xdr:row>39</xdr:row>
      <xdr:rowOff>86220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7861300" y="6759987"/>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46660</xdr:rowOff>
    </xdr:from>
    <xdr:to>
      <xdr:col>36</xdr:col>
      <xdr:colOff>165100</xdr:colOff>
      <xdr:row>39</xdr:row>
      <xdr:rowOff>148260</xdr:rowOff>
    </xdr:to>
    <xdr:sp macro="" textlink="">
      <xdr:nvSpPr>
        <xdr:cNvPr id="141" name="楕円 140">
          <a:extLst>
            <a:ext uri="{FF2B5EF4-FFF2-40B4-BE49-F238E27FC236}">
              <a16:creationId xmlns:a16="http://schemas.microsoft.com/office/drawing/2014/main" id="{00000000-0008-0000-0E00-00008D000000}"/>
            </a:ext>
          </a:extLst>
        </xdr:cNvPr>
        <xdr:cNvSpPr/>
      </xdr:nvSpPr>
      <xdr:spPr>
        <a:xfrm>
          <a:off x="6921500" y="67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86220</xdr:rowOff>
    </xdr:from>
    <xdr:to>
      <xdr:col>41</xdr:col>
      <xdr:colOff>50800</xdr:colOff>
      <xdr:row>39</xdr:row>
      <xdr:rowOff>97460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6972300" y="6772770"/>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a:extLst>
            <a:ext uri="{FF2B5EF4-FFF2-40B4-BE49-F238E27FC236}">
              <a16:creationId xmlns:a16="http://schemas.microsoft.com/office/drawing/2014/main" id="{00000000-0008-0000-0E00-00008F000000}"/>
            </a:ext>
          </a:extLst>
        </xdr:cNvPr>
        <xdr:cNvSpPr txBox="1"/>
      </xdr:nvSpPr>
      <xdr:spPr>
        <a:xfrm>
          <a:off x="9359411"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103915</xdr:rowOff>
    </xdr:from>
    <xdr:ext cx="534377" cy="259045"/>
    <xdr:sp macro="" textlink="">
      <xdr:nvSpPr>
        <xdr:cNvPr id="144" name="n_2aveValue【道路】&#10;一人当たり延長">
          <a:extLst>
            <a:ext uri="{FF2B5EF4-FFF2-40B4-BE49-F238E27FC236}">
              <a16:creationId xmlns:a16="http://schemas.microsoft.com/office/drawing/2014/main" id="{00000000-0008-0000-0E00-000090000000}"/>
            </a:ext>
          </a:extLst>
        </xdr:cNvPr>
        <xdr:cNvSpPr txBox="1"/>
      </xdr:nvSpPr>
      <xdr:spPr>
        <a:xfrm>
          <a:off x="8483111" y="69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112869</xdr:rowOff>
    </xdr:from>
    <xdr:ext cx="534377" cy="259045"/>
    <xdr:sp macro="" textlink="">
      <xdr:nvSpPr>
        <xdr:cNvPr id="145" name="n_3aveValue【道路】&#10;一人当たり延長">
          <a:extLst>
            <a:ext uri="{FF2B5EF4-FFF2-40B4-BE49-F238E27FC236}">
              <a16:creationId xmlns:a16="http://schemas.microsoft.com/office/drawing/2014/main" id="{00000000-0008-0000-0E00-000091000000}"/>
            </a:ext>
          </a:extLst>
        </xdr:cNvPr>
        <xdr:cNvSpPr txBox="1"/>
      </xdr:nvSpPr>
      <xdr:spPr>
        <a:xfrm>
          <a:off x="7594111" y="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125499</xdr:rowOff>
    </xdr:from>
    <xdr:ext cx="534377" cy="259045"/>
    <xdr:sp macro="" textlink="">
      <xdr:nvSpPr>
        <xdr:cNvPr id="146" name="n_4aveValue【道路】&#10;一人当たり延長">
          <a:extLst>
            <a:ext uri="{FF2B5EF4-FFF2-40B4-BE49-F238E27FC236}">
              <a16:creationId xmlns:a16="http://schemas.microsoft.com/office/drawing/2014/main" id="{00000000-0008-0000-0E00-000092000000}"/>
            </a:ext>
          </a:extLst>
        </xdr:cNvPr>
        <xdr:cNvSpPr txBox="1"/>
      </xdr:nvSpPr>
      <xdr:spPr>
        <a:xfrm>
          <a:off x="6705111" y="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127240</xdr:rowOff>
    </xdr:from>
    <xdr:ext cx="534377" cy="259045"/>
    <xdr:sp macro="" textlink="">
      <xdr:nvSpPr>
        <xdr:cNvPr id="147" name="n_1mainValue【道路】&#10;一人当たり延長">
          <a:extLst>
            <a:ext uri="{FF2B5EF4-FFF2-40B4-BE49-F238E27FC236}">
              <a16:creationId xmlns:a16="http://schemas.microsoft.com/office/drawing/2014/main" id="{00000000-0008-0000-0E00-000093000000}"/>
            </a:ext>
          </a:extLst>
        </xdr:cNvPr>
        <xdr:cNvSpPr txBox="1"/>
      </xdr:nvSpPr>
      <xdr:spPr>
        <a:xfrm>
          <a:off x="9359411" y="647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140764</xdr:rowOff>
    </xdr:from>
    <xdr:ext cx="534377" cy="259045"/>
    <xdr:sp macro="" textlink="">
      <xdr:nvSpPr>
        <xdr:cNvPr id="148" name="n_2mainValue【道路】&#10;一人当たり延長">
          <a:extLst>
            <a:ext uri="{FF2B5EF4-FFF2-40B4-BE49-F238E27FC236}">
              <a16:creationId xmlns:a16="http://schemas.microsoft.com/office/drawing/2014/main" id="{00000000-0008-0000-0E00-000094000000}"/>
            </a:ext>
          </a:extLst>
        </xdr:cNvPr>
        <xdr:cNvSpPr txBox="1"/>
      </xdr:nvSpPr>
      <xdr:spPr>
        <a:xfrm>
          <a:off x="8483111" y="64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153547</xdr:rowOff>
    </xdr:from>
    <xdr:ext cx="534377" cy="259045"/>
    <xdr:sp macro="" textlink="">
      <xdr:nvSpPr>
        <xdr:cNvPr id="149" name="n_3mainValue【道路】&#10;一人当たり延長">
          <a:extLst>
            <a:ext uri="{FF2B5EF4-FFF2-40B4-BE49-F238E27FC236}">
              <a16:creationId xmlns:a16="http://schemas.microsoft.com/office/drawing/2014/main" id="{00000000-0008-0000-0E00-000095000000}"/>
            </a:ext>
          </a:extLst>
        </xdr:cNvPr>
        <xdr:cNvSpPr txBox="1"/>
      </xdr:nvSpPr>
      <xdr:spPr>
        <a:xfrm>
          <a:off x="7594111" y="64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164787</xdr:rowOff>
    </xdr:from>
    <xdr:ext cx="534377" cy="259045"/>
    <xdr:sp macro="" textlink="">
      <xdr:nvSpPr>
        <xdr:cNvPr id="150" name="n_4mainValue【道路】&#10;一人当たり延長">
          <a:extLst>
            <a:ext uri="{FF2B5EF4-FFF2-40B4-BE49-F238E27FC236}">
              <a16:creationId xmlns:a16="http://schemas.microsoft.com/office/drawing/2014/main" id="{00000000-0008-0000-0E00-000096000000}"/>
            </a:ext>
          </a:extLst>
        </xdr:cNvPr>
        <xdr:cNvSpPr txBox="1"/>
      </xdr:nvSpPr>
      <xdr:spPr>
        <a:xfrm>
          <a:off x="6705111" y="65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60</xdr:row>
      <xdr:rowOff>154305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3797300" y="104203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154305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412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125730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38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xdr:rowOff>
    </xdr:from>
    <xdr:to>
      <xdr:col>6</xdr:col>
      <xdr:colOff>38100</xdr:colOff>
      <xdr:row>60</xdr:row>
      <xdr:rowOff>111760</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60960</xdr:rowOff>
    </xdr:from>
    <xdr:to>
      <xdr:col>10</xdr:col>
      <xdr:colOff>114300</xdr:colOff>
      <xdr:row>60</xdr:row>
      <xdr:rowOff>93345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3479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135272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E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E00-0000EB000000}"/>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E00-0000ED000000}"/>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E00-0000EF000000}"/>
            </a:ext>
          </a:extLst>
        </xdr:cNvPr>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165489</xdr:rowOff>
    </xdr:from>
    <xdr:to>
      <xdr:col>55</xdr:col>
      <xdr:colOff>50800</xdr:colOff>
      <xdr:row>63</xdr:row>
      <xdr:rowOff>95639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10426700" y="1079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143916</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E00-0000FB000000}"/>
            </a:ext>
          </a:extLst>
        </xdr:cNvPr>
        <xdr:cNvSpPr txBox="1"/>
      </xdr:nvSpPr>
      <xdr:spPr>
        <a:xfrm>
          <a:off x="10515600" y="1077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7209</xdr:rowOff>
    </xdr:from>
    <xdr:to>
      <xdr:col>50</xdr:col>
      <xdr:colOff>165100</xdr:colOff>
      <xdr:row>63</xdr:row>
      <xdr:rowOff>108809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9588500" y="108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44839</xdr:rowOff>
    </xdr:from>
    <xdr:to>
      <xdr:col>55</xdr:col>
      <xdr:colOff>0</xdr:colOff>
      <xdr:row>63</xdr:row>
      <xdr:rowOff>58009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9639300" y="10846189"/>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11088</xdr:rowOff>
    </xdr:from>
    <xdr:to>
      <xdr:col>46</xdr:col>
      <xdr:colOff>38100</xdr:colOff>
      <xdr:row>63</xdr:row>
      <xdr:rowOff>112688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8699500" y="108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58009</xdr:rowOff>
    </xdr:from>
    <xdr:to>
      <xdr:col>50</xdr:col>
      <xdr:colOff>114300</xdr:colOff>
      <xdr:row>63</xdr:row>
      <xdr:rowOff>61888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8750300" y="10859359"/>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14591</xdr:rowOff>
    </xdr:from>
    <xdr:to>
      <xdr:col>41</xdr:col>
      <xdr:colOff>101600</xdr:colOff>
      <xdr:row>63</xdr:row>
      <xdr:rowOff>116191</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7810500" y="10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61888</xdr:rowOff>
    </xdr:from>
    <xdr:to>
      <xdr:col>45</xdr:col>
      <xdr:colOff>177800</xdr:colOff>
      <xdr:row>63</xdr:row>
      <xdr:rowOff>65391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7861300" y="10863238"/>
          <a:ext cx="8890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17662</xdr:rowOff>
    </xdr:from>
    <xdr:to>
      <xdr:col>36</xdr:col>
      <xdr:colOff>165100</xdr:colOff>
      <xdr:row>63</xdr:row>
      <xdr:rowOff>119262</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6921500" y="108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65391</xdr:rowOff>
    </xdr:from>
    <xdr:to>
      <xdr:col>41</xdr:col>
      <xdr:colOff>50800</xdr:colOff>
      <xdr:row>63</xdr:row>
      <xdr:rowOff>68462</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6972300" y="10866741"/>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99936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9327095" y="1090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103815</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8450795" y="1090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107318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7561795" y="1090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110389</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6672795" y="1091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E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E00-000025010000}"/>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E00-000027010000}"/>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E00-000029010000}"/>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162561</xdr:rowOff>
    </xdr:from>
    <xdr:to>
      <xdr:col>24</xdr:col>
      <xdr:colOff>114300</xdr:colOff>
      <xdr:row>80</xdr:row>
      <xdr:rowOff>92711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45847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13988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E00-000035010000}"/>
            </a:ext>
          </a:extLst>
        </xdr:cNvPr>
        <xdr:cNvSpPr txBox="1"/>
      </xdr:nvSpPr>
      <xdr:spPr>
        <a:xfrm>
          <a:off x="467360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41911</xdr:rowOff>
    </xdr:from>
    <xdr:to>
      <xdr:col>24</xdr:col>
      <xdr:colOff>63500</xdr:colOff>
      <xdr:row>80</xdr:row>
      <xdr:rowOff>150495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3797300" y="13757911"/>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150495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908300" y="138112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968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81</xdr:row>
      <xdr:rowOff>41911</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2019300" y="138112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079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41911</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130300" y="13879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E00-000042010000}"/>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E00-000043010000}"/>
            </a:ext>
          </a:extLst>
        </xdr:cNvPr>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E00-000044010000}"/>
            </a:ext>
          </a:extLst>
        </xdr:cNvPr>
        <xdr:cNvSpPr txBox="1"/>
      </xdr:nvSpPr>
      <xdr:spPr>
        <a:xfrm>
          <a:off x="1816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E00-000045010000}"/>
            </a:ext>
          </a:extLst>
        </xdr:cNvPr>
        <xdr:cNvSpPr txBox="1"/>
      </xdr:nvSpPr>
      <xdr:spPr>
        <a:xfrm>
          <a:off x="927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20574</xdr:rowOff>
    </xdr:from>
    <xdr:to>
      <xdr:col>50</xdr:col>
      <xdr:colOff>165100</xdr:colOff>
      <xdr:row>86</xdr:row>
      <xdr:rowOff>122174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9588500" y="147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71374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9639300" y="14809470"/>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21210</xdr:rowOff>
    </xdr:from>
    <xdr:to>
      <xdr:col>46</xdr:col>
      <xdr:colOff>38100</xdr:colOff>
      <xdr:row>86</xdr:row>
      <xdr:rowOff>122810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8699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71374</xdr:rowOff>
    </xdr:from>
    <xdr:to>
      <xdr:col>50</xdr:col>
      <xdr:colOff>114300</xdr:colOff>
      <xdr:row>86</xdr:row>
      <xdr:rowOff>72010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8750300" y="14816074"/>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23749</xdr:rowOff>
    </xdr:from>
    <xdr:to>
      <xdr:col>41</xdr:col>
      <xdr:colOff>101600</xdr:colOff>
      <xdr:row>86</xdr:row>
      <xdr:rowOff>125349</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7810500" y="147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72010</xdr:rowOff>
    </xdr:from>
    <xdr:to>
      <xdr:col>45</xdr:col>
      <xdr:colOff>177800</xdr:colOff>
      <xdr:row>86</xdr:row>
      <xdr:rowOff>74549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7861300" y="1481671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24257</xdr:rowOff>
    </xdr:from>
    <xdr:to>
      <xdr:col>36</xdr:col>
      <xdr:colOff>165100</xdr:colOff>
      <xdr:row>86</xdr:row>
      <xdr:rowOff>125857</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921500" y="14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74549</xdr:rowOff>
    </xdr:from>
    <xdr:to>
      <xdr:col>41</xdr:col>
      <xdr:colOff>50800</xdr:colOff>
      <xdr:row>86</xdr:row>
      <xdr:rowOff>75057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6972300" y="1481924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113301</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9391727" y="148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113937</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8515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116476</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7626427" y="148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116984</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6737427" y="1486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E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E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E00-0000AA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E00-0000AC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E00-0000B8010000}"/>
            </a:ext>
          </a:extLst>
        </xdr:cNvPr>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37</xdr:row>
      <xdr:rowOff>1905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5481300" y="626935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97155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4592300" y="61912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65405</xdr:rowOff>
    </xdr:from>
    <xdr:to>
      <xdr:col>72</xdr:col>
      <xdr:colOff>38100</xdr:colOff>
      <xdr:row>35</xdr:row>
      <xdr:rowOff>167005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3652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116205</xdr:rowOff>
    </xdr:from>
    <xdr:to>
      <xdr:col>76</xdr:col>
      <xdr:colOff>114300</xdr:colOff>
      <xdr:row>36</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3703300" y="61169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162560</xdr:rowOff>
    </xdr:from>
    <xdr:to>
      <xdr:col>67</xdr:col>
      <xdr:colOff>101600</xdr:colOff>
      <xdr:row>35</xdr:row>
      <xdr:rowOff>92710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276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35</xdr:row>
      <xdr:rowOff>116205</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814300" y="60426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32402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76217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12082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3500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109237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2611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E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E00-0000E1010000}"/>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E00-0000E3010000}"/>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E00-0000E5010000}"/>
            </a:ext>
          </a:extLst>
        </xdr:cNvPr>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69215</xdr:rowOff>
    </xdr:from>
    <xdr:to>
      <xdr:col>116</xdr:col>
      <xdr:colOff>114300</xdr:colOff>
      <xdr:row>37</xdr:row>
      <xdr:rowOff>170815</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2110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92092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E00-0000F1010000}"/>
            </a:ext>
          </a:extLst>
        </xdr:cNvPr>
        <xdr:cNvSpPr txBox="1"/>
      </xdr:nvSpPr>
      <xdr:spPr>
        <a:xfrm>
          <a:off x="22199600"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78740</xdr:rowOff>
    </xdr:from>
    <xdr:to>
      <xdr:col>112</xdr:col>
      <xdr:colOff>38100</xdr:colOff>
      <xdr:row>38</xdr:row>
      <xdr:rowOff>8890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1272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120015</xdr:rowOff>
    </xdr:from>
    <xdr:to>
      <xdr:col>116</xdr:col>
      <xdr:colOff>63500</xdr:colOff>
      <xdr:row>37</xdr:row>
      <xdr:rowOff>129540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1323300" y="64636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90170</xdr:rowOff>
    </xdr:from>
    <xdr:to>
      <xdr:col>107</xdr:col>
      <xdr:colOff>101600</xdr:colOff>
      <xdr:row>38</xdr:row>
      <xdr:rowOff>20320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2038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129540</xdr:rowOff>
    </xdr:from>
    <xdr:to>
      <xdr:col>111</xdr:col>
      <xdr:colOff>177800</xdr:colOff>
      <xdr:row>37</xdr:row>
      <xdr:rowOff>140970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20434300" y="6473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101600</xdr:rowOff>
    </xdr:from>
    <xdr:to>
      <xdr:col>102</xdr:col>
      <xdr:colOff>165100</xdr:colOff>
      <xdr:row>38</xdr:row>
      <xdr:rowOff>31750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9494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140970</xdr:rowOff>
    </xdr:from>
    <xdr:to>
      <xdr:col>107</xdr:col>
      <xdr:colOff>50800</xdr:colOff>
      <xdr:row>37</xdr:row>
      <xdr:rowOff>152400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9545300" y="6484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111125</xdr:rowOff>
    </xdr:from>
    <xdr:to>
      <xdr:col>98</xdr:col>
      <xdr:colOff>38100</xdr:colOff>
      <xdr:row>38</xdr:row>
      <xdr:rowOff>41275</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8605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152400</xdr:rowOff>
    </xdr:from>
    <xdr:to>
      <xdr:col>102</xdr:col>
      <xdr:colOff>114300</xdr:colOff>
      <xdr:row>37</xdr:row>
      <xdr:rowOff>161925</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8656300" y="6496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25417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107572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36847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20199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48277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9310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57802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18421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E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E00-00001D020000}"/>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E00-00001F020000}"/>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E00-000021020000}"/>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70031</xdr:rowOff>
    </xdr:from>
    <xdr:to>
      <xdr:col>85</xdr:col>
      <xdr:colOff>177800</xdr:colOff>
      <xdr:row>57</xdr:row>
      <xdr:rowOff>181</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62687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92908</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E00-00002D020000}"/>
            </a:ext>
          </a:extLst>
        </xdr:cNvPr>
        <xdr:cNvSpPr txBox="1"/>
      </xdr:nvSpPr>
      <xdr:spPr>
        <a:xfrm>
          <a:off x="16357600" y="952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120831</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5481300" y="964692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97790</xdr:rowOff>
    </xdr:from>
    <xdr:to>
      <xdr:col>76</xdr:col>
      <xdr:colOff>165100</xdr:colOff>
      <xdr:row>56</xdr:row>
      <xdr:rowOff>27940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4541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148590</xdr:rowOff>
    </xdr:from>
    <xdr:to>
      <xdr:col>81</xdr:col>
      <xdr:colOff>50800</xdr:colOff>
      <xdr:row>56</xdr:row>
      <xdr:rowOff>45720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4592300" y="957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52070</xdr:rowOff>
    </xdr:from>
    <xdr:to>
      <xdr:col>72</xdr:col>
      <xdr:colOff>38100</xdr:colOff>
      <xdr:row>55</xdr:row>
      <xdr:rowOff>153670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3652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102870</xdr:rowOff>
    </xdr:from>
    <xdr:to>
      <xdr:col>76</xdr:col>
      <xdr:colOff>114300</xdr:colOff>
      <xdr:row>55</xdr:row>
      <xdr:rowOff>148590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3703300" y="9532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158206</xdr:rowOff>
    </xdr:from>
    <xdr:to>
      <xdr:col>67</xdr:col>
      <xdr:colOff>101600</xdr:colOff>
      <xdr:row>57</xdr:row>
      <xdr:rowOff>88356</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2763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102870</xdr:rowOff>
    </xdr:from>
    <xdr:to>
      <xdr:col>71</xdr:col>
      <xdr:colOff>177800</xdr:colOff>
      <xdr:row>57</xdr:row>
      <xdr:rowOff>37556</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2814300" y="953262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66" name="n_1ave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67" name="n_2ave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69" name="n_4ave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E00-00003A020000}"/>
            </a:ext>
          </a:extLst>
        </xdr:cNvPr>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44467</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E00-00003B020000}"/>
            </a:ext>
          </a:extLst>
        </xdr:cNvPr>
        <xdr:cNvSpPr txBox="1"/>
      </xdr:nvSpPr>
      <xdr:spPr>
        <a:xfrm>
          <a:off x="14389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170197</xdr:rowOff>
    </xdr:from>
    <xdr:ext cx="405111" cy="259045"/>
    <xdr:sp macro="" textlink="">
      <xdr:nvSpPr>
        <xdr:cNvPr id="572" name="n_3mainValue【学校施設】&#10;有形固定資産減価償却率">
          <a:extLst>
            <a:ext uri="{FF2B5EF4-FFF2-40B4-BE49-F238E27FC236}">
              <a16:creationId xmlns:a16="http://schemas.microsoft.com/office/drawing/2014/main" id="{00000000-0008-0000-0E00-00003C020000}"/>
            </a:ext>
          </a:extLst>
        </xdr:cNvPr>
        <xdr:cNvSpPr txBox="1"/>
      </xdr:nvSpPr>
      <xdr:spPr>
        <a:xfrm>
          <a:off x="13500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104883</xdr:rowOff>
    </xdr:from>
    <xdr:ext cx="405111" cy="259045"/>
    <xdr:sp macro="" textlink="">
      <xdr:nvSpPr>
        <xdr:cNvPr id="573" name="n_4mainValue【学校施設】&#10;有形固定資産減価償却率">
          <a:extLst>
            <a:ext uri="{FF2B5EF4-FFF2-40B4-BE49-F238E27FC236}">
              <a16:creationId xmlns:a16="http://schemas.microsoft.com/office/drawing/2014/main" id="{00000000-0008-0000-0E00-00003D020000}"/>
            </a:ext>
          </a:extLst>
        </xdr:cNvPr>
        <xdr:cNvSpPr txBox="1"/>
      </xdr:nvSpPr>
      <xdr:spPr>
        <a:xfrm>
          <a:off x="12611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00000000-0008-0000-0E00-00005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a:extLst>
            <a:ext uri="{FF2B5EF4-FFF2-40B4-BE49-F238E27FC236}">
              <a16:creationId xmlns:a16="http://schemas.microsoft.com/office/drawing/2014/main" id="{00000000-0008-0000-0E00-000059020000}"/>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a:extLst>
            <a:ext uri="{FF2B5EF4-FFF2-40B4-BE49-F238E27FC236}">
              <a16:creationId xmlns:a16="http://schemas.microsoft.com/office/drawing/2014/main" id="{00000000-0008-0000-0E00-00005B020000}"/>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605" name="【学校施設】&#10;一人当たり面積平均値テキスト">
          <a:extLst>
            <a:ext uri="{FF2B5EF4-FFF2-40B4-BE49-F238E27FC236}">
              <a16:creationId xmlns:a16="http://schemas.microsoft.com/office/drawing/2014/main" id="{00000000-0008-0000-0E00-00005D020000}"/>
            </a:ext>
          </a:extLst>
        </xdr:cNvPr>
        <xdr:cNvSpPr txBox="1"/>
      </xdr:nvSpPr>
      <xdr:spPr>
        <a:xfrm>
          <a:off x="22199600" y="1049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159838</xdr:rowOff>
    </xdr:from>
    <xdr:to>
      <xdr:col>116</xdr:col>
      <xdr:colOff>114300</xdr:colOff>
      <xdr:row>61</xdr:row>
      <xdr:rowOff>89988</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2110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11265</xdr:rowOff>
    </xdr:from>
    <xdr:ext cx="469744" cy="259045"/>
    <xdr:sp macro="" textlink="">
      <xdr:nvSpPr>
        <xdr:cNvPr id="617" name="【学校施設】&#10;一人当たり面積該当値テキスト">
          <a:extLst>
            <a:ext uri="{FF2B5EF4-FFF2-40B4-BE49-F238E27FC236}">
              <a16:creationId xmlns:a16="http://schemas.microsoft.com/office/drawing/2014/main" id="{00000000-0008-0000-0E00-000069020000}"/>
            </a:ext>
          </a:extLst>
        </xdr:cNvPr>
        <xdr:cNvSpPr txBox="1"/>
      </xdr:nvSpPr>
      <xdr:spPr>
        <a:xfrm>
          <a:off x="22199600" y="102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472</xdr:rowOff>
    </xdr:from>
    <xdr:to>
      <xdr:col>112</xdr:col>
      <xdr:colOff>38100</xdr:colOff>
      <xdr:row>61</xdr:row>
      <xdr:rowOff>102072</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1272500" y="104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39188</xdr:rowOff>
    </xdr:from>
    <xdr:to>
      <xdr:col>116</xdr:col>
      <xdr:colOff>63500</xdr:colOff>
      <xdr:row>61</xdr:row>
      <xdr:rowOff>51272</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1323300" y="10497638"/>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13861</xdr:rowOff>
    </xdr:from>
    <xdr:to>
      <xdr:col>107</xdr:col>
      <xdr:colOff>101600</xdr:colOff>
      <xdr:row>61</xdr:row>
      <xdr:rowOff>115461</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20383500" y="104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51272</xdr:rowOff>
    </xdr:from>
    <xdr:to>
      <xdr:col>111</xdr:col>
      <xdr:colOff>177800</xdr:colOff>
      <xdr:row>61</xdr:row>
      <xdr:rowOff>64661</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20434300" y="1050972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27250</xdr:rowOff>
    </xdr:from>
    <xdr:to>
      <xdr:col>102</xdr:col>
      <xdr:colOff>165100</xdr:colOff>
      <xdr:row>61</xdr:row>
      <xdr:rowOff>128850</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9494500" y="104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64661</xdr:rowOff>
    </xdr:from>
    <xdr:to>
      <xdr:col>107</xdr:col>
      <xdr:colOff>50800</xdr:colOff>
      <xdr:row>61</xdr:row>
      <xdr:rowOff>78050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9545300" y="10523111"/>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40966</xdr:rowOff>
    </xdr:from>
    <xdr:to>
      <xdr:col>98</xdr:col>
      <xdr:colOff>38100</xdr:colOff>
      <xdr:row>61</xdr:row>
      <xdr:rowOff>142566</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8605500" y="104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78050</xdr:rowOff>
    </xdr:from>
    <xdr:to>
      <xdr:col>102</xdr:col>
      <xdr:colOff>114300</xdr:colOff>
      <xdr:row>61</xdr:row>
      <xdr:rowOff>91766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18656300" y="10536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100383</xdr:rowOff>
    </xdr:from>
    <xdr:ext cx="469744" cy="259045"/>
    <xdr:sp macro="" textlink="">
      <xdr:nvSpPr>
        <xdr:cNvPr id="626" name="n_1aveValue【学校施設】&#10;一人当たり面積">
          <a:extLst>
            <a:ext uri="{FF2B5EF4-FFF2-40B4-BE49-F238E27FC236}">
              <a16:creationId xmlns:a16="http://schemas.microsoft.com/office/drawing/2014/main" id="{00000000-0008-0000-0E00-000072020000}"/>
            </a:ext>
          </a:extLst>
        </xdr:cNvPr>
        <xdr:cNvSpPr txBox="1"/>
      </xdr:nvSpPr>
      <xdr:spPr>
        <a:xfrm>
          <a:off x="210757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627" name="n_2aveValue【学校施設】&#10;一人当たり面積">
          <a:extLst>
            <a:ext uri="{FF2B5EF4-FFF2-40B4-BE49-F238E27FC236}">
              <a16:creationId xmlns:a16="http://schemas.microsoft.com/office/drawing/2014/main" id="{00000000-0008-0000-0E00-000073020000}"/>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628" name="n_3aveValue【学校施設】&#10;一人当たり面積">
          <a:extLst>
            <a:ext uri="{FF2B5EF4-FFF2-40B4-BE49-F238E27FC236}">
              <a16:creationId xmlns:a16="http://schemas.microsoft.com/office/drawing/2014/main" id="{00000000-0008-0000-0E00-000074020000}"/>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29" name="n_4aveValue【学校施設】&#10;一人当たり面積">
          <a:extLst>
            <a:ext uri="{FF2B5EF4-FFF2-40B4-BE49-F238E27FC236}">
              <a16:creationId xmlns:a16="http://schemas.microsoft.com/office/drawing/2014/main" id="{00000000-0008-0000-0E00-000075020000}"/>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118599</xdr:rowOff>
    </xdr:from>
    <xdr:ext cx="469744" cy="259045"/>
    <xdr:sp macro="" textlink="">
      <xdr:nvSpPr>
        <xdr:cNvPr id="630" name="n_1mainValue【学校施設】&#10;一人当たり面積">
          <a:extLst>
            <a:ext uri="{FF2B5EF4-FFF2-40B4-BE49-F238E27FC236}">
              <a16:creationId xmlns:a16="http://schemas.microsoft.com/office/drawing/2014/main" id="{00000000-0008-0000-0E00-000076020000}"/>
            </a:ext>
          </a:extLst>
        </xdr:cNvPr>
        <xdr:cNvSpPr txBox="1"/>
      </xdr:nvSpPr>
      <xdr:spPr>
        <a:xfrm>
          <a:off x="21075727" y="1023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106588</xdr:rowOff>
    </xdr:from>
    <xdr:ext cx="469744" cy="259045"/>
    <xdr:sp macro="" textlink="">
      <xdr:nvSpPr>
        <xdr:cNvPr id="631" name="n_2mainValue【学校施設】&#10;一人当たり面積">
          <a:extLst>
            <a:ext uri="{FF2B5EF4-FFF2-40B4-BE49-F238E27FC236}">
              <a16:creationId xmlns:a16="http://schemas.microsoft.com/office/drawing/2014/main" id="{00000000-0008-0000-0E00-000077020000}"/>
            </a:ext>
          </a:extLst>
        </xdr:cNvPr>
        <xdr:cNvSpPr txBox="1"/>
      </xdr:nvSpPr>
      <xdr:spPr>
        <a:xfrm>
          <a:off x="20199427" y="105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119977</xdr:rowOff>
    </xdr:from>
    <xdr:ext cx="469744" cy="259045"/>
    <xdr:sp macro="" textlink="">
      <xdr:nvSpPr>
        <xdr:cNvPr id="632" name="n_3mainValue【学校施設】&#10;一人当たり面積">
          <a:extLst>
            <a:ext uri="{FF2B5EF4-FFF2-40B4-BE49-F238E27FC236}">
              <a16:creationId xmlns:a16="http://schemas.microsoft.com/office/drawing/2014/main" id="{00000000-0008-0000-0E00-000078020000}"/>
            </a:ext>
          </a:extLst>
        </xdr:cNvPr>
        <xdr:cNvSpPr txBox="1"/>
      </xdr:nvSpPr>
      <xdr:spPr>
        <a:xfrm>
          <a:off x="19310427" y="1057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133693</xdr:rowOff>
    </xdr:from>
    <xdr:ext cx="469744" cy="259045"/>
    <xdr:sp macro="" textlink="">
      <xdr:nvSpPr>
        <xdr:cNvPr id="633" name="n_4mainValue【学校施設】&#10;一人当たり面積">
          <a:extLst>
            <a:ext uri="{FF2B5EF4-FFF2-40B4-BE49-F238E27FC236}">
              <a16:creationId xmlns:a16="http://schemas.microsoft.com/office/drawing/2014/main" id="{00000000-0008-0000-0E00-000079020000}"/>
            </a:ext>
          </a:extLst>
        </xdr:cNvPr>
        <xdr:cNvSpPr txBox="1"/>
      </xdr:nvSpPr>
      <xdr:spPr>
        <a:xfrm>
          <a:off x="18421427" y="105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a:extLst>
            <a:ext uri="{FF2B5EF4-FFF2-40B4-BE49-F238E27FC236}">
              <a16:creationId xmlns:a16="http://schemas.microsoft.com/office/drawing/2014/main" id="{00000000-0008-0000-0E00-00009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0" name="【児童館】&#10;有形固定資産減価償却率最小値テキスト">
          <a:extLst>
            <a:ext uri="{FF2B5EF4-FFF2-40B4-BE49-F238E27FC236}">
              <a16:creationId xmlns:a16="http://schemas.microsoft.com/office/drawing/2014/main" id="{00000000-0008-0000-0E00-00009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62" name="【児童館】&#10;有形固定資産減価償却率最大値テキスト">
          <a:extLst>
            <a:ext uri="{FF2B5EF4-FFF2-40B4-BE49-F238E27FC236}">
              <a16:creationId xmlns:a16="http://schemas.microsoft.com/office/drawing/2014/main" id="{00000000-0008-0000-0E00-000096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664" name="【児童館】&#10;有形固定資産減価償却率平均値テキスト">
          <a:extLst>
            <a:ext uri="{FF2B5EF4-FFF2-40B4-BE49-F238E27FC236}">
              <a16:creationId xmlns:a16="http://schemas.microsoft.com/office/drawing/2014/main" id="{00000000-0008-0000-0E00-000098020000}"/>
            </a:ext>
          </a:extLst>
        </xdr:cNvPr>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49349</xdr:rowOff>
    </xdr:from>
    <xdr:to>
      <xdr:col>85</xdr:col>
      <xdr:colOff>177800</xdr:colOff>
      <xdr:row>85</xdr:row>
      <xdr:rowOff>150949</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6268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27776</xdr:rowOff>
    </xdr:from>
    <xdr:ext cx="405111" cy="259045"/>
    <xdr:sp macro="" textlink="">
      <xdr:nvSpPr>
        <xdr:cNvPr id="676" name="【児童館】&#10;有形固定資産減価償却率該当値テキスト">
          <a:extLst>
            <a:ext uri="{FF2B5EF4-FFF2-40B4-BE49-F238E27FC236}">
              <a16:creationId xmlns:a16="http://schemas.microsoft.com/office/drawing/2014/main" id="{00000000-0008-0000-0E00-0000A4020000}"/>
            </a:ext>
          </a:extLst>
        </xdr:cNvPr>
        <xdr:cNvSpPr txBox="1"/>
      </xdr:nvSpPr>
      <xdr:spPr>
        <a:xfrm>
          <a:off x="16357600"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24856</xdr:rowOff>
    </xdr:from>
    <xdr:to>
      <xdr:col>81</xdr:col>
      <xdr:colOff>101600</xdr:colOff>
      <xdr:row>85</xdr:row>
      <xdr:rowOff>126456</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543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100149</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5481300" y="1464890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86905</xdr:rowOff>
    </xdr:from>
    <xdr:to>
      <xdr:col>76</xdr:col>
      <xdr:colOff>165100</xdr:colOff>
      <xdr:row>87</xdr:row>
      <xdr:rowOff>17055</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4541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75656</xdr:rowOff>
    </xdr:from>
    <xdr:to>
      <xdr:col>81</xdr:col>
      <xdr:colOff>50800</xdr:colOff>
      <xdr:row>86</xdr:row>
      <xdr:rowOff>137705</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14592300" y="14648906"/>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85271</xdr:rowOff>
    </xdr:from>
    <xdr:to>
      <xdr:col>72</xdr:col>
      <xdr:colOff>38100</xdr:colOff>
      <xdr:row>87</xdr:row>
      <xdr:rowOff>15421</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365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136071</xdr:rowOff>
    </xdr:from>
    <xdr:to>
      <xdr:col>76</xdr:col>
      <xdr:colOff>114300</xdr:colOff>
      <xdr:row>86</xdr:row>
      <xdr:rowOff>137705</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3703300" y="148807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85271</xdr:rowOff>
    </xdr:from>
    <xdr:to>
      <xdr:col>67</xdr:col>
      <xdr:colOff>101600</xdr:colOff>
      <xdr:row>87</xdr:row>
      <xdr:rowOff>15421</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276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136071</xdr:rowOff>
    </xdr:from>
    <xdr:to>
      <xdr:col>71</xdr:col>
      <xdr:colOff>177800</xdr:colOff>
      <xdr:row>86</xdr:row>
      <xdr:rowOff>136071</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814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685" name="n_1aveValue【児童館】&#10;有形固定資産減価償却率">
          <a:extLst>
            <a:ext uri="{FF2B5EF4-FFF2-40B4-BE49-F238E27FC236}">
              <a16:creationId xmlns:a16="http://schemas.microsoft.com/office/drawing/2014/main" id="{00000000-0008-0000-0E00-0000AD020000}"/>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686" name="n_2aveValue【児童館】&#10;有形固定資産減価償却率">
          <a:extLst>
            <a:ext uri="{FF2B5EF4-FFF2-40B4-BE49-F238E27FC236}">
              <a16:creationId xmlns:a16="http://schemas.microsoft.com/office/drawing/2014/main" id="{00000000-0008-0000-0E00-0000AE020000}"/>
            </a:ext>
          </a:extLst>
        </xdr:cNvPr>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687" name="n_3aveValue【児童館】&#10;有形固定資産減価償却率">
          <a:extLst>
            <a:ext uri="{FF2B5EF4-FFF2-40B4-BE49-F238E27FC236}">
              <a16:creationId xmlns:a16="http://schemas.microsoft.com/office/drawing/2014/main" id="{00000000-0008-0000-0E00-0000AF020000}"/>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688" name="n_4aveValue【児童館】&#10;有形固定資産減価償却率">
          <a:extLst>
            <a:ext uri="{FF2B5EF4-FFF2-40B4-BE49-F238E27FC236}">
              <a16:creationId xmlns:a16="http://schemas.microsoft.com/office/drawing/2014/main" id="{00000000-0008-0000-0E00-0000B0020000}"/>
            </a:ext>
          </a:extLst>
        </xdr:cNvPr>
        <xdr:cNvSpPr txBox="1"/>
      </xdr:nvSpPr>
      <xdr:spPr>
        <a:xfrm>
          <a:off x="12611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117583</xdr:rowOff>
    </xdr:from>
    <xdr:ext cx="405111" cy="259045"/>
    <xdr:sp macro="" textlink="">
      <xdr:nvSpPr>
        <xdr:cNvPr id="689" name="n_1mainValue【児童館】&#10;有形固定資産減価償却率">
          <a:extLst>
            <a:ext uri="{FF2B5EF4-FFF2-40B4-BE49-F238E27FC236}">
              <a16:creationId xmlns:a16="http://schemas.microsoft.com/office/drawing/2014/main" id="{00000000-0008-0000-0E00-0000B1020000}"/>
            </a:ext>
          </a:extLst>
        </xdr:cNvPr>
        <xdr:cNvSpPr txBox="1"/>
      </xdr:nvSpPr>
      <xdr:spPr>
        <a:xfrm>
          <a:off x="15266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8182</xdr:rowOff>
    </xdr:from>
    <xdr:ext cx="405111" cy="259045"/>
    <xdr:sp macro="" textlink="">
      <xdr:nvSpPr>
        <xdr:cNvPr id="690" name="n_2mainValue【児童館】&#10;有形固定資産減価償却率">
          <a:extLst>
            <a:ext uri="{FF2B5EF4-FFF2-40B4-BE49-F238E27FC236}">
              <a16:creationId xmlns:a16="http://schemas.microsoft.com/office/drawing/2014/main" id="{00000000-0008-0000-0E00-0000B2020000}"/>
            </a:ext>
          </a:extLst>
        </xdr:cNvPr>
        <xdr:cNvSpPr txBox="1"/>
      </xdr:nvSpPr>
      <xdr:spPr>
        <a:xfrm>
          <a:off x="143897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6548</xdr:rowOff>
    </xdr:from>
    <xdr:ext cx="405111" cy="259045"/>
    <xdr:sp macro="" textlink="">
      <xdr:nvSpPr>
        <xdr:cNvPr id="691" name="n_3mainValue【児童館】&#10;有形固定資産減価償却率">
          <a:extLst>
            <a:ext uri="{FF2B5EF4-FFF2-40B4-BE49-F238E27FC236}">
              <a16:creationId xmlns:a16="http://schemas.microsoft.com/office/drawing/2014/main" id="{00000000-0008-0000-0E00-0000B3020000}"/>
            </a:ext>
          </a:extLst>
        </xdr:cNvPr>
        <xdr:cNvSpPr txBox="1"/>
      </xdr:nvSpPr>
      <xdr:spPr>
        <a:xfrm>
          <a:off x="13500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6548</xdr:rowOff>
    </xdr:from>
    <xdr:ext cx="405111" cy="259045"/>
    <xdr:sp macro="" textlink="">
      <xdr:nvSpPr>
        <xdr:cNvPr id="692" name="n_4mainValue【児童館】&#10;有形固定資産減価償却率">
          <a:extLst>
            <a:ext uri="{FF2B5EF4-FFF2-40B4-BE49-F238E27FC236}">
              <a16:creationId xmlns:a16="http://schemas.microsoft.com/office/drawing/2014/main" id="{00000000-0008-0000-0E00-0000B4020000}"/>
            </a:ext>
          </a:extLst>
        </xdr:cNvPr>
        <xdr:cNvSpPr txBox="1"/>
      </xdr:nvSpPr>
      <xdr:spPr>
        <a:xfrm>
          <a:off x="12611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7" name="【児童館】&#10;一人当たり面積グラフ枠">
          <a:extLst>
            <a:ext uri="{FF2B5EF4-FFF2-40B4-BE49-F238E27FC236}">
              <a16:creationId xmlns:a16="http://schemas.microsoft.com/office/drawing/2014/main" id="{00000000-0008-0000-0E00-0000C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9" name="【児童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721" name="【児童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129013</xdr:rowOff>
    </xdr:from>
    <xdr:ext cx="469744" cy="259045"/>
    <xdr:sp macro="" textlink="">
      <xdr:nvSpPr>
        <xdr:cNvPr id="723" name="【児童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3629</xdr:rowOff>
    </xdr:from>
    <xdr:to>
      <xdr:col>116</xdr:col>
      <xdr:colOff>114300</xdr:colOff>
      <xdr:row>82</xdr:row>
      <xdr:rowOff>105229</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2110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26506</xdr:rowOff>
    </xdr:from>
    <xdr:ext cx="469744" cy="259045"/>
    <xdr:sp macro="" textlink="">
      <xdr:nvSpPr>
        <xdr:cNvPr id="735" name="【児童館】&#10;一人当たり面積該当値テキスト">
          <a:extLst>
            <a:ext uri="{FF2B5EF4-FFF2-40B4-BE49-F238E27FC236}">
              <a16:creationId xmlns:a16="http://schemas.microsoft.com/office/drawing/2014/main" id="{00000000-0008-0000-0E00-0000DF020000}"/>
            </a:ext>
          </a:extLst>
        </xdr:cNvPr>
        <xdr:cNvSpPr txBox="1"/>
      </xdr:nvSpPr>
      <xdr:spPr>
        <a:xfrm>
          <a:off x="22199600" y="139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54429</xdr:rowOff>
    </xdr:from>
    <xdr:to>
      <xdr:col>116</xdr:col>
      <xdr:colOff>63500</xdr:colOff>
      <xdr:row>82</xdr:row>
      <xdr:rowOff>70757</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1323300" y="141133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36286</xdr:rowOff>
    </xdr:from>
    <xdr:to>
      <xdr:col>107</xdr:col>
      <xdr:colOff>101600</xdr:colOff>
      <xdr:row>82</xdr:row>
      <xdr:rowOff>137886</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038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70757</xdr:rowOff>
    </xdr:from>
    <xdr:to>
      <xdr:col>111</xdr:col>
      <xdr:colOff>177800</xdr:colOff>
      <xdr:row>82</xdr:row>
      <xdr:rowOff>87086</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0434300" y="14129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36286</xdr:rowOff>
    </xdr:from>
    <xdr:to>
      <xdr:col>102</xdr:col>
      <xdr:colOff>165100</xdr:colOff>
      <xdr:row>82</xdr:row>
      <xdr:rowOff>137886</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9494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87086</xdr:rowOff>
    </xdr:from>
    <xdr:to>
      <xdr:col>107</xdr:col>
      <xdr:colOff>50800</xdr:colOff>
      <xdr:row>82</xdr:row>
      <xdr:rowOff>87086</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9545300" y="14145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8605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87086</xdr:rowOff>
    </xdr:from>
    <xdr:to>
      <xdr:col>102</xdr:col>
      <xdr:colOff>114300</xdr:colOff>
      <xdr:row>82</xdr:row>
      <xdr:rowOff>103414</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8656300" y="14145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744" name="n_1aveValue【児童館】&#10;一人当たり面積">
          <a:extLst>
            <a:ext uri="{FF2B5EF4-FFF2-40B4-BE49-F238E27FC236}">
              <a16:creationId xmlns:a16="http://schemas.microsoft.com/office/drawing/2014/main" id="{00000000-0008-0000-0E00-0000E8020000}"/>
            </a:ext>
          </a:extLst>
        </xdr:cNvPr>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745" name="n_2aveValue【児童館】&#10;一人当たり面積">
          <a:extLst>
            <a:ext uri="{FF2B5EF4-FFF2-40B4-BE49-F238E27FC236}">
              <a16:creationId xmlns:a16="http://schemas.microsoft.com/office/drawing/2014/main" id="{00000000-0008-0000-0E00-0000E9020000}"/>
            </a:ext>
          </a:extLst>
        </xdr:cNvPr>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161670</xdr:rowOff>
    </xdr:from>
    <xdr:ext cx="469744" cy="259045"/>
    <xdr:sp macro="" textlink="">
      <xdr:nvSpPr>
        <xdr:cNvPr id="746" name="n_3aveValue【児童館】&#10;一人当たり面積">
          <a:extLst>
            <a:ext uri="{FF2B5EF4-FFF2-40B4-BE49-F238E27FC236}">
              <a16:creationId xmlns:a16="http://schemas.microsoft.com/office/drawing/2014/main" id="{00000000-0008-0000-0E00-0000EA020000}"/>
            </a:ext>
          </a:extLst>
        </xdr:cNvPr>
        <xdr:cNvSpPr txBox="1"/>
      </xdr:nvSpPr>
      <xdr:spPr>
        <a:xfrm>
          <a:off x="193104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747" name="n_4aveValue【児童館】&#10;一人当たり面積">
          <a:extLst>
            <a:ext uri="{FF2B5EF4-FFF2-40B4-BE49-F238E27FC236}">
              <a16:creationId xmlns:a16="http://schemas.microsoft.com/office/drawing/2014/main" id="{00000000-0008-0000-0E00-0000EB020000}"/>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138084</xdr:rowOff>
    </xdr:from>
    <xdr:ext cx="469744" cy="259045"/>
    <xdr:sp macro="" textlink="">
      <xdr:nvSpPr>
        <xdr:cNvPr id="748" name="n_1mainValue【児童館】&#10;一人当たり面積">
          <a:extLst>
            <a:ext uri="{FF2B5EF4-FFF2-40B4-BE49-F238E27FC236}">
              <a16:creationId xmlns:a16="http://schemas.microsoft.com/office/drawing/2014/main" id="{00000000-0008-0000-0E00-0000EC020000}"/>
            </a:ext>
          </a:extLst>
        </xdr:cNvPr>
        <xdr:cNvSpPr txBox="1"/>
      </xdr:nvSpPr>
      <xdr:spPr>
        <a:xfrm>
          <a:off x="21075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129013</xdr:rowOff>
    </xdr:from>
    <xdr:ext cx="469744" cy="259045"/>
    <xdr:sp macro="" textlink="">
      <xdr:nvSpPr>
        <xdr:cNvPr id="749" name="n_2mainValue【児童館】&#10;一人当たり面積">
          <a:extLst>
            <a:ext uri="{FF2B5EF4-FFF2-40B4-BE49-F238E27FC236}">
              <a16:creationId xmlns:a16="http://schemas.microsoft.com/office/drawing/2014/main" id="{00000000-0008-0000-0E00-0000ED020000}"/>
            </a:ext>
          </a:extLst>
        </xdr:cNvPr>
        <xdr:cNvSpPr txBox="1"/>
      </xdr:nvSpPr>
      <xdr:spPr>
        <a:xfrm>
          <a:off x="20199427"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154413</xdr:rowOff>
    </xdr:from>
    <xdr:ext cx="469744" cy="259045"/>
    <xdr:sp macro="" textlink="">
      <xdr:nvSpPr>
        <xdr:cNvPr id="750" name="n_3mainValue【児童館】&#10;一人当たり面積">
          <a:extLst>
            <a:ext uri="{FF2B5EF4-FFF2-40B4-BE49-F238E27FC236}">
              <a16:creationId xmlns:a16="http://schemas.microsoft.com/office/drawing/2014/main" id="{00000000-0008-0000-0E00-0000EE020000}"/>
            </a:ext>
          </a:extLst>
        </xdr:cNvPr>
        <xdr:cNvSpPr txBox="1"/>
      </xdr:nvSpPr>
      <xdr:spPr>
        <a:xfrm>
          <a:off x="19310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751" name="n_4mainValue【児童館】&#10;一人当たり面積">
          <a:extLst>
            <a:ext uri="{FF2B5EF4-FFF2-40B4-BE49-F238E27FC236}">
              <a16:creationId xmlns:a16="http://schemas.microsoft.com/office/drawing/2014/main" id="{00000000-0008-0000-0E00-0000EF020000}"/>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有形固定資産減価償却率について、類似団体内平均値より特に数値が高い施設は、道路、橋りょう・トンネル、児童館となっている。一方で、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公営住宅、学校施設は、低い数値となっている。</a:t>
          </a:r>
        </a:p>
        <a:p>
          <a:r>
            <a:rPr kumimoji="1" lang="ja-JP" altLang="en-US" sz="1200">
              <a:latin typeface="ＭＳ Ｐゴシック" panose="020B0600070205080204" pitchFamily="50" charset="-128"/>
              <a:ea typeface="ＭＳ Ｐゴシック" panose="020B0600070205080204" pitchFamily="50" charset="-128"/>
            </a:rPr>
            <a:t>　道路、橋りょう・トンネルの数値が高い要因は、主に中学校や保育園の更新、廃校舎を改修した多目的交流施設の整備等の地方創生関連事業などを優先していることであるが、使用に支障をきたす恐れのある箇所や、除雪作業の支障になることが予想される箇所等の修繕を優先的に実施するなど、経常的・計画的な維持補修を行っており、使用する上での問題はない。橋りょうについては、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月修正）</a:t>
          </a:r>
          <a:r>
            <a:rPr kumimoji="1" lang="ja-JP" altLang="en-US" sz="1200">
              <a:latin typeface="ＭＳ Ｐゴシック" panose="020B0600070205080204" pitchFamily="50" charset="-128"/>
              <a:ea typeface="ＭＳ Ｐゴシック" panose="020B0600070205080204" pitchFamily="50" charset="-128"/>
            </a:rPr>
            <a:t>に策定した「上水内郡飯綱町橋梁長寿命化修繕計画」や令和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スノーシェルター・大型カルバート・横断歩道橋長寿命化修繕計画」に従い計画的に長寿命化を進めていく方針である。また、児童館については、廃止した旧保育園を使用していることから数値が高くなっているが、使用する上で安全性の問題等は生じておらず、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年度に策定予定の個別施設計画に従い計画的に長寿命化を進めていく方針である。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数値が低い施設について、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年度にそれまでの２施設を１施設に統合して建て替えたことが要因である。</a:t>
          </a:r>
          <a:r>
            <a:rPr kumimoji="1" lang="ja-JP" altLang="en-US" sz="1200">
              <a:latin typeface="ＭＳ Ｐゴシック" panose="020B0600070205080204" pitchFamily="50" charset="-128"/>
              <a:ea typeface="ＭＳ Ｐゴシック" panose="020B0600070205080204" pitchFamily="50" charset="-128"/>
            </a:rPr>
            <a:t>公営住宅については、平成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年度から人口増対策として若者定住住宅の建設を進めてきたことが要因である。学校施設については、主に平成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年度にかけて中学校を改築したこと、平成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年度の小学校統合に伴う大規模改修の実施が要因である。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114952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142875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3860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99060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342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55245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2984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60</xdr:row>
      <xdr:rowOff>11430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252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166387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122572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19494</xdr:rowOff>
    </xdr:from>
    <xdr:to>
      <xdr:col>55</xdr:col>
      <xdr:colOff>50800</xdr:colOff>
      <xdr:row>62</xdr:row>
      <xdr:rowOff>121094</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10426700" y="106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169371</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F00-00008F000000}"/>
            </a:ext>
          </a:extLst>
        </xdr:cNvPr>
        <xdr:cNvSpPr txBox="1"/>
      </xdr:nvSpPr>
      <xdr:spPr>
        <a:xfrm>
          <a:off x="10515600"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21209</xdr:rowOff>
    </xdr:from>
    <xdr:to>
      <xdr:col>50</xdr:col>
      <xdr:colOff>165100</xdr:colOff>
      <xdr:row>62</xdr:row>
      <xdr:rowOff>122809</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95885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70294</xdr:rowOff>
    </xdr:from>
    <xdr:to>
      <xdr:col>55</xdr:col>
      <xdr:colOff>0</xdr:colOff>
      <xdr:row>62</xdr:row>
      <xdr:rowOff>72009</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9639300" y="1070019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23495</xdr:rowOff>
    </xdr:from>
    <xdr:to>
      <xdr:col>46</xdr:col>
      <xdr:colOff>38100</xdr:colOff>
      <xdr:row>62</xdr:row>
      <xdr:rowOff>125095</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8699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72009</xdr:rowOff>
    </xdr:from>
    <xdr:to>
      <xdr:col>50</xdr:col>
      <xdr:colOff>114300</xdr:colOff>
      <xdr:row>62</xdr:row>
      <xdr:rowOff>74295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8750300" y="1070190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25781</xdr:rowOff>
    </xdr:from>
    <xdr:to>
      <xdr:col>41</xdr:col>
      <xdr:colOff>101600</xdr:colOff>
      <xdr:row>62</xdr:row>
      <xdr:rowOff>127381</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7810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74295</xdr:rowOff>
    </xdr:from>
    <xdr:to>
      <xdr:col>45</xdr:col>
      <xdr:colOff>177800</xdr:colOff>
      <xdr:row>62</xdr:row>
      <xdr:rowOff>76581</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7861300" y="107041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28067</xdr:rowOff>
    </xdr:from>
    <xdr:to>
      <xdr:col>36</xdr:col>
      <xdr:colOff>165100</xdr:colOff>
      <xdr:row>62</xdr:row>
      <xdr:rowOff>129667</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6921500" y="106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76581</xdr:rowOff>
    </xdr:from>
    <xdr:to>
      <xdr:col>41</xdr:col>
      <xdr:colOff>50800</xdr:colOff>
      <xdr:row>62</xdr:row>
      <xdr:rowOff>78867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6972300" y="107064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152" name="n_1aveValue【体育館・プール】&#10;一人当たり面積">
          <a:extLst>
            <a:ext uri="{FF2B5EF4-FFF2-40B4-BE49-F238E27FC236}">
              <a16:creationId xmlns:a16="http://schemas.microsoft.com/office/drawing/2014/main" id="{00000000-0008-0000-0F00-000098000000}"/>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153" name="n_2aveValue【体育館・プール】&#10;一人当たり面積">
          <a:extLst>
            <a:ext uri="{FF2B5EF4-FFF2-40B4-BE49-F238E27FC236}">
              <a16:creationId xmlns:a16="http://schemas.microsoft.com/office/drawing/2014/main" id="{00000000-0008-0000-0F00-000099000000}"/>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154" name="n_3aveValue【体育館・プール】&#10;一人当たり面積">
          <a:extLst>
            <a:ext uri="{FF2B5EF4-FFF2-40B4-BE49-F238E27FC236}">
              <a16:creationId xmlns:a16="http://schemas.microsoft.com/office/drawing/2014/main" id="{00000000-0008-0000-0F00-00009A000000}"/>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155" name="n_4aveValue【体育館・プール】&#10;一人当たり面積">
          <a:extLst>
            <a:ext uri="{FF2B5EF4-FFF2-40B4-BE49-F238E27FC236}">
              <a16:creationId xmlns:a16="http://schemas.microsoft.com/office/drawing/2014/main" id="{00000000-0008-0000-0F00-00009B000000}"/>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113936</xdr:rowOff>
    </xdr:from>
    <xdr:ext cx="469744" cy="259045"/>
    <xdr:sp macro="" textlink="">
      <xdr:nvSpPr>
        <xdr:cNvPr id="156" name="n_1mainValue【体育館・プール】&#10;一人当たり面積">
          <a:extLst>
            <a:ext uri="{FF2B5EF4-FFF2-40B4-BE49-F238E27FC236}">
              <a16:creationId xmlns:a16="http://schemas.microsoft.com/office/drawing/2014/main" id="{00000000-0008-0000-0F00-00009C000000}"/>
            </a:ext>
          </a:extLst>
        </xdr:cNvPr>
        <xdr:cNvSpPr txBox="1"/>
      </xdr:nvSpPr>
      <xdr:spPr>
        <a:xfrm>
          <a:off x="9391727" y="107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116222</xdr:rowOff>
    </xdr:from>
    <xdr:ext cx="469744" cy="259045"/>
    <xdr:sp macro="" textlink="">
      <xdr:nvSpPr>
        <xdr:cNvPr id="157" name="n_2mainValue【体育館・プール】&#10;一人当たり面積">
          <a:extLst>
            <a:ext uri="{FF2B5EF4-FFF2-40B4-BE49-F238E27FC236}">
              <a16:creationId xmlns:a16="http://schemas.microsoft.com/office/drawing/2014/main" id="{00000000-0008-0000-0F00-00009D000000}"/>
            </a:ext>
          </a:extLst>
        </xdr:cNvPr>
        <xdr:cNvSpPr txBox="1"/>
      </xdr:nvSpPr>
      <xdr:spPr>
        <a:xfrm>
          <a:off x="8515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118508</xdr:rowOff>
    </xdr:from>
    <xdr:ext cx="469744" cy="259045"/>
    <xdr:sp macro="" textlink="">
      <xdr:nvSpPr>
        <xdr:cNvPr id="158" name="n_3mainValue【体育館・プール】&#10;一人当たり面積">
          <a:extLst>
            <a:ext uri="{FF2B5EF4-FFF2-40B4-BE49-F238E27FC236}">
              <a16:creationId xmlns:a16="http://schemas.microsoft.com/office/drawing/2014/main" id="{00000000-0008-0000-0F00-00009E000000}"/>
            </a:ext>
          </a:extLst>
        </xdr:cNvPr>
        <xdr:cNvSpPr txBox="1"/>
      </xdr:nvSpPr>
      <xdr:spPr>
        <a:xfrm>
          <a:off x="7626427"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120794</xdr:rowOff>
    </xdr:from>
    <xdr:ext cx="469744" cy="259045"/>
    <xdr:sp macro="" textlink="">
      <xdr:nvSpPr>
        <xdr:cNvPr id="159" name="n_4mainValue【体育館・プール】&#10;一人当たり面積">
          <a:extLst>
            <a:ext uri="{FF2B5EF4-FFF2-40B4-BE49-F238E27FC236}">
              <a16:creationId xmlns:a16="http://schemas.microsoft.com/office/drawing/2014/main" id="{00000000-0008-0000-0F00-00009F000000}"/>
            </a:ext>
          </a:extLst>
        </xdr:cNvPr>
        <xdr:cNvSpPr txBox="1"/>
      </xdr:nvSpPr>
      <xdr:spPr>
        <a:xfrm>
          <a:off x="6737427" y="107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00000000-0008-0000-0F00-0000B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00000000-0008-0000-0F00-0000B700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00000000-0008-0000-0F00-0000B9000000}"/>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00000000-0008-0000-0F00-0000BB000000}"/>
            </a:ext>
          </a:extLst>
        </xdr:cNvPr>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45847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12464</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F00-0000C7000000}"/>
            </a:ext>
          </a:extLst>
        </xdr:cNvPr>
        <xdr:cNvSpPr txBox="1"/>
      </xdr:nvSpPr>
      <xdr:spPr>
        <a:xfrm>
          <a:off x="4673600" y="1372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106172</xdr:rowOff>
    </xdr:from>
    <xdr:to>
      <xdr:col>20</xdr:col>
      <xdr:colOff>38100</xdr:colOff>
      <xdr:row>81</xdr:row>
      <xdr:rowOff>36322</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3746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156972</xdr:rowOff>
    </xdr:from>
    <xdr:to>
      <xdr:col>24</xdr:col>
      <xdr:colOff>63500</xdr:colOff>
      <xdr:row>81</xdr:row>
      <xdr:rowOff>40387</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3797300" y="138729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74168</xdr:rowOff>
    </xdr:from>
    <xdr:to>
      <xdr:col>15</xdr:col>
      <xdr:colOff>101600</xdr:colOff>
      <xdr:row>81</xdr:row>
      <xdr:rowOff>4318</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2857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124968</xdr:rowOff>
    </xdr:from>
    <xdr:to>
      <xdr:col>19</xdr:col>
      <xdr:colOff>177800</xdr:colOff>
      <xdr:row>80</xdr:row>
      <xdr:rowOff>156972</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2908300" y="13840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26163</xdr:rowOff>
    </xdr:from>
    <xdr:to>
      <xdr:col>10</xdr:col>
      <xdr:colOff>165100</xdr:colOff>
      <xdr:row>80</xdr:row>
      <xdr:rowOff>127763</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968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76963</xdr:rowOff>
    </xdr:from>
    <xdr:to>
      <xdr:col>15</xdr:col>
      <xdr:colOff>50800</xdr:colOff>
      <xdr:row>80</xdr:row>
      <xdr:rowOff>124968</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2019300" y="137929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154178</xdr:rowOff>
    </xdr:from>
    <xdr:to>
      <xdr:col>6</xdr:col>
      <xdr:colOff>38100</xdr:colOff>
      <xdr:row>80</xdr:row>
      <xdr:rowOff>84328</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1079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33528</xdr:rowOff>
    </xdr:from>
    <xdr:to>
      <xdr:col>10</xdr:col>
      <xdr:colOff>114300</xdr:colOff>
      <xdr:row>80</xdr:row>
      <xdr:rowOff>76963</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130300" y="1374952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208" name="n_1aveValue【福祉施設】&#10;有形固定資産減価償却率">
          <a:extLst>
            <a:ext uri="{FF2B5EF4-FFF2-40B4-BE49-F238E27FC236}">
              <a16:creationId xmlns:a16="http://schemas.microsoft.com/office/drawing/2014/main" id="{00000000-0008-0000-0F00-0000D0000000}"/>
            </a:ext>
          </a:extLst>
        </xdr:cNvPr>
        <xdr:cNvSpPr txBox="1"/>
      </xdr:nvSpPr>
      <xdr:spPr>
        <a:xfrm>
          <a:off x="35820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209" name="n_2aveValue【福祉施設】&#10;有形固定資産減価償却率">
          <a:extLst>
            <a:ext uri="{FF2B5EF4-FFF2-40B4-BE49-F238E27FC236}">
              <a16:creationId xmlns:a16="http://schemas.microsoft.com/office/drawing/2014/main" id="{00000000-0008-0000-0F00-0000D1000000}"/>
            </a:ext>
          </a:extLst>
        </xdr:cNvPr>
        <xdr:cNvSpPr txBox="1"/>
      </xdr:nvSpPr>
      <xdr:spPr>
        <a:xfrm>
          <a:off x="2705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210" name="n_3aveValue【福祉施設】&#10;有形固定資産減価償却率">
          <a:extLst>
            <a:ext uri="{FF2B5EF4-FFF2-40B4-BE49-F238E27FC236}">
              <a16:creationId xmlns:a16="http://schemas.microsoft.com/office/drawing/2014/main" id="{00000000-0008-0000-0F00-0000D2000000}"/>
            </a:ext>
          </a:extLst>
        </xdr:cNvPr>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211" name="n_4aveValue【福祉施設】&#10;有形固定資産減価償却率">
          <a:extLst>
            <a:ext uri="{FF2B5EF4-FFF2-40B4-BE49-F238E27FC236}">
              <a16:creationId xmlns:a16="http://schemas.microsoft.com/office/drawing/2014/main" id="{00000000-0008-0000-0F00-0000D3000000}"/>
            </a:ext>
          </a:extLst>
        </xdr:cNvPr>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52849</xdr:rowOff>
    </xdr:from>
    <xdr:ext cx="405111" cy="259045"/>
    <xdr:sp macro="" textlink="">
      <xdr:nvSpPr>
        <xdr:cNvPr id="212" name="n_1main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20845</xdr:rowOff>
    </xdr:from>
    <xdr:ext cx="405111" cy="259045"/>
    <xdr:sp macro="" textlink="">
      <xdr:nvSpPr>
        <xdr:cNvPr id="213" name="n_2main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35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144290</xdr:rowOff>
    </xdr:from>
    <xdr:ext cx="405111" cy="259045"/>
    <xdr:sp macro="" textlink="">
      <xdr:nvSpPr>
        <xdr:cNvPr id="214" name="n_3main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351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100855</xdr:rowOff>
    </xdr:from>
    <xdr:ext cx="405111" cy="259045"/>
    <xdr:sp macro="" textlink="">
      <xdr:nvSpPr>
        <xdr:cNvPr id="215" name="n_4main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47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F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F00-0000F0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F00-0000F2000000}"/>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F00-0000F4000000}"/>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152400</xdr:rowOff>
    </xdr:from>
    <xdr:to>
      <xdr:col>55</xdr:col>
      <xdr:colOff>50800</xdr:colOff>
      <xdr:row>85</xdr:row>
      <xdr:rowOff>82550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0426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F00-000000010000}"/>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154939</xdr:rowOff>
    </xdr:from>
    <xdr:to>
      <xdr:col>50</xdr:col>
      <xdr:colOff>165100</xdr:colOff>
      <xdr:row>85</xdr:row>
      <xdr:rowOff>85089</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9588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31750</xdr:rowOff>
    </xdr:from>
    <xdr:to>
      <xdr:col>55</xdr:col>
      <xdr:colOff>0</xdr:colOff>
      <xdr:row>85</xdr:row>
      <xdr:rowOff>34289</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9639300" y="146050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88900</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869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34289</xdr:rowOff>
    </xdr:from>
    <xdr:to>
      <xdr:col>50</xdr:col>
      <xdr:colOff>114300</xdr:colOff>
      <xdr:row>85</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8750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162561</xdr:rowOff>
    </xdr:from>
    <xdr:to>
      <xdr:col>41</xdr:col>
      <xdr:colOff>101600</xdr:colOff>
      <xdr:row>85</xdr:row>
      <xdr:rowOff>92711</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7810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38100</xdr:rowOff>
    </xdr:from>
    <xdr:to>
      <xdr:col>45</xdr:col>
      <xdr:colOff>177800</xdr:colOff>
      <xdr:row>85</xdr:row>
      <xdr:rowOff>41911</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7861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166370</xdr:rowOff>
    </xdr:from>
    <xdr:to>
      <xdr:col>36</xdr:col>
      <xdr:colOff>165100</xdr:colOff>
      <xdr:row>85</xdr:row>
      <xdr:rowOff>96520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6921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41911</xdr:rowOff>
    </xdr:from>
    <xdr:to>
      <xdr:col>41</xdr:col>
      <xdr:colOff>50800</xdr:colOff>
      <xdr:row>85</xdr:row>
      <xdr:rowOff>45720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6972300" y="1461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265" name="n_1aveValue【福祉施設】&#10;一人当たり面積">
          <a:extLst>
            <a:ext uri="{FF2B5EF4-FFF2-40B4-BE49-F238E27FC236}">
              <a16:creationId xmlns:a16="http://schemas.microsoft.com/office/drawing/2014/main" id="{00000000-0008-0000-0F00-000009010000}"/>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266" name="n_2aveValue【福祉施設】&#10;一人当たり面積">
          <a:extLst>
            <a:ext uri="{FF2B5EF4-FFF2-40B4-BE49-F238E27FC236}">
              <a16:creationId xmlns:a16="http://schemas.microsoft.com/office/drawing/2014/main" id="{00000000-0008-0000-0F00-00000A010000}"/>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267" name="n_3aveValue【福祉施設】&#10;一人当たり面積">
          <a:extLst>
            <a:ext uri="{FF2B5EF4-FFF2-40B4-BE49-F238E27FC236}">
              <a16:creationId xmlns:a16="http://schemas.microsoft.com/office/drawing/2014/main" id="{00000000-0008-0000-0F00-00000B010000}"/>
            </a:ext>
          </a:extLst>
        </xdr:cNvPr>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268" name="n_4aveValue【福祉施設】&#10;一人当たり面積">
          <a:extLst>
            <a:ext uri="{FF2B5EF4-FFF2-40B4-BE49-F238E27FC236}">
              <a16:creationId xmlns:a16="http://schemas.microsoft.com/office/drawing/2014/main" id="{00000000-0008-0000-0F00-00000C010000}"/>
            </a:ext>
          </a:extLst>
        </xdr:cNvPr>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76216</xdr:rowOff>
    </xdr:from>
    <xdr:ext cx="469744" cy="259045"/>
    <xdr:sp macro="" textlink="">
      <xdr:nvSpPr>
        <xdr:cNvPr id="269" name="n_1mainValue【福祉施設】&#10;一人当たり面積">
          <a:extLst>
            <a:ext uri="{FF2B5EF4-FFF2-40B4-BE49-F238E27FC236}">
              <a16:creationId xmlns:a16="http://schemas.microsoft.com/office/drawing/2014/main" id="{00000000-0008-0000-0F00-00000D010000}"/>
            </a:ext>
          </a:extLst>
        </xdr:cNvPr>
        <xdr:cNvSpPr txBox="1"/>
      </xdr:nvSpPr>
      <xdr:spPr>
        <a:xfrm>
          <a:off x="9391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270" name="n_2mainValue【福祉施設】&#10;一人当たり面積">
          <a:extLst>
            <a:ext uri="{FF2B5EF4-FFF2-40B4-BE49-F238E27FC236}">
              <a16:creationId xmlns:a16="http://schemas.microsoft.com/office/drawing/2014/main" id="{00000000-0008-0000-0F00-00000E010000}"/>
            </a:ext>
          </a:extLst>
        </xdr:cNvPr>
        <xdr:cNvSpPr txBox="1"/>
      </xdr:nvSpPr>
      <xdr:spPr>
        <a:xfrm>
          <a:off x="8515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83838</xdr:rowOff>
    </xdr:from>
    <xdr:ext cx="469744" cy="259045"/>
    <xdr:sp macro="" textlink="">
      <xdr:nvSpPr>
        <xdr:cNvPr id="271" name="n_3mainValue【福祉施設】&#10;一人当たり面積">
          <a:extLst>
            <a:ext uri="{FF2B5EF4-FFF2-40B4-BE49-F238E27FC236}">
              <a16:creationId xmlns:a16="http://schemas.microsoft.com/office/drawing/2014/main" id="{00000000-0008-0000-0F00-00000F010000}"/>
            </a:ext>
          </a:extLst>
        </xdr:cNvPr>
        <xdr:cNvSpPr txBox="1"/>
      </xdr:nvSpPr>
      <xdr:spPr>
        <a:xfrm>
          <a:off x="7626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87647</xdr:rowOff>
    </xdr:from>
    <xdr:ext cx="469744" cy="259045"/>
    <xdr:sp macro="" textlink="">
      <xdr:nvSpPr>
        <xdr:cNvPr id="272" name="n_4mainValue【福祉施設】&#10;一人当たり面積">
          <a:extLst>
            <a:ext uri="{FF2B5EF4-FFF2-40B4-BE49-F238E27FC236}">
              <a16:creationId xmlns:a16="http://schemas.microsoft.com/office/drawing/2014/main" id="{00000000-0008-0000-0F00-000010010000}"/>
            </a:ext>
          </a:extLst>
        </xdr:cNvPr>
        <xdr:cNvSpPr txBox="1"/>
      </xdr:nvSpPr>
      <xdr:spPr>
        <a:xfrm>
          <a:off x="6737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00000000-0008-0000-0F00-00002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0" name="【市民会館】&#10;有形固定資産減価償却率最小値テキスト">
          <a:extLst>
            <a:ext uri="{FF2B5EF4-FFF2-40B4-BE49-F238E27FC236}">
              <a16:creationId xmlns:a16="http://schemas.microsoft.com/office/drawing/2014/main" id="{00000000-0008-0000-0F00-00002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00000000-0008-0000-0F00-00002E010000}"/>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3827</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00000000-0008-0000-0F00-000030010000}"/>
            </a:ext>
          </a:extLst>
        </xdr:cNvPr>
        <xdr:cNvSpPr txBox="1"/>
      </xdr:nvSpPr>
      <xdr:spPr>
        <a:xfrm>
          <a:off x="4673600" y="1749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147864</xdr:rowOff>
    </xdr:from>
    <xdr:to>
      <xdr:col>20</xdr:col>
      <xdr:colOff>38100</xdr:colOff>
      <xdr:row>102</xdr:row>
      <xdr:rowOff>78014</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37465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56424</xdr:rowOff>
    </xdr:from>
    <xdr:to>
      <xdr:col>15</xdr:col>
      <xdr:colOff>101600</xdr:colOff>
      <xdr:row>101</xdr:row>
      <xdr:rowOff>158024</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28575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69487</xdr:rowOff>
    </xdr:from>
    <xdr:to>
      <xdr:col>10</xdr:col>
      <xdr:colOff>165100</xdr:colOff>
      <xdr:row>101</xdr:row>
      <xdr:rowOff>171087</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968500" y="1738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46627</xdr:rowOff>
    </xdr:from>
    <xdr:to>
      <xdr:col>6</xdr:col>
      <xdr:colOff>38100</xdr:colOff>
      <xdr:row>101</xdr:row>
      <xdr:rowOff>148227</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07950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46627</xdr:rowOff>
    </xdr:from>
    <xdr:to>
      <xdr:col>24</xdr:col>
      <xdr:colOff>114300</xdr:colOff>
      <xdr:row>101</xdr:row>
      <xdr:rowOff>148227</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4584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69504</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00000000-0008-0000-0F00-00003C010000}"/>
            </a:ext>
          </a:extLst>
        </xdr:cNvPr>
        <xdr:cNvSpPr txBox="1"/>
      </xdr:nvSpPr>
      <xdr:spPr>
        <a:xfrm>
          <a:off x="4673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152763</xdr:rowOff>
    </xdr:from>
    <xdr:to>
      <xdr:col>20</xdr:col>
      <xdr:colOff>38100</xdr:colOff>
      <xdr:row>101</xdr:row>
      <xdr:rowOff>82913</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3746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32113</xdr:rowOff>
    </xdr:from>
    <xdr:to>
      <xdr:col>24</xdr:col>
      <xdr:colOff>63500</xdr:colOff>
      <xdr:row>101</xdr:row>
      <xdr:rowOff>97427</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3797300" y="1734856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71120</xdr:rowOff>
    </xdr:from>
    <xdr:to>
      <xdr:col>15</xdr:col>
      <xdr:colOff>101600</xdr:colOff>
      <xdr:row>101</xdr:row>
      <xdr:rowOff>1270</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121920</xdr:rowOff>
    </xdr:from>
    <xdr:to>
      <xdr:col>19</xdr:col>
      <xdr:colOff>177800</xdr:colOff>
      <xdr:row>101</xdr:row>
      <xdr:rowOff>32113</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2908300" y="172669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96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121920</xdr:rowOff>
    </xdr:from>
    <xdr:to>
      <xdr:col>15</xdr:col>
      <xdr:colOff>50800</xdr:colOff>
      <xdr:row>104</xdr:row>
      <xdr:rowOff>27214</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2019300" y="17266920"/>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105411</xdr:rowOff>
    </xdr:from>
    <xdr:to>
      <xdr:col>6</xdr:col>
      <xdr:colOff>38100</xdr:colOff>
      <xdr:row>104</xdr:row>
      <xdr:rowOff>35561</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079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156211</xdr:rowOff>
    </xdr:from>
    <xdr:to>
      <xdr:col>10</xdr:col>
      <xdr:colOff>114300</xdr:colOff>
      <xdr:row>104</xdr:row>
      <xdr:rowOff>27214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130300" y="178155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69141</xdr:rowOff>
    </xdr:from>
    <xdr:ext cx="405111" cy="259045"/>
    <xdr:sp macro="" textlink="">
      <xdr:nvSpPr>
        <xdr:cNvPr id="325" name="n_1aveValue【市民会館】&#10;有形固定資産減価償却率">
          <a:extLst>
            <a:ext uri="{FF2B5EF4-FFF2-40B4-BE49-F238E27FC236}">
              <a16:creationId xmlns:a16="http://schemas.microsoft.com/office/drawing/2014/main" id="{00000000-0008-0000-0F00-000045010000}"/>
            </a:ext>
          </a:extLst>
        </xdr:cNvPr>
        <xdr:cNvSpPr txBox="1"/>
      </xdr:nvSpPr>
      <xdr:spPr>
        <a:xfrm>
          <a:off x="3582044" y="1755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149151</xdr:rowOff>
    </xdr:from>
    <xdr:ext cx="405111" cy="259045"/>
    <xdr:sp macro="" textlink="">
      <xdr:nvSpPr>
        <xdr:cNvPr id="326" name="n_2aveValue【市民会館】&#10;有形固定資産減価償却率">
          <a:extLst>
            <a:ext uri="{FF2B5EF4-FFF2-40B4-BE49-F238E27FC236}">
              <a16:creationId xmlns:a16="http://schemas.microsoft.com/office/drawing/2014/main" id="{00000000-0008-0000-0F00-000046010000}"/>
            </a:ext>
          </a:extLst>
        </xdr:cNvPr>
        <xdr:cNvSpPr txBox="1"/>
      </xdr:nvSpPr>
      <xdr:spPr>
        <a:xfrm>
          <a:off x="2705744"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16164</xdr:rowOff>
    </xdr:from>
    <xdr:ext cx="405111" cy="259045"/>
    <xdr:sp macro="" textlink="">
      <xdr:nvSpPr>
        <xdr:cNvPr id="327" name="n_3aveValue【市民会館】&#10;有形固定資産減価償却率">
          <a:extLst>
            <a:ext uri="{FF2B5EF4-FFF2-40B4-BE49-F238E27FC236}">
              <a16:creationId xmlns:a16="http://schemas.microsoft.com/office/drawing/2014/main" id="{00000000-0008-0000-0F00-000047010000}"/>
            </a:ext>
          </a:extLst>
        </xdr:cNvPr>
        <xdr:cNvSpPr txBox="1"/>
      </xdr:nvSpPr>
      <xdr:spPr>
        <a:xfrm>
          <a:off x="1816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164754</xdr:rowOff>
    </xdr:from>
    <xdr:ext cx="405111" cy="259045"/>
    <xdr:sp macro="" textlink="">
      <xdr:nvSpPr>
        <xdr:cNvPr id="328" name="n_4aveValue【市民会館】&#10;有形固定資産減価償却率">
          <a:extLst>
            <a:ext uri="{FF2B5EF4-FFF2-40B4-BE49-F238E27FC236}">
              <a16:creationId xmlns:a16="http://schemas.microsoft.com/office/drawing/2014/main" id="{00000000-0008-0000-0F00-000048010000}"/>
            </a:ext>
          </a:extLst>
        </xdr:cNvPr>
        <xdr:cNvSpPr txBox="1"/>
      </xdr:nvSpPr>
      <xdr:spPr>
        <a:xfrm>
          <a:off x="927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99440</xdr:rowOff>
    </xdr:from>
    <xdr:ext cx="405111" cy="259045"/>
    <xdr:sp macro="" textlink="">
      <xdr:nvSpPr>
        <xdr:cNvPr id="329" name="n_1mainValue【市民会館】&#10;有形固定資産減価償却率">
          <a:extLst>
            <a:ext uri="{FF2B5EF4-FFF2-40B4-BE49-F238E27FC236}">
              <a16:creationId xmlns:a16="http://schemas.microsoft.com/office/drawing/2014/main" id="{00000000-0008-0000-0F00-000049010000}"/>
            </a:ext>
          </a:extLst>
        </xdr:cNvPr>
        <xdr:cNvSpPr txBox="1"/>
      </xdr:nvSpPr>
      <xdr:spPr>
        <a:xfrm>
          <a:off x="3582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330" name="n_2mainValue【市民会館】&#10;有形固定資産減価償却率">
          <a:extLst>
            <a:ext uri="{FF2B5EF4-FFF2-40B4-BE49-F238E27FC236}">
              <a16:creationId xmlns:a16="http://schemas.microsoft.com/office/drawing/2014/main" id="{00000000-0008-0000-0F00-00004A010000}"/>
            </a:ext>
          </a:extLst>
        </xdr:cNvPr>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69141</xdr:rowOff>
    </xdr:from>
    <xdr:ext cx="405111" cy="259045"/>
    <xdr:sp macro="" textlink="">
      <xdr:nvSpPr>
        <xdr:cNvPr id="331" name="n_3mainValue【市民会館】&#10;有形固定資産減価償却率">
          <a:extLst>
            <a:ext uri="{FF2B5EF4-FFF2-40B4-BE49-F238E27FC236}">
              <a16:creationId xmlns:a16="http://schemas.microsoft.com/office/drawing/2014/main" id="{00000000-0008-0000-0F00-00004B010000}"/>
            </a:ext>
          </a:extLst>
        </xdr:cNvPr>
        <xdr:cNvSpPr txBox="1"/>
      </xdr:nvSpPr>
      <xdr:spPr>
        <a:xfrm>
          <a:off x="181674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26688</xdr:rowOff>
    </xdr:from>
    <xdr:ext cx="405111" cy="259045"/>
    <xdr:sp macro="" textlink="">
      <xdr:nvSpPr>
        <xdr:cNvPr id="332" name="n_4mainValue【市民会館】&#10;有形固定資産減価償却率">
          <a:extLst>
            <a:ext uri="{FF2B5EF4-FFF2-40B4-BE49-F238E27FC236}">
              <a16:creationId xmlns:a16="http://schemas.microsoft.com/office/drawing/2014/main" id="{00000000-0008-0000-0F00-00004C010000}"/>
            </a:ext>
          </a:extLst>
        </xdr:cNvPr>
        <xdr:cNvSpPr txBox="1"/>
      </xdr:nvSpPr>
      <xdr:spPr>
        <a:xfrm>
          <a:off x="927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0F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359" name="【市民会館】&#10;一人当たり面積最小値テキスト">
          <a:extLst>
            <a:ext uri="{FF2B5EF4-FFF2-40B4-BE49-F238E27FC236}">
              <a16:creationId xmlns:a16="http://schemas.microsoft.com/office/drawing/2014/main" id="{00000000-0008-0000-0F00-000067010000}"/>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361" name="【市民会館】&#10;一人当たり面積最大値テキスト">
          <a:extLst>
            <a:ext uri="{FF2B5EF4-FFF2-40B4-BE49-F238E27FC236}">
              <a16:creationId xmlns:a16="http://schemas.microsoft.com/office/drawing/2014/main" id="{00000000-0008-0000-0F00-000069010000}"/>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561</xdr:rowOff>
    </xdr:from>
    <xdr:ext cx="469744" cy="259045"/>
    <xdr:sp macro="" textlink="">
      <xdr:nvSpPr>
        <xdr:cNvPr id="363" name="【市民会館】&#10;一人当たり面積平均値テキスト">
          <a:extLst>
            <a:ext uri="{FF2B5EF4-FFF2-40B4-BE49-F238E27FC236}">
              <a16:creationId xmlns:a16="http://schemas.microsoft.com/office/drawing/2014/main" id="{00000000-0008-0000-0F00-00006B010000}"/>
            </a:ext>
          </a:extLst>
        </xdr:cNvPr>
        <xdr:cNvSpPr txBox="1"/>
      </xdr:nvSpPr>
      <xdr:spPr>
        <a:xfrm>
          <a:off x="10515600" y="1783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869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7810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74386</xdr:rowOff>
    </xdr:from>
    <xdr:to>
      <xdr:col>36</xdr:col>
      <xdr:colOff>165100</xdr:colOff>
      <xdr:row>105</xdr:row>
      <xdr:rowOff>4536</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692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100512</xdr:rowOff>
    </xdr:from>
    <xdr:to>
      <xdr:col>55</xdr:col>
      <xdr:colOff>50800</xdr:colOff>
      <xdr:row>101</xdr:row>
      <xdr:rowOff>30662</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10426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15439</xdr:rowOff>
    </xdr:from>
    <xdr:ext cx="469744" cy="259045"/>
    <xdr:sp macro="" textlink="">
      <xdr:nvSpPr>
        <xdr:cNvPr id="375" name="【市民会館】&#10;一人当たり面積該当値テキスト">
          <a:extLst>
            <a:ext uri="{FF2B5EF4-FFF2-40B4-BE49-F238E27FC236}">
              <a16:creationId xmlns:a16="http://schemas.microsoft.com/office/drawing/2014/main" id="{00000000-0008-0000-0F00-000077010000}"/>
            </a:ext>
          </a:extLst>
        </xdr:cNvPr>
        <xdr:cNvSpPr txBox="1"/>
      </xdr:nvSpPr>
      <xdr:spPr>
        <a:xfrm>
          <a:off x="10515600" y="1716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120106</xdr:rowOff>
    </xdr:from>
    <xdr:to>
      <xdr:col>50</xdr:col>
      <xdr:colOff>165100</xdr:colOff>
      <xdr:row>101</xdr:row>
      <xdr:rowOff>50256</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9588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151312</xdr:rowOff>
    </xdr:from>
    <xdr:to>
      <xdr:col>55</xdr:col>
      <xdr:colOff>0</xdr:colOff>
      <xdr:row>100</xdr:row>
      <xdr:rowOff>170906</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9639300" y="172963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139700</xdr:rowOff>
    </xdr:from>
    <xdr:to>
      <xdr:col>46</xdr:col>
      <xdr:colOff>38100</xdr:colOff>
      <xdr:row>101</xdr:row>
      <xdr:rowOff>69850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8699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170906</xdr:rowOff>
    </xdr:from>
    <xdr:to>
      <xdr:col>50</xdr:col>
      <xdr:colOff>114300</xdr:colOff>
      <xdr:row>101</xdr:row>
      <xdr:rowOff>19050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8750300" y="173159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90714</xdr:rowOff>
    </xdr:from>
    <xdr:to>
      <xdr:col>41</xdr:col>
      <xdr:colOff>101600</xdr:colOff>
      <xdr:row>103</xdr:row>
      <xdr:rowOff>20864</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781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19050</xdr:rowOff>
    </xdr:from>
    <xdr:to>
      <xdr:col>45</xdr:col>
      <xdr:colOff>177800</xdr:colOff>
      <xdr:row>102</xdr:row>
      <xdr:rowOff>141514</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7861300" y="1733550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107043</xdr:rowOff>
    </xdr:from>
    <xdr:to>
      <xdr:col>36</xdr:col>
      <xdr:colOff>165100</xdr:colOff>
      <xdr:row>103</xdr:row>
      <xdr:rowOff>37193</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692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141514</xdr:rowOff>
    </xdr:from>
    <xdr:to>
      <xdr:col>41</xdr:col>
      <xdr:colOff>50800</xdr:colOff>
      <xdr:row>102</xdr:row>
      <xdr:rowOff>157843</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6972300" y="176294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144253</xdr:rowOff>
    </xdr:from>
    <xdr:ext cx="469744" cy="259045"/>
    <xdr:sp macro="" textlink="">
      <xdr:nvSpPr>
        <xdr:cNvPr id="384" name="n_1aveValue【市民会館】&#10;一人当たり面積">
          <a:extLst>
            <a:ext uri="{FF2B5EF4-FFF2-40B4-BE49-F238E27FC236}">
              <a16:creationId xmlns:a16="http://schemas.microsoft.com/office/drawing/2014/main" id="{00000000-0008-0000-0F00-000080010000}"/>
            </a:ext>
          </a:extLst>
        </xdr:cNvPr>
        <xdr:cNvSpPr txBox="1"/>
      </xdr:nvSpPr>
      <xdr:spPr>
        <a:xfrm>
          <a:off x="9391727" y="179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11991</xdr:rowOff>
    </xdr:from>
    <xdr:ext cx="469744" cy="259045"/>
    <xdr:sp macro="" textlink="">
      <xdr:nvSpPr>
        <xdr:cNvPr id="385" name="n_2aveValue【市民会館】&#10;一人当たり面積">
          <a:extLst>
            <a:ext uri="{FF2B5EF4-FFF2-40B4-BE49-F238E27FC236}">
              <a16:creationId xmlns:a16="http://schemas.microsoft.com/office/drawing/2014/main" id="{00000000-0008-0000-0F00-000081010000}"/>
            </a:ext>
          </a:extLst>
        </xdr:cNvPr>
        <xdr:cNvSpPr txBox="1"/>
      </xdr:nvSpPr>
      <xdr:spPr>
        <a:xfrm>
          <a:off x="8515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124658</xdr:rowOff>
    </xdr:from>
    <xdr:ext cx="469744" cy="259045"/>
    <xdr:sp macro="" textlink="">
      <xdr:nvSpPr>
        <xdr:cNvPr id="386" name="n_3aveValue【市民会館】&#10;一人当たり面積">
          <a:extLst>
            <a:ext uri="{FF2B5EF4-FFF2-40B4-BE49-F238E27FC236}">
              <a16:creationId xmlns:a16="http://schemas.microsoft.com/office/drawing/2014/main" id="{00000000-0008-0000-0F00-000082010000}"/>
            </a:ext>
          </a:extLst>
        </xdr:cNvPr>
        <xdr:cNvSpPr txBox="1"/>
      </xdr:nvSpPr>
      <xdr:spPr>
        <a:xfrm>
          <a:off x="7626427" y="179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167113</xdr:rowOff>
    </xdr:from>
    <xdr:ext cx="469744" cy="259045"/>
    <xdr:sp macro="" textlink="">
      <xdr:nvSpPr>
        <xdr:cNvPr id="387" name="n_4aveValue【市民会館】&#10;一人当たり面積">
          <a:extLst>
            <a:ext uri="{FF2B5EF4-FFF2-40B4-BE49-F238E27FC236}">
              <a16:creationId xmlns:a16="http://schemas.microsoft.com/office/drawing/2014/main" id="{00000000-0008-0000-0F00-000083010000}"/>
            </a:ext>
          </a:extLst>
        </xdr:cNvPr>
        <xdr:cNvSpPr txBox="1"/>
      </xdr:nvSpPr>
      <xdr:spPr>
        <a:xfrm>
          <a:off x="6737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66783</xdr:rowOff>
    </xdr:from>
    <xdr:ext cx="469744" cy="259045"/>
    <xdr:sp macro="" textlink="">
      <xdr:nvSpPr>
        <xdr:cNvPr id="388" name="n_1mainValue【市民会館】&#10;一人当たり面積">
          <a:extLst>
            <a:ext uri="{FF2B5EF4-FFF2-40B4-BE49-F238E27FC236}">
              <a16:creationId xmlns:a16="http://schemas.microsoft.com/office/drawing/2014/main" id="{00000000-0008-0000-0F00-000084010000}"/>
            </a:ext>
          </a:extLst>
        </xdr:cNvPr>
        <xdr:cNvSpPr txBox="1"/>
      </xdr:nvSpPr>
      <xdr:spPr>
        <a:xfrm>
          <a:off x="9391727" y="170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86377</xdr:rowOff>
    </xdr:from>
    <xdr:ext cx="469744" cy="259045"/>
    <xdr:sp macro="" textlink="">
      <xdr:nvSpPr>
        <xdr:cNvPr id="389" name="n_2mainValue【市民会館】&#10;一人当たり面積">
          <a:extLst>
            <a:ext uri="{FF2B5EF4-FFF2-40B4-BE49-F238E27FC236}">
              <a16:creationId xmlns:a16="http://schemas.microsoft.com/office/drawing/2014/main" id="{00000000-0008-0000-0F00-000085010000}"/>
            </a:ext>
          </a:extLst>
        </xdr:cNvPr>
        <xdr:cNvSpPr txBox="1"/>
      </xdr:nvSpPr>
      <xdr:spPr>
        <a:xfrm>
          <a:off x="8515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37391</xdr:rowOff>
    </xdr:from>
    <xdr:ext cx="469744" cy="259045"/>
    <xdr:sp macro="" textlink="">
      <xdr:nvSpPr>
        <xdr:cNvPr id="390" name="n_3mainValue【市民会館】&#10;一人当たり面積">
          <a:extLst>
            <a:ext uri="{FF2B5EF4-FFF2-40B4-BE49-F238E27FC236}">
              <a16:creationId xmlns:a16="http://schemas.microsoft.com/office/drawing/2014/main" id="{00000000-0008-0000-0F00-000086010000}"/>
            </a:ext>
          </a:extLst>
        </xdr:cNvPr>
        <xdr:cNvSpPr txBox="1"/>
      </xdr:nvSpPr>
      <xdr:spPr>
        <a:xfrm>
          <a:off x="7626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53720</xdr:rowOff>
    </xdr:from>
    <xdr:ext cx="469744" cy="259045"/>
    <xdr:sp macro="" textlink="">
      <xdr:nvSpPr>
        <xdr:cNvPr id="391" name="n_4mainValue【市民会館】&#10;一人当たり面積">
          <a:extLst>
            <a:ext uri="{FF2B5EF4-FFF2-40B4-BE49-F238E27FC236}">
              <a16:creationId xmlns:a16="http://schemas.microsoft.com/office/drawing/2014/main" id="{00000000-0008-0000-0F00-000087010000}"/>
            </a:ext>
          </a:extLst>
        </xdr:cNvPr>
        <xdr:cNvSpPr txBox="1"/>
      </xdr:nvSpPr>
      <xdr:spPr>
        <a:xfrm>
          <a:off x="67374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61323</xdr:rowOff>
    </xdr:from>
    <xdr:to>
      <xdr:col>85</xdr:col>
      <xdr:colOff>177800</xdr:colOff>
      <xdr:row>34</xdr:row>
      <xdr:rowOff>162923</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6268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84200</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6357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121739</xdr:rowOff>
    </xdr:from>
    <xdr:to>
      <xdr:col>81</xdr:col>
      <xdr:colOff>101600</xdr:colOff>
      <xdr:row>34</xdr:row>
      <xdr:rowOff>51889</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430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1089</xdr:rowOff>
    </xdr:from>
    <xdr:to>
      <xdr:col>85</xdr:col>
      <xdr:colOff>127000</xdr:colOff>
      <xdr:row>34</xdr:row>
      <xdr:rowOff>112123</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5481300" y="5830389"/>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1089</xdr:rowOff>
    </xdr:from>
    <xdr:to>
      <xdr:col>81</xdr:col>
      <xdr:colOff>50800</xdr:colOff>
      <xdr:row>37</xdr:row>
      <xdr:rowOff>166007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4592300" y="5830389"/>
          <a:ext cx="889000" cy="6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166007</xdr:rowOff>
    </xdr:from>
    <xdr:to>
      <xdr:col>76</xdr:col>
      <xdr:colOff>114300</xdr:colOff>
      <xdr:row>38</xdr:row>
      <xdr:rowOff>20683</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3703300" y="65096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111941</xdr:rowOff>
    </xdr:from>
    <xdr:to>
      <xdr:col>67</xdr:col>
      <xdr:colOff>101600</xdr:colOff>
      <xdr:row>42</xdr:row>
      <xdr:rowOff>42091</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20683</xdr:rowOff>
    </xdr:from>
    <xdr:to>
      <xdr:col>71</xdr:col>
      <xdr:colOff>177800</xdr:colOff>
      <xdr:row>41</xdr:row>
      <xdr:rowOff>162741</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2814300" y="6535783"/>
          <a:ext cx="889000" cy="6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68416</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88010</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33218</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F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F00-0000DE010000}"/>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F00-0000E0010000}"/>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F00-0000E2010000}"/>
            </a:ext>
          </a:extLst>
        </xdr:cNvPr>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135677</xdr:rowOff>
    </xdr:from>
    <xdr:to>
      <xdr:col>116</xdr:col>
      <xdr:colOff>114300</xdr:colOff>
      <xdr:row>41</xdr:row>
      <xdr:rowOff>65827</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2110700" y="69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114104</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F00-0000EE010000}"/>
            </a:ext>
          </a:extLst>
        </xdr:cNvPr>
        <xdr:cNvSpPr txBox="1"/>
      </xdr:nvSpPr>
      <xdr:spPr>
        <a:xfrm>
          <a:off x="22199600" y="69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125739</xdr:rowOff>
    </xdr:from>
    <xdr:to>
      <xdr:col>112</xdr:col>
      <xdr:colOff>38100</xdr:colOff>
      <xdr:row>41</xdr:row>
      <xdr:rowOff>55889</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1272500" y="69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5089</xdr:rowOff>
    </xdr:from>
    <xdr:to>
      <xdr:col>116</xdr:col>
      <xdr:colOff>63500</xdr:colOff>
      <xdr:row>41</xdr:row>
      <xdr:rowOff>15027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1323300" y="7034539"/>
          <a:ext cx="8382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127457</xdr:rowOff>
    </xdr:from>
    <xdr:to>
      <xdr:col>107</xdr:col>
      <xdr:colOff>101600</xdr:colOff>
      <xdr:row>40</xdr:row>
      <xdr:rowOff>57607</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68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6807</xdr:rowOff>
    </xdr:from>
    <xdr:to>
      <xdr:col>111</xdr:col>
      <xdr:colOff>177800</xdr:colOff>
      <xdr:row>41</xdr:row>
      <xdr:rowOff>5089</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0434300" y="6864807"/>
          <a:ext cx="889000" cy="16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45876</xdr:rowOff>
    </xdr:from>
    <xdr:to>
      <xdr:col>102</xdr:col>
      <xdr:colOff>165100</xdr:colOff>
      <xdr:row>39</xdr:row>
      <xdr:rowOff>147476</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9494500" y="67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96676</xdr:rowOff>
    </xdr:from>
    <xdr:to>
      <xdr:col>107</xdr:col>
      <xdr:colOff>50800</xdr:colOff>
      <xdr:row>40</xdr:row>
      <xdr:rowOff>6807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9545300" y="6783226"/>
          <a:ext cx="889000" cy="8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124211</xdr:rowOff>
    </xdr:from>
    <xdr:to>
      <xdr:col>98</xdr:col>
      <xdr:colOff>38100</xdr:colOff>
      <xdr:row>40</xdr:row>
      <xdr:rowOff>54361</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8605500" y="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96676</xdr:rowOff>
    </xdr:from>
    <xdr:to>
      <xdr:col>102</xdr:col>
      <xdr:colOff>114300</xdr:colOff>
      <xdr:row>40</xdr:row>
      <xdr:rowOff>3561</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8656300" y="6783226"/>
          <a:ext cx="8890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34795" y="65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40641</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45795" y="689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57797</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56795" y="691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47016</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1043411" y="70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48734</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20134795" y="690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164003</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9245795" y="650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70888</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8356795" y="658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00000000-0008-0000-0F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9" name="【消防施設】&#10;有形固定資産減価償却率該当値テキスト">
          <a:extLst>
            <a:ext uri="{FF2B5EF4-FFF2-40B4-BE49-F238E27FC236}">
              <a16:creationId xmlns:a16="http://schemas.microsoft.com/office/drawing/2014/main" id="{00000000-0008-0000-0F00-000039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579" name="n_2ave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580" name="n_3ave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581" name="n_4aveValue【消防施設】&#10;有形固定資産減価償却率">
          <a:extLst>
            <a:ext uri="{FF2B5EF4-FFF2-40B4-BE49-F238E27FC236}">
              <a16:creationId xmlns:a16="http://schemas.microsoft.com/office/drawing/2014/main" id="{00000000-0008-0000-0F00-000045020000}"/>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2" name="n_1mainValue【消防施設】&#10;有形固定資産減価償却率">
          <a:extLst>
            <a:ext uri="{FF2B5EF4-FFF2-40B4-BE49-F238E27FC236}">
              <a16:creationId xmlns:a16="http://schemas.microsoft.com/office/drawing/2014/main" id="{00000000-0008-0000-0F00-000046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3" name="n_2mainValue【消防施設】&#10;有形固定資産減価償却率">
          <a:extLst>
            <a:ext uri="{FF2B5EF4-FFF2-40B4-BE49-F238E27FC236}">
              <a16:creationId xmlns:a16="http://schemas.microsoft.com/office/drawing/2014/main" id="{00000000-0008-0000-0F00-000047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4" name="n_3mainValue【消防施設】&#10;有形固定資産減価償却率">
          <a:extLst>
            <a:ext uri="{FF2B5EF4-FFF2-40B4-BE49-F238E27FC236}">
              <a16:creationId xmlns:a16="http://schemas.microsoft.com/office/drawing/2014/main" id="{00000000-0008-0000-0F00-000048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5" name="n_4mainValue【消防施設】&#10;有形固定資産減価償却率">
          <a:extLst>
            <a:ext uri="{FF2B5EF4-FFF2-40B4-BE49-F238E27FC236}">
              <a16:creationId xmlns:a16="http://schemas.microsoft.com/office/drawing/2014/main" id="{00000000-0008-0000-0F00-000049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a:extLst>
            <a:ext uri="{FF2B5EF4-FFF2-40B4-BE49-F238E27FC236}">
              <a16:creationId xmlns:a16="http://schemas.microsoft.com/office/drawing/2014/main" id="{00000000-0008-0000-0F00-00006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12" name="【消防施設】&#10;一人当たり面積最小値テキスト">
          <a:extLst>
            <a:ext uri="{FF2B5EF4-FFF2-40B4-BE49-F238E27FC236}">
              <a16:creationId xmlns:a16="http://schemas.microsoft.com/office/drawing/2014/main" id="{00000000-0008-0000-0F00-000064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614" name="【消防施設】&#10;一人当たり面積最大値テキスト">
          <a:extLst>
            <a:ext uri="{FF2B5EF4-FFF2-40B4-BE49-F238E27FC236}">
              <a16:creationId xmlns:a16="http://schemas.microsoft.com/office/drawing/2014/main" id="{00000000-0008-0000-0F00-000066020000}"/>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616" name="【消防施設】&#10;一人当たり面積平均値テキスト">
          <a:extLst>
            <a:ext uri="{FF2B5EF4-FFF2-40B4-BE49-F238E27FC236}">
              <a16:creationId xmlns:a16="http://schemas.microsoft.com/office/drawing/2014/main" id="{00000000-0008-0000-0F00-000068020000}"/>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104866</xdr:rowOff>
    </xdr:from>
    <xdr:to>
      <xdr:col>116</xdr:col>
      <xdr:colOff>114300</xdr:colOff>
      <xdr:row>87</xdr:row>
      <xdr:rowOff>35016</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221107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19793</xdr:rowOff>
    </xdr:from>
    <xdr:ext cx="469744" cy="259045"/>
    <xdr:sp macro="" textlink="">
      <xdr:nvSpPr>
        <xdr:cNvPr id="628" name="【消防施設】&#10;一人当たり面積該当値テキスト">
          <a:extLst>
            <a:ext uri="{FF2B5EF4-FFF2-40B4-BE49-F238E27FC236}">
              <a16:creationId xmlns:a16="http://schemas.microsoft.com/office/drawing/2014/main" id="{00000000-0008-0000-0F00-000074020000}"/>
            </a:ext>
          </a:extLst>
        </xdr:cNvPr>
        <xdr:cNvSpPr txBox="1"/>
      </xdr:nvSpPr>
      <xdr:spPr>
        <a:xfrm>
          <a:off x="22199600" y="1476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104866</xdr:rowOff>
    </xdr:from>
    <xdr:to>
      <xdr:col>112</xdr:col>
      <xdr:colOff>38100</xdr:colOff>
      <xdr:row>87</xdr:row>
      <xdr:rowOff>35016</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1272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155666</xdr:rowOff>
    </xdr:from>
    <xdr:to>
      <xdr:col>116</xdr:col>
      <xdr:colOff>63500</xdr:colOff>
      <xdr:row>86</xdr:row>
      <xdr:rowOff>155666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1323300" y="1490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104866</xdr:rowOff>
    </xdr:from>
    <xdr:to>
      <xdr:col>107</xdr:col>
      <xdr:colOff>101600</xdr:colOff>
      <xdr:row>87</xdr:row>
      <xdr:rowOff>35016</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20383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155666</xdr:rowOff>
    </xdr:from>
    <xdr:to>
      <xdr:col>111</xdr:col>
      <xdr:colOff>177800</xdr:colOff>
      <xdr:row>86</xdr:row>
      <xdr:rowOff>155666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0434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104866</xdr:rowOff>
    </xdr:from>
    <xdr:to>
      <xdr:col>102</xdr:col>
      <xdr:colOff>165100</xdr:colOff>
      <xdr:row>87</xdr:row>
      <xdr:rowOff>35016</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9494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155666</xdr:rowOff>
    </xdr:from>
    <xdr:to>
      <xdr:col>107</xdr:col>
      <xdr:colOff>50800</xdr:colOff>
      <xdr:row>86</xdr:row>
      <xdr:rowOff>155666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9545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104866</xdr:rowOff>
    </xdr:from>
    <xdr:to>
      <xdr:col>98</xdr:col>
      <xdr:colOff>38100</xdr:colOff>
      <xdr:row>87</xdr:row>
      <xdr:rowOff>35016</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8605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155666</xdr:rowOff>
    </xdr:from>
    <xdr:to>
      <xdr:col>102</xdr:col>
      <xdr:colOff>114300</xdr:colOff>
      <xdr:row>86</xdr:row>
      <xdr:rowOff>155666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656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637" name="n_1aveValue【消防施設】&#10;一人当たり面積">
          <a:extLst>
            <a:ext uri="{FF2B5EF4-FFF2-40B4-BE49-F238E27FC236}">
              <a16:creationId xmlns:a16="http://schemas.microsoft.com/office/drawing/2014/main" id="{00000000-0008-0000-0F00-00007D020000}"/>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38" name="n_2aveValue【消防施設】&#10;一人当たり面積">
          <a:extLst>
            <a:ext uri="{FF2B5EF4-FFF2-40B4-BE49-F238E27FC236}">
              <a16:creationId xmlns:a16="http://schemas.microsoft.com/office/drawing/2014/main" id="{00000000-0008-0000-0F00-00007E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639" name="n_3aveValue【消防施設】&#10;一人当たり面積">
          <a:extLst>
            <a:ext uri="{FF2B5EF4-FFF2-40B4-BE49-F238E27FC236}">
              <a16:creationId xmlns:a16="http://schemas.microsoft.com/office/drawing/2014/main" id="{00000000-0008-0000-0F00-00007F020000}"/>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640" name="n_4aveValue【消防施設】&#10;一人当たり面積">
          <a:extLst>
            <a:ext uri="{FF2B5EF4-FFF2-40B4-BE49-F238E27FC236}">
              <a16:creationId xmlns:a16="http://schemas.microsoft.com/office/drawing/2014/main" id="{00000000-0008-0000-0F00-000080020000}"/>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26143</xdr:rowOff>
    </xdr:from>
    <xdr:ext cx="469744" cy="259045"/>
    <xdr:sp macro="" textlink="">
      <xdr:nvSpPr>
        <xdr:cNvPr id="641" name="n_1mainValue【消防施設】&#10;一人当たり面積">
          <a:extLst>
            <a:ext uri="{FF2B5EF4-FFF2-40B4-BE49-F238E27FC236}">
              <a16:creationId xmlns:a16="http://schemas.microsoft.com/office/drawing/2014/main" id="{00000000-0008-0000-0F00-000081020000}"/>
            </a:ext>
          </a:extLst>
        </xdr:cNvPr>
        <xdr:cNvSpPr txBox="1"/>
      </xdr:nvSpPr>
      <xdr:spPr>
        <a:xfrm>
          <a:off x="210757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26143</xdr:rowOff>
    </xdr:from>
    <xdr:ext cx="469744" cy="259045"/>
    <xdr:sp macro="" textlink="">
      <xdr:nvSpPr>
        <xdr:cNvPr id="642" name="n_2mainValue【消防施設】&#10;一人当たり面積">
          <a:extLst>
            <a:ext uri="{FF2B5EF4-FFF2-40B4-BE49-F238E27FC236}">
              <a16:creationId xmlns:a16="http://schemas.microsoft.com/office/drawing/2014/main" id="{00000000-0008-0000-0F00-000082020000}"/>
            </a:ext>
          </a:extLst>
        </xdr:cNvPr>
        <xdr:cNvSpPr txBox="1"/>
      </xdr:nvSpPr>
      <xdr:spPr>
        <a:xfrm>
          <a:off x="20199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26143</xdr:rowOff>
    </xdr:from>
    <xdr:ext cx="469744" cy="259045"/>
    <xdr:sp macro="" textlink="">
      <xdr:nvSpPr>
        <xdr:cNvPr id="643" name="n_3mainValue【消防施設】&#10;一人当たり面積">
          <a:extLst>
            <a:ext uri="{FF2B5EF4-FFF2-40B4-BE49-F238E27FC236}">
              <a16:creationId xmlns:a16="http://schemas.microsoft.com/office/drawing/2014/main" id="{00000000-0008-0000-0F00-000083020000}"/>
            </a:ext>
          </a:extLst>
        </xdr:cNvPr>
        <xdr:cNvSpPr txBox="1"/>
      </xdr:nvSpPr>
      <xdr:spPr>
        <a:xfrm>
          <a:off x="19310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26143</xdr:rowOff>
    </xdr:from>
    <xdr:ext cx="469744" cy="259045"/>
    <xdr:sp macro="" textlink="">
      <xdr:nvSpPr>
        <xdr:cNvPr id="644" name="n_4mainValue【消防施設】&#10;一人当たり面積">
          <a:extLst>
            <a:ext uri="{FF2B5EF4-FFF2-40B4-BE49-F238E27FC236}">
              <a16:creationId xmlns:a16="http://schemas.microsoft.com/office/drawing/2014/main" id="{00000000-0008-0000-0F00-000084020000}"/>
            </a:ext>
          </a:extLst>
        </xdr:cNvPr>
        <xdr:cNvSpPr txBox="1"/>
      </xdr:nvSpPr>
      <xdr:spPr>
        <a:xfrm>
          <a:off x="18421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id="{00000000-0008-0000-0F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70" name="【庁舎】&#10;有形固定資産減価償却率最小値テキスト">
          <a:extLst>
            <a:ext uri="{FF2B5EF4-FFF2-40B4-BE49-F238E27FC236}">
              <a16:creationId xmlns:a16="http://schemas.microsoft.com/office/drawing/2014/main" id="{00000000-0008-0000-0F00-00009E020000}"/>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672" name="【庁舎】&#10;有形固定資産減価償却率最大値テキスト">
          <a:extLst>
            <a:ext uri="{FF2B5EF4-FFF2-40B4-BE49-F238E27FC236}">
              <a16:creationId xmlns:a16="http://schemas.microsoft.com/office/drawing/2014/main" id="{00000000-0008-0000-0F00-0000A0020000}"/>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32402</xdr:rowOff>
    </xdr:from>
    <xdr:ext cx="405111" cy="259045"/>
    <xdr:sp macro="" textlink="">
      <xdr:nvSpPr>
        <xdr:cNvPr id="674" name="【庁舎】&#10;有形固定資産減価償却率平均値テキスト">
          <a:extLst>
            <a:ext uri="{FF2B5EF4-FFF2-40B4-BE49-F238E27FC236}">
              <a16:creationId xmlns:a16="http://schemas.microsoft.com/office/drawing/2014/main" id="{00000000-0008-0000-0F00-0000A2020000}"/>
            </a:ext>
          </a:extLst>
        </xdr:cNvPr>
        <xdr:cNvSpPr txBox="1"/>
      </xdr:nvSpPr>
      <xdr:spPr>
        <a:xfrm>
          <a:off x="16357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133986</xdr:rowOff>
    </xdr:from>
    <xdr:to>
      <xdr:col>85</xdr:col>
      <xdr:colOff>177800</xdr:colOff>
      <xdr:row>103</xdr:row>
      <xdr:rowOff>64136</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156863</xdr:rowOff>
    </xdr:from>
    <xdr:ext cx="405111" cy="259045"/>
    <xdr:sp macro="" textlink="">
      <xdr:nvSpPr>
        <xdr:cNvPr id="686" name="【庁舎】&#10;有形固定資産減価償却率該当値テキスト">
          <a:extLst>
            <a:ext uri="{FF2B5EF4-FFF2-40B4-BE49-F238E27FC236}">
              <a16:creationId xmlns:a16="http://schemas.microsoft.com/office/drawing/2014/main" id="{00000000-0008-0000-0F00-0000AE020000}"/>
            </a:ext>
          </a:extLst>
        </xdr:cNvPr>
        <xdr:cNvSpPr txBox="1"/>
      </xdr:nvSpPr>
      <xdr:spPr>
        <a:xfrm>
          <a:off x="16357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124461</xdr:rowOff>
    </xdr:from>
    <xdr:to>
      <xdr:col>81</xdr:col>
      <xdr:colOff>101600</xdr:colOff>
      <xdr:row>103</xdr:row>
      <xdr:rowOff>54611</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5430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3811</xdr:rowOff>
    </xdr:from>
    <xdr:to>
      <xdr:col>85</xdr:col>
      <xdr:colOff>127000</xdr:colOff>
      <xdr:row>103</xdr:row>
      <xdr:rowOff>13336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5481300" y="176631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107</xdr:row>
      <xdr:rowOff>57150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14592300" y="17663161"/>
          <a:ext cx="889000" cy="73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33020</xdr:rowOff>
    </xdr:from>
    <xdr:to>
      <xdr:col>72</xdr:col>
      <xdr:colOff>38100</xdr:colOff>
      <xdr:row>107</xdr:row>
      <xdr:rowOff>134620</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365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57150</xdr:rowOff>
    </xdr:from>
    <xdr:to>
      <xdr:col>76</xdr:col>
      <xdr:colOff>114300</xdr:colOff>
      <xdr:row>107</xdr:row>
      <xdr:rowOff>83820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13703300" y="18402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164464</xdr:rowOff>
    </xdr:from>
    <xdr:to>
      <xdr:col>67</xdr:col>
      <xdr:colOff>101600</xdr:colOff>
      <xdr:row>107</xdr:row>
      <xdr:rowOff>94614</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1276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43814</xdr:rowOff>
    </xdr:from>
    <xdr:to>
      <xdr:col>71</xdr:col>
      <xdr:colOff>177800</xdr:colOff>
      <xdr:row>107</xdr:row>
      <xdr:rowOff>83820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814300" y="183889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95" name="n_1aveValue【庁舎】&#10;有形固定資産減価償却率">
          <a:extLst>
            <a:ext uri="{FF2B5EF4-FFF2-40B4-BE49-F238E27FC236}">
              <a16:creationId xmlns:a16="http://schemas.microsoft.com/office/drawing/2014/main" id="{00000000-0008-0000-0F00-0000B7020000}"/>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6" name="n_2aveValue【庁舎】&#10;有形固定資産減価償却率">
          <a:extLst>
            <a:ext uri="{FF2B5EF4-FFF2-40B4-BE49-F238E27FC236}">
              <a16:creationId xmlns:a16="http://schemas.microsoft.com/office/drawing/2014/main" id="{00000000-0008-0000-0F00-0000B802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97" name="n_3aveValue【庁舎】&#10;有形固定資産減価償却率">
          <a:extLst>
            <a:ext uri="{FF2B5EF4-FFF2-40B4-BE49-F238E27FC236}">
              <a16:creationId xmlns:a16="http://schemas.microsoft.com/office/drawing/2014/main" id="{00000000-0008-0000-0F00-0000B9020000}"/>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8" name="n_4aveValue【庁舎】&#10;有形固定資産減価償却率">
          <a:extLst>
            <a:ext uri="{FF2B5EF4-FFF2-40B4-BE49-F238E27FC236}">
              <a16:creationId xmlns:a16="http://schemas.microsoft.com/office/drawing/2014/main" id="{00000000-0008-0000-0F00-0000BA02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71138</xdr:rowOff>
    </xdr:from>
    <xdr:ext cx="405111" cy="259045"/>
    <xdr:sp macro="" textlink="">
      <xdr:nvSpPr>
        <xdr:cNvPr id="699" name="n_1mainValue【庁舎】&#10;有形固定資産減価償却率">
          <a:extLst>
            <a:ext uri="{FF2B5EF4-FFF2-40B4-BE49-F238E27FC236}">
              <a16:creationId xmlns:a16="http://schemas.microsoft.com/office/drawing/2014/main" id="{00000000-0008-0000-0F00-0000BB020000}"/>
            </a:ext>
          </a:extLst>
        </xdr:cNvPr>
        <xdr:cNvSpPr txBox="1"/>
      </xdr:nvSpPr>
      <xdr:spPr>
        <a:xfrm>
          <a:off x="15266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700" name="n_2mainValue【庁舎】&#10;有形固定資産減価償却率">
          <a:extLst>
            <a:ext uri="{FF2B5EF4-FFF2-40B4-BE49-F238E27FC236}">
              <a16:creationId xmlns:a16="http://schemas.microsoft.com/office/drawing/2014/main" id="{00000000-0008-0000-0F00-0000BC020000}"/>
            </a:ext>
          </a:extLst>
        </xdr:cNvPr>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125747</xdr:rowOff>
    </xdr:from>
    <xdr:ext cx="405111" cy="259045"/>
    <xdr:sp macro="" textlink="">
      <xdr:nvSpPr>
        <xdr:cNvPr id="701" name="n_3mainValue【庁舎】&#10;有形固定資産減価償却率">
          <a:extLst>
            <a:ext uri="{FF2B5EF4-FFF2-40B4-BE49-F238E27FC236}">
              <a16:creationId xmlns:a16="http://schemas.microsoft.com/office/drawing/2014/main" id="{00000000-0008-0000-0F00-0000BD020000}"/>
            </a:ext>
          </a:extLst>
        </xdr:cNvPr>
        <xdr:cNvSpPr txBox="1"/>
      </xdr:nvSpPr>
      <xdr:spPr>
        <a:xfrm>
          <a:off x="13500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85741</xdr:rowOff>
    </xdr:from>
    <xdr:ext cx="405111" cy="259045"/>
    <xdr:sp macro="" textlink="">
      <xdr:nvSpPr>
        <xdr:cNvPr id="702" name="n_4mainValue【庁舎】&#10;有形固定資産減価償却率">
          <a:extLst>
            <a:ext uri="{FF2B5EF4-FFF2-40B4-BE49-F238E27FC236}">
              <a16:creationId xmlns:a16="http://schemas.microsoft.com/office/drawing/2014/main" id="{00000000-0008-0000-0F00-0000BE020000}"/>
            </a:ext>
          </a:extLst>
        </xdr:cNvPr>
        <xdr:cNvSpPr txBox="1"/>
      </xdr:nvSpPr>
      <xdr:spPr>
        <a:xfrm>
          <a:off x="12611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F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727" name="【庁舎】&#10;一人当たり面積最小値テキスト">
          <a:extLst>
            <a:ext uri="{FF2B5EF4-FFF2-40B4-BE49-F238E27FC236}">
              <a16:creationId xmlns:a16="http://schemas.microsoft.com/office/drawing/2014/main" id="{00000000-0008-0000-0F00-0000D7020000}"/>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729" name="【庁舎】&#10;一人当たり面積最大値テキスト">
          <a:extLst>
            <a:ext uri="{FF2B5EF4-FFF2-40B4-BE49-F238E27FC236}">
              <a16:creationId xmlns:a16="http://schemas.microsoft.com/office/drawing/2014/main" id="{00000000-0008-0000-0F00-0000D9020000}"/>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731" name="【庁舎】&#10;一人当たり面積平均値テキスト">
          <a:extLst>
            <a:ext uri="{FF2B5EF4-FFF2-40B4-BE49-F238E27FC236}">
              <a16:creationId xmlns:a16="http://schemas.microsoft.com/office/drawing/2014/main" id="{00000000-0008-0000-0F00-0000DB020000}"/>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xdr:rowOff>
    </xdr:from>
    <xdr:to>
      <xdr:col>116</xdr:col>
      <xdr:colOff>114300</xdr:colOff>
      <xdr:row>107</xdr:row>
      <xdr:rowOff>109855</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2110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94632</xdr:rowOff>
    </xdr:from>
    <xdr:ext cx="469744" cy="259045"/>
    <xdr:sp macro="" textlink="">
      <xdr:nvSpPr>
        <xdr:cNvPr id="743" name="【庁舎】&#10;一人当たり面積該当値テキスト">
          <a:extLst>
            <a:ext uri="{FF2B5EF4-FFF2-40B4-BE49-F238E27FC236}">
              <a16:creationId xmlns:a16="http://schemas.microsoft.com/office/drawing/2014/main" id="{00000000-0008-0000-0F00-0000E7020000}"/>
            </a:ext>
          </a:extLst>
        </xdr:cNvPr>
        <xdr:cNvSpPr txBox="1"/>
      </xdr:nvSpPr>
      <xdr:spPr>
        <a:xfrm>
          <a:off x="22199600"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34925</xdr:rowOff>
    </xdr:from>
    <xdr:to>
      <xdr:col>112</xdr:col>
      <xdr:colOff>38100</xdr:colOff>
      <xdr:row>107</xdr:row>
      <xdr:rowOff>136525</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1272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59055</xdr:rowOff>
    </xdr:from>
    <xdr:to>
      <xdr:col>116</xdr:col>
      <xdr:colOff>63500</xdr:colOff>
      <xdr:row>107</xdr:row>
      <xdr:rowOff>85725</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1323300" y="184042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38736</xdr:rowOff>
    </xdr:from>
    <xdr:to>
      <xdr:col>107</xdr:col>
      <xdr:colOff>101600</xdr:colOff>
      <xdr:row>107</xdr:row>
      <xdr:rowOff>140336</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0383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85725</xdr:rowOff>
    </xdr:from>
    <xdr:to>
      <xdr:col>111</xdr:col>
      <xdr:colOff>177800</xdr:colOff>
      <xdr:row>107</xdr:row>
      <xdr:rowOff>89536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20434300" y="184308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9494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0</xdr:rowOff>
    </xdr:from>
    <xdr:to>
      <xdr:col>107</xdr:col>
      <xdr:colOff>50800</xdr:colOff>
      <xdr:row>107</xdr:row>
      <xdr:rowOff>89536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9545300" y="1834515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0</xdr:rowOff>
    </xdr:from>
    <xdr:to>
      <xdr:col>102</xdr:col>
      <xdr:colOff>114300</xdr:colOff>
      <xdr:row>107</xdr:row>
      <xdr:rowOff>3811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8656300" y="18345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752" name="n_1aveValue【庁舎】&#10;一人当たり面積">
          <a:extLst>
            <a:ext uri="{FF2B5EF4-FFF2-40B4-BE49-F238E27FC236}">
              <a16:creationId xmlns:a16="http://schemas.microsoft.com/office/drawing/2014/main" id="{00000000-0008-0000-0F00-0000F0020000}"/>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753" name="n_2aveValue【庁舎】&#10;一人当たり面積">
          <a:extLst>
            <a:ext uri="{FF2B5EF4-FFF2-40B4-BE49-F238E27FC236}">
              <a16:creationId xmlns:a16="http://schemas.microsoft.com/office/drawing/2014/main" id="{00000000-0008-0000-0F00-0000F1020000}"/>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754" name="n_3aveValue【庁舎】&#10;一人当たり面積">
          <a:extLst>
            <a:ext uri="{FF2B5EF4-FFF2-40B4-BE49-F238E27FC236}">
              <a16:creationId xmlns:a16="http://schemas.microsoft.com/office/drawing/2014/main" id="{00000000-0008-0000-0F00-0000F2020000}"/>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755" name="n_4aveValue【庁舎】&#10;一人当たり面積">
          <a:extLst>
            <a:ext uri="{FF2B5EF4-FFF2-40B4-BE49-F238E27FC236}">
              <a16:creationId xmlns:a16="http://schemas.microsoft.com/office/drawing/2014/main" id="{00000000-0008-0000-0F00-0000F3020000}"/>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127652</xdr:rowOff>
    </xdr:from>
    <xdr:ext cx="469744" cy="259045"/>
    <xdr:sp macro="" textlink="">
      <xdr:nvSpPr>
        <xdr:cNvPr id="756" name="n_1mainValue【庁舎】&#10;一人当たり面積">
          <a:extLst>
            <a:ext uri="{FF2B5EF4-FFF2-40B4-BE49-F238E27FC236}">
              <a16:creationId xmlns:a16="http://schemas.microsoft.com/office/drawing/2014/main" id="{00000000-0008-0000-0F00-0000F4020000}"/>
            </a:ext>
          </a:extLst>
        </xdr:cNvPr>
        <xdr:cNvSpPr txBox="1"/>
      </xdr:nvSpPr>
      <xdr:spPr>
        <a:xfrm>
          <a:off x="210757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131463</xdr:rowOff>
    </xdr:from>
    <xdr:ext cx="469744" cy="259045"/>
    <xdr:sp macro="" textlink="">
      <xdr:nvSpPr>
        <xdr:cNvPr id="757" name="n_2mainValue【庁舎】&#10;一人当たり面積">
          <a:extLst>
            <a:ext uri="{FF2B5EF4-FFF2-40B4-BE49-F238E27FC236}">
              <a16:creationId xmlns:a16="http://schemas.microsoft.com/office/drawing/2014/main" id="{00000000-0008-0000-0F00-0000F5020000}"/>
            </a:ext>
          </a:extLst>
        </xdr:cNvPr>
        <xdr:cNvSpPr txBox="1"/>
      </xdr:nvSpPr>
      <xdr:spPr>
        <a:xfrm>
          <a:off x="20199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758" name="n_3mainValue【庁舎】&#10;一人当たり面積">
          <a:extLst>
            <a:ext uri="{FF2B5EF4-FFF2-40B4-BE49-F238E27FC236}">
              <a16:creationId xmlns:a16="http://schemas.microsoft.com/office/drawing/2014/main" id="{00000000-0008-0000-0F00-0000F6020000}"/>
            </a:ext>
          </a:extLst>
        </xdr:cNvPr>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45738</xdr:rowOff>
    </xdr:from>
    <xdr:ext cx="469744" cy="259045"/>
    <xdr:sp macro="" textlink="">
      <xdr:nvSpPr>
        <xdr:cNvPr id="759" name="n_4mainValue【庁舎】&#10;一人当たり面積">
          <a:extLst>
            <a:ext uri="{FF2B5EF4-FFF2-40B4-BE49-F238E27FC236}">
              <a16:creationId xmlns:a16="http://schemas.microsoft.com/office/drawing/2014/main" id="{00000000-0008-0000-0F00-0000F7020000}"/>
            </a:ext>
          </a:extLst>
        </xdr:cNvPr>
        <xdr:cNvSpPr txBox="1"/>
      </xdr:nvSpPr>
      <xdr:spPr>
        <a:xfrm>
          <a:off x="18421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類似団体と比較して有形固定資産減価償却率が特に高い施設は、消防施設となっている。消防施設については償却率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％であるが、当該施設は消防ポンプ自動車車庫であることから問題はないと考えている。</a:t>
          </a:r>
        </a:p>
        <a:p>
          <a:r>
            <a:rPr kumimoji="1" lang="ja-JP" altLang="en-US" sz="1300">
              <a:latin typeface="ＭＳ Ｐゴシック" panose="020B0600070205080204" pitchFamily="50" charset="-128"/>
              <a:ea typeface="ＭＳ Ｐゴシック" panose="020B0600070205080204" pitchFamily="50" charset="-128"/>
            </a:rPr>
            <a:t>　また、類似団体と比較すると低い数値であるものの、体育館・プールについても有形固定資産減価償却率が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と比較的高い数値となっている。体育館・プールについては、令和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月に策定した飯綱町学校施設長寿命化計画に従い計画的に長寿命化を図っていく方針である。</a:t>
          </a:r>
        </a:p>
        <a:p>
          <a:r>
            <a:rPr kumimoji="1" lang="ja-JP" altLang="en-US" sz="1300">
              <a:latin typeface="ＭＳ Ｐゴシック" panose="020B0600070205080204" pitchFamily="50" charset="-128"/>
              <a:ea typeface="ＭＳ Ｐゴシック" panose="020B0600070205080204" pitchFamily="50" charset="-128"/>
            </a:rPr>
            <a:t>　同様に、福祉施設についても有形固定資産減価償却率が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と比較的高い数値になっている。福祉施設については、令和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年度に策定予定の個別施設計画に従い計画的に長寿命化を図っていく方針である。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令和元年度まで有形固定資産減価償却率が高かった庁舎については、新庁舎建設が完了したことから全体の数値が減少した。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ポイント低くなり、類似団体平均値より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ポイント低くなっている。生産年齢人口の減少や年金所得者の増加、新型コロナウイルス感染症の影響などにより、町税等の自主財源は厳しい状況にあり、数値は横ばいの状況である。</a:t>
          </a:r>
        </a:p>
        <a:p>
          <a:r>
            <a:rPr kumimoji="1" lang="ja-JP" altLang="en-US" sz="1300">
              <a:latin typeface="ＭＳ Ｐゴシック" panose="020B0600070205080204" pitchFamily="50" charset="-128"/>
              <a:ea typeface="ＭＳ Ｐゴシック" panose="020B0600070205080204" pitchFamily="50" charset="-128"/>
            </a:rPr>
            <a:t>　町の基幹産業は農業であるため、財政基盤は脆弱であり、企業誘致など税の増収対策を図る必要がある。また、町税全般に渡る徴収率向上と歳入獲得手段について広く検討し、自主財源の確保と効率的な行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ポイント上昇し、類似団体平均と同じ値となっている。上昇の要因は新型コロナウイルス感染症対策に係る臨時交付金（特定財源）の充当事業の減少などから経常的経費に充当された一般財源（歳出面）が</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百万円増加しているためである。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今後も公債費は増加傾向の見込みであり、新規の地方債発行には慎重な姿勢をとる必要がある。併せて経常経費のさらなる削減に努めていく。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33867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628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171044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65</xdr:row>
      <xdr:rowOff>36830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62827"/>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36830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6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64</xdr:row>
      <xdr:rowOff>95673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5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140564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人件費は選挙や大雪の影響による除雪関連費等が増加し、維持補修費についても除雪に係る費用が増加した。物件費は皆減事業等により減少した。今後はふるさと納税事業や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関連事業により増加が見込まれるため、物件費等の経費抑制に心がけるほか、指定管理制度による施設管理費用の抑制等に取り組み、類似団体の平均値以下となるよう努める。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7852</xdr:rowOff>
    </xdr:from>
    <xdr:to>
      <xdr:col>23</xdr:col>
      <xdr:colOff>133350</xdr:colOff>
      <xdr:row>84</xdr:row>
      <xdr:rowOff>56550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09652"/>
          <a:ext cx="838200" cy="4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18149</xdr:rowOff>
    </xdr:from>
    <xdr:to>
      <xdr:col>19</xdr:col>
      <xdr:colOff>133350</xdr:colOff>
      <xdr:row>84</xdr:row>
      <xdr:rowOff>7852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48499"/>
          <a:ext cx="889000" cy="16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7392</xdr:rowOff>
    </xdr:from>
    <xdr:to>
      <xdr:col>15</xdr:col>
      <xdr:colOff>82550</xdr:colOff>
      <xdr:row>83</xdr:row>
      <xdr:rowOff>18149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37742"/>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124090</xdr:rowOff>
    </xdr:from>
    <xdr:to>
      <xdr:col>11</xdr:col>
      <xdr:colOff>31750</xdr:colOff>
      <xdr:row>83</xdr:row>
      <xdr:rowOff>7392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82990"/>
          <a:ext cx="889000" cy="5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5750</xdr:rowOff>
    </xdr:from>
    <xdr:to>
      <xdr:col>23</xdr:col>
      <xdr:colOff>184150</xdr:colOff>
      <xdr:row>84</xdr:row>
      <xdr:rowOff>107350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149277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128502</xdr:rowOff>
    </xdr:from>
    <xdr:to>
      <xdr:col>19</xdr:col>
      <xdr:colOff>184150</xdr:colOff>
      <xdr:row>84</xdr:row>
      <xdr:rowOff>58652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43429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45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138799</xdr:rowOff>
    </xdr:from>
    <xdr:to>
      <xdr:col>15</xdr:col>
      <xdr:colOff>133350</xdr:colOff>
      <xdr:row>83</xdr:row>
      <xdr:rowOff>68949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79126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6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128042</xdr:rowOff>
    </xdr:from>
    <xdr:to>
      <xdr:col>11</xdr:col>
      <xdr:colOff>82550</xdr:colOff>
      <xdr:row>83</xdr:row>
      <xdr:rowOff>58192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42969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73290</xdr:rowOff>
    </xdr:from>
    <xdr:to>
      <xdr:col>7</xdr:col>
      <xdr:colOff>31750</xdr:colOff>
      <xdr:row>83</xdr:row>
      <xdr:rowOff>3440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13617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0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前年と同数値であり、全国町平均を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ポイント下回り、類似団体内平均と比較しても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ポイント下回っている。給与の適正化により、引き続き類似団体平均と均衡した水準で推移するよう努める。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188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117021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188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188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49893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年度まで数値は増加傾向にあった。平成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年度頃にかけて新規採用を抑制したことから、平成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年度からは減少に転じていたが、前年度同様、令和３年度は前年度から</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ポイント増加した。類似団体平均値を</a:t>
          </a:r>
          <a:r>
            <a:rPr kumimoji="1" lang="en-US" altLang="ja-JP" sz="1300">
              <a:latin typeface="ＭＳ Ｐゴシック" panose="020B0600070205080204" pitchFamily="50" charset="-128"/>
              <a:ea typeface="ＭＳ Ｐゴシック" panose="020B0600070205080204" pitchFamily="50" charset="-128"/>
            </a:rPr>
            <a:t>0.86</a:t>
          </a:r>
          <a:r>
            <a:rPr kumimoji="1" lang="ja-JP" altLang="en-US" sz="1300">
              <a:latin typeface="ＭＳ Ｐゴシック" panose="020B0600070205080204" pitchFamily="50" charset="-128"/>
              <a:ea typeface="ＭＳ Ｐゴシック" panose="020B0600070205080204" pitchFamily="50" charset="-128"/>
            </a:rPr>
            <a:t>ポイント下回っている。今後も住民サービスの質の低下を招かないよう、効率的な人員配置を検討しながら、適正な定員管理に努める。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97548</xdr:rowOff>
    </xdr:from>
    <xdr:to>
      <xdr:col>81</xdr:col>
      <xdr:colOff>44450</xdr:colOff>
      <xdr:row>61</xdr:row>
      <xdr:rowOff>114784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5599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97548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3761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90654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376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90654</xdr:rowOff>
    </xdr:from>
    <xdr:to>
      <xdr:col>68</xdr:col>
      <xdr:colOff>152400</xdr:colOff>
      <xdr:row>61</xdr:row>
      <xdr:rowOff>144659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49104"/>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63984</xdr:rowOff>
    </xdr:from>
    <xdr:to>
      <xdr:col>81</xdr:col>
      <xdr:colOff>95250</xdr:colOff>
      <xdr:row>61</xdr:row>
      <xdr:rowOff>165584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80511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46748</xdr:rowOff>
    </xdr:from>
    <xdr:to>
      <xdr:col>77</xdr:col>
      <xdr:colOff>95250</xdr:colOff>
      <xdr:row>61</xdr:row>
      <xdr:rowOff>148348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158525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7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39854</xdr:rowOff>
    </xdr:from>
    <xdr:to>
      <xdr:col>68</xdr:col>
      <xdr:colOff>203200</xdr:colOff>
      <xdr:row>61</xdr:row>
      <xdr:rowOff>141454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126231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93859</xdr:rowOff>
    </xdr:from>
    <xdr:to>
      <xdr:col>64</xdr:col>
      <xdr:colOff>152400</xdr:colOff>
      <xdr:row>62</xdr:row>
      <xdr:rowOff>24009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8786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ポイント増加した。増加の要因は、元利償還金の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92,528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a:t>
          </a:r>
          <a:r>
            <a:rPr kumimoji="1" lang="ja-JP" altLang="en-US" sz="1300">
              <a:latin typeface="ＭＳ Ｐゴシック" panose="020B0600070205080204" pitchFamily="50" charset="-128"/>
              <a:ea typeface="ＭＳ Ｐゴシック" panose="020B0600070205080204" pitchFamily="50" charset="-128"/>
            </a:rPr>
            <a:t>などである。</a:t>
          </a:r>
        </a:p>
        <a:p>
          <a:r>
            <a:rPr kumimoji="1" lang="ja-JP" altLang="en-US" sz="1300">
              <a:latin typeface="ＭＳ Ｐゴシック" panose="020B0600070205080204" pitchFamily="50" charset="-128"/>
              <a:ea typeface="ＭＳ Ｐゴシック" panose="020B0600070205080204" pitchFamily="50" charset="-128"/>
            </a:rPr>
            <a:t>　今後も、地方創生関連や庁舎建設に係る起債の償還が順次開始され、公債費の増加に伴い比率も増加する見込みである。新規地方債発行の抑制や任意繰上償還を進めるとともに、公営企業（病院、上・下水道）への公債費の操出金についても注視し、数値の改善に努める。また、普通建設事業の抑制と、起債に過度に依存し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156633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03862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140405</xdr:rowOff>
    </xdr:from>
    <xdr:to>
      <xdr:col>77</xdr:col>
      <xdr:colOff>44450</xdr:colOff>
      <xdr:row>41</xdr:row>
      <xdr:rowOff>9172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99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140405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35983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70149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89605</xdr:rowOff>
    </xdr:from>
    <xdr:to>
      <xdr:col>73</xdr:col>
      <xdr:colOff>44450</xdr:colOff>
      <xdr:row>41</xdr:row>
      <xdr:rowOff>19755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年度からマイナス（数値無し）であったが、令和２年度に年度末地方債残高の増加と、充当可能基金が庁舎建設基金等減少したことにより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％に上昇した。令和３年度は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今後も公営企業等の経営改善や任意繰上げ償還を含む地方債の計画的な償還により、将来負担の軽減に努めるとともに、充当可能基金についても計画的に造成できるように努める。</a:t>
          </a:r>
        </a:p>
        <a:p>
          <a:r>
            <a:rPr kumimoji="1" lang="ja-JP" altLang="en-US" sz="1300">
              <a:latin typeface="ＭＳ Ｐゴシック" panose="020B0600070205080204" pitchFamily="50" charset="-128"/>
              <a:ea typeface="ＭＳ Ｐゴシック" panose="020B0600070205080204" pitchFamily="50" charset="-128"/>
            </a:rPr>
            <a:t>　また、地方債発行を抑制し残高の縮減に努め、起債する場合でも交付税措置のある起債を計画的に活用することで、財政健全化に努める。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18627</xdr:rowOff>
    </xdr:from>
    <xdr:to>
      <xdr:col>81</xdr:col>
      <xdr:colOff>44450</xdr:colOff>
      <xdr:row>14</xdr:row>
      <xdr:rowOff>41416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18927"/>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97384</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139277</xdr:rowOff>
    </xdr:from>
    <xdr:to>
      <xdr:col>81</xdr:col>
      <xdr:colOff>95250</xdr:colOff>
      <xdr:row>14</xdr:row>
      <xdr:rowOff>69427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60554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162066</xdr:rowOff>
    </xdr:from>
    <xdr:to>
      <xdr:col>77</xdr:col>
      <xdr:colOff>95250</xdr:colOff>
      <xdr:row>14</xdr:row>
      <xdr:rowOff>92216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102393</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59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89647</xdr:rowOff>
    </xdr:from>
    <xdr:ext cx="9099176" cy="425758"/>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773206" y="445994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ポイント減少し、引き続き類似団体・全国・長野県平均の数値を下回った。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定員管理計画や委員等の定数見直しなど、今後も人件費の抑制に努めるが、住民サービスの低下を招かぬよう、人口規模や公共施設数などを勘案しつつ適正な職員数等の維持を図る。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33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ポイント下回った。物件費の決算額自体は庁舎の一部完成や子育て支援施設等の完成により委託料等が前年度より増加しているためと考えられる。</a:t>
          </a:r>
        </a:p>
        <a:p>
          <a:r>
            <a:rPr kumimoji="1" lang="ja-JP" altLang="en-US" sz="1300">
              <a:latin typeface="ＭＳ Ｐゴシック" panose="020B0600070205080204" pitchFamily="50" charset="-128"/>
              <a:ea typeface="ＭＳ Ｐゴシック" panose="020B0600070205080204" pitchFamily="50" charset="-128"/>
            </a:rPr>
            <a:t>　地方創生関連事業に伴う委託料が多額であること、公共施設や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関連事業の維持管理費用の増加が予想されること等から、委託事業の見直しや指定管理者制度導入など、経費の削減に努める。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137886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18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1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6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数値が減少した要因は、一部事業の財源に基金を活用したことによるもの。今後もサービス水準の維持に努めながら、町単独で実施する事業については財政状況を勘案しながら慎重に対応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55</xdr:row>
      <xdr:rowOff>1270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252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138430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3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35560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57</xdr:row>
      <xdr:rowOff>161290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367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87630</xdr:rowOff>
    </xdr:from>
    <xdr:to>
      <xdr:col>24</xdr:col>
      <xdr:colOff>76200</xdr:colOff>
      <xdr:row>54</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167657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令和２年度以降は、下水道事業が法適用企業会計に移行したことにより、繰出金の性質が補助費等となったため大きく減少した。</a:t>
          </a:r>
        </a:p>
        <a:p>
          <a:r>
            <a:rPr kumimoji="1" lang="ja-JP" altLang="en-US" sz="1300">
              <a:latin typeface="ＭＳ Ｐゴシック" panose="020B0600070205080204" pitchFamily="50" charset="-128"/>
              <a:ea typeface="ＭＳ Ｐゴシック" panose="020B0600070205080204" pitchFamily="50" charset="-128"/>
            </a:rPr>
            <a:t>　介護保険事業、国民健康保険事業の操出金が増加傾向にある。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67585"/>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159657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61</xdr:row>
      <xdr:rowOff>26307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52643"/>
          <a:ext cx="889000" cy="11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29935</xdr:rowOff>
    </xdr:from>
    <xdr:to>
      <xdr:col>78</xdr:col>
      <xdr:colOff>120650</xdr:colOff>
      <xdr:row>57</xdr:row>
      <xdr:rowOff>131535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26307</xdr:rowOff>
    </xdr:from>
    <xdr:to>
      <xdr:col>73</xdr:col>
      <xdr:colOff>180975</xdr:colOff>
      <xdr:row>61</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8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61</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146957</xdr:rowOff>
    </xdr:from>
    <xdr:to>
      <xdr:col>74</xdr:col>
      <xdr:colOff>31750</xdr:colOff>
      <xdr:row>61</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61884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令和２年度に下水道事業が法適用企業会計に移行したことにより、大幅に増加している。令和３年度はその下水道事業の補助が増加し、さらに</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ポイント上回っている。広域常備消防の委託に係る負担金も多額で、数値を押し上げる一因である。</a:t>
          </a:r>
        </a:p>
        <a:p>
          <a:r>
            <a:rPr kumimoji="1" lang="ja-JP" altLang="en-US" sz="1300">
              <a:latin typeface="ＭＳ Ｐゴシック" panose="020B0600070205080204" pitchFamily="50" charset="-128"/>
              <a:ea typeface="ＭＳ Ｐゴシック" panose="020B0600070205080204" pitchFamily="50" charset="-128"/>
            </a:rPr>
            <a:t>　他の企業会計も含めて基準外操出の縮減に努めていくが、新型コロナウイルス感染症の影響を受けている病院事業に対する支援が課題となっている。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xdr:rowOff>
    </xdr:from>
    <xdr:to>
      <xdr:col>82</xdr:col>
      <xdr:colOff>107950</xdr:colOff>
      <xdr:row>40</xdr:row>
      <xdr:rowOff>52705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8592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52705</xdr:rowOff>
    </xdr:from>
    <xdr:to>
      <xdr:col>78</xdr:col>
      <xdr:colOff>69850</xdr:colOff>
      <xdr:row>40</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56780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52705</xdr:rowOff>
    </xdr:from>
    <xdr:to>
      <xdr:col>73</xdr:col>
      <xdr:colOff>180975</xdr:colOff>
      <xdr:row>38</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567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29845</xdr:rowOff>
    </xdr:from>
    <xdr:to>
      <xdr:col>69</xdr:col>
      <xdr:colOff>92075</xdr:colOff>
      <xdr:row>38</xdr:row>
      <xdr:rowOff>58420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44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1905</xdr:rowOff>
    </xdr:from>
    <xdr:to>
      <xdr:col>82</xdr:col>
      <xdr:colOff>158750</xdr:colOff>
      <xdr:row>40</xdr:row>
      <xdr:rowOff>103505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8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81932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76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121920</xdr:rowOff>
    </xdr:from>
    <xdr:to>
      <xdr:col>78</xdr:col>
      <xdr:colOff>120650</xdr:colOff>
      <xdr:row>40</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36847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9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xdr:rowOff>
    </xdr:from>
    <xdr:to>
      <xdr:col>74</xdr:col>
      <xdr:colOff>31750</xdr:colOff>
      <xdr:row>38</xdr:row>
      <xdr:rowOff>103505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88282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150495</xdr:rowOff>
    </xdr:from>
    <xdr:to>
      <xdr:col>65</xdr:col>
      <xdr:colOff>53975</xdr:colOff>
      <xdr:row>38</xdr:row>
      <xdr:rowOff>80645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65422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統合等に係る合併特例債や防災無線デジタル化に係る緊急防災・減災事業債を始めとする起債の償還開始により、前年度から１ポイント増加した。今後も地方創生関連事業や役場庁舎建設に係る起債の償還が順次開始となる。今後の地方債発行は事業を厳選するなど慎重に行い、償還額の平準化など中長期的な視点での資金調達や財政運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31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9171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151147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ポイント減少し、類似団体平均と同水準となっている。引き続き行財政改革を進めていくとともに、最小の経費で最大の効果をあげられるような行財政運営に努める。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148227</xdr:rowOff>
    </xdr:from>
    <xdr:to>
      <xdr:col>82</xdr:col>
      <xdr:colOff>107950</xdr:colOff>
      <xdr:row>77</xdr:row>
      <xdr:rowOff>154758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498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154758</xdr:rowOff>
    </xdr:from>
    <xdr:to>
      <xdr:col>78</xdr:col>
      <xdr:colOff>69850</xdr:colOff>
      <xdr:row>79</xdr:row>
      <xdr:rowOff>164556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56408"/>
          <a:ext cx="889000" cy="3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164556</xdr:rowOff>
    </xdr:from>
    <xdr:to>
      <xdr:col>73</xdr:col>
      <xdr:colOff>180975</xdr:colOff>
      <xdr:row>80</xdr:row>
      <xdr:rowOff>19231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709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19231</xdr:rowOff>
    </xdr:from>
    <xdr:to>
      <xdr:col>69</xdr:col>
      <xdr:colOff>92075</xdr:colOff>
      <xdr:row>80</xdr:row>
      <xdr:rowOff>45357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735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36121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129195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97427</xdr:rowOff>
    </xdr:from>
    <xdr:to>
      <xdr:col>82</xdr:col>
      <xdr:colOff>158750</xdr:colOff>
      <xdr:row>78</xdr:row>
      <xdr:rowOff>27577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113954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4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103958</xdr:rowOff>
    </xdr:from>
    <xdr:to>
      <xdr:col>78</xdr:col>
      <xdr:colOff>120650</xdr:colOff>
      <xdr:row>78</xdr:row>
      <xdr:rowOff>34108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44285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7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113756</xdr:rowOff>
    </xdr:from>
    <xdr:to>
      <xdr:col>74</xdr:col>
      <xdr:colOff>31750</xdr:colOff>
      <xdr:row>80</xdr:row>
      <xdr:rowOff>43906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28683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139881</xdr:rowOff>
    </xdr:from>
    <xdr:to>
      <xdr:col>69</xdr:col>
      <xdr:colOff>142875</xdr:colOff>
      <xdr:row>80</xdr:row>
      <xdr:rowOff>70031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54808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166007</xdr:rowOff>
    </xdr:from>
    <xdr:to>
      <xdr:col>65</xdr:col>
      <xdr:colOff>53975</xdr:colOff>
      <xdr:row>80</xdr:row>
      <xdr:rowOff>96157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80934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63525</xdr:rowOff>
    </xdr:from>
    <xdr:to>
      <xdr:col>29</xdr:col>
      <xdr:colOff>127000</xdr:colOff>
      <xdr:row>17</xdr:row>
      <xdr:rowOff>145756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5800"/>
          <a:ext cx="647700" cy="8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48302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145756</xdr:rowOff>
    </xdr:from>
    <xdr:to>
      <xdr:col>26</xdr:col>
      <xdr:colOff>50800</xdr:colOff>
      <xdr:row>18</xdr:row>
      <xdr:rowOff>143296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8031"/>
          <a:ext cx="698500" cy="16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143296</xdr:rowOff>
    </xdr:from>
    <xdr:to>
      <xdr:col>22</xdr:col>
      <xdr:colOff>114300</xdr:colOff>
      <xdr:row>18</xdr:row>
      <xdr:rowOff>168203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7021"/>
          <a:ext cx="698500" cy="2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168203</xdr:rowOff>
    </xdr:from>
    <xdr:to>
      <xdr:col>18</xdr:col>
      <xdr:colOff>177800</xdr:colOff>
      <xdr:row>19</xdr:row>
      <xdr:rowOff>63036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1928"/>
          <a:ext cx="698500" cy="6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12725</xdr:rowOff>
    </xdr:from>
    <xdr:to>
      <xdr:col>29</xdr:col>
      <xdr:colOff>177800</xdr:colOff>
      <xdr:row>17</xdr:row>
      <xdr:rowOff>114325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29252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94956</xdr:rowOff>
    </xdr:from>
    <xdr:to>
      <xdr:col>26</xdr:col>
      <xdr:colOff>101600</xdr:colOff>
      <xdr:row>18</xdr:row>
      <xdr:rowOff>25106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35283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2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92496</xdr:rowOff>
    </xdr:from>
    <xdr:to>
      <xdr:col>22</xdr:col>
      <xdr:colOff>165100</xdr:colOff>
      <xdr:row>19</xdr:row>
      <xdr:rowOff>22646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7423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117403</xdr:rowOff>
    </xdr:from>
    <xdr:to>
      <xdr:col>19</xdr:col>
      <xdr:colOff>38100</xdr:colOff>
      <xdr:row>19</xdr:row>
      <xdr:rowOff>47553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12236</xdr:rowOff>
    </xdr:from>
    <xdr:to>
      <xdr:col>15</xdr:col>
      <xdr:colOff>101600</xdr:colOff>
      <xdr:row>19</xdr:row>
      <xdr:rowOff>113836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98613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141078</xdr:rowOff>
    </xdr:from>
    <xdr:to>
      <xdr:col>29</xdr:col>
      <xdr:colOff>127000</xdr:colOff>
      <xdr:row>35</xdr:row>
      <xdr:rowOff>214782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51428"/>
          <a:ext cx="647700" cy="73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214782</xdr:rowOff>
    </xdr:from>
    <xdr:to>
      <xdr:col>26</xdr:col>
      <xdr:colOff>50800</xdr:colOff>
      <xdr:row>35</xdr:row>
      <xdr:rowOff>327482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25132"/>
          <a:ext cx="698500" cy="1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327482</xdr:rowOff>
    </xdr:from>
    <xdr:to>
      <xdr:col>22</xdr:col>
      <xdr:colOff>114300</xdr:colOff>
      <xdr:row>36</xdr:row>
      <xdr:rowOff>101664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37832"/>
          <a:ext cx="698500" cy="1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320739</xdr:rowOff>
    </xdr:from>
    <xdr:to>
      <xdr:col>18</xdr:col>
      <xdr:colOff>177800</xdr:colOff>
      <xdr:row>36</xdr:row>
      <xdr:rowOff>101664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1089"/>
          <a:ext cx="6985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90278</xdr:rowOff>
    </xdr:from>
    <xdr:to>
      <xdr:col>29</xdr:col>
      <xdr:colOff>177800</xdr:colOff>
      <xdr:row>35</xdr:row>
      <xdr:rowOff>191878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0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278255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163982</xdr:rowOff>
    </xdr:from>
    <xdr:to>
      <xdr:col>26</xdr:col>
      <xdr:colOff>101600</xdr:colOff>
      <xdr:row>35</xdr:row>
      <xdr:rowOff>265582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7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275759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4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276682</xdr:rowOff>
    </xdr:from>
    <xdr:to>
      <xdr:col>22</xdr:col>
      <xdr:colOff>165100</xdr:colOff>
      <xdr:row>36</xdr:row>
      <xdr:rowOff>35382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8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20159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7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50864</xdr:rowOff>
    </xdr:from>
    <xdr:to>
      <xdr:col>19</xdr:col>
      <xdr:colOff>38100</xdr:colOff>
      <xdr:row>36</xdr:row>
      <xdr:rowOff>152464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137241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269939</xdr:rowOff>
    </xdr:from>
    <xdr:to>
      <xdr:col>15</xdr:col>
      <xdr:colOff>101600</xdr:colOff>
      <xdr:row>36</xdr:row>
      <xdr:rowOff>28639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38816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4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140208</xdr:rowOff>
    </xdr:from>
    <xdr:to>
      <xdr:col>24</xdr:col>
      <xdr:colOff>63500</xdr:colOff>
      <xdr:row>34</xdr:row>
      <xdr:rowOff>94539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8058"/>
          <a:ext cx="838200" cy="1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94539</xdr:rowOff>
    </xdr:from>
    <xdr:to>
      <xdr:col>19</xdr:col>
      <xdr:colOff>177800</xdr:colOff>
      <xdr:row>36</xdr:row>
      <xdr:rowOff>143078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3839"/>
          <a:ext cx="889000" cy="3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143078</xdr:rowOff>
    </xdr:from>
    <xdr:to>
      <xdr:col>15</xdr:col>
      <xdr:colOff>50800</xdr:colOff>
      <xdr:row>36</xdr:row>
      <xdr:rowOff>162128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52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162128</xdr:rowOff>
    </xdr:from>
    <xdr:to>
      <xdr:col>10</xdr:col>
      <xdr:colOff>114300</xdr:colOff>
      <xdr:row>37</xdr:row>
      <xdr:rowOff>31572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4328"/>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89408</xdr:rowOff>
    </xdr:from>
    <xdr:to>
      <xdr:col>24</xdr:col>
      <xdr:colOff>114300</xdr:colOff>
      <xdr:row>34</xdr:row>
      <xdr:rowOff>19558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112285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43739</xdr:rowOff>
    </xdr:from>
    <xdr:to>
      <xdr:col>20</xdr:col>
      <xdr:colOff>38100</xdr:colOff>
      <xdr:row>34</xdr:row>
      <xdr:rowOff>145339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161866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4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92278</xdr:rowOff>
    </xdr:from>
    <xdr:to>
      <xdr:col>15</xdr:col>
      <xdr:colOff>101600</xdr:colOff>
      <xdr:row>37</xdr:row>
      <xdr:rowOff>22428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111328</xdr:rowOff>
    </xdr:from>
    <xdr:to>
      <xdr:col>10</xdr:col>
      <xdr:colOff>165100</xdr:colOff>
      <xdr:row>37</xdr:row>
      <xdr:rowOff>41478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32605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152222</xdr:rowOff>
    </xdr:from>
    <xdr:to>
      <xdr:col>6</xdr:col>
      <xdr:colOff>38100</xdr:colOff>
      <xdr:row>37</xdr:row>
      <xdr:rowOff>82372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73499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43452</xdr:rowOff>
    </xdr:from>
    <xdr:to>
      <xdr:col>24</xdr:col>
      <xdr:colOff>63500</xdr:colOff>
      <xdr:row>56</xdr:row>
      <xdr:rowOff>44245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4652"/>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44245</xdr:rowOff>
    </xdr:from>
    <xdr:to>
      <xdr:col>19</xdr:col>
      <xdr:colOff>177800</xdr:colOff>
      <xdr:row>56</xdr:row>
      <xdr:rowOff>119896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45445"/>
          <a:ext cx="889000" cy="7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106538</xdr:rowOff>
    </xdr:from>
    <xdr:to>
      <xdr:col>15</xdr:col>
      <xdr:colOff>50800</xdr:colOff>
      <xdr:row>56</xdr:row>
      <xdr:rowOff>119896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07738"/>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106538</xdr:rowOff>
    </xdr:from>
    <xdr:to>
      <xdr:col>10</xdr:col>
      <xdr:colOff>114300</xdr:colOff>
      <xdr:row>57</xdr:row>
      <xdr:rowOff>23190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7738"/>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164102</xdr:rowOff>
    </xdr:from>
    <xdr:to>
      <xdr:col>24</xdr:col>
      <xdr:colOff>114300</xdr:colOff>
      <xdr:row>56</xdr:row>
      <xdr:rowOff>94252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142529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7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164895</xdr:rowOff>
    </xdr:from>
    <xdr:to>
      <xdr:col>20</xdr:col>
      <xdr:colOff>38100</xdr:colOff>
      <xdr:row>56</xdr:row>
      <xdr:rowOff>95045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111572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6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69096</xdr:rowOff>
    </xdr:from>
    <xdr:to>
      <xdr:col>15</xdr:col>
      <xdr:colOff>101600</xdr:colOff>
      <xdr:row>56</xdr:row>
      <xdr:rowOff>170696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161823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76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55738</xdr:rowOff>
    </xdr:from>
    <xdr:to>
      <xdr:col>10</xdr:col>
      <xdr:colOff>165100</xdr:colOff>
      <xdr:row>56</xdr:row>
      <xdr:rowOff>157338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3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143840</xdr:rowOff>
    </xdr:from>
    <xdr:to>
      <xdr:col>6</xdr:col>
      <xdr:colOff>38100</xdr:colOff>
      <xdr:row>57</xdr:row>
      <xdr:rowOff>73990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65117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23838</xdr:rowOff>
    </xdr:from>
    <xdr:to>
      <xdr:col>24</xdr:col>
      <xdr:colOff>63500</xdr:colOff>
      <xdr:row>76</xdr:row>
      <xdr:rowOff>42469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82588"/>
          <a:ext cx="838200" cy="1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156693</xdr:rowOff>
    </xdr:from>
    <xdr:to>
      <xdr:col>19</xdr:col>
      <xdr:colOff>177800</xdr:colOff>
      <xdr:row>76</xdr:row>
      <xdr:rowOff>42469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15443"/>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156693</xdr:rowOff>
    </xdr:from>
    <xdr:to>
      <xdr:col>15</xdr:col>
      <xdr:colOff>50800</xdr:colOff>
      <xdr:row>75</xdr:row>
      <xdr:rowOff>170142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15443"/>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136347</xdr:rowOff>
    </xdr:from>
    <xdr:to>
      <xdr:col>10</xdr:col>
      <xdr:colOff>114300</xdr:colOff>
      <xdr:row>75</xdr:row>
      <xdr:rowOff>170142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95097"/>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153319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144488</xdr:rowOff>
    </xdr:from>
    <xdr:to>
      <xdr:col>24</xdr:col>
      <xdr:colOff>114300</xdr:colOff>
      <xdr:row>75</xdr:row>
      <xdr:rowOff>74638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167365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163119</xdr:rowOff>
    </xdr:from>
    <xdr:to>
      <xdr:col>20</xdr:col>
      <xdr:colOff>38100</xdr:colOff>
      <xdr:row>76</xdr:row>
      <xdr:rowOff>93269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109796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7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105893</xdr:rowOff>
    </xdr:from>
    <xdr:to>
      <xdr:col>15</xdr:col>
      <xdr:colOff>101600</xdr:colOff>
      <xdr:row>76</xdr:row>
      <xdr:rowOff>36043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52570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7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119342</xdr:rowOff>
    </xdr:from>
    <xdr:to>
      <xdr:col>10</xdr:col>
      <xdr:colOff>165100</xdr:colOff>
      <xdr:row>76</xdr:row>
      <xdr:rowOff>49492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66019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5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85547</xdr:rowOff>
    </xdr:from>
    <xdr:to>
      <xdr:col>6</xdr:col>
      <xdr:colOff>38100</xdr:colOff>
      <xdr:row>76</xdr:row>
      <xdr:rowOff>15698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32224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139751</xdr:rowOff>
    </xdr:from>
    <xdr:to>
      <xdr:col>24</xdr:col>
      <xdr:colOff>62865</xdr:colOff>
      <xdr:row>97</xdr:row>
      <xdr:rowOff>20028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98801"/>
          <a:ext cx="1270" cy="125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23855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20028</xdr:rowOff>
    </xdr:from>
    <xdr:to>
      <xdr:col>24</xdr:col>
      <xdr:colOff>152400</xdr:colOff>
      <xdr:row>97</xdr:row>
      <xdr:rowOff>20028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650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86428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7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139751</xdr:rowOff>
    </xdr:from>
    <xdr:to>
      <xdr:col>24</xdr:col>
      <xdr:colOff>152400</xdr:colOff>
      <xdr:row>89</xdr:row>
      <xdr:rowOff>139751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9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132181</xdr:rowOff>
    </xdr:from>
    <xdr:to>
      <xdr:col>24</xdr:col>
      <xdr:colOff>63500</xdr:colOff>
      <xdr:row>98</xdr:row>
      <xdr:rowOff>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1381"/>
          <a:ext cx="838200" cy="2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100576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73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77699</xdr:rowOff>
    </xdr:from>
    <xdr:to>
      <xdr:col>24</xdr:col>
      <xdr:colOff>114300</xdr:colOff>
      <xdr:row>94</xdr:row>
      <xdr:rowOff>7849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79933</xdr:rowOff>
    </xdr:from>
    <xdr:to>
      <xdr:col>19</xdr:col>
      <xdr:colOff>177800</xdr:colOff>
      <xdr:row>98</xdr:row>
      <xdr:rowOff>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710583"/>
          <a:ext cx="889000" cy="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147972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79933</xdr:rowOff>
    </xdr:from>
    <xdr:to>
      <xdr:col>15</xdr:col>
      <xdr:colOff>50800</xdr:colOff>
      <xdr:row>97</xdr:row>
      <xdr:rowOff>108838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0583"/>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52197</xdr:rowOff>
    </xdr:from>
    <xdr:to>
      <xdr:col>15</xdr:col>
      <xdr:colOff>101600</xdr:colOff>
      <xdr:row>95</xdr:row>
      <xdr:rowOff>153797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170324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81992</xdr:rowOff>
    </xdr:from>
    <xdr:to>
      <xdr:col>10</xdr:col>
      <xdr:colOff>114300</xdr:colOff>
      <xdr:row>97</xdr:row>
      <xdr:rowOff>108838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12642"/>
          <a:ext cx="889000" cy="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63615</xdr:rowOff>
    </xdr:from>
    <xdr:to>
      <xdr:col>10</xdr:col>
      <xdr:colOff>165100</xdr:colOff>
      <xdr:row>95</xdr:row>
      <xdr:rowOff>165215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70078</xdr:rowOff>
    </xdr:from>
    <xdr:to>
      <xdr:col>6</xdr:col>
      <xdr:colOff>38100</xdr:colOff>
      <xdr:row>96</xdr:row>
      <xdr:rowOff>228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81381</xdr:rowOff>
    </xdr:from>
    <xdr:to>
      <xdr:col>24</xdr:col>
      <xdr:colOff>114300</xdr:colOff>
      <xdr:row>97</xdr:row>
      <xdr:rowOff>11531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167758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120662</xdr:rowOff>
    </xdr:from>
    <xdr:to>
      <xdr:col>20</xdr:col>
      <xdr:colOff>38100</xdr:colOff>
      <xdr:row>98</xdr:row>
      <xdr:rowOff>50812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41939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29133</xdr:rowOff>
    </xdr:from>
    <xdr:to>
      <xdr:col>15</xdr:col>
      <xdr:colOff>101600</xdr:colOff>
      <xdr:row>97</xdr:row>
      <xdr:rowOff>130733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58038</xdr:rowOff>
    </xdr:from>
    <xdr:to>
      <xdr:col>10</xdr:col>
      <xdr:colOff>165100</xdr:colOff>
      <xdr:row>97</xdr:row>
      <xdr:rowOff>159638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150765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31192</xdr:rowOff>
    </xdr:from>
    <xdr:to>
      <xdr:col>6</xdr:col>
      <xdr:colOff>38100</xdr:colOff>
      <xdr:row>97</xdr:row>
      <xdr:rowOff>132792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123919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56393</xdr:rowOff>
    </xdr:from>
    <xdr:to>
      <xdr:col>55</xdr:col>
      <xdr:colOff>0</xdr:colOff>
      <xdr:row>33</xdr:row>
      <xdr:rowOff>139051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371343"/>
          <a:ext cx="838200" cy="4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55600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8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56393</xdr:rowOff>
    </xdr:from>
    <xdr:to>
      <xdr:col>50</xdr:col>
      <xdr:colOff>114300</xdr:colOff>
      <xdr:row>35</xdr:row>
      <xdr:rowOff>80356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371343"/>
          <a:ext cx="889000" cy="70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83521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80356</xdr:rowOff>
    </xdr:from>
    <xdr:to>
      <xdr:col>45</xdr:col>
      <xdr:colOff>177800</xdr:colOff>
      <xdr:row>35</xdr:row>
      <xdr:rowOff>102333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081106"/>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102333</xdr:rowOff>
    </xdr:from>
    <xdr:to>
      <xdr:col>41</xdr:col>
      <xdr:colOff>50800</xdr:colOff>
      <xdr:row>35</xdr:row>
      <xdr:rowOff>102827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03083"/>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88251</xdr:rowOff>
    </xdr:from>
    <xdr:to>
      <xdr:col>55</xdr:col>
      <xdr:colOff>50800</xdr:colOff>
      <xdr:row>34</xdr:row>
      <xdr:rowOff>18401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111128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9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5593</xdr:rowOff>
    </xdr:from>
    <xdr:to>
      <xdr:col>50</xdr:col>
      <xdr:colOff>165100</xdr:colOff>
      <xdr:row>31</xdr:row>
      <xdr:rowOff>107193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3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123720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0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29556</xdr:rowOff>
    </xdr:from>
    <xdr:to>
      <xdr:col>46</xdr:col>
      <xdr:colOff>38100</xdr:colOff>
      <xdr:row>35</xdr:row>
      <xdr:rowOff>131156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122283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51533</xdr:rowOff>
    </xdr:from>
    <xdr:to>
      <xdr:col>41</xdr:col>
      <xdr:colOff>101600</xdr:colOff>
      <xdr:row>35</xdr:row>
      <xdr:rowOff>153133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144260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14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52027</xdr:rowOff>
    </xdr:from>
    <xdr:to>
      <xdr:col>36</xdr:col>
      <xdr:colOff>165100</xdr:colOff>
      <xdr:row>35</xdr:row>
      <xdr:rowOff>153627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144754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4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128205</xdr:rowOff>
    </xdr:from>
    <xdr:to>
      <xdr:col>55</xdr:col>
      <xdr:colOff>0</xdr:colOff>
      <xdr:row>56</xdr:row>
      <xdr:rowOff>154532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86505"/>
          <a:ext cx="838200" cy="3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128205</xdr:rowOff>
    </xdr:from>
    <xdr:to>
      <xdr:col>50</xdr:col>
      <xdr:colOff>114300</xdr:colOff>
      <xdr:row>55</xdr:row>
      <xdr:rowOff>51643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386505"/>
          <a:ext cx="889000" cy="9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51643</xdr:rowOff>
    </xdr:from>
    <xdr:to>
      <xdr:col>45</xdr:col>
      <xdr:colOff>177800</xdr:colOff>
      <xdr:row>58</xdr:row>
      <xdr:rowOff>23102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81393"/>
          <a:ext cx="889000" cy="4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95900</xdr:rowOff>
    </xdr:from>
    <xdr:to>
      <xdr:col>41</xdr:col>
      <xdr:colOff>50800</xdr:colOff>
      <xdr:row>58</xdr:row>
      <xdr:rowOff>23102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68550"/>
          <a:ext cx="889000" cy="9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103732</xdr:rowOff>
    </xdr:from>
    <xdr:to>
      <xdr:col>55</xdr:col>
      <xdr:colOff>50800</xdr:colOff>
      <xdr:row>57</xdr:row>
      <xdr:rowOff>33882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82159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77405</xdr:rowOff>
    </xdr:from>
    <xdr:to>
      <xdr:col>50</xdr:col>
      <xdr:colOff>165100</xdr:colOff>
      <xdr:row>55</xdr:row>
      <xdr:rowOff>7555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24082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843</xdr:rowOff>
    </xdr:from>
    <xdr:to>
      <xdr:col>46</xdr:col>
      <xdr:colOff>38100</xdr:colOff>
      <xdr:row>55</xdr:row>
      <xdr:rowOff>102443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118970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143752</xdr:rowOff>
    </xdr:from>
    <xdr:to>
      <xdr:col>41</xdr:col>
      <xdr:colOff>101600</xdr:colOff>
      <xdr:row>58</xdr:row>
      <xdr:rowOff>73902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65029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45100</xdr:rowOff>
    </xdr:from>
    <xdr:to>
      <xdr:col>36</xdr:col>
      <xdr:colOff>165100</xdr:colOff>
      <xdr:row>57</xdr:row>
      <xdr:rowOff>146700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137827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94742</xdr:rowOff>
    </xdr:from>
    <xdr:to>
      <xdr:col>55</xdr:col>
      <xdr:colOff>0</xdr:colOff>
      <xdr:row>76</xdr:row>
      <xdr:rowOff>1201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439142"/>
          <a:ext cx="838200" cy="59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53534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106705</xdr:rowOff>
    </xdr:from>
    <xdr:to>
      <xdr:col>50</xdr:col>
      <xdr:colOff>114300</xdr:colOff>
      <xdr:row>72</xdr:row>
      <xdr:rowOff>94742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279655"/>
          <a:ext cx="889000" cy="1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106705</xdr:rowOff>
    </xdr:from>
    <xdr:to>
      <xdr:col>45</xdr:col>
      <xdr:colOff>177800</xdr:colOff>
      <xdr:row>77</xdr:row>
      <xdr:rowOff>143368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279655"/>
          <a:ext cx="889000" cy="10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143368</xdr:rowOff>
    </xdr:from>
    <xdr:to>
      <xdr:col>41</xdr:col>
      <xdr:colOff>50800</xdr:colOff>
      <xdr:row>78</xdr:row>
      <xdr:rowOff>32627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45018"/>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121851</xdr:rowOff>
    </xdr:from>
    <xdr:to>
      <xdr:col>55</xdr:col>
      <xdr:colOff>50800</xdr:colOff>
      <xdr:row>76</xdr:row>
      <xdr:rowOff>52000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80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144728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43942</xdr:rowOff>
    </xdr:from>
    <xdr:to>
      <xdr:col>50</xdr:col>
      <xdr:colOff>165100</xdr:colOff>
      <xdr:row>72</xdr:row>
      <xdr:rowOff>145542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3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162069</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216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55905</xdr:rowOff>
    </xdr:from>
    <xdr:to>
      <xdr:col>46</xdr:col>
      <xdr:colOff>38100</xdr:colOff>
      <xdr:row>71</xdr:row>
      <xdr:rowOff>157505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2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2582</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20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92568</xdr:rowOff>
    </xdr:from>
    <xdr:to>
      <xdr:col>41</xdr:col>
      <xdr:colOff>101600</xdr:colOff>
      <xdr:row>78</xdr:row>
      <xdr:rowOff>22718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13845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3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153277</xdr:rowOff>
    </xdr:from>
    <xdr:to>
      <xdr:col>36</xdr:col>
      <xdr:colOff>165100</xdr:colOff>
      <xdr:row>78</xdr:row>
      <xdr:rowOff>83427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81254</xdr:rowOff>
    </xdr:from>
    <xdr:to>
      <xdr:col>55</xdr:col>
      <xdr:colOff>0</xdr:colOff>
      <xdr:row>96</xdr:row>
      <xdr:rowOff>140843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97554"/>
          <a:ext cx="838200" cy="4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81254</xdr:rowOff>
    </xdr:from>
    <xdr:to>
      <xdr:col>50</xdr:col>
      <xdr:colOff>114300</xdr:colOff>
      <xdr:row>96</xdr:row>
      <xdr:rowOff>122805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197554"/>
          <a:ext cx="889000" cy="38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122805</xdr:rowOff>
    </xdr:from>
    <xdr:to>
      <xdr:col>45</xdr:col>
      <xdr:colOff>177800</xdr:colOff>
      <xdr:row>98</xdr:row>
      <xdr:rowOff>61137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582005"/>
          <a:ext cx="889000" cy="28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28927</xdr:rowOff>
    </xdr:from>
    <xdr:to>
      <xdr:col>41</xdr:col>
      <xdr:colOff>50800</xdr:colOff>
      <xdr:row>98</xdr:row>
      <xdr:rowOff>61137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488127"/>
          <a:ext cx="889000" cy="3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90043</xdr:rowOff>
    </xdr:from>
    <xdr:to>
      <xdr:col>55</xdr:col>
      <xdr:colOff>50800</xdr:colOff>
      <xdr:row>97</xdr:row>
      <xdr:rowOff>20193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68470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30454</xdr:rowOff>
    </xdr:from>
    <xdr:to>
      <xdr:col>50</xdr:col>
      <xdr:colOff>165100</xdr:colOff>
      <xdr:row>94</xdr:row>
      <xdr:rowOff>132054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148581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72005</xdr:rowOff>
    </xdr:from>
    <xdr:to>
      <xdr:col>46</xdr:col>
      <xdr:colOff>38100</xdr:colOff>
      <xdr:row>97</xdr:row>
      <xdr:rowOff>2155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10337</xdr:rowOff>
    </xdr:from>
    <xdr:to>
      <xdr:col>41</xdr:col>
      <xdr:colOff>101600</xdr:colOff>
      <xdr:row>98</xdr:row>
      <xdr:rowOff>111937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103064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9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149577</xdr:rowOff>
    </xdr:from>
    <xdr:to>
      <xdr:col>36</xdr:col>
      <xdr:colOff>165100</xdr:colOff>
      <xdr:row>96</xdr:row>
      <xdr:rowOff>79727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70854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5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124413</xdr:rowOff>
    </xdr:from>
    <xdr:to>
      <xdr:col>85</xdr:col>
      <xdr:colOff>127000</xdr:colOff>
      <xdr:row>38</xdr:row>
      <xdr:rowOff>134461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39513"/>
          <a:ext cx="8382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124413</xdr:rowOff>
    </xdr:from>
    <xdr:to>
      <xdr:col>81</xdr:col>
      <xdr:colOff>50800</xdr:colOff>
      <xdr:row>38</xdr:row>
      <xdr:rowOff>136605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3951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126057</xdr:rowOff>
    </xdr:from>
    <xdr:to>
      <xdr:col>76</xdr:col>
      <xdr:colOff>114300</xdr:colOff>
      <xdr:row>38</xdr:row>
      <xdr:rowOff>136605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41157"/>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126057</xdr:rowOff>
    </xdr:from>
    <xdr:to>
      <xdr:col>71</xdr:col>
      <xdr:colOff>177800</xdr:colOff>
      <xdr:row>38</xdr:row>
      <xdr:rowOff>126603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411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83661</xdr:rowOff>
    </xdr:from>
    <xdr:to>
      <xdr:col>85</xdr:col>
      <xdr:colOff>177800</xdr:colOff>
      <xdr:row>39</xdr:row>
      <xdr:rowOff>13811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5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73613</xdr:rowOff>
    </xdr:from>
    <xdr:to>
      <xdr:col>81</xdr:col>
      <xdr:colOff>101600</xdr:colOff>
      <xdr:row>39</xdr:row>
      <xdr:rowOff>3763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166340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85805</xdr:rowOff>
    </xdr:from>
    <xdr:to>
      <xdr:col>76</xdr:col>
      <xdr:colOff>165100</xdr:colOff>
      <xdr:row>39</xdr:row>
      <xdr:rowOff>15955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7082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9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75257</xdr:rowOff>
    </xdr:from>
    <xdr:to>
      <xdr:col>72</xdr:col>
      <xdr:colOff>38100</xdr:colOff>
      <xdr:row>39</xdr:row>
      <xdr:rowOff>5407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167984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68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75803</xdr:rowOff>
    </xdr:from>
    <xdr:to>
      <xdr:col>67</xdr:col>
      <xdr:colOff>101600</xdr:colOff>
      <xdr:row>39</xdr:row>
      <xdr:rowOff>5953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168530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4178</xdr:rowOff>
    </xdr:from>
    <xdr:to>
      <xdr:col>85</xdr:col>
      <xdr:colOff>127000</xdr:colOff>
      <xdr:row>76</xdr:row>
      <xdr:rowOff>25794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691478"/>
          <a:ext cx="838200" cy="3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25794</xdr:rowOff>
    </xdr:from>
    <xdr:to>
      <xdr:col>81</xdr:col>
      <xdr:colOff>50800</xdr:colOff>
      <xdr:row>76</xdr:row>
      <xdr:rowOff>62027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55994"/>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62027</xdr:rowOff>
    </xdr:from>
    <xdr:to>
      <xdr:col>76</xdr:col>
      <xdr:colOff>114300</xdr:colOff>
      <xdr:row>77</xdr:row>
      <xdr:rowOff>5169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092227"/>
          <a:ext cx="889000" cy="1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5169</xdr:rowOff>
    </xdr:from>
    <xdr:to>
      <xdr:col>71</xdr:col>
      <xdr:colOff>177800</xdr:colOff>
      <xdr:row>77</xdr:row>
      <xdr:rowOff>55714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06819"/>
          <a:ext cx="889000" cy="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124828</xdr:rowOff>
    </xdr:from>
    <xdr:to>
      <xdr:col>85</xdr:col>
      <xdr:colOff>177800</xdr:colOff>
      <xdr:row>74</xdr:row>
      <xdr:rowOff>54978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147705</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49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146444</xdr:rowOff>
    </xdr:from>
    <xdr:to>
      <xdr:col>81</xdr:col>
      <xdr:colOff>101600</xdr:colOff>
      <xdr:row>76</xdr:row>
      <xdr:rowOff>76594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67721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0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11227</xdr:rowOff>
    </xdr:from>
    <xdr:to>
      <xdr:col>76</xdr:col>
      <xdr:colOff>165100</xdr:colOff>
      <xdr:row>76</xdr:row>
      <xdr:rowOff>112827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103954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125819</xdr:rowOff>
    </xdr:from>
    <xdr:to>
      <xdr:col>72</xdr:col>
      <xdr:colOff>38100</xdr:colOff>
      <xdr:row>77</xdr:row>
      <xdr:rowOff>55969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47096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4914</xdr:rowOff>
    </xdr:from>
    <xdr:to>
      <xdr:col>67</xdr:col>
      <xdr:colOff>101600</xdr:colOff>
      <xdr:row>77</xdr:row>
      <xdr:rowOff>106514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97641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158711</xdr:rowOff>
    </xdr:from>
    <xdr:to>
      <xdr:col>85</xdr:col>
      <xdr:colOff>127000</xdr:colOff>
      <xdr:row>98</xdr:row>
      <xdr:rowOff>20493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89361"/>
          <a:ext cx="838200" cy="3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158711</xdr:rowOff>
    </xdr:from>
    <xdr:to>
      <xdr:col>81</xdr:col>
      <xdr:colOff>50800</xdr:colOff>
      <xdr:row>98</xdr:row>
      <xdr:rowOff>32883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89361"/>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32883</xdr:rowOff>
    </xdr:from>
    <xdr:to>
      <xdr:col>76</xdr:col>
      <xdr:colOff>114300</xdr:colOff>
      <xdr:row>98</xdr:row>
      <xdr:rowOff>96182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34983"/>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96182</xdr:rowOff>
    </xdr:from>
    <xdr:to>
      <xdr:col>71</xdr:col>
      <xdr:colOff>177800</xdr:colOff>
      <xdr:row>98</xdr:row>
      <xdr:rowOff>146710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98282"/>
          <a:ext cx="889000" cy="5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141143</xdr:rowOff>
    </xdr:from>
    <xdr:to>
      <xdr:col>85</xdr:col>
      <xdr:colOff>177800</xdr:colOff>
      <xdr:row>98</xdr:row>
      <xdr:rowOff>71293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56070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107911</xdr:rowOff>
    </xdr:from>
    <xdr:to>
      <xdr:col>81</xdr:col>
      <xdr:colOff>101600</xdr:colOff>
      <xdr:row>98</xdr:row>
      <xdr:rowOff>38061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29188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153533</xdr:rowOff>
    </xdr:from>
    <xdr:to>
      <xdr:col>76</xdr:col>
      <xdr:colOff>165100</xdr:colOff>
      <xdr:row>98</xdr:row>
      <xdr:rowOff>83683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74810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45382</xdr:rowOff>
    </xdr:from>
    <xdr:to>
      <xdr:col>72</xdr:col>
      <xdr:colOff>38100</xdr:colOff>
      <xdr:row>98</xdr:row>
      <xdr:rowOff>146982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95910</xdr:rowOff>
    </xdr:from>
    <xdr:to>
      <xdr:col>67</xdr:col>
      <xdr:colOff>101600</xdr:colOff>
      <xdr:row>99</xdr:row>
      <xdr:rowOff>26060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17187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9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74418</xdr:rowOff>
    </xdr:from>
    <xdr:to>
      <xdr:col>116</xdr:col>
      <xdr:colOff>63500</xdr:colOff>
      <xdr:row>39</xdr:row>
      <xdr:rowOff>68410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418068"/>
          <a:ext cx="838200" cy="3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74418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418068"/>
          <a:ext cx="889000" cy="3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17610</xdr:rowOff>
    </xdr:from>
    <xdr:to>
      <xdr:col>116</xdr:col>
      <xdr:colOff>114300</xdr:colOff>
      <xdr:row>39</xdr:row>
      <xdr:rowOff>119210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103987</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1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23618</xdr:rowOff>
    </xdr:from>
    <xdr:to>
      <xdr:col>112</xdr:col>
      <xdr:colOff>38100</xdr:colOff>
      <xdr:row>37</xdr:row>
      <xdr:rowOff>125218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141745</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56111" y="61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167525</xdr:rowOff>
    </xdr:from>
    <xdr:to>
      <xdr:col>116</xdr:col>
      <xdr:colOff>63500</xdr:colOff>
      <xdr:row>79</xdr:row>
      <xdr:rowOff>35753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540625"/>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41728</xdr:rowOff>
    </xdr:from>
    <xdr:to>
      <xdr:col>111</xdr:col>
      <xdr:colOff>177800</xdr:colOff>
      <xdr:row>79</xdr:row>
      <xdr:rowOff>35753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900478"/>
          <a:ext cx="889000" cy="6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5152</xdr:rowOff>
    </xdr:from>
    <xdr:to>
      <xdr:col>107</xdr:col>
      <xdr:colOff>50800</xdr:colOff>
      <xdr:row>75</xdr:row>
      <xdr:rowOff>41728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863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5152</xdr:rowOff>
    </xdr:from>
    <xdr:to>
      <xdr:col>102</xdr:col>
      <xdr:colOff>114300</xdr:colOff>
      <xdr:row>75</xdr:row>
      <xdr:rowOff>102275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863902"/>
          <a:ext cx="889000" cy="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116725</xdr:rowOff>
    </xdr:from>
    <xdr:to>
      <xdr:col>116</xdr:col>
      <xdr:colOff>114300</xdr:colOff>
      <xdr:row>79</xdr:row>
      <xdr:rowOff>46875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4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31652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40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156403</xdr:rowOff>
    </xdr:from>
    <xdr:to>
      <xdr:col>112</xdr:col>
      <xdr:colOff>38100</xdr:colOff>
      <xdr:row>79</xdr:row>
      <xdr:rowOff>86553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5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77680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6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162378</xdr:rowOff>
    </xdr:from>
    <xdr:to>
      <xdr:col>107</xdr:col>
      <xdr:colOff>101600</xdr:colOff>
      <xdr:row>75</xdr:row>
      <xdr:rowOff>92528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109055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2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125802</xdr:rowOff>
    </xdr:from>
    <xdr:to>
      <xdr:col>102</xdr:col>
      <xdr:colOff>165100</xdr:colOff>
      <xdr:row>75</xdr:row>
      <xdr:rowOff>55952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72479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58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51475</xdr:rowOff>
    </xdr:from>
    <xdr:to>
      <xdr:col>98</xdr:col>
      <xdr:colOff>38100</xdr:colOff>
      <xdr:row>75</xdr:row>
      <xdr:rowOff>153076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10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169602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歳出決算総額は、住民１人当たり</a:t>
          </a:r>
          <a:r>
            <a:rPr kumimoji="1" lang="en-US" altLang="ja-JP" sz="1400">
              <a:latin typeface="ＭＳ Ｐゴシック" panose="020B0600070205080204" pitchFamily="50" charset="-128"/>
              <a:ea typeface="ＭＳ Ｐゴシック" panose="020B0600070205080204" pitchFamily="50" charset="-128"/>
            </a:rPr>
            <a:t>802,809</a:t>
          </a:r>
          <a:r>
            <a:rPr kumimoji="1" lang="ja-JP" altLang="en-US" sz="1400">
              <a:latin typeface="ＭＳ Ｐゴシック" panose="020B0600070205080204" pitchFamily="50" charset="-128"/>
              <a:ea typeface="ＭＳ Ｐゴシック" panose="020B0600070205080204" pitchFamily="50" charset="-128"/>
            </a:rPr>
            <a:t>千円となり、前年度から</a:t>
          </a:r>
          <a:r>
            <a:rPr kumimoji="1" lang="en-US" altLang="ja-JP" sz="1400">
              <a:latin typeface="ＭＳ Ｐゴシック" panose="020B0600070205080204" pitchFamily="50" charset="-128"/>
              <a:ea typeface="ＭＳ Ｐゴシック" panose="020B0600070205080204" pitchFamily="50" charset="-128"/>
            </a:rPr>
            <a:t>146,341</a:t>
          </a:r>
          <a:r>
            <a:rPr kumimoji="1" lang="ja-JP" altLang="en-US" sz="1400">
              <a:latin typeface="ＭＳ Ｐゴシック" panose="020B0600070205080204" pitchFamily="50" charset="-128"/>
              <a:ea typeface="ＭＳ Ｐゴシック" panose="020B0600070205080204" pitchFamily="50" charset="-128"/>
            </a:rPr>
            <a:t>千円減少した。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補助費等は住民一人当たり</a:t>
          </a:r>
          <a:r>
            <a:rPr kumimoji="1" lang="en-US" altLang="ja-JP" sz="1400">
              <a:latin typeface="ＭＳ Ｐゴシック" panose="020B0600070205080204" pitchFamily="50" charset="-128"/>
              <a:ea typeface="ＭＳ Ｐゴシック" panose="020B0600070205080204" pitchFamily="50" charset="-128"/>
            </a:rPr>
            <a:t>187,642</a:t>
          </a:r>
          <a:r>
            <a:rPr kumimoji="1" lang="ja-JP" altLang="en-US" sz="1400">
              <a:latin typeface="ＭＳ Ｐゴシック" panose="020B0600070205080204" pitchFamily="50" charset="-128"/>
              <a:ea typeface="ＭＳ Ｐゴシック" panose="020B0600070205080204" pitchFamily="50" charset="-128"/>
            </a:rPr>
            <a:t>円で類似団体平均を上回っている。前年度と比べ大幅に減少した主な要因は、新型コロナウイルス感染症対策に係る特別定額給付金の皆減がある。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400">
              <a:latin typeface="ＭＳ Ｐゴシック" panose="020B0600070205080204" pitchFamily="50" charset="-128"/>
              <a:ea typeface="ＭＳ Ｐゴシック" panose="020B0600070205080204" pitchFamily="50" charset="-128"/>
            </a:rPr>
            <a:t>106,107</a:t>
          </a:r>
          <a:r>
            <a:rPr kumimoji="1" lang="ja-JP" altLang="en-US" sz="1400">
              <a:latin typeface="ＭＳ Ｐゴシック" panose="020B0600070205080204" pitchFamily="50" charset="-128"/>
              <a:ea typeface="ＭＳ Ｐゴシック" panose="020B0600070205080204" pitchFamily="50" charset="-128"/>
            </a:rPr>
            <a:t>円で類似団体平均を下回っている。前年度と比べ大幅に減少した主な要因は、防災無線デジタル化整備事業や子育て支援センター整備の皆減、庁舎建設事業の減少がある。今後は公共施設の長寿命化対策に係る更新整備の増加が見込ま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公債費は住民一人当たり</a:t>
          </a:r>
          <a:r>
            <a:rPr kumimoji="1" lang="en-US" altLang="ja-JP" sz="1400">
              <a:latin typeface="ＭＳ Ｐゴシック" panose="020B0600070205080204" pitchFamily="50" charset="-128"/>
              <a:ea typeface="ＭＳ Ｐゴシック" panose="020B0600070205080204" pitchFamily="50" charset="-128"/>
            </a:rPr>
            <a:t>100,671</a:t>
          </a:r>
          <a:r>
            <a:rPr kumimoji="1" lang="ja-JP" altLang="en-US" sz="1400">
              <a:latin typeface="ＭＳ Ｐゴシック" panose="020B0600070205080204" pitchFamily="50" charset="-128"/>
              <a:ea typeface="ＭＳ Ｐゴシック" panose="020B0600070205080204" pitchFamily="50" charset="-128"/>
            </a:rPr>
            <a:t>円で類似団体平均を上回っている。前年度と比べ大幅に増加した主な要因は、小学校統合等に係る合併特例債や防災無線デジタル化に係る緊急防災・減災事業債等の起債の償還開始がある。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以降は新規事業の実施を慎重に検討しつつ地方債の発行抑制に努めるとともに、後年の負担に備えて減債基金の積み立てを計画的に進め、年度間返済の平準化を図っていく。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157226</xdr:rowOff>
    </xdr:from>
    <xdr:to>
      <xdr:col>24</xdr:col>
      <xdr:colOff>63500</xdr:colOff>
      <xdr:row>34</xdr:row>
      <xdr:rowOff>166370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65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104648</xdr:rowOff>
    </xdr:from>
    <xdr:to>
      <xdr:col>19</xdr:col>
      <xdr:colOff>177800</xdr:colOff>
      <xdr:row>34</xdr:row>
      <xdr:rowOff>166370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3394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104648</xdr:rowOff>
    </xdr:from>
    <xdr:to>
      <xdr:col>15</xdr:col>
      <xdr:colOff>50800</xdr:colOff>
      <xdr:row>34</xdr:row>
      <xdr:rowOff>119888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3394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119888</xdr:rowOff>
    </xdr:from>
    <xdr:to>
      <xdr:col>10</xdr:col>
      <xdr:colOff>114300</xdr:colOff>
      <xdr:row>36</xdr:row>
      <xdr:rowOff>136271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49188"/>
          <a:ext cx="889000" cy="3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106426</xdr:rowOff>
    </xdr:from>
    <xdr:to>
      <xdr:col>24</xdr:col>
      <xdr:colOff>114300</xdr:colOff>
      <xdr:row>35</xdr:row>
      <xdr:rowOff>36576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129303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115570</xdr:rowOff>
    </xdr:from>
    <xdr:to>
      <xdr:col>20</xdr:col>
      <xdr:colOff>38100</xdr:colOff>
      <xdr:row>35</xdr:row>
      <xdr:rowOff>45720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62247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53848</xdr:rowOff>
    </xdr:from>
    <xdr:to>
      <xdr:col>15</xdr:col>
      <xdr:colOff>101600</xdr:colOff>
      <xdr:row>34</xdr:row>
      <xdr:rowOff>155448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69088</xdr:rowOff>
    </xdr:from>
    <xdr:to>
      <xdr:col>10</xdr:col>
      <xdr:colOff>165100</xdr:colOff>
      <xdr:row>34</xdr:row>
      <xdr:rowOff>170688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161815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85471</xdr:rowOff>
    </xdr:from>
    <xdr:to>
      <xdr:col>6</xdr:col>
      <xdr:colOff>38100</xdr:colOff>
      <xdr:row>37</xdr:row>
      <xdr:rowOff>15621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6748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2846</xdr:rowOff>
    </xdr:from>
    <xdr:to>
      <xdr:col>24</xdr:col>
      <xdr:colOff>62865</xdr:colOff>
      <xdr:row>59</xdr:row>
      <xdr:rowOff>82440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0896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86267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82440</xdr:rowOff>
    </xdr:from>
    <xdr:to>
      <xdr:col>24</xdr:col>
      <xdr:colOff>152400</xdr:colOff>
      <xdr:row>59</xdr:row>
      <xdr:rowOff>82440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120973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8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2846</xdr:rowOff>
    </xdr:from>
    <xdr:to>
      <xdr:col>24</xdr:col>
      <xdr:colOff>152400</xdr:colOff>
      <xdr:row>53</xdr:row>
      <xdr:rowOff>2846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0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58255</xdr:rowOff>
    </xdr:from>
    <xdr:to>
      <xdr:col>24</xdr:col>
      <xdr:colOff>63500</xdr:colOff>
      <xdr:row>56</xdr:row>
      <xdr:rowOff>52347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973655"/>
          <a:ext cx="838200" cy="67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24081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6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45654</xdr:rowOff>
    </xdr:from>
    <xdr:to>
      <xdr:col>24</xdr:col>
      <xdr:colOff>114300</xdr:colOff>
      <xdr:row>57</xdr:row>
      <xdr:rowOff>147254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58255</xdr:rowOff>
    </xdr:from>
    <xdr:to>
      <xdr:col>19</xdr:col>
      <xdr:colOff>177800</xdr:colOff>
      <xdr:row>56</xdr:row>
      <xdr:rowOff>53349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973655"/>
          <a:ext cx="889000" cy="68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37721</xdr:rowOff>
    </xdr:from>
    <xdr:to>
      <xdr:col>20</xdr:col>
      <xdr:colOff>38100</xdr:colOff>
      <xdr:row>55</xdr:row>
      <xdr:rowOff>139321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130448</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6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53349</xdr:rowOff>
    </xdr:from>
    <xdr:to>
      <xdr:col>15</xdr:col>
      <xdr:colOff>50800</xdr:colOff>
      <xdr:row>58</xdr:row>
      <xdr:rowOff>15812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54549"/>
          <a:ext cx="889000" cy="30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95776</xdr:rowOff>
    </xdr:from>
    <xdr:to>
      <xdr:col>15</xdr:col>
      <xdr:colOff>101600</xdr:colOff>
      <xdr:row>58</xdr:row>
      <xdr:rowOff>25926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6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17053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15812</xdr:rowOff>
    </xdr:from>
    <xdr:to>
      <xdr:col>10</xdr:col>
      <xdr:colOff>114300</xdr:colOff>
      <xdr:row>58</xdr:row>
      <xdr:rowOff>150074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9912"/>
          <a:ext cx="889000" cy="1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38260</xdr:rowOff>
    </xdr:from>
    <xdr:to>
      <xdr:col>10</xdr:col>
      <xdr:colOff>165100</xdr:colOff>
      <xdr:row>57</xdr:row>
      <xdr:rowOff>139860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156387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58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69652</xdr:rowOff>
    </xdr:from>
    <xdr:to>
      <xdr:col>6</xdr:col>
      <xdr:colOff>38100</xdr:colOff>
      <xdr:row>57</xdr:row>
      <xdr:rowOff>171252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16329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1547</xdr:rowOff>
    </xdr:from>
    <xdr:to>
      <xdr:col>24</xdr:col>
      <xdr:colOff>114300</xdr:colOff>
      <xdr:row>56</xdr:row>
      <xdr:rowOff>103147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24424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5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7455</xdr:rowOff>
    </xdr:from>
    <xdr:to>
      <xdr:col>20</xdr:col>
      <xdr:colOff>38100</xdr:colOff>
      <xdr:row>52</xdr:row>
      <xdr:rowOff>109055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9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125582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69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2549</xdr:rowOff>
    </xdr:from>
    <xdr:to>
      <xdr:col>15</xdr:col>
      <xdr:colOff>101600</xdr:colOff>
      <xdr:row>56</xdr:row>
      <xdr:rowOff>104149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7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136462</xdr:rowOff>
    </xdr:from>
    <xdr:to>
      <xdr:col>10</xdr:col>
      <xdr:colOff>165100</xdr:colOff>
      <xdr:row>58</xdr:row>
      <xdr:rowOff>66612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57739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99274</xdr:rowOff>
    </xdr:from>
    <xdr:to>
      <xdr:col>6</xdr:col>
      <xdr:colOff>38100</xdr:colOff>
      <xdr:row>59</xdr:row>
      <xdr:rowOff>29424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20551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93759</xdr:rowOff>
    </xdr:from>
    <xdr:to>
      <xdr:col>24</xdr:col>
      <xdr:colOff>62865</xdr:colOff>
      <xdr:row>77</xdr:row>
      <xdr:rowOff>90467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6709"/>
          <a:ext cx="1270" cy="102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94294</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9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90467</xdr:rowOff>
    </xdr:from>
    <xdr:to>
      <xdr:col>24</xdr:col>
      <xdr:colOff>152400</xdr:colOff>
      <xdr:row>77</xdr:row>
      <xdr:rowOff>90467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9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40436</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4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93759</xdr:rowOff>
    </xdr:from>
    <xdr:to>
      <xdr:col>24</xdr:col>
      <xdr:colOff>152400</xdr:colOff>
      <xdr:row>71</xdr:row>
      <xdr:rowOff>93759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223</xdr:rowOff>
    </xdr:from>
    <xdr:to>
      <xdr:col>24</xdr:col>
      <xdr:colOff>63500</xdr:colOff>
      <xdr:row>77</xdr:row>
      <xdr:rowOff>15015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01873"/>
          <a:ext cx="8382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46824</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562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23947</xdr:rowOff>
    </xdr:from>
    <xdr:to>
      <xdr:col>24</xdr:col>
      <xdr:colOff>114300</xdr:colOff>
      <xdr:row>74</xdr:row>
      <xdr:rowOff>125547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15015</xdr:rowOff>
    </xdr:from>
    <xdr:to>
      <xdr:col>19</xdr:col>
      <xdr:colOff>177800</xdr:colOff>
      <xdr:row>77</xdr:row>
      <xdr:rowOff>123454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16665"/>
          <a:ext cx="8890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61178</xdr:rowOff>
    </xdr:from>
    <xdr:to>
      <xdr:col>20</xdr:col>
      <xdr:colOff>38100</xdr:colOff>
      <xdr:row>75</xdr:row>
      <xdr:rowOff>162778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7855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123454</xdr:rowOff>
    </xdr:from>
    <xdr:to>
      <xdr:col>15</xdr:col>
      <xdr:colOff>50800</xdr:colOff>
      <xdr:row>78</xdr:row>
      <xdr:rowOff>49349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25104"/>
          <a:ext cx="889000" cy="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133393</xdr:rowOff>
    </xdr:from>
    <xdr:to>
      <xdr:col>15</xdr:col>
      <xdr:colOff>101600</xdr:colOff>
      <xdr:row>76</xdr:row>
      <xdr:rowOff>63543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80070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43154</xdr:rowOff>
    </xdr:from>
    <xdr:to>
      <xdr:col>10</xdr:col>
      <xdr:colOff>114300</xdr:colOff>
      <xdr:row>78</xdr:row>
      <xdr:rowOff>49349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41625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10795</xdr:rowOff>
    </xdr:from>
    <xdr:to>
      <xdr:col>10</xdr:col>
      <xdr:colOff>165100</xdr:colOff>
      <xdr:row>76</xdr:row>
      <xdr:rowOff>112395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128922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151757</xdr:rowOff>
    </xdr:from>
    <xdr:to>
      <xdr:col>6</xdr:col>
      <xdr:colOff>38100</xdr:colOff>
      <xdr:row>76</xdr:row>
      <xdr:rowOff>81907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120873</xdr:rowOff>
    </xdr:from>
    <xdr:to>
      <xdr:col>24</xdr:col>
      <xdr:colOff>114300</xdr:colOff>
      <xdr:row>77</xdr:row>
      <xdr:rowOff>51023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35800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6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135665</xdr:rowOff>
    </xdr:from>
    <xdr:to>
      <xdr:col>20</xdr:col>
      <xdr:colOff>38100</xdr:colOff>
      <xdr:row>77</xdr:row>
      <xdr:rowOff>65815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56942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72654</xdr:rowOff>
    </xdr:from>
    <xdr:to>
      <xdr:col>15</xdr:col>
      <xdr:colOff>101600</xdr:colOff>
      <xdr:row>78</xdr:row>
      <xdr:rowOff>2804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165381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6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169999</xdr:rowOff>
    </xdr:from>
    <xdr:to>
      <xdr:col>10</xdr:col>
      <xdr:colOff>165100</xdr:colOff>
      <xdr:row>78</xdr:row>
      <xdr:rowOff>100149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91276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163804</xdr:rowOff>
    </xdr:from>
    <xdr:to>
      <xdr:col>6</xdr:col>
      <xdr:colOff>38100</xdr:colOff>
      <xdr:row>78</xdr:row>
      <xdr:rowOff>93954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85081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5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55296</xdr:rowOff>
    </xdr:from>
    <xdr:to>
      <xdr:col>24</xdr:col>
      <xdr:colOff>63500</xdr:colOff>
      <xdr:row>95</xdr:row>
      <xdr:rowOff>97089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343046"/>
          <a:ext cx="8382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97089</xdr:rowOff>
    </xdr:from>
    <xdr:to>
      <xdr:col>19</xdr:col>
      <xdr:colOff>177800</xdr:colOff>
      <xdr:row>96</xdr:row>
      <xdr:rowOff>4403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384839"/>
          <a:ext cx="889000" cy="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158948</xdr:rowOff>
    </xdr:from>
    <xdr:to>
      <xdr:col>15</xdr:col>
      <xdr:colOff>50800</xdr:colOff>
      <xdr:row>96</xdr:row>
      <xdr:rowOff>4403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446698"/>
          <a:ext cx="889000" cy="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158948</xdr:rowOff>
    </xdr:from>
    <xdr:to>
      <xdr:col>10</xdr:col>
      <xdr:colOff>114300</xdr:colOff>
      <xdr:row>95</xdr:row>
      <xdr:rowOff>168783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446698"/>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4496</xdr:rowOff>
    </xdr:from>
    <xdr:to>
      <xdr:col>24</xdr:col>
      <xdr:colOff>114300</xdr:colOff>
      <xdr:row>95</xdr:row>
      <xdr:rowOff>106096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2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154373</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2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46289</xdr:rowOff>
    </xdr:from>
    <xdr:to>
      <xdr:col>20</xdr:col>
      <xdr:colOff>38100</xdr:colOff>
      <xdr:row>95</xdr:row>
      <xdr:rowOff>147889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3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164416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1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125053</xdr:rowOff>
    </xdr:from>
    <xdr:to>
      <xdr:col>15</xdr:col>
      <xdr:colOff>101600</xdr:colOff>
      <xdr:row>96</xdr:row>
      <xdr:rowOff>55203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4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46330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50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108148</xdr:rowOff>
    </xdr:from>
    <xdr:to>
      <xdr:col>10</xdr:col>
      <xdr:colOff>165100</xdr:colOff>
      <xdr:row>96</xdr:row>
      <xdr:rowOff>38298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54825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1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117983</xdr:rowOff>
    </xdr:from>
    <xdr:to>
      <xdr:col>6</xdr:col>
      <xdr:colOff>38100</xdr:colOff>
      <xdr:row>96</xdr:row>
      <xdr:rowOff>48133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4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39260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4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105181</xdr:rowOff>
    </xdr:from>
    <xdr:to>
      <xdr:col>55</xdr:col>
      <xdr:colOff>0</xdr:colOff>
      <xdr:row>38</xdr:row>
      <xdr:rowOff>105410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62028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102667</xdr:rowOff>
    </xdr:from>
    <xdr:to>
      <xdr:col>50</xdr:col>
      <xdr:colOff>114300</xdr:colOff>
      <xdr:row>38</xdr:row>
      <xdr:rowOff>105410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177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102667</xdr:rowOff>
    </xdr:from>
    <xdr:to>
      <xdr:col>45</xdr:col>
      <xdr:colOff>177800</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61776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105867</xdr:rowOff>
    </xdr:from>
    <xdr:to>
      <xdr:col>41</xdr:col>
      <xdr:colOff>50800</xdr:colOff>
      <xdr:row>38</xdr:row>
      <xdr:rowOff>108153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66209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54381</xdr:rowOff>
    </xdr:from>
    <xdr:to>
      <xdr:col>55</xdr:col>
      <xdr:colOff>50800</xdr:colOff>
      <xdr:row>38</xdr:row>
      <xdr:rowOff>155981</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140758</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54610</xdr:rowOff>
    </xdr:from>
    <xdr:to>
      <xdr:col>50</xdr:col>
      <xdr:colOff>165100</xdr:colOff>
      <xdr:row>38</xdr:row>
      <xdr:rowOff>156210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147337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51867</xdr:rowOff>
    </xdr:from>
    <xdr:to>
      <xdr:col>46</xdr:col>
      <xdr:colOff>38100</xdr:colOff>
      <xdr:row>38</xdr:row>
      <xdr:rowOff>153467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144594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55067</xdr:rowOff>
    </xdr:from>
    <xdr:to>
      <xdr:col>41</xdr:col>
      <xdr:colOff>101600</xdr:colOff>
      <xdr:row>38</xdr:row>
      <xdr:rowOff>156667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147794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57353</xdr:rowOff>
    </xdr:from>
    <xdr:to>
      <xdr:col>36</xdr:col>
      <xdr:colOff>165100</xdr:colOff>
      <xdr:row>38</xdr:row>
      <xdr:rowOff>158953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150080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6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76209</xdr:rowOff>
    </xdr:from>
    <xdr:to>
      <xdr:col>55</xdr:col>
      <xdr:colOff>0</xdr:colOff>
      <xdr:row>56</xdr:row>
      <xdr:rowOff>108066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9677409"/>
          <a:ext cx="8382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76209</xdr:rowOff>
    </xdr:from>
    <xdr:to>
      <xdr:col>50</xdr:col>
      <xdr:colOff>114300</xdr:colOff>
      <xdr:row>56</xdr:row>
      <xdr:rowOff>88393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677409"/>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88393</xdr:rowOff>
    </xdr:from>
    <xdr:to>
      <xdr:col>45</xdr:col>
      <xdr:colOff>177800</xdr:colOff>
      <xdr:row>57</xdr:row>
      <xdr:rowOff>19634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9689593"/>
          <a:ext cx="889000" cy="1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119423</xdr:rowOff>
    </xdr:from>
    <xdr:to>
      <xdr:col>41</xdr:col>
      <xdr:colOff>50800</xdr:colOff>
      <xdr:row>57</xdr:row>
      <xdr:rowOff>19634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720623"/>
          <a:ext cx="889000" cy="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57266</xdr:rowOff>
    </xdr:from>
    <xdr:to>
      <xdr:col>55</xdr:col>
      <xdr:colOff>50800</xdr:colOff>
      <xdr:row>56</xdr:row>
      <xdr:rowOff>158866</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6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80143</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50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25409</xdr:rowOff>
    </xdr:from>
    <xdr:to>
      <xdr:col>50</xdr:col>
      <xdr:colOff>165100</xdr:colOff>
      <xdr:row>56</xdr:row>
      <xdr:rowOff>127009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6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143536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37593</xdr:rowOff>
    </xdr:from>
    <xdr:to>
      <xdr:col>46</xdr:col>
      <xdr:colOff>38100</xdr:colOff>
      <xdr:row>56</xdr:row>
      <xdr:rowOff>139193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6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155720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4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140284</xdr:rowOff>
    </xdr:from>
    <xdr:to>
      <xdr:col>41</xdr:col>
      <xdr:colOff>101600</xdr:colOff>
      <xdr:row>57</xdr:row>
      <xdr:rowOff>70434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61561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68623</xdr:rowOff>
    </xdr:from>
    <xdr:to>
      <xdr:col>36</xdr:col>
      <xdr:colOff>165100</xdr:colOff>
      <xdr:row>56</xdr:row>
      <xdr:rowOff>170223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6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15300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4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130967</xdr:rowOff>
    </xdr:from>
    <xdr:to>
      <xdr:col>55</xdr:col>
      <xdr:colOff>0</xdr:colOff>
      <xdr:row>78</xdr:row>
      <xdr:rowOff>164457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504067"/>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130967</xdr:rowOff>
    </xdr:from>
    <xdr:to>
      <xdr:col>50</xdr:col>
      <xdr:colOff>114300</xdr:colOff>
      <xdr:row>79</xdr:row>
      <xdr:rowOff>144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504067"/>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153153</xdr:rowOff>
    </xdr:from>
    <xdr:to>
      <xdr:col>45</xdr:col>
      <xdr:colOff>177800</xdr:colOff>
      <xdr:row>79</xdr:row>
      <xdr:rowOff>144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526253"/>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153153</xdr:rowOff>
    </xdr:from>
    <xdr:to>
      <xdr:col>41</xdr:col>
      <xdr:colOff>50800</xdr:colOff>
      <xdr:row>78</xdr:row>
      <xdr:rowOff>170000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526253"/>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113657</xdr:rowOff>
    </xdr:from>
    <xdr:to>
      <xdr:col>55</xdr:col>
      <xdr:colOff>50800</xdr:colOff>
      <xdr:row>79</xdr:row>
      <xdr:rowOff>43807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4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28584</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4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80167</xdr:rowOff>
    </xdr:from>
    <xdr:to>
      <xdr:col>50</xdr:col>
      <xdr:colOff>165100</xdr:colOff>
      <xdr:row>79</xdr:row>
      <xdr:rowOff>10317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5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120794</xdr:rowOff>
    </xdr:from>
    <xdr:to>
      <xdr:col>46</xdr:col>
      <xdr:colOff>38100</xdr:colOff>
      <xdr:row>79</xdr:row>
      <xdr:rowOff>50944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4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42071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5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102353</xdr:rowOff>
    </xdr:from>
    <xdr:to>
      <xdr:col>41</xdr:col>
      <xdr:colOff>101600</xdr:colOff>
      <xdr:row>79</xdr:row>
      <xdr:rowOff>32503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23630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119200</xdr:rowOff>
    </xdr:from>
    <xdr:to>
      <xdr:col>36</xdr:col>
      <xdr:colOff>165100</xdr:colOff>
      <xdr:row>79</xdr:row>
      <xdr:rowOff>49350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40477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8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125654</xdr:rowOff>
    </xdr:from>
    <xdr:to>
      <xdr:col>55</xdr:col>
      <xdr:colOff>0</xdr:colOff>
      <xdr:row>96</xdr:row>
      <xdr:rowOff>115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13404"/>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xdr:rowOff>
    </xdr:from>
    <xdr:to>
      <xdr:col>50</xdr:col>
      <xdr:colOff>114300</xdr:colOff>
      <xdr:row>97</xdr:row>
      <xdr:rowOff>3747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59315"/>
          <a:ext cx="889000" cy="1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3747</xdr:rowOff>
    </xdr:from>
    <xdr:to>
      <xdr:col>45</xdr:col>
      <xdr:colOff>177800</xdr:colOff>
      <xdr:row>97</xdr:row>
      <xdr:rowOff>116408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34397"/>
          <a:ext cx="889000" cy="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116408</xdr:rowOff>
    </xdr:from>
    <xdr:to>
      <xdr:col>41</xdr:col>
      <xdr:colOff>50800</xdr:colOff>
      <xdr:row>98</xdr:row>
      <xdr:rowOff>47003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47058"/>
          <a:ext cx="889000" cy="10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74854</xdr:rowOff>
    </xdr:from>
    <xdr:to>
      <xdr:col>55</xdr:col>
      <xdr:colOff>50800</xdr:colOff>
      <xdr:row>96</xdr:row>
      <xdr:rowOff>5004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53281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120765</xdr:rowOff>
    </xdr:from>
    <xdr:to>
      <xdr:col>50</xdr:col>
      <xdr:colOff>165100</xdr:colOff>
      <xdr:row>96</xdr:row>
      <xdr:rowOff>50915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42042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124397</xdr:rowOff>
    </xdr:from>
    <xdr:to>
      <xdr:col>46</xdr:col>
      <xdr:colOff>38100</xdr:colOff>
      <xdr:row>97</xdr:row>
      <xdr:rowOff>54547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45674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65608</xdr:rowOff>
    </xdr:from>
    <xdr:to>
      <xdr:col>41</xdr:col>
      <xdr:colOff>101600</xdr:colOff>
      <xdr:row>97</xdr:row>
      <xdr:rowOff>167208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158335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167653</xdr:rowOff>
    </xdr:from>
    <xdr:to>
      <xdr:col>36</xdr:col>
      <xdr:colOff>165100</xdr:colOff>
      <xdr:row>98</xdr:row>
      <xdr:rowOff>97803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88930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50729</xdr:rowOff>
    </xdr:from>
    <xdr:to>
      <xdr:col>85</xdr:col>
      <xdr:colOff>127000</xdr:colOff>
      <xdr:row>37</xdr:row>
      <xdr:rowOff>87419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222929"/>
          <a:ext cx="838200" cy="20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137940</xdr:rowOff>
    </xdr:from>
    <xdr:to>
      <xdr:col>81</xdr:col>
      <xdr:colOff>50800</xdr:colOff>
      <xdr:row>36</xdr:row>
      <xdr:rowOff>50729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5795790"/>
          <a:ext cx="889000" cy="4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137940</xdr:rowOff>
    </xdr:from>
    <xdr:to>
      <xdr:col>76</xdr:col>
      <xdr:colOff>114300</xdr:colOff>
      <xdr:row>37</xdr:row>
      <xdr:rowOff>70960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5795790"/>
          <a:ext cx="889000" cy="6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70960</xdr:rowOff>
    </xdr:from>
    <xdr:to>
      <xdr:col>71</xdr:col>
      <xdr:colOff>177800</xdr:colOff>
      <xdr:row>37</xdr:row>
      <xdr:rowOff>109845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14610"/>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36619</xdr:rowOff>
    </xdr:from>
    <xdr:to>
      <xdr:col>85</xdr:col>
      <xdr:colOff>177800</xdr:colOff>
      <xdr:row>37</xdr:row>
      <xdr:rowOff>138219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8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15046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171379</xdr:rowOff>
    </xdr:from>
    <xdr:to>
      <xdr:col>81</xdr:col>
      <xdr:colOff>101600</xdr:colOff>
      <xdr:row>36</xdr:row>
      <xdr:rowOff>101529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1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92656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87140</xdr:rowOff>
    </xdr:from>
    <xdr:to>
      <xdr:col>76</xdr:col>
      <xdr:colOff>165100</xdr:colOff>
      <xdr:row>34</xdr:row>
      <xdr:rowOff>17290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7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33817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5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20160</xdr:rowOff>
    </xdr:from>
    <xdr:to>
      <xdr:col>72</xdr:col>
      <xdr:colOff>38100</xdr:colOff>
      <xdr:row>37</xdr:row>
      <xdr:rowOff>121760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112887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59045</xdr:rowOff>
    </xdr:from>
    <xdr:to>
      <xdr:col>67</xdr:col>
      <xdr:colOff>101600</xdr:colOff>
      <xdr:row>37</xdr:row>
      <xdr:rowOff>160644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02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151771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161558</xdr:rowOff>
    </xdr:from>
    <xdr:to>
      <xdr:col>85</xdr:col>
      <xdr:colOff>127000</xdr:colOff>
      <xdr:row>57</xdr:row>
      <xdr:rowOff>35692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762758"/>
          <a:ext cx="838200" cy="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161558</xdr:rowOff>
    </xdr:from>
    <xdr:to>
      <xdr:col>81</xdr:col>
      <xdr:colOff>50800</xdr:colOff>
      <xdr:row>57</xdr:row>
      <xdr:rowOff>1973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762758"/>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1973</xdr:rowOff>
    </xdr:from>
    <xdr:to>
      <xdr:col>76</xdr:col>
      <xdr:colOff>114300</xdr:colOff>
      <xdr:row>57</xdr:row>
      <xdr:rowOff>50148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74623"/>
          <a:ext cx="889000" cy="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79240</xdr:rowOff>
    </xdr:from>
    <xdr:to>
      <xdr:col>71</xdr:col>
      <xdr:colOff>177800</xdr:colOff>
      <xdr:row>57</xdr:row>
      <xdr:rowOff>50148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680440"/>
          <a:ext cx="889000" cy="14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156342</xdr:rowOff>
    </xdr:from>
    <xdr:to>
      <xdr:col>85</xdr:col>
      <xdr:colOff>177800</xdr:colOff>
      <xdr:row>57</xdr:row>
      <xdr:rowOff>86492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71269</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6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110758</xdr:rowOff>
    </xdr:from>
    <xdr:to>
      <xdr:col>81</xdr:col>
      <xdr:colOff>101600</xdr:colOff>
      <xdr:row>57</xdr:row>
      <xdr:rowOff>40908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32035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122623</xdr:rowOff>
    </xdr:from>
    <xdr:to>
      <xdr:col>76</xdr:col>
      <xdr:colOff>165100</xdr:colOff>
      <xdr:row>57</xdr:row>
      <xdr:rowOff>52773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43900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170798</xdr:rowOff>
    </xdr:from>
    <xdr:to>
      <xdr:col>72</xdr:col>
      <xdr:colOff>38100</xdr:colOff>
      <xdr:row>57</xdr:row>
      <xdr:rowOff>100948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92075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28440</xdr:rowOff>
    </xdr:from>
    <xdr:to>
      <xdr:col>67</xdr:col>
      <xdr:colOff>101600</xdr:colOff>
      <xdr:row>56</xdr:row>
      <xdr:rowOff>130040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146567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124414</xdr:rowOff>
    </xdr:from>
    <xdr:to>
      <xdr:col>85</xdr:col>
      <xdr:colOff>127000</xdr:colOff>
      <xdr:row>78</xdr:row>
      <xdr:rowOff>134460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497514"/>
          <a:ext cx="8382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124414</xdr:rowOff>
    </xdr:from>
    <xdr:to>
      <xdr:col>81</xdr:col>
      <xdr:colOff>50800</xdr:colOff>
      <xdr:row>78</xdr:row>
      <xdr:rowOff>136604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97514"/>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126057</xdr:rowOff>
    </xdr:from>
    <xdr:to>
      <xdr:col>76</xdr:col>
      <xdr:colOff>114300</xdr:colOff>
      <xdr:row>78</xdr:row>
      <xdr:rowOff>136604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499157"/>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126057</xdr:rowOff>
    </xdr:from>
    <xdr:to>
      <xdr:col>71</xdr:col>
      <xdr:colOff>177800</xdr:colOff>
      <xdr:row>78</xdr:row>
      <xdr:rowOff>126603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4991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83660</xdr:rowOff>
    </xdr:from>
    <xdr:to>
      <xdr:col>85</xdr:col>
      <xdr:colOff>177800</xdr:colOff>
      <xdr:row>79</xdr:row>
      <xdr:rowOff>13810</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4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73614</xdr:rowOff>
    </xdr:from>
    <xdr:to>
      <xdr:col>81</xdr:col>
      <xdr:colOff>101600</xdr:colOff>
      <xdr:row>79</xdr:row>
      <xdr:rowOff>3764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4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166341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3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85804</xdr:rowOff>
    </xdr:from>
    <xdr:to>
      <xdr:col>76</xdr:col>
      <xdr:colOff>165100</xdr:colOff>
      <xdr:row>79</xdr:row>
      <xdr:rowOff>15954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7081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5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75257</xdr:rowOff>
    </xdr:from>
    <xdr:to>
      <xdr:col>72</xdr:col>
      <xdr:colOff>38100</xdr:colOff>
      <xdr:row>79</xdr:row>
      <xdr:rowOff>5407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167984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4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75803</xdr:rowOff>
    </xdr:from>
    <xdr:to>
      <xdr:col>67</xdr:col>
      <xdr:colOff>101600</xdr:colOff>
      <xdr:row>79</xdr:row>
      <xdr:rowOff>5953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168530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4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4178</xdr:rowOff>
    </xdr:from>
    <xdr:to>
      <xdr:col>85</xdr:col>
      <xdr:colOff>127000</xdr:colOff>
      <xdr:row>96</xdr:row>
      <xdr:rowOff>25794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120478"/>
          <a:ext cx="838200" cy="3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25794</xdr:rowOff>
    </xdr:from>
    <xdr:to>
      <xdr:col>81</xdr:col>
      <xdr:colOff>50800</xdr:colOff>
      <xdr:row>96</xdr:row>
      <xdr:rowOff>62027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484994"/>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62027</xdr:rowOff>
    </xdr:from>
    <xdr:to>
      <xdr:col>76</xdr:col>
      <xdr:colOff>114300</xdr:colOff>
      <xdr:row>97</xdr:row>
      <xdr:rowOff>5169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521227"/>
          <a:ext cx="889000" cy="1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5169</xdr:rowOff>
    </xdr:from>
    <xdr:to>
      <xdr:col>71</xdr:col>
      <xdr:colOff>177800</xdr:colOff>
      <xdr:row>97</xdr:row>
      <xdr:rowOff>55714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635819"/>
          <a:ext cx="889000" cy="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124828</xdr:rowOff>
    </xdr:from>
    <xdr:to>
      <xdr:col>85</xdr:col>
      <xdr:colOff>177800</xdr:colOff>
      <xdr:row>94</xdr:row>
      <xdr:rowOff>54978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0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147705</xdr:rowOff>
    </xdr:from>
    <xdr:ext cx="599010"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9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146444</xdr:rowOff>
    </xdr:from>
    <xdr:to>
      <xdr:col>81</xdr:col>
      <xdr:colOff>101600</xdr:colOff>
      <xdr:row>96</xdr:row>
      <xdr:rowOff>76594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4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67721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11227</xdr:rowOff>
    </xdr:from>
    <xdr:to>
      <xdr:col>76</xdr:col>
      <xdr:colOff>165100</xdr:colOff>
      <xdr:row>96</xdr:row>
      <xdr:rowOff>112827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4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103954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125819</xdr:rowOff>
    </xdr:from>
    <xdr:to>
      <xdr:col>72</xdr:col>
      <xdr:colOff>38100</xdr:colOff>
      <xdr:row>97</xdr:row>
      <xdr:rowOff>55969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47096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4914</xdr:rowOff>
    </xdr:from>
    <xdr:to>
      <xdr:col>67</xdr:col>
      <xdr:colOff>101600</xdr:colOff>
      <xdr:row>97</xdr:row>
      <xdr:rowOff>106514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6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97641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7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総務費が前年度</a:t>
          </a:r>
          <a:r>
            <a:rPr kumimoji="1" lang="en-US" altLang="ja-JP" sz="1400">
              <a:latin typeface="ＭＳ Ｐゴシック" panose="020B0600070205080204" pitchFamily="50" charset="-128"/>
              <a:ea typeface="ＭＳ Ｐゴシック" panose="020B0600070205080204" pitchFamily="50" charset="-128"/>
            </a:rPr>
            <a:t>342,814</a:t>
          </a:r>
          <a:r>
            <a:rPr kumimoji="1" lang="ja-JP" altLang="en-US" sz="1400">
              <a:latin typeface="ＭＳ Ｐゴシック" panose="020B0600070205080204" pitchFamily="50" charset="-128"/>
              <a:ea typeface="ＭＳ Ｐゴシック" panose="020B0600070205080204" pitchFamily="50" charset="-128"/>
            </a:rPr>
            <a:t>円から</a:t>
          </a:r>
          <a:r>
            <a:rPr kumimoji="1" lang="en-US" altLang="ja-JP" sz="1400">
              <a:latin typeface="ＭＳ Ｐゴシック" panose="020B0600070205080204" pitchFamily="50" charset="-128"/>
              <a:ea typeface="ＭＳ Ｐゴシック" panose="020B0600070205080204" pitchFamily="50" charset="-128"/>
            </a:rPr>
            <a:t>194,106</a:t>
          </a:r>
          <a:r>
            <a:rPr kumimoji="1" lang="ja-JP" altLang="en-US" sz="1400">
              <a:latin typeface="ＭＳ Ｐゴシック" panose="020B0600070205080204" pitchFamily="50" charset="-128"/>
              <a:ea typeface="ＭＳ Ｐゴシック" panose="020B0600070205080204" pitchFamily="50" charset="-128"/>
            </a:rPr>
            <a:t>円と大幅に減少している要因は、新型コロナウイルス感染症対策に係る臨時特別給付金の給付事業の皆減や庁舎設事業の減少等によるものである。 消防費は前年度まで実施の防災行政無線デジタル化整備事業の皆減により一人当たりのコストは</a:t>
          </a:r>
          <a:r>
            <a:rPr kumimoji="1" lang="en-US" altLang="ja-JP" sz="1400">
              <a:latin typeface="ＭＳ Ｐゴシック" panose="020B0600070205080204" pitchFamily="50" charset="-128"/>
              <a:ea typeface="ＭＳ Ｐゴシック" panose="020B0600070205080204" pitchFamily="50" charset="-128"/>
            </a:rPr>
            <a:t>9,513</a:t>
          </a:r>
          <a:r>
            <a:rPr kumimoji="1" lang="ja-JP" altLang="en-US" sz="1400">
              <a:latin typeface="ＭＳ Ｐゴシック" panose="020B0600070205080204" pitchFamily="50" charset="-128"/>
              <a:ea typeface="ＭＳ Ｐゴシック" panose="020B0600070205080204" pitchFamily="50" charset="-128"/>
            </a:rPr>
            <a:t>円減少している。　教育費は前年度の新型コロナウイルス感染症に係る小中学校の環境整備事業の減少等により一人当たりのコストは</a:t>
          </a:r>
          <a:r>
            <a:rPr kumimoji="1" lang="en-US" altLang="ja-JP" sz="1400">
              <a:latin typeface="ＭＳ Ｐゴシック" panose="020B0600070205080204" pitchFamily="50" charset="-128"/>
              <a:ea typeface="ＭＳ Ｐゴシック" panose="020B0600070205080204" pitchFamily="50" charset="-128"/>
            </a:rPr>
            <a:t>9,970</a:t>
          </a:r>
          <a:r>
            <a:rPr kumimoji="1" lang="ja-JP" altLang="en-US" sz="1400">
              <a:latin typeface="ＭＳ Ｐゴシック" panose="020B0600070205080204" pitchFamily="50" charset="-128"/>
              <a:ea typeface="ＭＳ Ｐゴシック" panose="020B0600070205080204" pitchFamily="50" charset="-128"/>
            </a:rPr>
            <a:t>円減少している。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一方で、衛生費は新型コロナウイルスワクチン接種事業の拡充により一人当たりのコストは前年度と比べ</a:t>
          </a:r>
          <a:r>
            <a:rPr kumimoji="1" lang="en-US" altLang="ja-JP" sz="1400">
              <a:latin typeface="ＭＳ Ｐゴシック" panose="020B0600070205080204" pitchFamily="50" charset="-128"/>
              <a:ea typeface="ＭＳ Ｐゴシック" panose="020B0600070205080204" pitchFamily="50" charset="-128"/>
            </a:rPr>
            <a:t>7,313</a:t>
          </a:r>
          <a:r>
            <a:rPr kumimoji="1" lang="ja-JP" altLang="en-US" sz="1400">
              <a:latin typeface="ＭＳ Ｐゴシック" panose="020B0600070205080204" pitchFamily="50" charset="-128"/>
              <a:ea typeface="ＭＳ Ｐゴシック" panose="020B0600070205080204" pitchFamily="50" charset="-128"/>
            </a:rPr>
            <a:t>円増加している。　土木費は除雪費用の増加や公営住宅整備等により前年度比</a:t>
          </a:r>
          <a:r>
            <a:rPr kumimoji="1" lang="en-US" altLang="ja-JP" sz="1400">
              <a:latin typeface="ＭＳ Ｐゴシック" panose="020B0600070205080204" pitchFamily="50" charset="-128"/>
              <a:ea typeface="ＭＳ Ｐゴシック" panose="020B0600070205080204" pitchFamily="50" charset="-128"/>
            </a:rPr>
            <a:t>3,615</a:t>
          </a:r>
          <a:r>
            <a:rPr kumimoji="1" lang="ja-JP" altLang="en-US" sz="1400">
              <a:latin typeface="ＭＳ Ｐゴシック" panose="020B0600070205080204" pitchFamily="50" charset="-128"/>
              <a:ea typeface="ＭＳ Ｐゴシック" panose="020B0600070205080204" pitchFamily="50" charset="-128"/>
            </a:rPr>
            <a:t>円増加している。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また、インフラ施設整備や中学校改築、統合保育園整備、小学校統合、庁舎建設等に係る起債の償還により、公債費は今後も増加する見込みである。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財政調整基金について、令和３年度は決算譲与金・予算積立を合わせて</a:t>
          </a:r>
          <a:r>
            <a:rPr kumimoji="1" lang="en-US" altLang="ja-JP" sz="1300">
              <a:latin typeface="ＭＳ ゴシック" pitchFamily="49" charset="-128"/>
              <a:ea typeface="ＭＳ ゴシック" pitchFamily="49" charset="-128"/>
            </a:rPr>
            <a:t>502</a:t>
          </a:r>
          <a:r>
            <a:rPr kumimoji="1" lang="ja-JP" altLang="en-US" sz="1300">
              <a:latin typeface="ＭＳ ゴシック" pitchFamily="49" charset="-128"/>
              <a:ea typeface="ＭＳ ゴシック" pitchFamily="49" charset="-128"/>
            </a:rPr>
            <a:t>百万円と、取り崩し額</a:t>
          </a:r>
          <a:r>
            <a:rPr kumimoji="1" lang="en-US" altLang="ja-JP" sz="1300">
              <a:latin typeface="ＭＳ ゴシック" pitchFamily="49" charset="-128"/>
              <a:ea typeface="ＭＳ ゴシック" pitchFamily="49" charset="-128"/>
            </a:rPr>
            <a:t>224</a:t>
          </a:r>
          <a:r>
            <a:rPr kumimoji="1" lang="ja-JP" altLang="en-US" sz="1300">
              <a:latin typeface="ＭＳ ゴシック" pitchFamily="49" charset="-128"/>
              <a:ea typeface="ＭＳ ゴシック" pitchFamily="49" charset="-128"/>
            </a:rPr>
            <a:t>百万円を上回る積立をしたことが要因である。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実質収支額が前年度から減少し、取崩し額が積立と繰上償還金を上回ったことにより実質単年度収支はマイナスとなった。</a:t>
          </a:r>
        </a:p>
        <a:p>
          <a:r>
            <a:rPr kumimoji="1" lang="ja-JP" altLang="en-US" sz="1300">
              <a:latin typeface="ＭＳ ゴシック" pitchFamily="49" charset="-128"/>
              <a:ea typeface="ＭＳ ゴシック" pitchFamily="49" charset="-128"/>
            </a:rPr>
            <a:t>　庁舎建設や地方創生関連の大規模な事業は令和２年度がピークに減少していく予定であるが、引き続き行財政改革を推進し健全な行政運営に努めていく。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一般会計、特別会計及び企業会計とも黒字収支で推移しており、健全な財政運営を継続している。また、令和２年度からは、下水道事業が特別会計から企業会計に移行した。</a:t>
          </a:r>
        </a:p>
        <a:p>
          <a:r>
            <a:rPr kumimoji="1" lang="ja-JP" altLang="en-US" sz="1400">
              <a:latin typeface="ＭＳ ゴシック" pitchFamily="49" charset="-128"/>
              <a:ea typeface="ＭＳ ゴシック" pitchFamily="49" charset="-128"/>
            </a:rPr>
            <a:t>　病院・水道・下水道の各企業会計には、一般会計から多額の補助金を支出しており、病院事業については、新型コロナウイルス感染症の影響により診療・入院抑制を余儀なくされ、医業収入の減少に加えて感染症対策経費も増加するなど業績の悪化が懸念される。また、水道事業については、施設の更新が課題となっている。</a:t>
          </a:r>
        </a:p>
        <a:p>
          <a:r>
            <a:rPr kumimoji="1" lang="ja-JP" altLang="en-US" sz="1400">
              <a:latin typeface="ＭＳ ゴシック" pitchFamily="49" charset="-128"/>
              <a:ea typeface="ＭＳ ゴシック" pitchFamily="49" charset="-128"/>
            </a:rPr>
            <a:t>　企業会計においては、病院事業は「公立病院改革プラン」、水道・下水道事業は「経営戦略」に基づき、経営基盤の強化と財政マネジメントの向上にそれぞれ取り組み、特別会計においても財政・経営の健全化に努め、補助金、操出金の抑制に努める。</a:t>
          </a:r>
        </a:p>
        <a:p>
          <a:r>
            <a:rPr kumimoji="1" lang="ja-JP" altLang="en-US" sz="1400">
              <a:latin typeface="ＭＳ ゴシック" pitchFamily="49" charset="-128"/>
              <a:ea typeface="ＭＳ ゴシック" pitchFamily="49" charset="-128"/>
            </a:rPr>
            <a:t>　一般会計についても、黒字になっているとはいえ、引き続き企業会計・特別会計への一定の補助金・操出金が見込まれることから、一層の財政健全化に努める必要がある。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80</v>
      </c>
      <c r="C2" s="179"/>
      <c r="D2" s="180"/>
    </row>
    <row r="3" spans="1:119" ht="18.75" customHeight="1" thickBot="1" x14ac:dyDescent="0.2">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9424335</v>
      </c>
      <c r="BO4" s="404"/>
      <c r="BP4" s="404"/>
      <c r="BQ4" s="404"/>
      <c r="BR4" s="404"/>
      <c r="BS4" s="404"/>
      <c r="BT4" s="404"/>
      <c r="BU4" s="405"/>
      <c r="BV4" s="403">
        <v>11093780</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14.7</v>
      </c>
      <c r="CU4" s="410"/>
      <c r="CV4" s="410"/>
      <c r="CW4" s="410"/>
      <c r="CX4" s="410"/>
      <c r="CY4" s="410"/>
      <c r="CZ4" s="410"/>
      <c r="DA4" s="411"/>
      <c r="DB4" s="409">
        <v>15.6</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8600497</v>
      </c>
      <c r="BO5" s="441"/>
      <c r="BP5" s="441"/>
      <c r="BQ5" s="441"/>
      <c r="BR5" s="441"/>
      <c r="BS5" s="441"/>
      <c r="BT5" s="441"/>
      <c r="BU5" s="442"/>
      <c r="BV5" s="440">
        <v>10302073</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85.5</v>
      </c>
      <c r="CU5" s="438"/>
      <c r="CV5" s="438"/>
      <c r="CW5" s="438"/>
      <c r="CX5" s="438"/>
      <c r="CY5" s="438"/>
      <c r="CZ5" s="438"/>
      <c r="DA5" s="439"/>
      <c r="DB5" s="437">
        <v>84.6</v>
      </c>
      <c r="DC5" s="438"/>
      <c r="DD5" s="438"/>
      <c r="DE5" s="438"/>
      <c r="DF5" s="438"/>
      <c r="DG5" s="438"/>
      <c r="DH5" s="438"/>
      <c r="DI5" s="439"/>
    </row>
    <row r="6" spans="1:119" ht="18.75" customHeight="1" x14ac:dyDescent="0.15">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93</v>
      </c>
      <c r="AV6" s="473"/>
      <c r="AW6" s="473"/>
      <c r="AX6" s="473"/>
      <c r="AY6" s="474" t="s">
        <v>101</v>
      </c>
      <c r="AZ6" s="475"/>
      <c r="BA6" s="475"/>
      <c r="BB6" s="475"/>
      <c r="BC6" s="475"/>
      <c r="BD6" s="475"/>
      <c r="BE6" s="475"/>
      <c r="BF6" s="475"/>
      <c r="BG6" s="475"/>
      <c r="BH6" s="475"/>
      <c r="BI6" s="475"/>
      <c r="BJ6" s="475"/>
      <c r="BK6" s="475"/>
      <c r="BL6" s="475"/>
      <c r="BM6" s="476"/>
      <c r="BN6" s="440">
        <v>823838</v>
      </c>
      <c r="BO6" s="441"/>
      <c r="BP6" s="441"/>
      <c r="BQ6" s="441"/>
      <c r="BR6" s="441"/>
      <c r="BS6" s="441"/>
      <c r="BT6" s="441"/>
      <c r="BU6" s="442"/>
      <c r="BV6" s="440">
        <v>791707</v>
      </c>
      <c r="BW6" s="441"/>
      <c r="BX6" s="441"/>
      <c r="BY6" s="441"/>
      <c r="BZ6" s="441"/>
      <c r="CA6" s="441"/>
      <c r="CB6" s="441"/>
      <c r="CC6" s="442"/>
      <c r="CD6" s="443" t="s">
        <v>102</v>
      </c>
      <c r="CE6" s="444"/>
      <c r="CF6" s="444"/>
      <c r="CG6" s="444"/>
      <c r="CH6" s="444"/>
      <c r="CI6" s="444"/>
      <c r="CJ6" s="444"/>
      <c r="CK6" s="444"/>
      <c r="CL6" s="444"/>
      <c r="CM6" s="444"/>
      <c r="CN6" s="444"/>
      <c r="CO6" s="444"/>
      <c r="CP6" s="444"/>
      <c r="CQ6" s="444"/>
      <c r="CR6" s="444"/>
      <c r="CS6" s="445"/>
      <c r="CT6" s="477">
        <v>88.8</v>
      </c>
      <c r="CU6" s="478"/>
      <c r="CV6" s="478"/>
      <c r="CW6" s="478"/>
      <c r="CX6" s="478"/>
      <c r="CY6" s="478"/>
      <c r="CZ6" s="478"/>
      <c r="DA6" s="479"/>
      <c r="DB6" s="477">
        <v>87.1</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103</v>
      </c>
      <c r="AN7" s="470"/>
      <c r="AO7" s="470"/>
      <c r="AP7" s="470"/>
      <c r="AQ7" s="470"/>
      <c r="AR7" s="470"/>
      <c r="AS7" s="470"/>
      <c r="AT7" s="471"/>
      <c r="AU7" s="472" t="s">
        <v>93</v>
      </c>
      <c r="AV7" s="473"/>
      <c r="AW7" s="473"/>
      <c r="AX7" s="473"/>
      <c r="AY7" s="474" t="s">
        <v>104</v>
      </c>
      <c r="AZ7" s="475"/>
      <c r="BA7" s="475"/>
      <c r="BB7" s="475"/>
      <c r="BC7" s="475"/>
      <c r="BD7" s="475"/>
      <c r="BE7" s="475"/>
      <c r="BF7" s="475"/>
      <c r="BG7" s="475"/>
      <c r="BH7" s="475"/>
      <c r="BI7" s="475"/>
      <c r="BJ7" s="475"/>
      <c r="BK7" s="475"/>
      <c r="BL7" s="475"/>
      <c r="BM7" s="476"/>
      <c r="BN7" s="440">
        <v>75934</v>
      </c>
      <c r="BO7" s="441"/>
      <c r="BP7" s="441"/>
      <c r="BQ7" s="441"/>
      <c r="BR7" s="441"/>
      <c r="BS7" s="441"/>
      <c r="BT7" s="441"/>
      <c r="BU7" s="442"/>
      <c r="BV7" s="440">
        <v>34484</v>
      </c>
      <c r="BW7" s="441"/>
      <c r="BX7" s="441"/>
      <c r="BY7" s="441"/>
      <c r="BZ7" s="441"/>
      <c r="CA7" s="441"/>
      <c r="CB7" s="441"/>
      <c r="CC7" s="442"/>
      <c r="CD7" s="443" t="s">
        <v>105</v>
      </c>
      <c r="CE7" s="444"/>
      <c r="CF7" s="444"/>
      <c r="CG7" s="444"/>
      <c r="CH7" s="444"/>
      <c r="CI7" s="444"/>
      <c r="CJ7" s="444"/>
      <c r="CK7" s="444"/>
      <c r="CL7" s="444"/>
      <c r="CM7" s="444"/>
      <c r="CN7" s="444"/>
      <c r="CO7" s="444"/>
      <c r="CP7" s="444"/>
      <c r="CQ7" s="444"/>
      <c r="CR7" s="444"/>
      <c r="CS7" s="445"/>
      <c r="CT7" s="440">
        <v>5073159</v>
      </c>
      <c r="CU7" s="441"/>
      <c r="CV7" s="441"/>
      <c r="CW7" s="441"/>
      <c r="CX7" s="441"/>
      <c r="CY7" s="441"/>
      <c r="CZ7" s="441"/>
      <c r="DA7" s="442"/>
      <c r="DB7" s="440">
        <v>4865351</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106</v>
      </c>
      <c r="AN8" s="470"/>
      <c r="AO8" s="470"/>
      <c r="AP8" s="470"/>
      <c r="AQ8" s="470"/>
      <c r="AR8" s="470"/>
      <c r="AS8" s="470"/>
      <c r="AT8" s="471"/>
      <c r="AU8" s="472" t="s">
        <v>93</v>
      </c>
      <c r="AV8" s="473"/>
      <c r="AW8" s="473"/>
      <c r="AX8" s="473"/>
      <c r="AY8" s="474" t="s">
        <v>107</v>
      </c>
      <c r="AZ8" s="475"/>
      <c r="BA8" s="475"/>
      <c r="BB8" s="475"/>
      <c r="BC8" s="475"/>
      <c r="BD8" s="475"/>
      <c r="BE8" s="475"/>
      <c r="BF8" s="475"/>
      <c r="BG8" s="475"/>
      <c r="BH8" s="475"/>
      <c r="BI8" s="475"/>
      <c r="BJ8" s="475"/>
      <c r="BK8" s="475"/>
      <c r="BL8" s="475"/>
      <c r="BM8" s="476"/>
      <c r="BN8" s="440">
        <v>747904</v>
      </c>
      <c r="BO8" s="441"/>
      <c r="BP8" s="441"/>
      <c r="BQ8" s="441"/>
      <c r="BR8" s="441"/>
      <c r="BS8" s="441"/>
      <c r="BT8" s="441"/>
      <c r="BU8" s="442"/>
      <c r="BV8" s="440">
        <v>757223</v>
      </c>
      <c r="BW8" s="441"/>
      <c r="BX8" s="441"/>
      <c r="BY8" s="441"/>
      <c r="BZ8" s="441"/>
      <c r="CA8" s="441"/>
      <c r="CB8" s="441"/>
      <c r="CC8" s="442"/>
      <c r="CD8" s="443" t="s">
        <v>108</v>
      </c>
      <c r="CE8" s="444"/>
      <c r="CF8" s="444"/>
      <c r="CG8" s="444"/>
      <c r="CH8" s="444"/>
      <c r="CI8" s="444"/>
      <c r="CJ8" s="444"/>
      <c r="CK8" s="444"/>
      <c r="CL8" s="444"/>
      <c r="CM8" s="444"/>
      <c r="CN8" s="444"/>
      <c r="CO8" s="444"/>
      <c r="CP8" s="444"/>
      <c r="CQ8" s="444"/>
      <c r="CR8" s="444"/>
      <c r="CS8" s="445"/>
      <c r="CT8" s="480">
        <v>0.26</v>
      </c>
      <c r="CU8" s="481"/>
      <c r="CV8" s="481"/>
      <c r="CW8" s="481"/>
      <c r="CX8" s="481"/>
      <c r="CY8" s="481"/>
      <c r="CZ8" s="481"/>
      <c r="DA8" s="482"/>
      <c r="DB8" s="480">
        <v>0.27</v>
      </c>
      <c r="DC8" s="481"/>
      <c r="DD8" s="481"/>
      <c r="DE8" s="481"/>
      <c r="DF8" s="481"/>
      <c r="DG8" s="481"/>
      <c r="DH8" s="481"/>
      <c r="DI8" s="482"/>
    </row>
    <row r="9" spans="1:119" ht="18.75" customHeight="1" thickBot="1" x14ac:dyDescent="0.2">
      <c r="A9" s="178"/>
      <c r="B9" s="434" t="s">
        <v>109</v>
      </c>
      <c r="C9" s="435"/>
      <c r="D9" s="435"/>
      <c r="E9" s="435"/>
      <c r="F9" s="435"/>
      <c r="G9" s="435"/>
      <c r="H9" s="435"/>
      <c r="I9" s="435"/>
      <c r="J9" s="435"/>
      <c r="K9" s="483"/>
      <c r="L9" s="484" t="s">
        <v>110</v>
      </c>
      <c r="M9" s="485"/>
      <c r="N9" s="485"/>
      <c r="O9" s="485"/>
      <c r="P9" s="485"/>
      <c r="Q9" s="486"/>
      <c r="R9" s="487">
        <v>10296</v>
      </c>
      <c r="S9" s="488"/>
      <c r="T9" s="488"/>
      <c r="U9" s="488"/>
      <c r="V9" s="489"/>
      <c r="W9" s="397" t="s">
        <v>111</v>
      </c>
      <c r="X9" s="398"/>
      <c r="Y9" s="398"/>
      <c r="Z9" s="398"/>
      <c r="AA9" s="398"/>
      <c r="AB9" s="398"/>
      <c r="AC9" s="398"/>
      <c r="AD9" s="398"/>
      <c r="AE9" s="398"/>
      <c r="AF9" s="398"/>
      <c r="AG9" s="398"/>
      <c r="AH9" s="398"/>
      <c r="AI9" s="398"/>
      <c r="AJ9" s="398"/>
      <c r="AK9" s="398"/>
      <c r="AL9" s="399"/>
      <c r="AM9" s="469" t="s">
        <v>112</v>
      </c>
      <c r="AN9" s="470"/>
      <c r="AO9" s="470"/>
      <c r="AP9" s="470"/>
      <c r="AQ9" s="470"/>
      <c r="AR9" s="470"/>
      <c r="AS9" s="470"/>
      <c r="AT9" s="471"/>
      <c r="AU9" s="472" t="s">
        <v>113</v>
      </c>
      <c r="AV9" s="473"/>
      <c r="AW9" s="473"/>
      <c r="AX9" s="473"/>
      <c r="AY9" s="474" t="s">
        <v>114</v>
      </c>
      <c r="AZ9" s="475"/>
      <c r="BA9" s="475"/>
      <c r="BB9" s="475"/>
      <c r="BC9" s="475"/>
      <c r="BD9" s="475"/>
      <c r="BE9" s="475"/>
      <c r="BF9" s="475"/>
      <c r="BG9" s="475"/>
      <c r="BH9" s="475"/>
      <c r="BI9" s="475"/>
      <c r="BJ9" s="475"/>
      <c r="BK9" s="475"/>
      <c r="BL9" s="475"/>
      <c r="BM9" s="476"/>
      <c r="BN9" s="440">
        <v>-9319</v>
      </c>
      <c r="BO9" s="441"/>
      <c r="BP9" s="441"/>
      <c r="BQ9" s="441"/>
      <c r="BR9" s="441"/>
      <c r="BS9" s="441"/>
      <c r="BT9" s="441"/>
      <c r="BU9" s="442"/>
      <c r="BV9" s="440">
        <v>230879</v>
      </c>
      <c r="BW9" s="441"/>
      <c r="BX9" s="441"/>
      <c r="BY9" s="441"/>
      <c r="BZ9" s="441"/>
      <c r="CA9" s="441"/>
      <c r="CB9" s="441"/>
      <c r="CC9" s="442"/>
      <c r="CD9" s="443" t="s">
        <v>115</v>
      </c>
      <c r="CE9" s="444"/>
      <c r="CF9" s="444"/>
      <c r="CG9" s="444"/>
      <c r="CH9" s="444"/>
      <c r="CI9" s="444"/>
      <c r="CJ9" s="444"/>
      <c r="CK9" s="444"/>
      <c r="CL9" s="444"/>
      <c r="CM9" s="444"/>
      <c r="CN9" s="444"/>
      <c r="CO9" s="444"/>
      <c r="CP9" s="444"/>
      <c r="CQ9" s="444"/>
      <c r="CR9" s="444"/>
      <c r="CS9" s="445"/>
      <c r="CT9" s="437">
        <v>17</v>
      </c>
      <c r="CU9" s="438"/>
      <c r="CV9" s="438"/>
      <c r="CW9" s="438"/>
      <c r="CX9" s="438"/>
      <c r="CY9" s="438"/>
      <c r="CZ9" s="438"/>
      <c r="DA9" s="439"/>
      <c r="DB9" s="437">
        <v>12.6</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116</v>
      </c>
      <c r="M10" s="470"/>
      <c r="N10" s="470"/>
      <c r="O10" s="470"/>
      <c r="P10" s="470"/>
      <c r="Q10" s="471"/>
      <c r="R10" s="491">
        <v>11063</v>
      </c>
      <c r="S10" s="492"/>
      <c r="T10" s="492"/>
      <c r="U10" s="492"/>
      <c r="V10" s="493"/>
      <c r="W10" s="428"/>
      <c r="X10" s="429"/>
      <c r="Y10" s="429"/>
      <c r="Z10" s="429"/>
      <c r="AA10" s="429"/>
      <c r="AB10" s="429"/>
      <c r="AC10" s="429"/>
      <c r="AD10" s="429"/>
      <c r="AE10" s="429"/>
      <c r="AF10" s="429"/>
      <c r="AG10" s="429"/>
      <c r="AH10" s="429"/>
      <c r="AI10" s="429"/>
      <c r="AJ10" s="429"/>
      <c r="AK10" s="429"/>
      <c r="AL10" s="432"/>
      <c r="AM10" s="469" t="s">
        <v>117</v>
      </c>
      <c r="AN10" s="470"/>
      <c r="AO10" s="470"/>
      <c r="AP10" s="470"/>
      <c r="AQ10" s="470"/>
      <c r="AR10" s="470"/>
      <c r="AS10" s="470"/>
      <c r="AT10" s="471"/>
      <c r="AU10" s="472" t="s">
        <v>118</v>
      </c>
      <c r="AV10" s="473"/>
      <c r="AW10" s="473"/>
      <c r="AX10" s="473"/>
      <c r="AY10" s="474" t="s">
        <v>119</v>
      </c>
      <c r="AZ10" s="475"/>
      <c r="BA10" s="475"/>
      <c r="BB10" s="475"/>
      <c r="BC10" s="475"/>
      <c r="BD10" s="475"/>
      <c r="BE10" s="475"/>
      <c r="BF10" s="475"/>
      <c r="BG10" s="475"/>
      <c r="BH10" s="475"/>
      <c r="BI10" s="475"/>
      <c r="BJ10" s="475"/>
      <c r="BK10" s="475"/>
      <c r="BL10" s="475"/>
      <c r="BM10" s="476"/>
      <c r="BN10" s="440">
        <v>1539</v>
      </c>
      <c r="BO10" s="441"/>
      <c r="BP10" s="441"/>
      <c r="BQ10" s="441"/>
      <c r="BR10" s="441"/>
      <c r="BS10" s="441"/>
      <c r="BT10" s="441"/>
      <c r="BU10" s="442"/>
      <c r="BV10" s="440">
        <v>204737</v>
      </c>
      <c r="BW10" s="441"/>
      <c r="BX10" s="441"/>
      <c r="BY10" s="441"/>
      <c r="BZ10" s="441"/>
      <c r="CA10" s="441"/>
      <c r="CB10" s="441"/>
      <c r="CC10" s="44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121</v>
      </c>
      <c r="M11" s="495"/>
      <c r="N11" s="495"/>
      <c r="O11" s="495"/>
      <c r="P11" s="495"/>
      <c r="Q11" s="496"/>
      <c r="R11" s="497" t="s">
        <v>122</v>
      </c>
      <c r="S11" s="498"/>
      <c r="T11" s="498"/>
      <c r="U11" s="498"/>
      <c r="V11" s="499"/>
      <c r="W11" s="428"/>
      <c r="X11" s="429"/>
      <c r="Y11" s="429"/>
      <c r="Z11" s="429"/>
      <c r="AA11" s="429"/>
      <c r="AB11" s="429"/>
      <c r="AC11" s="429"/>
      <c r="AD11" s="429"/>
      <c r="AE11" s="429"/>
      <c r="AF11" s="429"/>
      <c r="AG11" s="429"/>
      <c r="AH11" s="429"/>
      <c r="AI11" s="429"/>
      <c r="AJ11" s="429"/>
      <c r="AK11" s="429"/>
      <c r="AL11" s="432"/>
      <c r="AM11" s="469" t="s">
        <v>123</v>
      </c>
      <c r="AN11" s="470"/>
      <c r="AO11" s="470"/>
      <c r="AP11" s="470"/>
      <c r="AQ11" s="470"/>
      <c r="AR11" s="470"/>
      <c r="AS11" s="470"/>
      <c r="AT11" s="471"/>
      <c r="AU11" s="472" t="s">
        <v>124</v>
      </c>
      <c r="AV11" s="473"/>
      <c r="AW11" s="473"/>
      <c r="AX11" s="473"/>
      <c r="AY11" s="474" t="s">
        <v>125</v>
      </c>
      <c r="AZ11" s="475"/>
      <c r="BA11" s="475"/>
      <c r="BB11" s="475"/>
      <c r="BC11" s="475"/>
      <c r="BD11" s="475"/>
      <c r="BE11" s="475"/>
      <c r="BF11" s="475"/>
      <c r="BG11" s="475"/>
      <c r="BH11" s="475"/>
      <c r="BI11" s="475"/>
      <c r="BJ11" s="475"/>
      <c r="BK11" s="475"/>
      <c r="BL11" s="475"/>
      <c r="BM11" s="476"/>
      <c r="BN11" s="440">
        <v>204806</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10713</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134</v>
      </c>
      <c r="AV12" s="473"/>
      <c r="AW12" s="473"/>
      <c r="AX12" s="473"/>
      <c r="AY12" s="474" t="s">
        <v>135</v>
      </c>
      <c r="AZ12" s="475"/>
      <c r="BA12" s="475"/>
      <c r="BB12" s="475"/>
      <c r="BC12" s="475"/>
      <c r="BD12" s="475"/>
      <c r="BE12" s="475"/>
      <c r="BF12" s="475"/>
      <c r="BG12" s="475"/>
      <c r="BH12" s="475"/>
      <c r="BI12" s="475"/>
      <c r="BJ12" s="475"/>
      <c r="BK12" s="475"/>
      <c r="BL12" s="475"/>
      <c r="BM12" s="476"/>
      <c r="BN12" s="440">
        <v>223589</v>
      </c>
      <c r="BO12" s="441"/>
      <c r="BP12" s="441"/>
      <c r="BQ12" s="441"/>
      <c r="BR12" s="441"/>
      <c r="BS12" s="441"/>
      <c r="BT12" s="441"/>
      <c r="BU12" s="442"/>
      <c r="BV12" s="440">
        <v>348854</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137</v>
      </c>
      <c r="CU12" s="481"/>
      <c r="CV12" s="481"/>
      <c r="CW12" s="481"/>
      <c r="CX12" s="481"/>
      <c r="CY12" s="481"/>
      <c r="CZ12" s="481"/>
      <c r="DA12" s="482"/>
      <c r="DB12" s="480" t="s">
        <v>138</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10656</v>
      </c>
      <c r="S13" s="525"/>
      <c r="T13" s="525"/>
      <c r="U13" s="525"/>
      <c r="V13" s="526"/>
      <c r="W13" s="456" t="s">
        <v>140</v>
      </c>
      <c r="X13" s="457"/>
      <c r="Y13" s="457"/>
      <c r="Z13" s="457"/>
      <c r="AA13" s="457"/>
      <c r="AB13" s="447"/>
      <c r="AC13" s="491">
        <v>1466</v>
      </c>
      <c r="AD13" s="492"/>
      <c r="AE13" s="492"/>
      <c r="AF13" s="492"/>
      <c r="AG13" s="534"/>
      <c r="AH13" s="491">
        <v>1550</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-26563</v>
      </c>
      <c r="BO13" s="441"/>
      <c r="BP13" s="441"/>
      <c r="BQ13" s="441"/>
      <c r="BR13" s="441"/>
      <c r="BS13" s="441"/>
      <c r="BT13" s="441"/>
      <c r="BU13" s="442"/>
      <c r="BV13" s="440">
        <v>86762</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10.5</v>
      </c>
      <c r="CU13" s="438"/>
      <c r="CV13" s="438"/>
      <c r="CW13" s="438"/>
      <c r="CX13" s="438"/>
      <c r="CY13" s="438"/>
      <c r="CZ13" s="438"/>
      <c r="DA13" s="439"/>
      <c r="DB13" s="437">
        <v>9.4</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10854</v>
      </c>
      <c r="S14" s="525"/>
      <c r="T14" s="525"/>
      <c r="U14" s="525"/>
      <c r="V14" s="526"/>
      <c r="W14" s="430"/>
      <c r="X14" s="431"/>
      <c r="Y14" s="431"/>
      <c r="Z14" s="431"/>
      <c r="AA14" s="431"/>
      <c r="AB14" s="420"/>
      <c r="AC14" s="527">
        <v>25.2</v>
      </c>
      <c r="AD14" s="528"/>
      <c r="AE14" s="528"/>
      <c r="AF14" s="528"/>
      <c r="AG14" s="529"/>
      <c r="AH14" s="527">
        <v>24.7</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v>3.6</v>
      </c>
      <c r="CU14" s="539"/>
      <c r="CV14" s="539"/>
      <c r="CW14" s="539"/>
      <c r="CX14" s="539"/>
      <c r="CY14" s="539"/>
      <c r="CZ14" s="539"/>
      <c r="DA14" s="540"/>
      <c r="DB14" s="538">
        <v>5.3</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147</v>
      </c>
      <c r="N15" s="532"/>
      <c r="O15" s="532"/>
      <c r="P15" s="532"/>
      <c r="Q15" s="533"/>
      <c r="R15" s="524">
        <v>10802</v>
      </c>
      <c r="S15" s="525"/>
      <c r="T15" s="525"/>
      <c r="U15" s="525"/>
      <c r="V15" s="526"/>
      <c r="W15" s="456" t="s">
        <v>148</v>
      </c>
      <c r="X15" s="457"/>
      <c r="Y15" s="457"/>
      <c r="Z15" s="457"/>
      <c r="AA15" s="457"/>
      <c r="AB15" s="447"/>
      <c r="AC15" s="491">
        <v>1309</v>
      </c>
      <c r="AD15" s="492"/>
      <c r="AE15" s="492"/>
      <c r="AF15" s="492"/>
      <c r="AG15" s="534"/>
      <c r="AH15" s="491">
        <v>1422</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1147293</v>
      </c>
      <c r="BO15" s="404"/>
      <c r="BP15" s="404"/>
      <c r="BQ15" s="404"/>
      <c r="BR15" s="404"/>
      <c r="BS15" s="404"/>
      <c r="BT15" s="404"/>
      <c r="BU15" s="405"/>
      <c r="BV15" s="403">
        <v>1188959</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22.5</v>
      </c>
      <c r="AD16" s="528"/>
      <c r="AE16" s="528"/>
      <c r="AF16" s="528"/>
      <c r="AG16" s="529"/>
      <c r="AH16" s="527">
        <v>22.7</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4620462</v>
      </c>
      <c r="BO16" s="441"/>
      <c r="BP16" s="441"/>
      <c r="BQ16" s="441"/>
      <c r="BR16" s="441"/>
      <c r="BS16" s="441"/>
      <c r="BT16" s="441"/>
      <c r="BU16" s="442"/>
      <c r="BV16" s="440">
        <v>4410890</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3050</v>
      </c>
      <c r="AD17" s="492"/>
      <c r="AE17" s="492"/>
      <c r="AF17" s="492"/>
      <c r="AG17" s="534"/>
      <c r="AH17" s="491">
        <v>3301</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1412077</v>
      </c>
      <c r="BO17" s="441"/>
      <c r="BP17" s="441"/>
      <c r="BQ17" s="441"/>
      <c r="BR17" s="441"/>
      <c r="BS17" s="441"/>
      <c r="BT17" s="441"/>
      <c r="BU17" s="442"/>
      <c r="BV17" s="440">
        <v>1467063</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75</v>
      </c>
      <c r="M18" s="564"/>
      <c r="N18" s="564"/>
      <c r="O18" s="564"/>
      <c r="P18" s="564"/>
      <c r="Q18" s="564"/>
      <c r="R18" s="565"/>
      <c r="S18" s="565"/>
      <c r="T18" s="565"/>
      <c r="U18" s="565"/>
      <c r="V18" s="566"/>
      <c r="W18" s="458"/>
      <c r="X18" s="459"/>
      <c r="Y18" s="459"/>
      <c r="Z18" s="459"/>
      <c r="AA18" s="459"/>
      <c r="AB18" s="450"/>
      <c r="AC18" s="567">
        <v>52.4</v>
      </c>
      <c r="AD18" s="568"/>
      <c r="AE18" s="568"/>
      <c r="AF18" s="568"/>
      <c r="AG18" s="569"/>
      <c r="AH18" s="567">
        <v>52.6</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4407554</v>
      </c>
      <c r="BO18" s="441"/>
      <c r="BP18" s="441"/>
      <c r="BQ18" s="441"/>
      <c r="BR18" s="441"/>
      <c r="BS18" s="441"/>
      <c r="BT18" s="441"/>
      <c r="BU18" s="442"/>
      <c r="BV18" s="440">
        <v>4117832</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137</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6301140</v>
      </c>
      <c r="BO19" s="441"/>
      <c r="BP19" s="441"/>
      <c r="BQ19" s="441"/>
      <c r="BR19" s="441"/>
      <c r="BS19" s="441"/>
      <c r="BT19" s="441"/>
      <c r="BU19" s="442"/>
      <c r="BV19" s="440">
        <v>6142985</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3767</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7472118</v>
      </c>
      <c r="BO22" s="404"/>
      <c r="BP22" s="404"/>
      <c r="BQ22" s="404"/>
      <c r="BR22" s="404"/>
      <c r="BS22" s="404"/>
      <c r="BT22" s="404"/>
      <c r="BU22" s="405"/>
      <c r="BV22" s="403">
        <v>7657325</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2111209</v>
      </c>
      <c r="BO23" s="441"/>
      <c r="BP23" s="441"/>
      <c r="BQ23" s="441"/>
      <c r="BR23" s="441"/>
      <c r="BS23" s="441"/>
      <c r="BT23" s="441"/>
      <c r="BU23" s="442"/>
      <c r="BV23" s="440">
        <v>1920013</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6790</v>
      </c>
      <c r="R24" s="492"/>
      <c r="S24" s="492"/>
      <c r="T24" s="492"/>
      <c r="U24" s="492"/>
      <c r="V24" s="534"/>
      <c r="W24" s="586"/>
      <c r="X24" s="587"/>
      <c r="Y24" s="588"/>
      <c r="Z24" s="490" t="s">
        <v>173</v>
      </c>
      <c r="AA24" s="470"/>
      <c r="AB24" s="470"/>
      <c r="AC24" s="470"/>
      <c r="AD24" s="470"/>
      <c r="AE24" s="470"/>
      <c r="AF24" s="470"/>
      <c r="AG24" s="471"/>
      <c r="AH24" s="491">
        <v>124</v>
      </c>
      <c r="AI24" s="492"/>
      <c r="AJ24" s="492"/>
      <c r="AK24" s="492"/>
      <c r="AL24" s="534"/>
      <c r="AM24" s="491">
        <v>381052</v>
      </c>
      <c r="AN24" s="492"/>
      <c r="AO24" s="492"/>
      <c r="AP24" s="492"/>
      <c r="AQ24" s="492"/>
      <c r="AR24" s="534"/>
      <c r="AS24" s="491">
        <v>3073</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4869696</v>
      </c>
      <c r="BO24" s="441"/>
      <c r="BP24" s="441"/>
      <c r="BQ24" s="441"/>
      <c r="BR24" s="441"/>
      <c r="BS24" s="441"/>
      <c r="BT24" s="441"/>
      <c r="BU24" s="442"/>
      <c r="BV24" s="440">
        <v>4750034</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5610</v>
      </c>
      <c r="R25" s="492"/>
      <c r="S25" s="492"/>
      <c r="T25" s="492"/>
      <c r="U25" s="492"/>
      <c r="V25" s="534"/>
      <c r="W25" s="586"/>
      <c r="X25" s="587"/>
      <c r="Y25" s="588"/>
      <c r="Z25" s="490" t="s">
        <v>176</v>
      </c>
      <c r="AA25" s="470"/>
      <c r="AB25" s="470"/>
      <c r="AC25" s="470"/>
      <c r="AD25" s="470"/>
      <c r="AE25" s="470"/>
      <c r="AF25" s="470"/>
      <c r="AG25" s="471"/>
      <c r="AH25" s="491" t="s">
        <v>177</v>
      </c>
      <c r="AI25" s="492"/>
      <c r="AJ25" s="492"/>
      <c r="AK25" s="492"/>
      <c r="AL25" s="534"/>
      <c r="AM25" s="491" t="s">
        <v>127</v>
      </c>
      <c r="AN25" s="492"/>
      <c r="AO25" s="492"/>
      <c r="AP25" s="492"/>
      <c r="AQ25" s="492"/>
      <c r="AR25" s="534"/>
      <c r="AS25" s="491" t="s">
        <v>138</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142382</v>
      </c>
      <c r="BO25" s="404"/>
      <c r="BP25" s="404"/>
      <c r="BQ25" s="404"/>
      <c r="BR25" s="404"/>
      <c r="BS25" s="404"/>
      <c r="BT25" s="404"/>
      <c r="BU25" s="405"/>
      <c r="BV25" s="403">
        <v>575739</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5190</v>
      </c>
      <c r="R26" s="492"/>
      <c r="S26" s="492"/>
      <c r="T26" s="492"/>
      <c r="U26" s="492"/>
      <c r="V26" s="534"/>
      <c r="W26" s="586"/>
      <c r="X26" s="587"/>
      <c r="Y26" s="588"/>
      <c r="Z26" s="490" t="s">
        <v>180</v>
      </c>
      <c r="AA26" s="592"/>
      <c r="AB26" s="592"/>
      <c r="AC26" s="592"/>
      <c r="AD26" s="592"/>
      <c r="AE26" s="592"/>
      <c r="AF26" s="592"/>
      <c r="AG26" s="593"/>
      <c r="AH26" s="491" t="s">
        <v>177</v>
      </c>
      <c r="AI26" s="492"/>
      <c r="AJ26" s="492"/>
      <c r="AK26" s="492"/>
      <c r="AL26" s="534"/>
      <c r="AM26" s="491" t="s">
        <v>177</v>
      </c>
      <c r="AN26" s="492"/>
      <c r="AO26" s="492"/>
      <c r="AP26" s="492"/>
      <c r="AQ26" s="492"/>
      <c r="AR26" s="534"/>
      <c r="AS26" s="491" t="s">
        <v>177</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177</v>
      </c>
      <c r="BO26" s="441"/>
      <c r="BP26" s="441"/>
      <c r="BQ26" s="441"/>
      <c r="BR26" s="441"/>
      <c r="BS26" s="441"/>
      <c r="BT26" s="441"/>
      <c r="BU26" s="442"/>
      <c r="BV26" s="440" t="s">
        <v>177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2690</v>
      </c>
      <c r="R27" s="492"/>
      <c r="S27" s="492"/>
      <c r="T27" s="492"/>
      <c r="U27" s="492"/>
      <c r="V27" s="534"/>
      <c r="W27" s="586"/>
      <c r="X27" s="587"/>
      <c r="Y27" s="588"/>
      <c r="Z27" s="490" t="s">
        <v>183</v>
      </c>
      <c r="AA27" s="470"/>
      <c r="AB27" s="470"/>
      <c r="AC27" s="470"/>
      <c r="AD27" s="470"/>
      <c r="AE27" s="470"/>
      <c r="AF27" s="470"/>
      <c r="AG27" s="471"/>
      <c r="AH27" s="491" t="s">
        <v>127</v>
      </c>
      <c r="AI27" s="492"/>
      <c r="AJ27" s="492"/>
      <c r="AK27" s="492"/>
      <c r="AL27" s="534"/>
      <c r="AM27" s="491" t="s">
        <v>177</v>
      </c>
      <c r="AN27" s="492"/>
      <c r="AO27" s="492"/>
      <c r="AP27" s="492"/>
      <c r="AQ27" s="492"/>
      <c r="AR27" s="534"/>
      <c r="AS27" s="491" t="s">
        <v>177</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t="s">
        <v>127</v>
      </c>
      <c r="BO27" s="560"/>
      <c r="BP27" s="560"/>
      <c r="BQ27" s="560"/>
      <c r="BR27" s="560"/>
      <c r="BS27" s="560"/>
      <c r="BT27" s="560"/>
      <c r="BU27" s="561"/>
      <c r="BV27" s="559" t="s">
        <v>138</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1960</v>
      </c>
      <c r="R28" s="492"/>
      <c r="S28" s="492"/>
      <c r="T28" s="492"/>
      <c r="U28" s="492"/>
      <c r="V28" s="534"/>
      <c r="W28" s="586"/>
      <c r="X28" s="587"/>
      <c r="Y28" s="588"/>
      <c r="Z28" s="490" t="s">
        <v>186</v>
      </c>
      <c r="AA28" s="470"/>
      <c r="AB28" s="470"/>
      <c r="AC28" s="470"/>
      <c r="AD28" s="470"/>
      <c r="AE28" s="470"/>
      <c r="AF28" s="470"/>
      <c r="AG28" s="471"/>
      <c r="AH28" s="491" t="s">
        <v>127</v>
      </c>
      <c r="AI28" s="492"/>
      <c r="AJ28" s="492"/>
      <c r="AK28" s="492"/>
      <c r="AL28" s="534"/>
      <c r="AM28" s="491" t="s">
        <v>127</v>
      </c>
      <c r="AN28" s="492"/>
      <c r="AO28" s="492"/>
      <c r="AP28" s="492"/>
      <c r="AQ28" s="492"/>
      <c r="AR28" s="534"/>
      <c r="AS28" s="491" t="s">
        <v>177</v>
      </c>
      <c r="AT28" s="492"/>
      <c r="AU28" s="492"/>
      <c r="AV28" s="492"/>
      <c r="AW28" s="492"/>
      <c r="AX28" s="493"/>
      <c r="AY28" s="594" t="s">
        <v>187</v>
      </c>
      <c r="AZ28" s="595"/>
      <c r="BA28" s="595"/>
      <c r="BB28" s="596"/>
      <c r="BC28" s="400" t="s">
        <v>47</v>
      </c>
      <c r="BD28" s="401"/>
      <c r="BE28" s="401"/>
      <c r="BF28" s="401"/>
      <c r="BG28" s="401"/>
      <c r="BH28" s="401"/>
      <c r="BI28" s="401"/>
      <c r="BJ28" s="401"/>
      <c r="BK28" s="401"/>
      <c r="BL28" s="401"/>
      <c r="BM28" s="402"/>
      <c r="BN28" s="403">
        <v>1358302</v>
      </c>
      <c r="BO28" s="404"/>
      <c r="BP28" s="404"/>
      <c r="BQ28" s="404"/>
      <c r="BR28" s="404"/>
      <c r="BS28" s="404"/>
      <c r="BT28" s="404"/>
      <c r="BU28" s="405"/>
      <c r="BV28" s="403">
        <v>1080352</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13</v>
      </c>
      <c r="M29" s="492"/>
      <c r="N29" s="492"/>
      <c r="O29" s="492"/>
      <c r="P29" s="534"/>
      <c r="Q29" s="491">
        <v>1740</v>
      </c>
      <c r="R29" s="492"/>
      <c r="S29" s="492"/>
      <c r="T29" s="492"/>
      <c r="U29" s="492"/>
      <c r="V29" s="534"/>
      <c r="W29" s="589"/>
      <c r="X29" s="590"/>
      <c r="Y29" s="591"/>
      <c r="Z29" s="490" t="s">
        <v>189</v>
      </c>
      <c r="AA29" s="470"/>
      <c r="AB29" s="470"/>
      <c r="AC29" s="470"/>
      <c r="AD29" s="470"/>
      <c r="AE29" s="470"/>
      <c r="AF29" s="470"/>
      <c r="AG29" s="471"/>
      <c r="AH29" s="491">
        <v>124</v>
      </c>
      <c r="AI29" s="492"/>
      <c r="AJ29" s="492"/>
      <c r="AK29" s="492"/>
      <c r="AL29" s="534"/>
      <c r="AM29" s="491">
        <v>381052</v>
      </c>
      <c r="AN29" s="492"/>
      <c r="AO29" s="492"/>
      <c r="AP29" s="492"/>
      <c r="AQ29" s="492"/>
      <c r="AR29" s="534"/>
      <c r="AS29" s="491">
        <v>3073</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836243</v>
      </c>
      <c r="BO29" s="441"/>
      <c r="BP29" s="441"/>
      <c r="BQ29" s="441"/>
      <c r="BR29" s="441"/>
      <c r="BS29" s="441"/>
      <c r="BT29" s="441"/>
      <c r="BU29" s="442"/>
      <c r="BV29" s="440">
        <v>1053408</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94.5</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1573529</v>
      </c>
      <c r="BO30" s="560"/>
      <c r="BP30" s="560"/>
      <c r="BQ30" s="560"/>
      <c r="BR30" s="560"/>
      <c r="BS30" s="560"/>
      <c r="BT30" s="560"/>
      <c r="BU30" s="561"/>
      <c r="BV30" s="559">
        <v>1746819</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200</v>
      </c>
      <c r="V33" s="464"/>
      <c r="W33" s="429" t="s">
        <v>199</v>
      </c>
      <c r="X33" s="429"/>
      <c r="Y33" s="429"/>
      <c r="Z33" s="429"/>
      <c r="AA33" s="429"/>
      <c r="AB33" s="429"/>
      <c r="AC33" s="429"/>
      <c r="AD33" s="429"/>
      <c r="AE33" s="429"/>
      <c r="AF33" s="429"/>
      <c r="AG33" s="429"/>
      <c r="AH33" s="429"/>
      <c r="AI33" s="429"/>
      <c r="AJ33" s="429"/>
      <c r="AK33" s="429"/>
      <c r="AL33" s="203"/>
      <c r="AM33" s="464" t="s">
        <v>200</v>
      </c>
      <c r="AN33" s="464"/>
      <c r="AO33" s="429" t="s">
        <v>199</v>
      </c>
      <c r="AP33" s="429"/>
      <c r="AQ33" s="429"/>
      <c r="AR33" s="429"/>
      <c r="AS33" s="429"/>
      <c r="AT33" s="429"/>
      <c r="AU33" s="429"/>
      <c r="AV33" s="429"/>
      <c r="AW33" s="429"/>
      <c r="AX33" s="429"/>
      <c r="AY33" s="429"/>
      <c r="AZ33" s="429"/>
      <c r="BA33" s="429"/>
      <c r="BB33" s="429"/>
      <c r="BC33" s="429"/>
      <c r="BD33" s="204"/>
      <c r="BE33" s="429" t="s">
        <v>201</v>
      </c>
      <c r="BF33" s="429"/>
      <c r="BG33" s="429" t="s">
        <v>202</v>
      </c>
      <c r="BH33" s="429"/>
      <c r="BI33" s="429"/>
      <c r="BJ33" s="429"/>
      <c r="BK33" s="429"/>
      <c r="BL33" s="429"/>
      <c r="BM33" s="429"/>
      <c r="BN33" s="429"/>
      <c r="BO33" s="429"/>
      <c r="BP33" s="429"/>
      <c r="BQ33" s="429"/>
      <c r="BR33" s="429"/>
      <c r="BS33" s="429"/>
      <c r="BT33" s="429"/>
      <c r="BU33" s="429"/>
      <c r="BV33" s="204"/>
      <c r="BW33" s="464" t="s">
        <v>201</v>
      </c>
      <c r="BX33" s="464"/>
      <c r="BY33" s="429" t="s">
        <v>203</v>
      </c>
      <c r="BZ33" s="429"/>
      <c r="CA33" s="429"/>
      <c r="CB33" s="429"/>
      <c r="CC33" s="429"/>
      <c r="CD33" s="429"/>
      <c r="CE33" s="429"/>
      <c r="CF33" s="429"/>
      <c r="CG33" s="429"/>
      <c r="CH33" s="429"/>
      <c r="CI33" s="429"/>
      <c r="CJ33" s="429"/>
      <c r="CK33" s="429"/>
      <c r="CL33" s="429"/>
      <c r="CM33" s="429"/>
      <c r="CN33" s="203"/>
      <c r="CO33" s="464" t="s">
        <v>198</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国民健康保険事業特別会計</v>
      </c>
      <c r="X34" s="631"/>
      <c r="Y34" s="631"/>
      <c r="Z34" s="631"/>
      <c r="AA34" s="631"/>
      <c r="AB34" s="631"/>
      <c r="AC34" s="631"/>
      <c r="AD34" s="631"/>
      <c r="AE34" s="631"/>
      <c r="AF34" s="631"/>
      <c r="AG34" s="631"/>
      <c r="AH34" s="631"/>
      <c r="AI34" s="631"/>
      <c r="AJ34" s="631"/>
      <c r="AK34" s="631"/>
      <c r="AL34" s="178"/>
      <c r="AM34" s="630">
        <f>IF(AO34="","",MAX(C34:D43,U34:V43)+1)</f>
        <v>7</v>
      </c>
      <c r="AN34" s="630"/>
      <c r="AO34" s="631" t="str">
        <f>IF('各会計、関係団体の財政状況及び健全化判断比率'!B32="","",'各会計、関係団体の財政状況及び健全化判断比率'!B32)</f>
        <v>水道事業会計</v>
      </c>
      <c r="AP34" s="631"/>
      <c r="AQ34" s="631"/>
      <c r="AR34" s="631"/>
      <c r="AS34" s="631"/>
      <c r="AT34" s="631"/>
      <c r="AU34" s="631"/>
      <c r="AV34" s="631"/>
      <c r="AW34" s="631"/>
      <c r="AX34" s="631"/>
      <c r="AY34" s="631"/>
      <c r="AZ34" s="631"/>
      <c r="BA34" s="631"/>
      <c r="BB34" s="631"/>
      <c r="BC34" s="631"/>
      <c r="BD34" s="178"/>
      <c r="BE34" s="630">
        <f>IF(BG34="","",MAX(C34:D43,U34:V43,AM34:AN43)+1)</f>
        <v>10</v>
      </c>
      <c r="BF34" s="630"/>
      <c r="BG34" s="631" t="str">
        <f>IF('各会計、関係団体の財政状況及び健全化判断比率'!B35="","",'各会計、関係団体の財政状況及び健全化判断比率'!B35)</f>
        <v>住宅地造成事業特別会計</v>
      </c>
      <c r="BH34" s="631"/>
      <c r="BI34" s="631"/>
      <c r="BJ34" s="631"/>
      <c r="BK34" s="631"/>
      <c r="BL34" s="631"/>
      <c r="BM34" s="631"/>
      <c r="BN34" s="631"/>
      <c r="BO34" s="631"/>
      <c r="BP34" s="631"/>
      <c r="BQ34" s="631"/>
      <c r="BR34" s="631"/>
      <c r="BS34" s="631"/>
      <c r="BT34" s="631"/>
      <c r="BU34" s="631"/>
      <c r="BV34" s="178"/>
      <c r="BW34" s="630">
        <f>IF(BY34="","",MAX(C34:D43,U34:V43,AM34:AN43,BE34:BF43)+1)</f>
        <v>11</v>
      </c>
      <c r="BX34" s="630"/>
      <c r="BY34" s="631" t="str">
        <f>IF('各会計、関係団体の財政状況及び健全化判断比率'!B68="","",'各会計、関係団体の財政状況及び健全化判断比率'!B68)</f>
        <v>長野広域連合</v>
      </c>
      <c r="BZ34" s="631"/>
      <c r="CA34" s="631"/>
      <c r="CB34" s="631"/>
      <c r="CC34" s="631"/>
      <c r="CD34" s="631"/>
      <c r="CE34" s="631"/>
      <c r="CF34" s="631"/>
      <c r="CG34" s="631"/>
      <c r="CH34" s="631"/>
      <c r="CI34" s="631"/>
      <c r="CJ34" s="631"/>
      <c r="CK34" s="631"/>
      <c r="CL34" s="631"/>
      <c r="CM34" s="631"/>
      <c r="CN34" s="178"/>
      <c r="CO34" s="630">
        <f>IF(CQ34="","",MAX(C34:D43,U34:V43,AM34:AN43,BE34:BF43,BW34:BX43)+1)</f>
        <v>21</v>
      </c>
      <c r="CP34" s="630"/>
      <c r="CQ34" s="631" t="str">
        <f>IF('各会計、関係団体の財政状況及び健全化判断比率'!BS7="","",'各会計、関係団体の財政状況及び健全化判断比率'!BS7)</f>
        <v>有限会社飯綱町ふるさと振興公社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からまつの丘地区汚水処理場管理事業特別会計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介護保険事業特別会計</v>
      </c>
      <c r="X35" s="631"/>
      <c r="Y35" s="631"/>
      <c r="Z35" s="631"/>
      <c r="AA35" s="631"/>
      <c r="AB35" s="631"/>
      <c r="AC35" s="631"/>
      <c r="AD35" s="631"/>
      <c r="AE35" s="631"/>
      <c r="AF35" s="631"/>
      <c r="AG35" s="631"/>
      <c r="AH35" s="631"/>
      <c r="AI35" s="631"/>
      <c r="AJ35" s="631"/>
      <c r="AK35" s="631"/>
      <c r="AL35" s="178"/>
      <c r="AM35" s="630">
        <f t="shared" ref="AM35:AM43" si="0">IF(AO35="","",AM34+1)</f>
        <v>8</v>
      </c>
      <c r="AN35" s="630"/>
      <c r="AO35" s="631" t="str">
        <f>IF('各会計、関係団体の財政状況及び健全化判断比率'!B33="","",'各会計、関係団体の財政状況及び健全化判断比率'!B33)</f>
        <v>病院事業会計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12</v>
      </c>
      <c r="BX35" s="630"/>
      <c r="BY35" s="631" t="str">
        <f>IF('各会計、関係団体の財政状況及び健全化判断比率'!B69="","",'各会計、関係団体の財政状況及び健全化判断比率'!B69)</f>
        <v>（一般会計）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f t="shared" si="0"/>
        <v>9</v>
      </c>
      <c r="AN36" s="630"/>
      <c r="AO36" s="631" t="str">
        <f>IF('各会計、関係団体の財政状況及び健全化判断比率'!B34="","",'各会計、関係団体の財政状況及び健全化判断比率'!B34)</f>
        <v>下水道事業会計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13</v>
      </c>
      <c r="BX36" s="630"/>
      <c r="BY36" s="631" t="str">
        <f>IF('各会計、関係団体の財政状況及び健全化判断比率'!B70="","",'各会計、関係団体の財政状況及び健全化判断比率'!B70)</f>
        <v>(老人福祉施設等運営事業特別会計）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6</v>
      </c>
      <c r="V37" s="630"/>
      <c r="W37" s="631" t="str">
        <f>IF('各会計、関係団体の財政状況及び健全化判断比率'!B31="","",'各会計、関係団体の財政状況及び健全化判断比率'!B31)</f>
        <v>訪問看護ステーション特別会計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14</v>
      </c>
      <c r="BX37" s="630"/>
      <c r="BY37" s="631" t="str">
        <f>IF('各会計、関係団体の財政状況及び健全化判断比率'!B71="","",'各会計、関係団体の財政状況及び健全化判断比率'!B71)</f>
        <v>（長野地域ふるさと事業特別会計）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15</v>
      </c>
      <c r="BX38" s="630"/>
      <c r="BY38" s="631" t="str">
        <f>IF('各会計、関係団体の財政状況及び健全化判断比率'!B72="","",'各会計、関係団体の財政状況及び健全化判断比率'!B72)</f>
        <v>（ごみ処理施設事業特別会計）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16</v>
      </c>
      <c r="BX39" s="630"/>
      <c r="BY39" s="631" t="str">
        <f>IF('各会計、関係団体の財政状況及び健全化判断比率'!B73="","",'各会計、関係団体の財政状況及び健全化判断比率'!B73)</f>
        <v>北部衛生施設組合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17</v>
      </c>
      <c r="BX40" s="630"/>
      <c r="BY40" s="631" t="str">
        <f>IF('各会計、関係団体の財政状況及び健全化判断比率'!B74="","",'各会計、関係団体の財政状況及び健全化判断比率'!B74)</f>
        <v>北信保健衛生施設組合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18</v>
      </c>
      <c r="BX41" s="630"/>
      <c r="BY41" s="631" t="str">
        <f>IF('各会計、関係団体の財政状況及び健全化判断比率'!B75="","",'各会計、関係団体の財政状況及び健全化判断比率'!B75)</f>
        <v>　(一般会計)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19</v>
      </c>
      <c r="BX42" s="630"/>
      <c r="BY42" s="631" t="str">
        <f>IF('各会計、関係団体の財政状況及び健全化判断比率'!B76="","",'各会計、関係団体の財政状況及び健全化判断比率'!B76)</f>
        <v>　(斎場事業特別会計)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20</v>
      </c>
      <c r="BX43" s="630"/>
      <c r="BY43" s="631" t="str">
        <f>IF('各会計、関係団体の財政状況及び健全化判断比率'!B77="","",'各会計、関係団体の財政状況及び健全化判断比率'!B77)</f>
        <v>長野県後期高齢者医療広域連合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623</v>
      </c>
    </row>
    <row r="54" spans="5:113" x14ac:dyDescent="0.15"/>
    <row r="55" spans="5:113" x14ac:dyDescent="0.15"/>
    <row r="56" spans="5:113" x14ac:dyDescent="0.15"/>
  </sheetData>
  <sheetProtection algorithmName="SHA-512" hashValue="XDa+HopXETwD/btImZvC6EsttROpUB/ncXSS2Pkukj0xKwz/mote1UOxCusIu93MdCFSsZeBnTCkwAhtIWkAjg==" saltValue="IXG6AwQARfHI0iFuqkpkf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6" t="s">
        <v>577</v>
      </c>
      <c r="D34" s="1186"/>
      <c r="E34" s="1187"/>
      <c r="F34" s="32">
        <v>9.6300000000000008</v>
      </c>
      <c r="G34" s="33">
        <v>11.72</v>
      </c>
      <c r="H34" s="33">
        <v>11.06</v>
      </c>
      <c r="I34" s="33">
        <v>15.55</v>
      </c>
      <c r="J34" s="34">
        <v>14.71</v>
      </c>
      <c r="K34" s="22"/>
      <c r="L34" s="22"/>
      <c r="M34" s="22"/>
      <c r="N34" s="22"/>
      <c r="O34" s="22"/>
      <c r="P34" s="22"/>
    </row>
    <row r="35" spans="1:16" ht="39" customHeight="1" x14ac:dyDescent="0.15">
      <c r="A35" s="22"/>
      <c r="B35" s="35"/>
      <c r="C35" s="1180" t="s">
        <v>578</v>
      </c>
      <c r="D35" s="1181"/>
      <c r="E35" s="1182"/>
      <c r="F35" s="36">
        <v>16.72</v>
      </c>
      <c r="G35" s="37">
        <v>15.9</v>
      </c>
      <c r="H35" s="37">
        <v>16.899999999999999</v>
      </c>
      <c r="I35" s="37">
        <v>14.74</v>
      </c>
      <c r="J35" s="38">
        <v>13.65</v>
      </c>
      <c r="K35" s="22"/>
      <c r="L35" s="22"/>
      <c r="M35" s="22"/>
      <c r="N35" s="22"/>
      <c r="O35" s="22"/>
      <c r="P35" s="22"/>
    </row>
    <row r="36" spans="1:16" ht="39" customHeight="1" x14ac:dyDescent="0.15">
      <c r="A36" s="22"/>
      <c r="B36" s="35"/>
      <c r="C36" s="1180" t="s">
        <v>579</v>
      </c>
      <c r="D36" s="1181"/>
      <c r="E36" s="1182"/>
      <c r="F36" s="36">
        <v>10</v>
      </c>
      <c r="G36" s="37">
        <v>9.07</v>
      </c>
      <c r="H36" s="37">
        <v>7.23</v>
      </c>
      <c r="I36" s="37">
        <v>4.71</v>
      </c>
      <c r="J36" s="38">
        <v>3.5</v>
      </c>
      <c r="K36" s="22"/>
      <c r="L36" s="22"/>
      <c r="M36" s="22"/>
      <c r="N36" s="22"/>
      <c r="O36" s="22"/>
      <c r="P36" s="22"/>
    </row>
    <row r="37" spans="1:16" ht="39" customHeight="1" x14ac:dyDescent="0.15">
      <c r="A37" s="22"/>
      <c r="B37" s="35"/>
      <c r="C37" s="1180" t="s">
        <v>580</v>
      </c>
      <c r="D37" s="1181"/>
      <c r="E37" s="1182"/>
      <c r="F37" s="36" t="s">
        <v>527</v>
      </c>
      <c r="G37" s="37" t="s">
        <v>527</v>
      </c>
      <c r="H37" s="37" t="s">
        <v>527</v>
      </c>
      <c r="I37" s="37">
        <v>2.37</v>
      </c>
      <c r="J37" s="38">
        <v>2.4</v>
      </c>
      <c r="K37" s="22"/>
      <c r="L37" s="22"/>
      <c r="M37" s="22"/>
      <c r="N37" s="22"/>
      <c r="O37" s="22"/>
      <c r="P37" s="22"/>
    </row>
    <row r="38" spans="1:16" ht="39" customHeight="1" x14ac:dyDescent="0.15">
      <c r="A38" s="22"/>
      <c r="B38" s="35"/>
      <c r="C38" s="1180" t="s">
        <v>581</v>
      </c>
      <c r="D38" s="1181"/>
      <c r="E38" s="1182"/>
      <c r="F38" s="36">
        <v>2.1</v>
      </c>
      <c r="G38" s="37">
        <v>1.7</v>
      </c>
      <c r="H38" s="37">
        <v>0.84</v>
      </c>
      <c r="I38" s="37">
        <v>1.05</v>
      </c>
      <c r="J38" s="38">
        <v>1.06</v>
      </c>
      <c r="K38" s="22"/>
      <c r="L38" s="22"/>
      <c r="M38" s="22"/>
      <c r="N38" s="22"/>
      <c r="O38" s="22"/>
      <c r="P38" s="22"/>
    </row>
    <row r="39" spans="1:16" ht="39" customHeight="1" x14ac:dyDescent="0.15">
      <c r="A39" s="22"/>
      <c r="B39" s="35"/>
      <c r="C39" s="1180" t="s">
        <v>582</v>
      </c>
      <c r="D39" s="1181"/>
      <c r="E39" s="1182"/>
      <c r="F39" s="36">
        <v>0.25</v>
      </c>
      <c r="G39" s="37">
        <v>0.19</v>
      </c>
      <c r="H39" s="37">
        <v>0.15</v>
      </c>
      <c r="I39" s="37">
        <v>0.24</v>
      </c>
      <c r="J39" s="38">
        <v>0.39</v>
      </c>
      <c r="K39" s="22"/>
      <c r="L39" s="22"/>
      <c r="M39" s="22"/>
      <c r="N39" s="22"/>
      <c r="O39" s="22"/>
      <c r="P39" s="22"/>
    </row>
    <row r="40" spans="1:16" ht="39" customHeight="1" x14ac:dyDescent="0.15">
      <c r="A40" s="22"/>
      <c r="B40" s="35"/>
      <c r="C40" s="1180" t="s">
        <v>583</v>
      </c>
      <c r="D40" s="1181"/>
      <c r="E40" s="1182"/>
      <c r="F40" s="36">
        <v>0</v>
      </c>
      <c r="G40" s="37">
        <v>0.23</v>
      </c>
      <c r="H40" s="37">
        <v>0.08</v>
      </c>
      <c r="I40" s="37">
        <v>0.09</v>
      </c>
      <c r="J40" s="38">
        <v>0.3</v>
      </c>
      <c r="K40" s="22"/>
      <c r="L40" s="22"/>
      <c r="M40" s="22"/>
      <c r="N40" s="22"/>
      <c r="O40" s="22"/>
      <c r="P40" s="22"/>
    </row>
    <row r="41" spans="1:16" ht="39" customHeight="1" x14ac:dyDescent="0.15">
      <c r="A41" s="22"/>
      <c r="B41" s="35"/>
      <c r="C41" s="1180" t="s">
        <v>584</v>
      </c>
      <c r="D41" s="1181"/>
      <c r="E41" s="1182"/>
      <c r="F41" s="36">
        <v>0.49</v>
      </c>
      <c r="G41" s="37">
        <v>0.25</v>
      </c>
      <c r="H41" s="37">
        <v>0.01</v>
      </c>
      <c r="I41" s="37">
        <v>0.08</v>
      </c>
      <c r="J41" s="38">
        <v>0.06</v>
      </c>
      <c r="K41" s="22"/>
      <c r="L41" s="22"/>
      <c r="M41" s="22"/>
      <c r="N41" s="22"/>
      <c r="O41" s="22"/>
      <c r="P41" s="22"/>
    </row>
    <row r="42" spans="1:16" ht="39" customHeight="1" x14ac:dyDescent="0.15">
      <c r="A42" s="22"/>
      <c r="B42" s="39"/>
      <c r="C42" s="1180" t="s">
        <v>585</v>
      </c>
      <c r="D42" s="1181"/>
      <c r="E42" s="1182"/>
      <c r="F42" s="36" t="s">
        <v>527</v>
      </c>
      <c r="G42" s="37" t="s">
        <v>527</v>
      </c>
      <c r="H42" s="37" t="s">
        <v>527</v>
      </c>
      <c r="I42" s="37" t="s">
        <v>527</v>
      </c>
      <c r="J42" s="38" t="s">
        <v>527</v>
      </c>
      <c r="K42" s="22"/>
      <c r="L42" s="22"/>
      <c r="M42" s="22"/>
      <c r="N42" s="22"/>
      <c r="O42" s="22"/>
      <c r="P42" s="22"/>
    </row>
    <row r="43" spans="1:16" ht="39" customHeight="1" thickBot="1" x14ac:dyDescent="0.2">
      <c r="A43" s="22"/>
      <c r="B43" s="40"/>
      <c r="C43" s="1183" t="s">
        <v>586</v>
      </c>
      <c r="D43" s="1184"/>
      <c r="E43" s="1185"/>
      <c r="F43" s="41">
        <v>0.41</v>
      </c>
      <c r="G43" s="42">
        <v>0.2</v>
      </c>
      <c r="H43" s="42">
        <v>6.15</v>
      </c>
      <c r="I43" s="42">
        <v>0.01</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zLcckc1riULJ2TdmEeGmEdbdtV9/rrKv8ws9IiUdRGmwUIsARqsWHejA/a8MYFUCnX9PJx0zHIBAMcWC3lO2g==" saltValue="FT6OK/QyGWwDRFeyG00Q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S61" sqref="S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88" t="s">
        <v>10</v>
      </c>
      <c r="C45" s="1189"/>
      <c r="D45" s="58"/>
      <c r="E45" s="1194" t="s">
        <v>11</v>
      </c>
      <c r="F45" s="1194"/>
      <c r="G45" s="1194"/>
      <c r="H45" s="1194"/>
      <c r="I45" s="1194"/>
      <c r="J45" s="1195"/>
      <c r="K45" s="59">
        <v>636</v>
      </c>
      <c r="L45" s="60">
        <v>672</v>
      </c>
      <c r="M45" s="60">
        <v>761</v>
      </c>
      <c r="N45" s="60">
        <v>781</v>
      </c>
      <c r="O45" s="61">
        <v>874</v>
      </c>
      <c r="P45" s="48"/>
      <c r="Q45" s="48"/>
      <c r="R45" s="48"/>
      <c r="S45" s="48"/>
      <c r="T45" s="48"/>
      <c r="U45" s="48"/>
    </row>
    <row r="46" spans="1:21" ht="30.75" customHeight="1" x14ac:dyDescent="0.15">
      <c r="A46" s="48"/>
      <c r="B46" s="1190"/>
      <c r="C46" s="1191"/>
      <c r="D46" s="62"/>
      <c r="E46" s="1196" t="s">
        <v>12</v>
      </c>
      <c r="F46" s="1196"/>
      <c r="G46" s="1196"/>
      <c r="H46" s="1196"/>
      <c r="I46" s="1196"/>
      <c r="J46" s="1197"/>
      <c r="K46" s="63" t="s">
        <v>527</v>
      </c>
      <c r="L46" s="64" t="s">
        <v>527</v>
      </c>
      <c r="M46" s="64" t="s">
        <v>527</v>
      </c>
      <c r="N46" s="64" t="s">
        <v>527</v>
      </c>
      <c r="O46" s="65" t="s">
        <v>527</v>
      </c>
      <c r="P46" s="48"/>
      <c r="Q46" s="48"/>
      <c r="R46" s="48"/>
      <c r="S46" s="48"/>
      <c r="T46" s="48"/>
      <c r="U46" s="48"/>
    </row>
    <row r="47" spans="1:21" ht="30.75" customHeight="1" x14ac:dyDescent="0.15">
      <c r="A47" s="48"/>
      <c r="B47" s="1190"/>
      <c r="C47" s="1191"/>
      <c r="D47" s="62"/>
      <c r="E47" s="1196" t="s">
        <v>13</v>
      </c>
      <c r="F47" s="1196"/>
      <c r="G47" s="1196"/>
      <c r="H47" s="1196"/>
      <c r="I47" s="1196"/>
      <c r="J47" s="1197"/>
      <c r="K47" s="63" t="s">
        <v>527</v>
      </c>
      <c r="L47" s="64" t="s">
        <v>527</v>
      </c>
      <c r="M47" s="64" t="s">
        <v>527</v>
      </c>
      <c r="N47" s="64" t="s">
        <v>527</v>
      </c>
      <c r="O47" s="65" t="s">
        <v>527</v>
      </c>
      <c r="P47" s="48"/>
      <c r="Q47" s="48"/>
      <c r="R47" s="48"/>
      <c r="S47" s="48"/>
      <c r="T47" s="48"/>
      <c r="U47" s="48"/>
    </row>
    <row r="48" spans="1:21" ht="30.75" customHeight="1" x14ac:dyDescent="0.15">
      <c r="A48" s="48"/>
      <c r="B48" s="1190"/>
      <c r="C48" s="1191"/>
      <c r="D48" s="62"/>
      <c r="E48" s="1196" t="s">
        <v>14</v>
      </c>
      <c r="F48" s="1196"/>
      <c r="G48" s="1196"/>
      <c r="H48" s="1196"/>
      <c r="I48" s="1196"/>
      <c r="J48" s="1197"/>
      <c r="K48" s="63">
        <v>638</v>
      </c>
      <c r="L48" s="64">
        <v>655</v>
      </c>
      <c r="M48" s="64">
        <v>656</v>
      </c>
      <c r="N48" s="64">
        <v>607</v>
      </c>
      <c r="O48" s="65">
        <v>571</v>
      </c>
      <c r="P48" s="48"/>
      <c r="Q48" s="48"/>
      <c r="R48" s="48"/>
      <c r="S48" s="48"/>
      <c r="T48" s="48"/>
      <c r="U48" s="48"/>
    </row>
    <row r="49" spans="1:21" ht="30.75" customHeight="1" x14ac:dyDescent="0.15">
      <c r="A49" s="48"/>
      <c r="B49" s="1190"/>
      <c r="C49" s="1191"/>
      <c r="D49" s="62"/>
      <c r="E49" s="1196" t="s">
        <v>15</v>
      </c>
      <c r="F49" s="1196"/>
      <c r="G49" s="1196"/>
      <c r="H49" s="1196"/>
      <c r="I49" s="1196"/>
      <c r="J49" s="1197"/>
      <c r="K49" s="63">
        <v>5</v>
      </c>
      <c r="L49" s="64">
        <v>5</v>
      </c>
      <c r="M49" s="64">
        <v>10</v>
      </c>
      <c r="N49" s="64">
        <v>19</v>
      </c>
      <c r="O49" s="65">
        <v>19</v>
      </c>
      <c r="P49" s="48"/>
      <c r="Q49" s="48"/>
      <c r="R49" s="48"/>
      <c r="S49" s="48"/>
      <c r="T49" s="48"/>
      <c r="U49" s="48"/>
    </row>
    <row r="50" spans="1:21" ht="30.75" customHeight="1" x14ac:dyDescent="0.15">
      <c r="A50" s="48"/>
      <c r="B50" s="1190"/>
      <c r="C50" s="1191"/>
      <c r="D50" s="62"/>
      <c r="E50" s="1196" t="s">
        <v>16</v>
      </c>
      <c r="F50" s="1196"/>
      <c r="G50" s="1196"/>
      <c r="H50" s="1196"/>
      <c r="I50" s="1196"/>
      <c r="J50" s="1197"/>
      <c r="K50" s="63">
        <v>19</v>
      </c>
      <c r="L50" s="64">
        <v>6</v>
      </c>
      <c r="M50" s="64">
        <v>9</v>
      </c>
      <c r="N50" s="64" t="s">
        <v>527</v>
      </c>
      <c r="O50" s="65" t="s">
        <v>527</v>
      </c>
      <c r="P50" s="48"/>
      <c r="Q50" s="48"/>
      <c r="R50" s="48"/>
      <c r="S50" s="48"/>
      <c r="T50" s="48"/>
      <c r="U50" s="48"/>
    </row>
    <row r="51" spans="1:21" ht="30.75" customHeight="1" x14ac:dyDescent="0.15">
      <c r="A51" s="48"/>
      <c r="B51" s="1192"/>
      <c r="C51" s="1193"/>
      <c r="D51" s="66"/>
      <c r="E51" s="1196" t="s">
        <v>17</v>
      </c>
      <c r="F51" s="1196"/>
      <c r="G51" s="1196"/>
      <c r="H51" s="1196"/>
      <c r="I51" s="1196"/>
      <c r="J51" s="1197"/>
      <c r="K51" s="63" t="s">
        <v>527</v>
      </c>
      <c r="L51" s="64" t="s">
        <v>527</v>
      </c>
      <c r="M51" s="64" t="s">
        <v>527</v>
      </c>
      <c r="N51" s="64" t="s">
        <v>527</v>
      </c>
      <c r="O51" s="65" t="s">
        <v>527</v>
      </c>
      <c r="P51" s="48"/>
      <c r="Q51" s="48"/>
      <c r="R51" s="48"/>
      <c r="S51" s="48"/>
      <c r="T51" s="48"/>
      <c r="U51" s="48"/>
    </row>
    <row r="52" spans="1:21" ht="30.75" customHeight="1" x14ac:dyDescent="0.15">
      <c r="A52" s="48"/>
      <c r="B52" s="1198" t="s">
        <v>18</v>
      </c>
      <c r="C52" s="1199"/>
      <c r="D52" s="66"/>
      <c r="E52" s="1196" t="s">
        <v>19</v>
      </c>
      <c r="F52" s="1196"/>
      <c r="G52" s="1196"/>
      <c r="H52" s="1196"/>
      <c r="I52" s="1196"/>
      <c r="J52" s="1197"/>
      <c r="K52" s="63">
        <v>925</v>
      </c>
      <c r="L52" s="64">
        <v>1044</v>
      </c>
      <c r="M52" s="64">
        <v>1078</v>
      </c>
      <c r="N52" s="64">
        <v>990</v>
      </c>
      <c r="O52" s="65">
        <v>1011</v>
      </c>
      <c r="P52" s="48"/>
      <c r="Q52" s="48"/>
      <c r="R52" s="48"/>
      <c r="S52" s="48"/>
      <c r="T52" s="48"/>
      <c r="U52" s="48"/>
    </row>
    <row r="53" spans="1:21" ht="30.75" customHeight="1" thickBot="1" x14ac:dyDescent="0.2">
      <c r="A53" s="48"/>
      <c r="B53" s="1200" t="s">
        <v>20</v>
      </c>
      <c r="C53" s="1201"/>
      <c r="D53" s="67"/>
      <c r="E53" s="1202" t="s">
        <v>21</v>
      </c>
      <c r="F53" s="1202"/>
      <c r="G53" s="1202"/>
      <c r="H53" s="1202"/>
      <c r="I53" s="1202"/>
      <c r="J53" s="1203"/>
      <c r="K53" s="68">
        <v>373</v>
      </c>
      <c r="L53" s="69">
        <v>294</v>
      </c>
      <c r="M53" s="69">
        <v>358</v>
      </c>
      <c r="N53" s="69">
        <v>417</v>
      </c>
      <c r="O53" s="70">
        <v>453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04" t="s">
        <v>24</v>
      </c>
      <c r="C57" s="1205"/>
      <c r="D57" s="1208" t="s">
        <v>25</v>
      </c>
      <c r="E57" s="1209"/>
      <c r="F57" s="1209"/>
      <c r="G57" s="1209"/>
      <c r="H57" s="1209"/>
      <c r="I57" s="1209"/>
      <c r="J57" s="1210"/>
      <c r="K57" s="83"/>
      <c r="L57" s="84"/>
      <c r="M57" s="84"/>
      <c r="N57" s="84"/>
      <c r="O57" s="85"/>
    </row>
    <row r="58" spans="1:21" ht="31.5" customHeight="1" thickBot="1" x14ac:dyDescent="0.2">
      <c r="B58" s="1206"/>
      <c r="C58" s="1207"/>
      <c r="D58" s="1211" t="s">
        <v>26</v>
      </c>
      <c r="E58" s="1212"/>
      <c r="F58" s="1212"/>
      <c r="G58" s="1212"/>
      <c r="H58" s="1212"/>
      <c r="I58" s="1212"/>
      <c r="J58" s="121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zPS79qe2MsvDsuEw9uKtuayIqbU93V46Uw5IuMuNd/6lJYX37X4BK8E2CA/9NcVznMVGumAV+2NRjW4t9jsmQ==" saltValue="6qaTKAfLCEFyUQhnSGsj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104857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14" t="s">
        <v>29</v>
      </c>
      <c r="C41" s="1215"/>
      <c r="D41" s="102"/>
      <c r="E41" s="1220" t="s">
        <v>30</v>
      </c>
      <c r="F41" s="1220"/>
      <c r="G41" s="1220"/>
      <c r="H41" s="1221"/>
      <c r="I41" s="346">
        <v>7140</v>
      </c>
      <c r="J41" s="347">
        <v>6949</v>
      </c>
      <c r="K41" s="347">
        <v>7241</v>
      </c>
      <c r="L41" s="347">
        <v>7657</v>
      </c>
      <c r="M41" s="348">
        <v>7472</v>
      </c>
    </row>
    <row r="42" spans="2:13" ht="27.75" customHeight="1" x14ac:dyDescent="0.15">
      <c r="B42" s="1216"/>
      <c r="C42" s="1217"/>
      <c r="D42" s="103"/>
      <c r="E42" s="1222" t="s">
        <v>31</v>
      </c>
      <c r="F42" s="1222"/>
      <c r="G42" s="1222"/>
      <c r="H42" s="1223"/>
      <c r="I42" s="349">
        <v>33</v>
      </c>
      <c r="J42" s="350">
        <v>10</v>
      </c>
      <c r="K42" s="350">
        <v>1</v>
      </c>
      <c r="L42" s="350" t="s">
        <v>527</v>
      </c>
      <c r="M42" s="351" t="s">
        <v>527</v>
      </c>
    </row>
    <row r="43" spans="2:13" ht="27.75" customHeight="1" x14ac:dyDescent="0.15">
      <c r="B43" s="1216"/>
      <c r="C43" s="1217"/>
      <c r="D43" s="103"/>
      <c r="E43" s="1222" t="s">
        <v>32</v>
      </c>
      <c r="F43" s="1222"/>
      <c r="G43" s="1222"/>
      <c r="H43" s="1223"/>
      <c r="I43" s="349">
        <v>6336</v>
      </c>
      <c r="J43" s="350">
        <v>5814</v>
      </c>
      <c r="K43" s="350">
        <v>5272</v>
      </c>
      <c r="L43" s="350">
        <v>4723</v>
      </c>
      <c r="M43" s="351">
        <v>4066</v>
      </c>
    </row>
    <row r="44" spans="2:13" ht="27.75" customHeight="1" x14ac:dyDescent="0.15">
      <c r="B44" s="1216"/>
      <c r="C44" s="1217"/>
      <c r="D44" s="103"/>
      <c r="E44" s="1222" t="s">
        <v>33</v>
      </c>
      <c r="F44" s="1222"/>
      <c r="G44" s="1222"/>
      <c r="H44" s="1223"/>
      <c r="I44" s="349">
        <v>189</v>
      </c>
      <c r="J44" s="350">
        <v>337</v>
      </c>
      <c r="K44" s="350">
        <v>314</v>
      </c>
      <c r="L44" s="350">
        <v>273</v>
      </c>
      <c r="M44" s="351">
        <v>295</v>
      </c>
    </row>
    <row r="45" spans="2:13" ht="27.75" customHeight="1" x14ac:dyDescent="0.15">
      <c r="B45" s="1216"/>
      <c r="C45" s="1217"/>
      <c r="D45" s="103"/>
      <c r="E45" s="1222" t="s">
        <v>34</v>
      </c>
      <c r="F45" s="1222"/>
      <c r="G45" s="1222"/>
      <c r="H45" s="1223"/>
      <c r="I45" s="349">
        <v>637</v>
      </c>
      <c r="J45" s="350">
        <v>605</v>
      </c>
      <c r="K45" s="350">
        <v>603</v>
      </c>
      <c r="L45" s="350">
        <v>622</v>
      </c>
      <c r="M45" s="351">
        <v>641</v>
      </c>
    </row>
    <row r="46" spans="2:13" ht="27.75" customHeight="1" x14ac:dyDescent="0.15">
      <c r="B46" s="1216"/>
      <c r="C46" s="1217"/>
      <c r="D46" s="104"/>
      <c r="E46" s="1222" t="s">
        <v>35</v>
      </c>
      <c r="F46" s="1222"/>
      <c r="G46" s="1222"/>
      <c r="H46" s="1223"/>
      <c r="I46" s="349" t="s">
        <v>527</v>
      </c>
      <c r="J46" s="350" t="s">
        <v>527</v>
      </c>
      <c r="K46" s="350" t="s">
        <v>527</v>
      </c>
      <c r="L46" s="350" t="s">
        <v>527</v>
      </c>
      <c r="M46" s="351" t="s">
        <v>527</v>
      </c>
    </row>
    <row r="47" spans="2:13" ht="27.75" customHeight="1" x14ac:dyDescent="0.15">
      <c r="B47" s="1216"/>
      <c r="C47" s="1217"/>
      <c r="D47" s="105"/>
      <c r="E47" s="1224" t="s">
        <v>36</v>
      </c>
      <c r="F47" s="1225"/>
      <c r="G47" s="1225"/>
      <c r="H47" s="1226"/>
      <c r="I47" s="349" t="s">
        <v>527</v>
      </c>
      <c r="J47" s="350" t="s">
        <v>527</v>
      </c>
      <c r="K47" s="350" t="s">
        <v>527</v>
      </c>
      <c r="L47" s="350" t="s">
        <v>527</v>
      </c>
      <c r="M47" s="351" t="s">
        <v>527</v>
      </c>
    </row>
    <row r="48" spans="2:13" ht="27.75" customHeight="1" x14ac:dyDescent="0.15">
      <c r="B48" s="1216"/>
      <c r="C48" s="1217"/>
      <c r="D48" s="103"/>
      <c r="E48" s="1222" t="s">
        <v>37</v>
      </c>
      <c r="F48" s="1222"/>
      <c r="G48" s="1222"/>
      <c r="H48" s="1223"/>
      <c r="I48" s="349" t="s">
        <v>527</v>
      </c>
      <c r="J48" s="350" t="s">
        <v>527</v>
      </c>
      <c r="K48" s="350" t="s">
        <v>527</v>
      </c>
      <c r="L48" s="350" t="s">
        <v>527</v>
      </c>
      <c r="M48" s="351" t="s">
        <v>527</v>
      </c>
    </row>
    <row r="49" spans="2:13" ht="27.75" customHeight="1" x14ac:dyDescent="0.15">
      <c r="B49" s="1218"/>
      <c r="C49" s="1219"/>
      <c r="D49" s="103"/>
      <c r="E49" s="1222" t="s">
        <v>38</v>
      </c>
      <c r="F49" s="1222"/>
      <c r="G49" s="1222"/>
      <c r="H49" s="1223"/>
      <c r="I49" s="349" t="s">
        <v>527</v>
      </c>
      <c r="J49" s="350" t="s">
        <v>527</v>
      </c>
      <c r="K49" s="350" t="s">
        <v>527</v>
      </c>
      <c r="L49" s="350" t="s">
        <v>527</v>
      </c>
      <c r="M49" s="351" t="s">
        <v>527</v>
      </c>
    </row>
    <row r="50" spans="2:13" ht="27.75" customHeight="1" x14ac:dyDescent="0.15">
      <c r="B50" s="1227" t="s">
        <v>39</v>
      </c>
      <c r="C50" s="1228"/>
      <c r="D50" s="106"/>
      <c r="E50" s="1222" t="s">
        <v>40</v>
      </c>
      <c r="F50" s="1222"/>
      <c r="G50" s="1222"/>
      <c r="H50" s="1223"/>
      <c r="I50" s="349">
        <v>4456</v>
      </c>
      <c r="J50" s="350">
        <v>4516</v>
      </c>
      <c r="K50" s="350">
        <v>4140</v>
      </c>
      <c r="L50" s="350">
        <v>3510</v>
      </c>
      <c r="M50" s="351">
        <v>3442</v>
      </c>
    </row>
    <row r="51" spans="2:13" ht="27.75" customHeight="1" x14ac:dyDescent="0.15">
      <c r="B51" s="1216"/>
      <c r="C51" s="1217"/>
      <c r="D51" s="103"/>
      <c r="E51" s="1222" t="s">
        <v>41</v>
      </c>
      <c r="F51" s="1222"/>
      <c r="G51" s="1222"/>
      <c r="H51" s="1223"/>
      <c r="I51" s="349">
        <v>44</v>
      </c>
      <c r="J51" s="350">
        <v>24</v>
      </c>
      <c r="K51" s="350">
        <v>11</v>
      </c>
      <c r="L51" s="350" t="s">
        <v>527</v>
      </c>
      <c r="M51" s="351">
        <v>51</v>
      </c>
    </row>
    <row r="52" spans="2:13" ht="27.75" customHeight="1" x14ac:dyDescent="0.15">
      <c r="B52" s="1218"/>
      <c r="C52" s="1219"/>
      <c r="D52" s="103"/>
      <c r="E52" s="1222" t="s">
        <v>42</v>
      </c>
      <c r="F52" s="1222"/>
      <c r="G52" s="1222"/>
      <c r="H52" s="1223"/>
      <c r="I52" s="349">
        <v>9880</v>
      </c>
      <c r="J52" s="350">
        <v>9475</v>
      </c>
      <c r="K52" s="350">
        <v>9618</v>
      </c>
      <c r="L52" s="350">
        <v>9557</v>
      </c>
      <c r="M52" s="351">
        <v>8830</v>
      </c>
    </row>
    <row r="53" spans="2:13" ht="27.75" customHeight="1" thickBot="1" x14ac:dyDescent="0.2">
      <c r="B53" s="1229" t="s">
        <v>43</v>
      </c>
      <c r="C53" s="1230"/>
      <c r="D53" s="107"/>
      <c r="E53" s="1231" t="s">
        <v>44</v>
      </c>
      <c r="F53" s="1231"/>
      <c r="G53" s="1231"/>
      <c r="H53" s="1232"/>
      <c r="I53" s="352">
        <v>-43</v>
      </c>
      <c r="J53" s="353">
        <v>-301</v>
      </c>
      <c r="K53" s="353">
        <v>-338</v>
      </c>
      <c r="L53" s="353">
        <v>210</v>
      </c>
      <c r="M53" s="354">
        <v>150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3u67bJVUYmx+c1iDPx/tOR8Out86goLT0pufmzOxCJTSP/TlObsRjkLDvgdGgHMQG/xR6ggI1WsTcnHGicbyJw==" saltValue="tBLtMChgxVHifcG0wzoz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G56" sqref="G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41" t="s">
        <v>47</v>
      </c>
      <c r="D55" s="1241"/>
      <c r="E55" s="1242"/>
      <c r="F55" s="119">
        <v>924</v>
      </c>
      <c r="G55" s="119">
        <v>1080</v>
      </c>
      <c r="H55" s="120">
        <v>1358</v>
      </c>
    </row>
    <row r="56" spans="2:8" ht="52.5" customHeight="1" x14ac:dyDescent="0.15">
      <c r="B56" s="121"/>
      <c r="C56" s="1243" t="s">
        <v>48</v>
      </c>
      <c r="D56" s="1243"/>
      <c r="E56" s="1244"/>
      <c r="F56" s="122">
        <v>1318</v>
      </c>
      <c r="G56" s="122">
        <v>1053</v>
      </c>
      <c r="H56" s="123">
        <v>836</v>
      </c>
    </row>
    <row r="57" spans="2:8" ht="53.25" customHeight="1" x14ac:dyDescent="0.15">
      <c r="B57" s="121"/>
      <c r="C57" s="1245" t="s">
        <v>49</v>
      </c>
      <c r="D57" s="1245"/>
      <c r="E57" s="1246"/>
      <c r="F57" s="124">
        <v>2294</v>
      </c>
      <c r="G57" s="124">
        <v>1747</v>
      </c>
      <c r="H57" s="125">
        <v>1574</v>
      </c>
    </row>
    <row r="58" spans="2:8" ht="45.75" customHeight="1" x14ac:dyDescent="0.15">
      <c r="B58" s="126"/>
      <c r="C58" s="1233" t="s">
        <v>602</v>
      </c>
      <c r="D58" s="1234"/>
      <c r="E58" s="1235"/>
      <c r="F58" s="127">
        <v>890</v>
      </c>
      <c r="G58" s="127">
        <v>846</v>
      </c>
      <c r="H58" s="128">
        <v>780</v>
      </c>
    </row>
    <row r="59" spans="2:8" ht="45.75" customHeight="1" x14ac:dyDescent="0.15">
      <c r="B59" s="126"/>
      <c r="C59" s="1233" t="s">
        <v>603</v>
      </c>
      <c r="D59" s="1234"/>
      <c r="E59" s="1235"/>
      <c r="F59" s="127">
        <v>348</v>
      </c>
      <c r="G59" s="127">
        <v>332</v>
      </c>
      <c r="H59" s="128">
        <v>261</v>
      </c>
    </row>
    <row r="60" spans="2:8" ht="45.75" customHeight="1" x14ac:dyDescent="0.15">
      <c r="B60" s="126"/>
      <c r="C60" s="1233" t="s">
        <v>604</v>
      </c>
      <c r="D60" s="1234"/>
      <c r="E60" s="1235"/>
      <c r="F60" s="127">
        <v>56</v>
      </c>
      <c r="G60" s="127">
        <v>118</v>
      </c>
      <c r="H60" s="128">
        <v>227</v>
      </c>
    </row>
    <row r="61" spans="2:8" ht="45.75" customHeight="1" x14ac:dyDescent="0.15">
      <c r="B61" s="126"/>
      <c r="C61" s="1233" t="s">
        <v>605</v>
      </c>
      <c r="D61" s="1234"/>
      <c r="E61" s="1235"/>
      <c r="F61" s="127">
        <v>172</v>
      </c>
      <c r="G61" s="127">
        <v>159</v>
      </c>
      <c r="H61" s="128">
        <v>131</v>
      </c>
    </row>
    <row r="62" spans="2:8" ht="45.75" customHeight="1" thickBot="1" x14ac:dyDescent="0.2">
      <c r="B62" s="129"/>
      <c r="C62" s="1236" t="s">
        <v>606</v>
      </c>
      <c r="D62" s="1237"/>
      <c r="E62" s="1238"/>
      <c r="F62" s="130">
        <v>369</v>
      </c>
      <c r="G62" s="130">
        <v>180</v>
      </c>
      <c r="H62" s="131">
        <v>129</v>
      </c>
    </row>
    <row r="63" spans="2:8" ht="52.5" customHeight="1" thickBot="1" x14ac:dyDescent="0.2">
      <c r="B63" s="132"/>
      <c r="C63" s="1239" t="s">
        <v>50</v>
      </c>
      <c r="D63" s="1239"/>
      <c r="E63" s="1240"/>
      <c r="F63" s="133">
        <v>4537</v>
      </c>
      <c r="G63" s="133">
        <v>3881</v>
      </c>
      <c r="H63" s="134">
        <v>3768</v>
      </c>
    </row>
    <row r="64" spans="2:8" x14ac:dyDescent="0.15"/>
  </sheetData>
  <sheetProtection algorithmName="SHA-512" hashValue="ug4Sx0yuUmCoMSZknaMmwgitz82RBc6zWPzle0tQOhzuABRkclAG+59UHQjBafI2sXIXmpWbDbtedzODKKMGcA==" saltValue="menDCtFfEi1f7VEFWjnA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70" sqref="AN70"/>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624</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625</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4" t="s">
        <v>634</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369"/>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369"/>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369"/>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369"/>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626</v>
      </c>
    </row>
    <row r="50" spans="1:109" x14ac:dyDescent="0.15">
      <c r="B50" s="369"/>
      <c r="G50" s="1247"/>
      <c r="H50" s="1247"/>
      <c r="I50" s="1247"/>
      <c r="J50" s="1247"/>
      <c r="K50" s="379"/>
      <c r="L50" s="379"/>
      <c r="M50" s="380"/>
      <c r="N50" s="380"/>
      <c r="AN50" s="1248"/>
      <c r="AO50" s="1249"/>
      <c r="AP50" s="1249"/>
      <c r="AQ50" s="1249"/>
      <c r="AR50" s="1249"/>
      <c r="AS50" s="1249"/>
      <c r="AT50" s="1249"/>
      <c r="AU50" s="1249"/>
      <c r="AV50" s="1249"/>
      <c r="AW50" s="1249"/>
      <c r="AX50" s="1249"/>
      <c r="AY50" s="1249"/>
      <c r="AZ50" s="1249"/>
      <c r="BA50" s="1249"/>
      <c r="BB50" s="1249"/>
      <c r="BC50" s="1249"/>
      <c r="BD50" s="1249"/>
      <c r="BE50" s="1249"/>
      <c r="BF50" s="1249"/>
      <c r="BG50" s="1249"/>
      <c r="BH50" s="1249"/>
      <c r="BI50" s="1249"/>
      <c r="BJ50" s="1249"/>
      <c r="BK50" s="1249"/>
      <c r="BL50" s="1249"/>
      <c r="BM50" s="1249"/>
      <c r="BN50" s="1249"/>
      <c r="BO50" s="1250"/>
      <c r="BP50" s="1251" t="s">
        <v>568</v>
      </c>
      <c r="BQ50" s="1251"/>
      <c r="BR50" s="1251"/>
      <c r="BS50" s="1251"/>
      <c r="BT50" s="1251"/>
      <c r="BU50" s="1251"/>
      <c r="BV50" s="1251"/>
      <c r="BW50" s="1251"/>
      <c r="BX50" s="1251" t="s">
        <v>569</v>
      </c>
      <c r="BY50" s="1251"/>
      <c r="BZ50" s="1251"/>
      <c r="CA50" s="1251"/>
      <c r="CB50" s="1251"/>
      <c r="CC50" s="1251"/>
      <c r="CD50" s="1251"/>
      <c r="CE50" s="1251"/>
      <c r="CF50" s="1251" t="s">
        <v>570</v>
      </c>
      <c r="CG50" s="1251"/>
      <c r="CH50" s="1251"/>
      <c r="CI50" s="1251"/>
      <c r="CJ50" s="1251"/>
      <c r="CK50" s="1251"/>
      <c r="CL50" s="1251"/>
      <c r="CM50" s="1251"/>
      <c r="CN50" s="1251" t="s">
        <v>571</v>
      </c>
      <c r="CO50" s="1251"/>
      <c r="CP50" s="1251"/>
      <c r="CQ50" s="1251"/>
      <c r="CR50" s="1251"/>
      <c r="CS50" s="1251"/>
      <c r="CT50" s="1251"/>
      <c r="CU50" s="1251"/>
      <c r="CV50" s="1251" t="s">
        <v>572</v>
      </c>
      <c r="CW50" s="1251"/>
      <c r="CX50" s="1251"/>
      <c r="CY50" s="1251"/>
      <c r="CZ50" s="1251"/>
      <c r="DA50" s="1251"/>
      <c r="DB50" s="1251"/>
      <c r="DC50" s="1251"/>
    </row>
    <row r="51" spans="1:109" ht="13.5" customHeight="1" x14ac:dyDescent="0.15">
      <c r="B51" s="369"/>
      <c r="G51" s="1264"/>
      <c r="H51" s="1264"/>
      <c r="I51" s="1265"/>
      <c r="J51" s="1265"/>
      <c r="K51" s="1263"/>
      <c r="L51" s="1263"/>
      <c r="M51" s="1263"/>
      <c r="N51" s="1263"/>
      <c r="AM51" s="378"/>
      <c r="AN51" s="1253" t="s">
        <v>627</v>
      </c>
      <c r="AO51" s="1253"/>
      <c r="AP51" s="1253"/>
      <c r="AQ51" s="1253"/>
      <c r="AR51" s="1253"/>
      <c r="AS51" s="1253"/>
      <c r="AT51" s="1253"/>
      <c r="AU51" s="1253"/>
      <c r="AV51" s="1253"/>
      <c r="AW51" s="1253"/>
      <c r="AX51" s="1253"/>
      <c r="AY51" s="1253"/>
      <c r="AZ51" s="1253"/>
      <c r="BA51" s="1253"/>
      <c r="BB51" s="1253" t="s">
        <v>628</v>
      </c>
      <c r="BC51" s="1253"/>
      <c r="BD51" s="1253"/>
      <c r="BE51" s="1253"/>
      <c r="BF51" s="1253"/>
      <c r="BG51" s="1253"/>
      <c r="BH51" s="1253"/>
      <c r="BI51" s="1253"/>
      <c r="BJ51" s="1253"/>
      <c r="BK51" s="1253"/>
      <c r="BL51" s="1253"/>
      <c r="BM51" s="1253"/>
      <c r="BN51" s="1253"/>
      <c r="BO51" s="1253"/>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v>5.3</v>
      </c>
      <c r="CO51" s="1252"/>
      <c r="CP51" s="1252"/>
      <c r="CQ51" s="1252"/>
      <c r="CR51" s="1252"/>
      <c r="CS51" s="1252"/>
      <c r="CT51" s="1252"/>
      <c r="CU51" s="1252"/>
      <c r="CV51" s="1252">
        <v>3.6</v>
      </c>
      <c r="CW51" s="1252"/>
      <c r="CX51" s="1252"/>
      <c r="CY51" s="1252"/>
      <c r="CZ51" s="1252"/>
      <c r="DA51" s="1252"/>
      <c r="DB51" s="1252"/>
      <c r="DC51" s="1252"/>
    </row>
    <row r="52" spans="1:109" x14ac:dyDescent="0.15">
      <c r="B52" s="369"/>
      <c r="G52" s="1264"/>
      <c r="H52" s="1264"/>
      <c r="I52" s="1265"/>
      <c r="J52" s="1265"/>
      <c r="K52" s="1263"/>
      <c r="L52" s="1263"/>
      <c r="M52" s="1263"/>
      <c r="N52" s="1263"/>
      <c r="AM52" s="378"/>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x14ac:dyDescent="0.15">
      <c r="A53" s="377"/>
      <c r="B53" s="369"/>
      <c r="G53" s="1264"/>
      <c r="H53" s="1264"/>
      <c r="I53" s="1247"/>
      <c r="J53" s="1247"/>
      <c r="K53" s="1263"/>
      <c r="L53" s="1263"/>
      <c r="M53" s="1263"/>
      <c r="N53" s="1263"/>
      <c r="AM53" s="378"/>
      <c r="AN53" s="1253"/>
      <c r="AO53" s="1253"/>
      <c r="AP53" s="1253"/>
      <c r="AQ53" s="1253"/>
      <c r="AR53" s="1253"/>
      <c r="AS53" s="1253"/>
      <c r="AT53" s="1253"/>
      <c r="AU53" s="1253"/>
      <c r="AV53" s="1253"/>
      <c r="AW53" s="1253"/>
      <c r="AX53" s="1253"/>
      <c r="AY53" s="1253"/>
      <c r="AZ53" s="1253"/>
      <c r="BA53" s="1253"/>
      <c r="BB53" s="1253" t="s">
        <v>629</v>
      </c>
      <c r="BC53" s="1253"/>
      <c r="BD53" s="1253"/>
      <c r="BE53" s="1253"/>
      <c r="BF53" s="1253"/>
      <c r="BG53" s="1253"/>
      <c r="BH53" s="1253"/>
      <c r="BI53" s="1253"/>
      <c r="BJ53" s="1253"/>
      <c r="BK53" s="1253"/>
      <c r="BL53" s="1253"/>
      <c r="BM53" s="1253"/>
      <c r="BN53" s="1253"/>
      <c r="BO53" s="1253"/>
      <c r="BP53" s="1252">
        <v>60.8</v>
      </c>
      <c r="BQ53" s="1252"/>
      <c r="BR53" s="1252"/>
      <c r="BS53" s="1252"/>
      <c r="BT53" s="1252"/>
      <c r="BU53" s="1252"/>
      <c r="BV53" s="1252"/>
      <c r="BW53" s="1252"/>
      <c r="BX53" s="1252">
        <v>62.6</v>
      </c>
      <c r="BY53" s="1252"/>
      <c r="BZ53" s="1252"/>
      <c r="CA53" s="1252"/>
      <c r="CB53" s="1252"/>
      <c r="CC53" s="1252"/>
      <c r="CD53" s="1252"/>
      <c r="CE53" s="1252"/>
      <c r="CF53" s="1252">
        <v>63.3</v>
      </c>
      <c r="CG53" s="1252"/>
      <c r="CH53" s="1252"/>
      <c r="CI53" s="1252"/>
      <c r="CJ53" s="1252"/>
      <c r="CK53" s="1252"/>
      <c r="CL53" s="1252"/>
      <c r="CM53" s="1252"/>
      <c r="CN53" s="1252">
        <v>62.9</v>
      </c>
      <c r="CO53" s="1252"/>
      <c r="CP53" s="1252"/>
      <c r="CQ53" s="1252"/>
      <c r="CR53" s="1252"/>
      <c r="CS53" s="1252"/>
      <c r="CT53" s="1252"/>
      <c r="CU53" s="1252"/>
      <c r="CV53" s="1252">
        <v>63.9</v>
      </c>
      <c r="CW53" s="1252"/>
      <c r="CX53" s="1252"/>
      <c r="CY53" s="1252"/>
      <c r="CZ53" s="1252"/>
      <c r="DA53" s="1252"/>
      <c r="DB53" s="1252"/>
      <c r="DC53" s="1252"/>
    </row>
    <row r="54" spans="1:109" x14ac:dyDescent="0.15">
      <c r="A54" s="377"/>
      <c r="B54" s="369"/>
      <c r="G54" s="1264"/>
      <c r="H54" s="1264"/>
      <c r="I54" s="1247"/>
      <c r="J54" s="1247"/>
      <c r="K54" s="1263"/>
      <c r="L54" s="1263"/>
      <c r="M54" s="1263"/>
      <c r="N54" s="1263"/>
      <c r="AM54" s="378"/>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x14ac:dyDescent="0.15">
      <c r="A55" s="377"/>
      <c r="B55" s="369"/>
      <c r="G55" s="1247"/>
      <c r="H55" s="1247"/>
      <c r="I55" s="1247"/>
      <c r="J55" s="1247"/>
      <c r="K55" s="1263"/>
      <c r="L55" s="1263"/>
      <c r="M55" s="1263"/>
      <c r="N55" s="1263"/>
      <c r="AN55" s="1251" t="s">
        <v>630</v>
      </c>
      <c r="AO55" s="1251"/>
      <c r="AP55" s="1251"/>
      <c r="AQ55" s="1251"/>
      <c r="AR55" s="1251"/>
      <c r="AS55" s="1251"/>
      <c r="AT55" s="1251"/>
      <c r="AU55" s="1251"/>
      <c r="AV55" s="1251"/>
      <c r="AW55" s="1251"/>
      <c r="AX55" s="1251"/>
      <c r="AY55" s="1251"/>
      <c r="AZ55" s="1251"/>
      <c r="BA55" s="1251"/>
      <c r="BB55" s="1253" t="s">
        <v>628</v>
      </c>
      <c r="BC55" s="1253"/>
      <c r="BD55" s="1253"/>
      <c r="BE55" s="1253"/>
      <c r="BF55" s="1253"/>
      <c r="BG55" s="1253"/>
      <c r="BH55" s="1253"/>
      <c r="BI55" s="1253"/>
      <c r="BJ55" s="1253"/>
      <c r="BK55" s="1253"/>
      <c r="BL55" s="1253"/>
      <c r="BM55" s="1253"/>
      <c r="BN55" s="1253"/>
      <c r="BO55" s="1253"/>
      <c r="BP55" s="1252">
        <v>46.8</v>
      </c>
      <c r="BQ55" s="1252"/>
      <c r="BR55" s="1252"/>
      <c r="BS55" s="1252"/>
      <c r="BT55" s="1252"/>
      <c r="BU55" s="1252"/>
      <c r="BV55" s="1252"/>
      <c r="BW55" s="1252"/>
      <c r="BX55" s="1252">
        <v>48.4</v>
      </c>
      <c r="BY55" s="1252"/>
      <c r="BZ55" s="1252"/>
      <c r="CA55" s="1252"/>
      <c r="CB55" s="1252"/>
      <c r="CC55" s="1252"/>
      <c r="CD55" s="1252"/>
      <c r="CE55" s="1252"/>
      <c r="CF55" s="1252">
        <v>43</v>
      </c>
      <c r="CG55" s="1252"/>
      <c r="CH55" s="1252"/>
      <c r="CI55" s="1252"/>
      <c r="CJ55" s="1252"/>
      <c r="CK55" s="1252"/>
      <c r="CL55" s="1252"/>
      <c r="CM55" s="1252"/>
      <c r="CN55" s="1252">
        <v>32.4</v>
      </c>
      <c r="CO55" s="1252"/>
      <c r="CP55" s="1252"/>
      <c r="CQ55" s="1252"/>
      <c r="CR55" s="1252"/>
      <c r="CS55" s="1252"/>
      <c r="CT55" s="1252"/>
      <c r="CU55" s="1252"/>
      <c r="CV55" s="1252">
        <v>20</v>
      </c>
      <c r="CW55" s="1252"/>
      <c r="CX55" s="1252"/>
      <c r="CY55" s="1252"/>
      <c r="CZ55" s="1252"/>
      <c r="DA55" s="1252"/>
      <c r="DB55" s="1252"/>
      <c r="DC55" s="1252"/>
    </row>
    <row r="56" spans="1:109" x14ac:dyDescent="0.15">
      <c r="A56" s="377"/>
      <c r="B56" s="369"/>
      <c r="G56" s="1247"/>
      <c r="H56" s="1247"/>
      <c r="I56" s="1247"/>
      <c r="J56" s="1247"/>
      <c r="K56" s="1263"/>
      <c r="L56" s="1263"/>
      <c r="M56" s="1263"/>
      <c r="N56" s="1263"/>
      <c r="AN56" s="1251"/>
      <c r="AO56" s="1251"/>
      <c r="AP56" s="1251"/>
      <c r="AQ56" s="1251"/>
      <c r="AR56" s="1251"/>
      <c r="AS56" s="1251"/>
      <c r="AT56" s="1251"/>
      <c r="AU56" s="1251"/>
      <c r="AV56" s="1251"/>
      <c r="AW56" s="1251"/>
      <c r="AX56" s="1251"/>
      <c r="AY56" s="1251"/>
      <c r="AZ56" s="1251"/>
      <c r="BA56" s="1251"/>
      <c r="BB56" s="1253"/>
      <c r="BC56" s="1253"/>
      <c r="BD56" s="1253"/>
      <c r="BE56" s="1253"/>
      <c r="BF56" s="1253"/>
      <c r="BG56" s="1253"/>
      <c r="BH56" s="1253"/>
      <c r="BI56" s="1253"/>
      <c r="BJ56" s="1253"/>
      <c r="BK56" s="1253"/>
      <c r="BL56" s="1253"/>
      <c r="BM56" s="1253"/>
      <c r="BN56" s="1253"/>
      <c r="BO56" s="1253"/>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77" customFormat="1" x14ac:dyDescent="0.15">
      <c r="B57" s="381"/>
      <c r="G57" s="1247"/>
      <c r="H57" s="1247"/>
      <c r="I57" s="1266"/>
      <c r="J57" s="1266"/>
      <c r="K57" s="1263"/>
      <c r="L57" s="1263"/>
      <c r="M57" s="1263"/>
      <c r="N57" s="1263"/>
      <c r="AM57" s="363"/>
      <c r="AN57" s="1251"/>
      <c r="AO57" s="1251"/>
      <c r="AP57" s="1251"/>
      <c r="AQ57" s="1251"/>
      <c r="AR57" s="1251"/>
      <c r="AS57" s="1251"/>
      <c r="AT57" s="1251"/>
      <c r="AU57" s="1251"/>
      <c r="AV57" s="1251"/>
      <c r="AW57" s="1251"/>
      <c r="AX57" s="1251"/>
      <c r="AY57" s="1251"/>
      <c r="AZ57" s="1251"/>
      <c r="BA57" s="1251"/>
      <c r="BB57" s="1253" t="s">
        <v>629</v>
      </c>
      <c r="BC57" s="1253"/>
      <c r="BD57" s="1253"/>
      <c r="BE57" s="1253"/>
      <c r="BF57" s="1253"/>
      <c r="BG57" s="1253"/>
      <c r="BH57" s="1253"/>
      <c r="BI57" s="1253"/>
      <c r="BJ57" s="1253"/>
      <c r="BK57" s="1253"/>
      <c r="BL57" s="1253"/>
      <c r="BM57" s="1253"/>
      <c r="BN57" s="1253"/>
      <c r="BO57" s="1253"/>
      <c r="BP57" s="1252">
        <v>61.7</v>
      </c>
      <c r="BQ57" s="1252"/>
      <c r="BR57" s="1252"/>
      <c r="BS57" s="1252"/>
      <c r="BT57" s="1252"/>
      <c r="BU57" s="1252"/>
      <c r="BV57" s="1252"/>
      <c r="BW57" s="1252"/>
      <c r="BX57" s="1252">
        <v>61.8</v>
      </c>
      <c r="BY57" s="1252"/>
      <c r="BZ57" s="1252"/>
      <c r="CA57" s="1252"/>
      <c r="CB57" s="1252"/>
      <c r="CC57" s="1252"/>
      <c r="CD57" s="1252"/>
      <c r="CE57" s="1252"/>
      <c r="CF57" s="1252">
        <v>62.8</v>
      </c>
      <c r="CG57" s="1252"/>
      <c r="CH57" s="1252"/>
      <c r="CI57" s="1252"/>
      <c r="CJ57" s="1252"/>
      <c r="CK57" s="1252"/>
      <c r="CL57" s="1252"/>
      <c r="CM57" s="1252"/>
      <c r="CN57" s="1252">
        <v>64.2</v>
      </c>
      <c r="CO57" s="1252"/>
      <c r="CP57" s="1252"/>
      <c r="CQ57" s="1252"/>
      <c r="CR57" s="1252"/>
      <c r="CS57" s="1252"/>
      <c r="CT57" s="1252"/>
      <c r="CU57" s="1252"/>
      <c r="CV57" s="1252">
        <v>67</v>
      </c>
      <c r="CW57" s="1252"/>
      <c r="CX57" s="1252"/>
      <c r="CY57" s="1252"/>
      <c r="CZ57" s="1252"/>
      <c r="DA57" s="1252"/>
      <c r="DB57" s="1252"/>
      <c r="DC57" s="1252"/>
      <c r="DD57" s="382"/>
      <c r="DE57" s="381"/>
    </row>
    <row r="58" spans="1:109" s="377" customFormat="1" x14ac:dyDescent="0.15">
      <c r="A58" s="363"/>
      <c r="B58" s="381"/>
      <c r="G58" s="1247"/>
      <c r="H58" s="1247"/>
      <c r="I58" s="1266"/>
      <c r="J58" s="1266"/>
      <c r="K58" s="1263"/>
      <c r="L58" s="1263"/>
      <c r="M58" s="1263"/>
      <c r="N58" s="1263"/>
      <c r="AM58" s="363"/>
      <c r="AN58" s="1251"/>
      <c r="AO58" s="1251"/>
      <c r="AP58" s="1251"/>
      <c r="AQ58" s="1251"/>
      <c r="AR58" s="1251"/>
      <c r="AS58" s="1251"/>
      <c r="AT58" s="1251"/>
      <c r="AU58" s="1251"/>
      <c r="AV58" s="1251"/>
      <c r="AW58" s="1251"/>
      <c r="AX58" s="1251"/>
      <c r="AY58" s="1251"/>
      <c r="AZ58" s="1251"/>
      <c r="BA58" s="1251"/>
      <c r="BB58" s="1253"/>
      <c r="BC58" s="1253"/>
      <c r="BD58" s="1253"/>
      <c r="BE58" s="1253"/>
      <c r="BF58" s="1253"/>
      <c r="BG58" s="1253"/>
      <c r="BH58" s="1253"/>
      <c r="BI58" s="1253"/>
      <c r="BJ58" s="1253"/>
      <c r="BK58" s="1253"/>
      <c r="BL58" s="1253"/>
      <c r="BM58" s="1253"/>
      <c r="BN58" s="1253"/>
      <c r="BO58" s="1253"/>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631</v>
      </c>
    </row>
    <row r="64" spans="1:109" x14ac:dyDescent="0.15">
      <c r="B64" s="369"/>
      <c r="G64" s="376"/>
      <c r="I64" s="389"/>
      <c r="J64" s="389"/>
      <c r="K64" s="389"/>
      <c r="L64" s="389"/>
      <c r="M64" s="389"/>
      <c r="N64" s="390"/>
      <c r="AM64" s="376"/>
      <c r="AN64" s="376" t="s">
        <v>625</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4" t="s">
        <v>635</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369"/>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369"/>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369"/>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369"/>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626</v>
      </c>
    </row>
    <row r="72" spans="2:107" x14ac:dyDescent="0.15">
      <c r="B72" s="369"/>
      <c r="G72" s="1247"/>
      <c r="H72" s="1247"/>
      <c r="I72" s="1247"/>
      <c r="J72" s="1247"/>
      <c r="K72" s="379"/>
      <c r="L72" s="379"/>
      <c r="M72" s="380"/>
      <c r="N72" s="380"/>
      <c r="AN72" s="1248"/>
      <c r="AO72" s="1249"/>
      <c r="AP72" s="1249"/>
      <c r="AQ72" s="1249"/>
      <c r="AR72" s="1249"/>
      <c r="AS72" s="1249"/>
      <c r="AT72" s="1249"/>
      <c r="AU72" s="1249"/>
      <c r="AV72" s="1249"/>
      <c r="AW72" s="1249"/>
      <c r="AX72" s="1249"/>
      <c r="AY72" s="1249"/>
      <c r="AZ72" s="1249"/>
      <c r="BA72" s="1249"/>
      <c r="BB72" s="1249"/>
      <c r="BC72" s="1249"/>
      <c r="BD72" s="1249"/>
      <c r="BE72" s="1249"/>
      <c r="BF72" s="1249"/>
      <c r="BG72" s="1249"/>
      <c r="BH72" s="1249"/>
      <c r="BI72" s="1249"/>
      <c r="BJ72" s="1249"/>
      <c r="BK72" s="1249"/>
      <c r="BL72" s="1249"/>
      <c r="BM72" s="1249"/>
      <c r="BN72" s="1249"/>
      <c r="BO72" s="1250"/>
      <c r="BP72" s="1251" t="s">
        <v>568</v>
      </c>
      <c r="BQ72" s="1251"/>
      <c r="BR72" s="1251"/>
      <c r="BS72" s="1251"/>
      <c r="BT72" s="1251"/>
      <c r="BU72" s="1251"/>
      <c r="BV72" s="1251"/>
      <c r="BW72" s="1251"/>
      <c r="BX72" s="1251" t="s">
        <v>569</v>
      </c>
      <c r="BY72" s="1251"/>
      <c r="BZ72" s="1251"/>
      <c r="CA72" s="1251"/>
      <c r="CB72" s="1251"/>
      <c r="CC72" s="1251"/>
      <c r="CD72" s="1251"/>
      <c r="CE72" s="1251"/>
      <c r="CF72" s="1251" t="s">
        <v>570</v>
      </c>
      <c r="CG72" s="1251"/>
      <c r="CH72" s="1251"/>
      <c r="CI72" s="1251"/>
      <c r="CJ72" s="1251"/>
      <c r="CK72" s="1251"/>
      <c r="CL72" s="1251"/>
      <c r="CM72" s="1251"/>
      <c r="CN72" s="1251" t="s">
        <v>571</v>
      </c>
      <c r="CO72" s="1251"/>
      <c r="CP72" s="1251"/>
      <c r="CQ72" s="1251"/>
      <c r="CR72" s="1251"/>
      <c r="CS72" s="1251"/>
      <c r="CT72" s="1251"/>
      <c r="CU72" s="1251"/>
      <c r="CV72" s="1251" t="s">
        <v>572</v>
      </c>
      <c r="CW72" s="1251"/>
      <c r="CX72" s="1251"/>
      <c r="CY72" s="1251"/>
      <c r="CZ72" s="1251"/>
      <c r="DA72" s="1251"/>
      <c r="DB72" s="1251"/>
      <c r="DC72" s="1251"/>
    </row>
    <row r="73" spans="2:107" x14ac:dyDescent="0.15">
      <c r="B73" s="369"/>
      <c r="G73" s="1264"/>
      <c r="H73" s="1264"/>
      <c r="I73" s="1264"/>
      <c r="J73" s="1264"/>
      <c r="K73" s="1267"/>
      <c r="L73" s="1267"/>
      <c r="M73" s="1267"/>
      <c r="N73" s="1267"/>
      <c r="AM73" s="378"/>
      <c r="AN73" s="1253" t="s">
        <v>627</v>
      </c>
      <c r="AO73" s="1253"/>
      <c r="AP73" s="1253"/>
      <c r="AQ73" s="1253"/>
      <c r="AR73" s="1253"/>
      <c r="AS73" s="1253"/>
      <c r="AT73" s="1253"/>
      <c r="AU73" s="1253"/>
      <c r="AV73" s="1253"/>
      <c r="AW73" s="1253"/>
      <c r="AX73" s="1253"/>
      <c r="AY73" s="1253"/>
      <c r="AZ73" s="1253"/>
      <c r="BA73" s="1253"/>
      <c r="BB73" s="1253" t="s">
        <v>628</v>
      </c>
      <c r="BC73" s="1253"/>
      <c r="BD73" s="1253"/>
      <c r="BE73" s="1253"/>
      <c r="BF73" s="1253"/>
      <c r="BG73" s="1253"/>
      <c r="BH73" s="1253"/>
      <c r="BI73" s="1253"/>
      <c r="BJ73" s="1253"/>
      <c r="BK73" s="1253"/>
      <c r="BL73" s="1253"/>
      <c r="BM73" s="1253"/>
      <c r="BN73" s="1253"/>
      <c r="BO73" s="1253"/>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v>5.3</v>
      </c>
      <c r="CO73" s="1252"/>
      <c r="CP73" s="1252"/>
      <c r="CQ73" s="1252"/>
      <c r="CR73" s="1252"/>
      <c r="CS73" s="1252"/>
      <c r="CT73" s="1252"/>
      <c r="CU73" s="1252"/>
      <c r="CV73" s="1252">
        <v>3.6</v>
      </c>
      <c r="CW73" s="1252"/>
      <c r="CX73" s="1252"/>
      <c r="CY73" s="1252"/>
      <c r="CZ73" s="1252"/>
      <c r="DA73" s="1252"/>
      <c r="DB73" s="1252"/>
      <c r="DC73" s="1252"/>
    </row>
    <row r="74" spans="2:107" x14ac:dyDescent="0.15">
      <c r="B74" s="369"/>
      <c r="G74" s="1264"/>
      <c r="H74" s="1264"/>
      <c r="I74" s="1264"/>
      <c r="J74" s="1264"/>
      <c r="K74" s="1267"/>
      <c r="L74" s="1267"/>
      <c r="M74" s="1267"/>
      <c r="N74" s="1267"/>
      <c r="AM74" s="378"/>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x14ac:dyDescent="0.15">
      <c r="B75" s="369"/>
      <c r="G75" s="1264"/>
      <c r="H75" s="1264"/>
      <c r="I75" s="1247"/>
      <c r="J75" s="1247"/>
      <c r="K75" s="1263"/>
      <c r="L75" s="1263"/>
      <c r="M75" s="1263"/>
      <c r="N75" s="1263"/>
      <c r="AM75" s="378"/>
      <c r="AN75" s="1253"/>
      <c r="AO75" s="1253"/>
      <c r="AP75" s="1253"/>
      <c r="AQ75" s="1253"/>
      <c r="AR75" s="1253"/>
      <c r="AS75" s="1253"/>
      <c r="AT75" s="1253"/>
      <c r="AU75" s="1253"/>
      <c r="AV75" s="1253"/>
      <c r="AW75" s="1253"/>
      <c r="AX75" s="1253"/>
      <c r="AY75" s="1253"/>
      <c r="AZ75" s="1253"/>
      <c r="BA75" s="1253"/>
      <c r="BB75" s="1253" t="s">
        <v>632</v>
      </c>
      <c r="BC75" s="1253"/>
      <c r="BD75" s="1253"/>
      <c r="BE75" s="1253"/>
      <c r="BF75" s="1253"/>
      <c r="BG75" s="1253"/>
      <c r="BH75" s="1253"/>
      <c r="BI75" s="1253"/>
      <c r="BJ75" s="1253"/>
      <c r="BK75" s="1253"/>
      <c r="BL75" s="1253"/>
      <c r="BM75" s="1253"/>
      <c r="BN75" s="1253"/>
      <c r="BO75" s="1253"/>
      <c r="BP75" s="1252">
        <v>9.6</v>
      </c>
      <c r="BQ75" s="1252"/>
      <c r="BR75" s="1252"/>
      <c r="BS75" s="1252"/>
      <c r="BT75" s="1252"/>
      <c r="BU75" s="1252"/>
      <c r="BV75" s="1252"/>
      <c r="BW75" s="1252"/>
      <c r="BX75" s="1252">
        <v>9</v>
      </c>
      <c r="BY75" s="1252"/>
      <c r="BZ75" s="1252"/>
      <c r="CA75" s="1252"/>
      <c r="CB75" s="1252"/>
      <c r="CC75" s="1252"/>
      <c r="CD75" s="1252"/>
      <c r="CE75" s="1252"/>
      <c r="CF75" s="1252">
        <v>9.1</v>
      </c>
      <c r="CG75" s="1252"/>
      <c r="CH75" s="1252"/>
      <c r="CI75" s="1252"/>
      <c r="CJ75" s="1252"/>
      <c r="CK75" s="1252"/>
      <c r="CL75" s="1252"/>
      <c r="CM75" s="1252"/>
      <c r="CN75" s="1252">
        <v>9.4</v>
      </c>
      <c r="CO75" s="1252"/>
      <c r="CP75" s="1252"/>
      <c r="CQ75" s="1252"/>
      <c r="CR75" s="1252"/>
      <c r="CS75" s="1252"/>
      <c r="CT75" s="1252"/>
      <c r="CU75" s="1252"/>
      <c r="CV75" s="1252">
        <v>10.5</v>
      </c>
      <c r="CW75" s="1252"/>
      <c r="CX75" s="1252"/>
      <c r="CY75" s="1252"/>
      <c r="CZ75" s="1252"/>
      <c r="DA75" s="1252"/>
      <c r="DB75" s="1252"/>
      <c r="DC75" s="1252"/>
    </row>
    <row r="76" spans="2:107" x14ac:dyDescent="0.15">
      <c r="B76" s="369"/>
      <c r="G76" s="1264"/>
      <c r="H76" s="1264"/>
      <c r="I76" s="1247"/>
      <c r="J76" s="1247"/>
      <c r="K76" s="1263"/>
      <c r="L76" s="1263"/>
      <c r="M76" s="1263"/>
      <c r="N76" s="1263"/>
      <c r="AM76" s="378"/>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x14ac:dyDescent="0.15">
      <c r="B77" s="369"/>
      <c r="G77" s="1247"/>
      <c r="H77" s="1247"/>
      <c r="I77" s="1247"/>
      <c r="J77" s="1247"/>
      <c r="K77" s="1267"/>
      <c r="L77" s="1267"/>
      <c r="M77" s="1267"/>
      <c r="N77" s="1267"/>
      <c r="AN77" s="1251" t="s">
        <v>630</v>
      </c>
      <c r="AO77" s="1251"/>
      <c r="AP77" s="1251"/>
      <c r="AQ77" s="1251"/>
      <c r="AR77" s="1251"/>
      <c r="AS77" s="1251"/>
      <c r="AT77" s="1251"/>
      <c r="AU77" s="1251"/>
      <c r="AV77" s="1251"/>
      <c r="AW77" s="1251"/>
      <c r="AX77" s="1251"/>
      <c r="AY77" s="1251"/>
      <c r="AZ77" s="1251"/>
      <c r="BA77" s="1251"/>
      <c r="BB77" s="1253" t="s">
        <v>628</v>
      </c>
      <c r="BC77" s="1253"/>
      <c r="BD77" s="1253"/>
      <c r="BE77" s="1253"/>
      <c r="BF77" s="1253"/>
      <c r="BG77" s="1253"/>
      <c r="BH77" s="1253"/>
      <c r="BI77" s="1253"/>
      <c r="BJ77" s="1253"/>
      <c r="BK77" s="1253"/>
      <c r="BL77" s="1253"/>
      <c r="BM77" s="1253"/>
      <c r="BN77" s="1253"/>
      <c r="BO77" s="1253"/>
      <c r="BP77" s="1252">
        <v>46.8</v>
      </c>
      <c r="BQ77" s="1252"/>
      <c r="BR77" s="1252"/>
      <c r="BS77" s="1252"/>
      <c r="BT77" s="1252"/>
      <c r="BU77" s="1252"/>
      <c r="BV77" s="1252"/>
      <c r="BW77" s="1252"/>
      <c r="BX77" s="1252">
        <v>48.4</v>
      </c>
      <c r="BY77" s="1252"/>
      <c r="BZ77" s="1252"/>
      <c r="CA77" s="1252"/>
      <c r="CB77" s="1252"/>
      <c r="CC77" s="1252"/>
      <c r="CD77" s="1252"/>
      <c r="CE77" s="1252"/>
      <c r="CF77" s="1252">
        <v>43</v>
      </c>
      <c r="CG77" s="1252"/>
      <c r="CH77" s="1252"/>
      <c r="CI77" s="1252"/>
      <c r="CJ77" s="1252"/>
      <c r="CK77" s="1252"/>
      <c r="CL77" s="1252"/>
      <c r="CM77" s="1252"/>
      <c r="CN77" s="1252">
        <v>32.4</v>
      </c>
      <c r="CO77" s="1252"/>
      <c r="CP77" s="1252"/>
      <c r="CQ77" s="1252"/>
      <c r="CR77" s="1252"/>
      <c r="CS77" s="1252"/>
      <c r="CT77" s="1252"/>
      <c r="CU77" s="1252"/>
      <c r="CV77" s="1252">
        <v>20</v>
      </c>
      <c r="CW77" s="1252"/>
      <c r="CX77" s="1252"/>
      <c r="CY77" s="1252"/>
      <c r="CZ77" s="1252"/>
      <c r="DA77" s="1252"/>
      <c r="DB77" s="1252"/>
      <c r="DC77" s="1252"/>
    </row>
    <row r="78" spans="2:107" x14ac:dyDescent="0.15">
      <c r="B78" s="369"/>
      <c r="G78" s="1247"/>
      <c r="H78" s="1247"/>
      <c r="I78" s="1247"/>
      <c r="J78" s="1247"/>
      <c r="K78" s="1267"/>
      <c r="L78" s="1267"/>
      <c r="M78" s="1267"/>
      <c r="N78" s="1267"/>
      <c r="AN78" s="1251"/>
      <c r="AO78" s="1251"/>
      <c r="AP78" s="1251"/>
      <c r="AQ78" s="1251"/>
      <c r="AR78" s="1251"/>
      <c r="AS78" s="1251"/>
      <c r="AT78" s="1251"/>
      <c r="AU78" s="1251"/>
      <c r="AV78" s="1251"/>
      <c r="AW78" s="1251"/>
      <c r="AX78" s="1251"/>
      <c r="AY78" s="1251"/>
      <c r="AZ78" s="1251"/>
      <c r="BA78" s="1251"/>
      <c r="BB78" s="1253"/>
      <c r="BC78" s="1253"/>
      <c r="BD78" s="1253"/>
      <c r="BE78" s="1253"/>
      <c r="BF78" s="1253"/>
      <c r="BG78" s="1253"/>
      <c r="BH78" s="1253"/>
      <c r="BI78" s="1253"/>
      <c r="BJ78" s="1253"/>
      <c r="BK78" s="1253"/>
      <c r="BL78" s="1253"/>
      <c r="BM78" s="1253"/>
      <c r="BN78" s="1253"/>
      <c r="BO78" s="1253"/>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x14ac:dyDescent="0.15">
      <c r="B79" s="369"/>
      <c r="G79" s="1247"/>
      <c r="H79" s="1247"/>
      <c r="I79" s="1266"/>
      <c r="J79" s="1266"/>
      <c r="K79" s="1268"/>
      <c r="L79" s="1268"/>
      <c r="M79" s="1268"/>
      <c r="N79" s="1268"/>
      <c r="AN79" s="1251"/>
      <c r="AO79" s="1251"/>
      <c r="AP79" s="1251"/>
      <c r="AQ79" s="1251"/>
      <c r="AR79" s="1251"/>
      <c r="AS79" s="1251"/>
      <c r="AT79" s="1251"/>
      <c r="AU79" s="1251"/>
      <c r="AV79" s="1251"/>
      <c r="AW79" s="1251"/>
      <c r="AX79" s="1251"/>
      <c r="AY79" s="1251"/>
      <c r="AZ79" s="1251"/>
      <c r="BA79" s="1251"/>
      <c r="BB79" s="1253" t="s">
        <v>632</v>
      </c>
      <c r="BC79" s="1253"/>
      <c r="BD79" s="1253"/>
      <c r="BE79" s="1253"/>
      <c r="BF79" s="1253"/>
      <c r="BG79" s="1253"/>
      <c r="BH79" s="1253"/>
      <c r="BI79" s="1253"/>
      <c r="BJ79" s="1253"/>
      <c r="BK79" s="1253"/>
      <c r="BL79" s="1253"/>
      <c r="BM79" s="1253"/>
      <c r="BN79" s="1253"/>
      <c r="BO79" s="1253"/>
      <c r="BP79" s="1252">
        <v>9.9</v>
      </c>
      <c r="BQ79" s="1252"/>
      <c r="BR79" s="1252"/>
      <c r="BS79" s="1252"/>
      <c r="BT79" s="1252"/>
      <c r="BU79" s="1252"/>
      <c r="BV79" s="1252"/>
      <c r="BW79" s="1252"/>
      <c r="BX79" s="1252">
        <v>9.9</v>
      </c>
      <c r="BY79" s="1252"/>
      <c r="BZ79" s="1252"/>
      <c r="CA79" s="1252"/>
      <c r="CB79" s="1252"/>
      <c r="CC79" s="1252"/>
      <c r="CD79" s="1252"/>
      <c r="CE79" s="1252"/>
      <c r="CF79" s="1252">
        <v>9.9</v>
      </c>
      <c r="CG79" s="1252"/>
      <c r="CH79" s="1252"/>
      <c r="CI79" s="1252"/>
      <c r="CJ79" s="1252"/>
      <c r="CK79" s="1252"/>
      <c r="CL79" s="1252"/>
      <c r="CM79" s="1252"/>
      <c r="CN79" s="1252">
        <v>9.5</v>
      </c>
      <c r="CO79" s="1252"/>
      <c r="CP79" s="1252"/>
      <c r="CQ79" s="1252"/>
      <c r="CR79" s="1252"/>
      <c r="CS79" s="1252"/>
      <c r="CT79" s="1252"/>
      <c r="CU79" s="1252"/>
      <c r="CV79" s="1252">
        <v>9.5</v>
      </c>
      <c r="CW79" s="1252"/>
      <c r="CX79" s="1252"/>
      <c r="CY79" s="1252"/>
      <c r="CZ79" s="1252"/>
      <c r="DA79" s="1252"/>
      <c r="DB79" s="1252"/>
      <c r="DC79" s="1252"/>
    </row>
    <row r="80" spans="2:107" x14ac:dyDescent="0.15">
      <c r="B80" s="369"/>
      <c r="G80" s="1247"/>
      <c r="H80" s="1247"/>
      <c r="I80" s="1266"/>
      <c r="J80" s="1266"/>
      <c r="K80" s="1268"/>
      <c r="L80" s="1268"/>
      <c r="M80" s="1268"/>
      <c r="N80" s="1268"/>
      <c r="AN80" s="1251"/>
      <c r="AO80" s="1251"/>
      <c r="AP80" s="1251"/>
      <c r="AQ80" s="1251"/>
      <c r="AR80" s="1251"/>
      <c r="AS80" s="1251"/>
      <c r="AT80" s="1251"/>
      <c r="AU80" s="1251"/>
      <c r="AV80" s="1251"/>
      <c r="AW80" s="1251"/>
      <c r="AX80" s="1251"/>
      <c r="AY80" s="1251"/>
      <c r="AZ80" s="1251"/>
      <c r="BA80" s="1251"/>
      <c r="BB80" s="1253"/>
      <c r="BC80" s="1253"/>
      <c r="BD80" s="1253"/>
      <c r="BE80" s="1253"/>
      <c r="BF80" s="1253"/>
      <c r="BG80" s="1253"/>
      <c r="BH80" s="1253"/>
      <c r="BI80" s="1253"/>
      <c r="BJ80" s="1253"/>
      <c r="BK80" s="1253"/>
      <c r="BL80" s="1253"/>
      <c r="BM80" s="1253"/>
      <c r="BN80" s="1253"/>
      <c r="BO80" s="1253"/>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2GXsw79Jr8uYips+1a0CgU4QluOzOc86os81Rp+p8zRP5BSy7mw9fr1cYzSi1HVF9He2gY17aFkZXKUOUbcIzQ==" saltValue="9xbO/nmZOqCmEoSppMb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H102" sqref="AH10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633</v>
      </c>
    </row>
  </sheetData>
  <sheetProtection algorithmName="SHA-512" hashValue="47IcnR8l6HeeGMuUPcU02nduCIRDipI+7yPTEAp/2MvOb1VpSOMv7j9M0Gvs6jrGh5yaY682Nvr7ywRP+vw7lw==" saltValue="+uERju74G55P0PR5rLuan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K94" sqref="BK94:BL9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N7kQqHi+Ob4Jmkck9j5U8d56DGoAoRkpuB0DCUbLF54PxapqLb5oGMGQ15cLgyUzSm03rRg/I0QtIMRuiGHrqw==" saltValue="ZMvpV3NspQxAKJI+NJKh4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565</v>
      </c>
      <c r="G2" s="148"/>
      <c r="H2" s="149"/>
    </row>
    <row r="3" spans="1:8" x14ac:dyDescent="0.15">
      <c r="A3" s="145" t="s">
        <v>558</v>
      </c>
      <c r="B3" s="150"/>
      <c r="C3" s="151"/>
      <c r="D3" s="152">
        <v>76496</v>
      </c>
      <c r="E3" s="153"/>
      <c r="F3" s="154">
        <v>113913</v>
      </c>
      <c r="G3" s="155"/>
      <c r="H3" s="156"/>
    </row>
    <row r="4" spans="1:8" x14ac:dyDescent="0.15">
      <c r="A4" s="157"/>
      <c r="B4" s="158"/>
      <c r="C4" s="159"/>
      <c r="D4" s="160">
        <v>36164</v>
      </c>
      <c r="E4" s="161"/>
      <c r="F4" s="162">
        <v>53160</v>
      </c>
      <c r="G4" s="163"/>
      <c r="H4" s="164"/>
    </row>
    <row r="5" spans="1:8" x14ac:dyDescent="0.15">
      <c r="A5" s="145" t="s">
        <v>560</v>
      </c>
      <c r="B5" s="150"/>
      <c r="C5" s="151"/>
      <c r="D5" s="152">
        <v>50603</v>
      </c>
      <c r="E5" s="153"/>
      <c r="F5" s="154">
        <v>115050</v>
      </c>
      <c r="G5" s="155"/>
      <c r="H5" s="156"/>
    </row>
    <row r="6" spans="1:8" x14ac:dyDescent="0.15">
      <c r="A6" s="157"/>
      <c r="B6" s="158"/>
      <c r="C6" s="159"/>
      <c r="D6" s="160">
        <v>26206</v>
      </c>
      <c r="E6" s="161"/>
      <c r="F6" s="162">
        <v>53792</v>
      </c>
      <c r="G6" s="163"/>
      <c r="H6" s="164"/>
    </row>
    <row r="7" spans="1:8" x14ac:dyDescent="0.15">
      <c r="A7" s="145" t="s">
        <v>561</v>
      </c>
      <c r="B7" s="150"/>
      <c r="C7" s="151"/>
      <c r="D7" s="152">
        <v>178112</v>
      </c>
      <c r="E7" s="153"/>
      <c r="F7" s="154">
        <v>118252</v>
      </c>
      <c r="G7" s="155"/>
      <c r="H7" s="156"/>
    </row>
    <row r="8" spans="1:8" x14ac:dyDescent="0.15">
      <c r="A8" s="157"/>
      <c r="B8" s="158"/>
      <c r="C8" s="159"/>
      <c r="D8" s="160">
        <v>120482</v>
      </c>
      <c r="E8" s="161"/>
      <c r="F8" s="162">
        <v>49994</v>
      </c>
      <c r="G8" s="163"/>
      <c r="H8" s="164"/>
    </row>
    <row r="9" spans="1:8" x14ac:dyDescent="0.15">
      <c r="A9" s="145" t="s">
        <v>562</v>
      </c>
      <c r="B9" s="150"/>
      <c r="C9" s="151"/>
      <c r="D9" s="152">
        <v>203017</v>
      </c>
      <c r="E9" s="153"/>
      <c r="F9" s="154">
        <v>120302</v>
      </c>
      <c r="G9" s="155"/>
      <c r="H9" s="156"/>
    </row>
    <row r="10" spans="1:8" x14ac:dyDescent="0.15">
      <c r="A10" s="157"/>
      <c r="B10" s="158"/>
      <c r="C10" s="159"/>
      <c r="D10" s="160">
        <v>144695</v>
      </c>
      <c r="E10" s="161"/>
      <c r="F10" s="162">
        <v>59328</v>
      </c>
      <c r="G10" s="163"/>
      <c r="H10" s="164"/>
    </row>
    <row r="11" spans="1:8" x14ac:dyDescent="0.15">
      <c r="A11" s="145" t="s">
        <v>563</v>
      </c>
      <c r="B11" s="150"/>
      <c r="C11" s="151"/>
      <c r="D11" s="152">
        <v>106107</v>
      </c>
      <c r="E11" s="153"/>
      <c r="F11" s="154">
        <v>114841</v>
      </c>
      <c r="G11" s="155"/>
      <c r="H11" s="156"/>
    </row>
    <row r="12" spans="1:8" x14ac:dyDescent="0.15">
      <c r="A12" s="157"/>
      <c r="B12" s="158"/>
      <c r="C12" s="165"/>
      <c r="D12" s="160">
        <v>81443</v>
      </c>
      <c r="E12" s="161"/>
      <c r="F12" s="162">
        <v>51589</v>
      </c>
      <c r="G12" s="163"/>
      <c r="H12" s="164"/>
    </row>
    <row r="13" spans="1:8" x14ac:dyDescent="0.15">
      <c r="A13" s="145"/>
      <c r="B13" s="150"/>
      <c r="C13" s="166"/>
      <c r="D13" s="167">
        <v>122867</v>
      </c>
      <c r="E13" s="168"/>
      <c r="F13" s="169">
        <v>116472</v>
      </c>
      <c r="G13" s="170"/>
      <c r="H13" s="156"/>
    </row>
    <row r="14" spans="1:8" x14ac:dyDescent="0.15">
      <c r="A14" s="157"/>
      <c r="B14" s="158"/>
      <c r="C14" s="159"/>
      <c r="D14" s="160">
        <v>81798</v>
      </c>
      <c r="E14" s="161"/>
      <c r="F14" s="162">
        <v>53573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9.64</v>
      </c>
      <c r="C19" s="171">
        <f>ROUND(VALUE(SUBSTITUTE(実質収支比率等に係る経年分析!G$48,"▲","-")),2)</f>
        <v>11.72</v>
      </c>
      <c r="D19" s="171">
        <f>ROUND(VALUE(SUBSTITUTE(実質収支比率等に係る経年分析!H$48,"▲","-")),2)</f>
        <v>11.08</v>
      </c>
      <c r="E19" s="171">
        <f>ROUND(VALUE(SUBSTITUTE(実質収支比率等に係る経年分析!I$48,"▲","-")),2)</f>
        <v>15.56</v>
      </c>
      <c r="F19" s="171">
        <f>ROUND(VALUE(SUBSTITUTE(実質収支比率等に係る経年分析!J$48,"▲","-")),2)</f>
        <v>14.74</v>
      </c>
    </row>
    <row r="20" spans="1:11" x14ac:dyDescent="0.15">
      <c r="A20" s="171" t="s">
        <v>54</v>
      </c>
      <c r="B20" s="171">
        <f>ROUND(VALUE(SUBSTITUTE(実質収支比率等に係る経年分析!F$47,"▲","-")),2)</f>
        <v>36.409999999999997</v>
      </c>
      <c r="C20" s="171">
        <f>ROUND(VALUE(SUBSTITUTE(実質収支比率等に係る経年分析!G$47,"▲","-")),2)</f>
        <v>29.63</v>
      </c>
      <c r="D20" s="171">
        <f>ROUND(VALUE(SUBSTITUTE(実質収支比率等に係る経年分析!H$47,"▲","-")),2)</f>
        <v>19.47</v>
      </c>
      <c r="E20" s="171">
        <f>ROUND(VALUE(SUBSTITUTE(実質収支比率等に係る経年分析!I$47,"▲","-")),2)</f>
        <v>22.21</v>
      </c>
      <c r="F20" s="171">
        <f>ROUND(VALUE(SUBSTITUTE(実質収支比率等に係る経年分析!J$47,"▲","-")),2)</f>
        <v>26.77</v>
      </c>
    </row>
    <row r="21" spans="1:11" x14ac:dyDescent="0.15">
      <c r="A21" s="171" t="s">
        <v>55</v>
      </c>
      <c r="B21" s="171">
        <f>IF(ISNUMBER(VALUE(SUBSTITUTE(実質収支比率等に係る経年分析!F$49,"▲","-"))),ROUND(VALUE(SUBSTITUTE(実質収支比率等に係る経年分析!F$49,"▲","-")),2),NA())</f>
        <v>-3.55</v>
      </c>
      <c r="C21" s="171">
        <f>IF(ISNUMBER(VALUE(SUBSTITUTE(実質収支比率等に係る経年分析!G$49,"▲","-"))),ROUND(VALUE(SUBSTITUTE(実質収支比率等に係る経年分析!G$49,"▲","-")),2),NA())</f>
        <v>-3.84</v>
      </c>
      <c r="D21" s="171">
        <f>IF(ISNUMBER(VALUE(SUBSTITUTE(実質収支比率等に係る経年分析!H$49,"▲","-"))),ROUND(VALUE(SUBSTITUTE(実質収支比率等に係る経年分析!H$49,"▲","-")),2),NA())</f>
        <v>-15.24</v>
      </c>
      <c r="E21" s="171">
        <f>IF(ISNUMBER(VALUE(SUBSTITUTE(実質収支比率等に係る経年分析!I$49,"▲","-"))),ROUND(VALUE(SUBSTITUTE(実質収支比率等に係る経年分析!I$49,"▲","-")),2),NA())</f>
        <v>1.78</v>
      </c>
      <c r="F21" s="171">
        <f>IF(ISNUMBER(VALUE(SUBSTITUTE(実質収支比率等に係る経年分析!J$49,"▲","-"))),ROUND(VALUE(SUBSTITUTE(実質収支比率等に係る経年分析!J$49,"▲","-")),2),NA())</f>
        <v>-0.52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6.15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0.49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住宅地造成事業特別会計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v>
      </c>
    </row>
    <row r="31" spans="1:11" x14ac:dyDescent="0.15">
      <c r="A31" s="172" t="str">
        <f>IF(連結実質赤字比率に係る赤字・黒字の構成分析!C$39="",NA(),連結実質赤字比率に係る赤字・黒字の構成分析!C$39)</f>
        <v>訪問看護ステーション特別会計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0.39</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1.06</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16.899999999999999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9.6300000000000008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925</v>
      </c>
      <c r="E42" s="173"/>
      <c r="F42" s="173"/>
      <c r="G42" s="173">
        <f>'実質公債費比率（分子）の構造'!L$52</f>
        <v>1044</v>
      </c>
      <c r="H42" s="173"/>
      <c r="I42" s="173"/>
      <c r="J42" s="173">
        <f>'実質公債費比率（分子）の構造'!M$52</f>
        <v>1078</v>
      </c>
      <c r="K42" s="173"/>
      <c r="L42" s="173"/>
      <c r="M42" s="173">
        <f>'実質公債費比率（分子）の構造'!N$52</f>
        <v>990</v>
      </c>
      <c r="N42" s="173"/>
      <c r="O42" s="173"/>
      <c r="P42" s="173">
        <f>'実質公債費比率（分子）の構造'!O$52</f>
        <v>1011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19</v>
      </c>
      <c r="C44" s="173"/>
      <c r="D44" s="173"/>
      <c r="E44" s="173">
        <f>'実質公債費比率（分子）の構造'!L$50</f>
        <v>6</v>
      </c>
      <c r="F44" s="173"/>
      <c r="G44" s="173"/>
      <c r="H44" s="173">
        <f>'実質公債費比率（分子）の構造'!M$50</f>
        <v>9</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5</v>
      </c>
      <c r="C45" s="173"/>
      <c r="D45" s="173"/>
      <c r="E45" s="173">
        <f>'実質公債費比率（分子）の構造'!L$49</f>
        <v>5</v>
      </c>
      <c r="F45" s="173"/>
      <c r="G45" s="173"/>
      <c r="H45" s="173">
        <f>'実質公債費比率（分子）の構造'!M$49</f>
        <v>10</v>
      </c>
      <c r="I45" s="173"/>
      <c r="J45" s="173"/>
      <c r="K45" s="173">
        <f>'実質公債費比率（分子）の構造'!N$49</f>
        <v>19</v>
      </c>
      <c r="L45" s="173"/>
      <c r="M45" s="173"/>
      <c r="N45" s="173">
        <f>'実質公債費比率（分子）の構造'!O$49</f>
        <v>19</v>
      </c>
      <c r="O45" s="173"/>
      <c r="P45" s="173"/>
    </row>
    <row r="46" spans="1:16" x14ac:dyDescent="0.15">
      <c r="A46" s="173" t="s">
        <v>66</v>
      </c>
      <c r="B46" s="173">
        <f>'実質公債費比率（分子）の構造'!K$48</f>
        <v>638</v>
      </c>
      <c r="C46" s="173"/>
      <c r="D46" s="173"/>
      <c r="E46" s="173">
        <f>'実質公債費比率（分子）の構造'!L$48</f>
        <v>655</v>
      </c>
      <c r="F46" s="173"/>
      <c r="G46" s="173"/>
      <c r="H46" s="173">
        <f>'実質公債費比率（分子）の構造'!M$48</f>
        <v>656</v>
      </c>
      <c r="I46" s="173"/>
      <c r="J46" s="173"/>
      <c r="K46" s="173">
        <f>'実質公債費比率（分子）の構造'!N$48</f>
        <v>607</v>
      </c>
      <c r="L46" s="173"/>
      <c r="M46" s="173"/>
      <c r="N46" s="173">
        <f>'実質公債費比率（分子）の構造'!O$48</f>
        <v>571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636</v>
      </c>
      <c r="C49" s="173"/>
      <c r="D49" s="173"/>
      <c r="E49" s="173">
        <f>'実質公債費比率（分子）の構造'!L$45</f>
        <v>672</v>
      </c>
      <c r="F49" s="173"/>
      <c r="G49" s="173"/>
      <c r="H49" s="173">
        <f>'実質公債費比率（分子）の構造'!M$45</f>
        <v>761</v>
      </c>
      <c r="I49" s="173"/>
      <c r="J49" s="173"/>
      <c r="K49" s="173">
        <f>'実質公債費比率（分子）の構造'!N$45</f>
        <v>781</v>
      </c>
      <c r="L49" s="173"/>
      <c r="M49" s="173"/>
      <c r="N49" s="173">
        <f>'実質公債費比率（分子）の構造'!O$45</f>
        <v>874</v>
      </c>
      <c r="O49" s="173"/>
      <c r="P49" s="173"/>
    </row>
    <row r="50" spans="1:16" x14ac:dyDescent="0.15">
      <c r="A50" s="173" t="s">
        <v>70</v>
      </c>
      <c r="B50" s="173" t="e">
        <f>NA()</f>
        <v>#N/A</v>
      </c>
      <c r="C50" s="173">
        <f>IF(ISNUMBER('実質公債費比率（分子）の構造'!K$53),'実質公債費比率（分子）の構造'!K$53,NA())</f>
        <v>373</v>
      </c>
      <c r="D50" s="173" t="e">
        <f>NA()</f>
        <v>#N/A</v>
      </c>
      <c r="E50" s="173" t="e">
        <f>NA()</f>
        <v>#N/A</v>
      </c>
      <c r="F50" s="173">
        <f>IF(ISNUMBER('実質公債費比率（分子）の構造'!L$53),'実質公債費比率（分子）の構造'!L$53,NA())</f>
        <v>294</v>
      </c>
      <c r="G50" s="173" t="e">
        <f>NA()</f>
        <v>#N/A</v>
      </c>
      <c r="H50" s="173" t="e">
        <f>NA()</f>
        <v>#N/A</v>
      </c>
      <c r="I50" s="173">
        <f>IF(ISNUMBER('実質公債費比率（分子）の構造'!M$53),'実質公債費比率（分子）の構造'!M$53,NA())</f>
        <v>358</v>
      </c>
      <c r="J50" s="173" t="e">
        <f>NA()</f>
        <v>#N/A</v>
      </c>
      <c r="K50" s="173" t="e">
        <f>NA()</f>
        <v>#N/A</v>
      </c>
      <c r="L50" s="173">
        <f>IF(ISNUMBER('実質公債費比率（分子）の構造'!N$53),'実質公債費比率（分子）の構造'!N$53,NA())</f>
        <v>417</v>
      </c>
      <c r="M50" s="173" t="e">
        <f>NA()</f>
        <v>#N/A</v>
      </c>
      <c r="N50" s="173" t="e">
        <f>NA()</f>
        <v>#N/A</v>
      </c>
      <c r="O50" s="173">
        <f>IF(ISNUMBER('実質公債費比率（分子）の構造'!O$53),'実質公債費比率（分子）の構造'!O$53,NA())</f>
        <v>453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9880</v>
      </c>
      <c r="E56" s="172"/>
      <c r="F56" s="172"/>
      <c r="G56" s="172">
        <f>'将来負担比率（分子）の構造'!J$52</f>
        <v>9475</v>
      </c>
      <c r="H56" s="172"/>
      <c r="I56" s="172"/>
      <c r="J56" s="172">
        <f>'将来負担比率（分子）の構造'!K$52</f>
        <v>9618</v>
      </c>
      <c r="K56" s="172"/>
      <c r="L56" s="172"/>
      <c r="M56" s="172">
        <f>'将来負担比率（分子）の構造'!L$52</f>
        <v>9557</v>
      </c>
      <c r="N56" s="172"/>
      <c r="O56" s="172"/>
      <c r="P56" s="172">
        <f>'将来負担比率（分子）の構造'!M$52</f>
        <v>8830</v>
      </c>
    </row>
    <row r="57" spans="1:16" x14ac:dyDescent="0.15">
      <c r="A57" s="172" t="s">
        <v>41</v>
      </c>
      <c r="B57" s="172"/>
      <c r="C57" s="172"/>
      <c r="D57" s="172">
        <f>'将来負担比率（分子）の構造'!I$51</f>
        <v>44</v>
      </c>
      <c r="E57" s="172"/>
      <c r="F57" s="172"/>
      <c r="G57" s="172">
        <f>'将来負担比率（分子）の構造'!J$51</f>
        <v>24</v>
      </c>
      <c r="H57" s="172"/>
      <c r="I57" s="172"/>
      <c r="J57" s="172">
        <f>'将来負担比率（分子）の構造'!K$51</f>
        <v>11</v>
      </c>
      <c r="K57" s="172"/>
      <c r="L57" s="172"/>
      <c r="M57" s="172" t="str">
        <f>'将来負担比率（分子）の構造'!L$51</f>
        <v>-</v>
      </c>
      <c r="N57" s="172"/>
      <c r="O57" s="172"/>
      <c r="P57" s="172">
        <f>'将来負担比率（分子）の構造'!M$51</f>
        <v>51</v>
      </c>
    </row>
    <row r="58" spans="1:16" x14ac:dyDescent="0.15">
      <c r="A58" s="172" t="s">
        <v>40</v>
      </c>
      <c r="B58" s="172"/>
      <c r="C58" s="172"/>
      <c r="D58" s="172">
        <f>'将来負担比率（分子）の構造'!I$50</f>
        <v>4456</v>
      </c>
      <c r="E58" s="172"/>
      <c r="F58" s="172"/>
      <c r="G58" s="172">
        <f>'将来負担比率（分子）の構造'!J$50</f>
        <v>4516</v>
      </c>
      <c r="H58" s="172"/>
      <c r="I58" s="172"/>
      <c r="J58" s="172">
        <f>'将来負担比率（分子）の構造'!K$50</f>
        <v>4140</v>
      </c>
      <c r="K58" s="172"/>
      <c r="L58" s="172"/>
      <c r="M58" s="172">
        <f>'将来負担比率（分子）の構造'!L$50</f>
        <v>3510</v>
      </c>
      <c r="N58" s="172"/>
      <c r="O58" s="172"/>
      <c r="P58" s="172">
        <f>'将来負担比率（分子）の構造'!M$50</f>
        <v>3442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637</v>
      </c>
      <c r="C62" s="172"/>
      <c r="D62" s="172"/>
      <c r="E62" s="172">
        <f>'将来負担比率（分子）の構造'!J$45</f>
        <v>605</v>
      </c>
      <c r="F62" s="172"/>
      <c r="G62" s="172"/>
      <c r="H62" s="172">
        <f>'将来負担比率（分子）の構造'!K$45</f>
        <v>603</v>
      </c>
      <c r="I62" s="172"/>
      <c r="J62" s="172"/>
      <c r="K62" s="172">
        <f>'将来負担比率（分子）の構造'!L$45</f>
        <v>622</v>
      </c>
      <c r="L62" s="172"/>
      <c r="M62" s="172"/>
      <c r="N62" s="172">
        <f>'将来負担比率（分子）の構造'!M$45</f>
        <v>641</v>
      </c>
      <c r="O62" s="172"/>
      <c r="P62" s="172"/>
    </row>
    <row r="63" spans="1:16" x14ac:dyDescent="0.15">
      <c r="A63" s="172" t="s">
        <v>33</v>
      </c>
      <c r="B63" s="172">
        <f>'将来負担比率（分子）の構造'!I$44</f>
        <v>189</v>
      </c>
      <c r="C63" s="172"/>
      <c r="D63" s="172"/>
      <c r="E63" s="172">
        <f>'将来負担比率（分子）の構造'!J$44</f>
        <v>337</v>
      </c>
      <c r="F63" s="172"/>
      <c r="G63" s="172"/>
      <c r="H63" s="172">
        <f>'将来負担比率（分子）の構造'!K$44</f>
        <v>314</v>
      </c>
      <c r="I63" s="172"/>
      <c r="J63" s="172"/>
      <c r="K63" s="172">
        <f>'将来負担比率（分子）の構造'!L$44</f>
        <v>273</v>
      </c>
      <c r="L63" s="172"/>
      <c r="M63" s="172"/>
      <c r="N63" s="172">
        <f>'将来負担比率（分子）の構造'!M$44</f>
        <v>295</v>
      </c>
      <c r="O63" s="172"/>
      <c r="P63" s="172"/>
    </row>
    <row r="64" spans="1:16" x14ac:dyDescent="0.15">
      <c r="A64" s="172" t="s">
        <v>32</v>
      </c>
      <c r="B64" s="172">
        <f>'将来負担比率（分子）の構造'!I$43</f>
        <v>6336</v>
      </c>
      <c r="C64" s="172"/>
      <c r="D64" s="172"/>
      <c r="E64" s="172">
        <f>'将来負担比率（分子）の構造'!J$43</f>
        <v>5814</v>
      </c>
      <c r="F64" s="172"/>
      <c r="G64" s="172"/>
      <c r="H64" s="172">
        <f>'将来負担比率（分子）の構造'!K$43</f>
        <v>5272</v>
      </c>
      <c r="I64" s="172"/>
      <c r="J64" s="172"/>
      <c r="K64" s="172">
        <f>'将来負担比率（分子）の構造'!L$43</f>
        <v>4723</v>
      </c>
      <c r="L64" s="172"/>
      <c r="M64" s="172"/>
      <c r="N64" s="172">
        <f>'将来負担比率（分子）の構造'!M$43</f>
        <v>4066</v>
      </c>
      <c r="O64" s="172"/>
      <c r="P64" s="172"/>
    </row>
    <row r="65" spans="1:16" x14ac:dyDescent="0.15">
      <c r="A65" s="172" t="s">
        <v>31</v>
      </c>
      <c r="B65" s="172">
        <f>'将来負担比率（分子）の構造'!I$42</f>
        <v>33</v>
      </c>
      <c r="C65" s="172"/>
      <c r="D65" s="172"/>
      <c r="E65" s="172">
        <f>'将来負担比率（分子）の構造'!J$42</f>
        <v>10</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7140</v>
      </c>
      <c r="C66" s="172"/>
      <c r="D66" s="172"/>
      <c r="E66" s="172">
        <f>'将来負担比率（分子）の構造'!J$41</f>
        <v>6949</v>
      </c>
      <c r="F66" s="172"/>
      <c r="G66" s="172"/>
      <c r="H66" s="172">
        <f>'将来負担比率（分子）の構造'!K$41</f>
        <v>7241</v>
      </c>
      <c r="I66" s="172"/>
      <c r="J66" s="172"/>
      <c r="K66" s="172">
        <f>'将来負担比率（分子）の構造'!L$41</f>
        <v>7657</v>
      </c>
      <c r="L66" s="172"/>
      <c r="M66" s="172"/>
      <c r="N66" s="172">
        <f>'将来負担比率（分子）の構造'!M$41</f>
        <v>7472</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210</v>
      </c>
      <c r="M67" s="172" t="e">
        <f>NA()</f>
        <v>#N/A</v>
      </c>
      <c r="N67" s="172" t="e">
        <f>NA()</f>
        <v>#N/A</v>
      </c>
      <c r="O67" s="172">
        <f>IF(ISNUMBER('将来負担比率（分子）の構造'!M$53), IF('将来負担比率（分子）の構造'!M$53 &lt; 0, 0, '将来負担比率（分子）の構造'!M$53), NA())</f>
        <v>150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924</v>
      </c>
      <c r="C72" s="176">
        <f>基金残高に係る経年分析!G55</f>
        <v>1080</v>
      </c>
      <c r="D72" s="176">
        <f>基金残高に係る経年分析!H55</f>
        <v>1358</v>
      </c>
    </row>
    <row r="73" spans="1:16" x14ac:dyDescent="0.15">
      <c r="A73" s="175" t="s">
        <v>77</v>
      </c>
      <c r="B73" s="176">
        <f>基金残高に係る経年分析!F56</f>
        <v>1318</v>
      </c>
      <c r="C73" s="176">
        <f>基金残高に係る経年分析!G56</f>
        <v>1053</v>
      </c>
      <c r="D73" s="176">
        <f>基金残高に係る経年分析!H56</f>
        <v>836</v>
      </c>
    </row>
    <row r="74" spans="1:16" x14ac:dyDescent="0.15">
      <c r="A74" s="175" t="s">
        <v>78</v>
      </c>
      <c r="B74" s="176">
        <f>基金残高に係る経年分析!F57</f>
        <v>2294</v>
      </c>
      <c r="C74" s="176">
        <f>基金残高に係る経年分析!G57</f>
        <v>1747</v>
      </c>
      <c r="D74" s="176">
        <f>基金残高に係る経年分析!H57</f>
        <v>1574</v>
      </c>
    </row>
  </sheetData>
  <sheetProtection algorithmName="SHA-512" hashValue="nKbm6GZw+sC6kqUbwY3ycKXJjglA7FxFrVPhIAOHLT+6goWxeIep+p9+EzTJGQU02aizeWeJgLeKM8nHDOj/7A==" saltValue="Avu6UzBfznHDI+bx146We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214</v>
      </c>
      <c r="DI1" s="750"/>
      <c r="DJ1" s="750"/>
      <c r="DK1" s="750"/>
      <c r="DL1" s="750"/>
      <c r="DM1" s="750"/>
      <c r="DN1" s="751"/>
      <c r="DO1" s="211"/>
      <c r="DP1" s="749" t="s">
        <v>215</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219</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220</v>
      </c>
      <c r="S4" s="712"/>
      <c r="T4" s="712"/>
      <c r="U4" s="712"/>
      <c r="V4" s="712"/>
      <c r="W4" s="712"/>
      <c r="X4" s="712"/>
      <c r="Y4" s="713"/>
      <c r="Z4" s="711" t="s">
        <v>221</v>
      </c>
      <c r="AA4" s="712"/>
      <c r="AB4" s="712"/>
      <c r="AC4" s="713"/>
      <c r="AD4" s="711" t="s">
        <v>222</v>
      </c>
      <c r="AE4" s="712"/>
      <c r="AF4" s="712"/>
      <c r="AG4" s="712"/>
      <c r="AH4" s="712"/>
      <c r="AI4" s="712"/>
      <c r="AJ4" s="712"/>
      <c r="AK4" s="713"/>
      <c r="AL4" s="711" t="s">
        <v>221</v>
      </c>
      <c r="AM4" s="712"/>
      <c r="AN4" s="712"/>
      <c r="AO4" s="713"/>
      <c r="AP4" s="752" t="s">
        <v>223</v>
      </c>
      <c r="AQ4" s="752"/>
      <c r="AR4" s="752"/>
      <c r="AS4" s="752"/>
      <c r="AT4" s="752"/>
      <c r="AU4" s="752"/>
      <c r="AV4" s="752"/>
      <c r="AW4" s="752"/>
      <c r="AX4" s="752"/>
      <c r="AY4" s="752"/>
      <c r="AZ4" s="752"/>
      <c r="BA4" s="752"/>
      <c r="BB4" s="752"/>
      <c r="BC4" s="752"/>
      <c r="BD4" s="752"/>
      <c r="BE4" s="752"/>
      <c r="BF4" s="752"/>
      <c r="BG4" s="752" t="s">
        <v>224</v>
      </c>
      <c r="BH4" s="752"/>
      <c r="BI4" s="752"/>
      <c r="BJ4" s="752"/>
      <c r="BK4" s="752"/>
      <c r="BL4" s="752"/>
      <c r="BM4" s="752"/>
      <c r="BN4" s="752"/>
      <c r="BO4" s="752" t="s">
        <v>221</v>
      </c>
      <c r="BP4" s="752"/>
      <c r="BQ4" s="752"/>
      <c r="BR4" s="752"/>
      <c r="BS4" s="752" t="s">
        <v>225</v>
      </c>
      <c r="BT4" s="752"/>
      <c r="BU4" s="752"/>
      <c r="BV4" s="752"/>
      <c r="BW4" s="752"/>
      <c r="BX4" s="752"/>
      <c r="BY4" s="752"/>
      <c r="BZ4" s="752"/>
      <c r="CA4" s="752"/>
      <c r="CB4" s="752"/>
      <c r="CD4" s="711" t="s">
        <v>226</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227</v>
      </c>
      <c r="C5" s="709"/>
      <c r="D5" s="709"/>
      <c r="E5" s="709"/>
      <c r="F5" s="709"/>
      <c r="G5" s="709"/>
      <c r="H5" s="709"/>
      <c r="I5" s="709"/>
      <c r="J5" s="709"/>
      <c r="K5" s="709"/>
      <c r="L5" s="709"/>
      <c r="M5" s="709"/>
      <c r="N5" s="709"/>
      <c r="O5" s="709"/>
      <c r="P5" s="709"/>
      <c r="Q5" s="710"/>
      <c r="R5" s="705">
        <v>1061761</v>
      </c>
      <c r="S5" s="706"/>
      <c r="T5" s="706"/>
      <c r="U5" s="706"/>
      <c r="V5" s="706"/>
      <c r="W5" s="706"/>
      <c r="X5" s="706"/>
      <c r="Y5" s="734"/>
      <c r="Z5" s="747">
        <v>11.3</v>
      </c>
      <c r="AA5" s="747"/>
      <c r="AB5" s="747"/>
      <c r="AC5" s="747"/>
      <c r="AD5" s="748">
        <v>1061761</v>
      </c>
      <c r="AE5" s="748"/>
      <c r="AF5" s="748"/>
      <c r="AG5" s="748"/>
      <c r="AH5" s="748"/>
      <c r="AI5" s="748"/>
      <c r="AJ5" s="748"/>
      <c r="AK5" s="748"/>
      <c r="AL5" s="735">
        <v>21.4</v>
      </c>
      <c r="AM5" s="720"/>
      <c r="AN5" s="720"/>
      <c r="AO5" s="736"/>
      <c r="AP5" s="708" t="s">
        <v>228</v>
      </c>
      <c r="AQ5" s="709"/>
      <c r="AR5" s="709"/>
      <c r="AS5" s="709"/>
      <c r="AT5" s="709"/>
      <c r="AU5" s="709"/>
      <c r="AV5" s="709"/>
      <c r="AW5" s="709"/>
      <c r="AX5" s="709"/>
      <c r="AY5" s="709"/>
      <c r="AZ5" s="709"/>
      <c r="BA5" s="709"/>
      <c r="BB5" s="709"/>
      <c r="BC5" s="709"/>
      <c r="BD5" s="709"/>
      <c r="BE5" s="709"/>
      <c r="BF5" s="710"/>
      <c r="BG5" s="658">
        <v>1055690</v>
      </c>
      <c r="BH5" s="659"/>
      <c r="BI5" s="659"/>
      <c r="BJ5" s="659"/>
      <c r="BK5" s="659"/>
      <c r="BL5" s="659"/>
      <c r="BM5" s="659"/>
      <c r="BN5" s="660"/>
      <c r="BO5" s="684">
        <v>99.4</v>
      </c>
      <c r="BP5" s="684"/>
      <c r="BQ5" s="684"/>
      <c r="BR5" s="684"/>
      <c r="BS5" s="685" t="s">
        <v>127</v>
      </c>
      <c r="BT5" s="685"/>
      <c r="BU5" s="685"/>
      <c r="BV5" s="685"/>
      <c r="BW5" s="685"/>
      <c r="BX5" s="685"/>
      <c r="BY5" s="685"/>
      <c r="BZ5" s="685"/>
      <c r="CA5" s="685"/>
      <c r="CB5" s="730"/>
      <c r="CD5" s="711" t="s">
        <v>223</v>
      </c>
      <c r="CE5" s="712"/>
      <c r="CF5" s="712"/>
      <c r="CG5" s="712"/>
      <c r="CH5" s="712"/>
      <c r="CI5" s="712"/>
      <c r="CJ5" s="712"/>
      <c r="CK5" s="712"/>
      <c r="CL5" s="712"/>
      <c r="CM5" s="712"/>
      <c r="CN5" s="712"/>
      <c r="CO5" s="712"/>
      <c r="CP5" s="712"/>
      <c r="CQ5" s="713"/>
      <c r="CR5" s="711" t="s">
        <v>229</v>
      </c>
      <c r="CS5" s="712"/>
      <c r="CT5" s="712"/>
      <c r="CU5" s="712"/>
      <c r="CV5" s="712"/>
      <c r="CW5" s="712"/>
      <c r="CX5" s="712"/>
      <c r="CY5" s="713"/>
      <c r="CZ5" s="711" t="s">
        <v>221</v>
      </c>
      <c r="DA5" s="712"/>
      <c r="DB5" s="712"/>
      <c r="DC5" s="713"/>
      <c r="DD5" s="711" t="s">
        <v>230</v>
      </c>
      <c r="DE5" s="712"/>
      <c r="DF5" s="712"/>
      <c r="DG5" s="712"/>
      <c r="DH5" s="712"/>
      <c r="DI5" s="712"/>
      <c r="DJ5" s="712"/>
      <c r="DK5" s="712"/>
      <c r="DL5" s="712"/>
      <c r="DM5" s="712"/>
      <c r="DN5" s="712"/>
      <c r="DO5" s="712"/>
      <c r="DP5" s="713"/>
      <c r="DQ5" s="711" t="s">
        <v>231</v>
      </c>
      <c r="DR5" s="712"/>
      <c r="DS5" s="712"/>
      <c r="DT5" s="712"/>
      <c r="DU5" s="712"/>
      <c r="DV5" s="712"/>
      <c r="DW5" s="712"/>
      <c r="DX5" s="712"/>
      <c r="DY5" s="712"/>
      <c r="DZ5" s="712"/>
      <c r="EA5" s="712"/>
      <c r="EB5" s="712"/>
      <c r="EC5" s="713"/>
    </row>
    <row r="6" spans="2:143" ht="11.25" customHeight="1" x14ac:dyDescent="0.15">
      <c r="B6" s="655" t="s">
        <v>232</v>
      </c>
      <c r="C6" s="656"/>
      <c r="D6" s="656"/>
      <c r="E6" s="656"/>
      <c r="F6" s="656"/>
      <c r="G6" s="656"/>
      <c r="H6" s="656"/>
      <c r="I6" s="656"/>
      <c r="J6" s="656"/>
      <c r="K6" s="656"/>
      <c r="L6" s="656"/>
      <c r="M6" s="656"/>
      <c r="N6" s="656"/>
      <c r="O6" s="656"/>
      <c r="P6" s="656"/>
      <c r="Q6" s="657"/>
      <c r="R6" s="658">
        <v>101626</v>
      </c>
      <c r="S6" s="659"/>
      <c r="T6" s="659"/>
      <c r="U6" s="659"/>
      <c r="V6" s="659"/>
      <c r="W6" s="659"/>
      <c r="X6" s="659"/>
      <c r="Y6" s="660"/>
      <c r="Z6" s="684">
        <v>1.1000000000000001</v>
      </c>
      <c r="AA6" s="684"/>
      <c r="AB6" s="684"/>
      <c r="AC6" s="684"/>
      <c r="AD6" s="685">
        <v>101626</v>
      </c>
      <c r="AE6" s="685"/>
      <c r="AF6" s="685"/>
      <c r="AG6" s="685"/>
      <c r="AH6" s="685"/>
      <c r="AI6" s="685"/>
      <c r="AJ6" s="685"/>
      <c r="AK6" s="685"/>
      <c r="AL6" s="661">
        <v>2</v>
      </c>
      <c r="AM6" s="662"/>
      <c r="AN6" s="662"/>
      <c r="AO6" s="686"/>
      <c r="AP6" s="655" t="s">
        <v>233</v>
      </c>
      <c r="AQ6" s="656"/>
      <c r="AR6" s="656"/>
      <c r="AS6" s="656"/>
      <c r="AT6" s="656"/>
      <c r="AU6" s="656"/>
      <c r="AV6" s="656"/>
      <c r="AW6" s="656"/>
      <c r="AX6" s="656"/>
      <c r="AY6" s="656"/>
      <c r="AZ6" s="656"/>
      <c r="BA6" s="656"/>
      <c r="BB6" s="656"/>
      <c r="BC6" s="656"/>
      <c r="BD6" s="656"/>
      <c r="BE6" s="656"/>
      <c r="BF6" s="657"/>
      <c r="BG6" s="658">
        <v>1055690</v>
      </c>
      <c r="BH6" s="659"/>
      <c r="BI6" s="659"/>
      <c r="BJ6" s="659"/>
      <c r="BK6" s="659"/>
      <c r="BL6" s="659"/>
      <c r="BM6" s="659"/>
      <c r="BN6" s="660"/>
      <c r="BO6" s="684">
        <v>99.4</v>
      </c>
      <c r="BP6" s="684"/>
      <c r="BQ6" s="684"/>
      <c r="BR6" s="684"/>
      <c r="BS6" s="685" t="s">
        <v>127</v>
      </c>
      <c r="BT6" s="685"/>
      <c r="BU6" s="685"/>
      <c r="BV6" s="685"/>
      <c r="BW6" s="685"/>
      <c r="BX6" s="685"/>
      <c r="BY6" s="685"/>
      <c r="BZ6" s="685"/>
      <c r="CA6" s="685"/>
      <c r="CB6" s="730"/>
      <c r="CD6" s="708" t="s">
        <v>234</v>
      </c>
      <c r="CE6" s="709"/>
      <c r="CF6" s="709"/>
      <c r="CG6" s="709"/>
      <c r="CH6" s="709"/>
      <c r="CI6" s="709"/>
      <c r="CJ6" s="709"/>
      <c r="CK6" s="709"/>
      <c r="CL6" s="709"/>
      <c r="CM6" s="709"/>
      <c r="CN6" s="709"/>
      <c r="CO6" s="709"/>
      <c r="CP6" s="709"/>
      <c r="CQ6" s="710"/>
      <c r="CR6" s="658">
        <v>74497</v>
      </c>
      <c r="CS6" s="659"/>
      <c r="CT6" s="659"/>
      <c r="CU6" s="659"/>
      <c r="CV6" s="659"/>
      <c r="CW6" s="659"/>
      <c r="CX6" s="659"/>
      <c r="CY6" s="660"/>
      <c r="CZ6" s="735">
        <v>0.9</v>
      </c>
      <c r="DA6" s="720"/>
      <c r="DB6" s="720"/>
      <c r="DC6" s="737"/>
      <c r="DD6" s="664" t="s">
        <v>127</v>
      </c>
      <c r="DE6" s="659"/>
      <c r="DF6" s="659"/>
      <c r="DG6" s="659"/>
      <c r="DH6" s="659"/>
      <c r="DI6" s="659"/>
      <c r="DJ6" s="659"/>
      <c r="DK6" s="659"/>
      <c r="DL6" s="659"/>
      <c r="DM6" s="659"/>
      <c r="DN6" s="659"/>
      <c r="DO6" s="659"/>
      <c r="DP6" s="660"/>
      <c r="DQ6" s="664">
        <v>74497</v>
      </c>
      <c r="DR6" s="659"/>
      <c r="DS6" s="659"/>
      <c r="DT6" s="659"/>
      <c r="DU6" s="659"/>
      <c r="DV6" s="659"/>
      <c r="DW6" s="659"/>
      <c r="DX6" s="659"/>
      <c r="DY6" s="659"/>
      <c r="DZ6" s="659"/>
      <c r="EA6" s="659"/>
      <c r="EB6" s="659"/>
      <c r="EC6" s="694"/>
    </row>
    <row r="7" spans="2:143" ht="11.25" customHeight="1" x14ac:dyDescent="0.15">
      <c r="B7" s="655" t="s">
        <v>235</v>
      </c>
      <c r="C7" s="656"/>
      <c r="D7" s="656"/>
      <c r="E7" s="656"/>
      <c r="F7" s="656"/>
      <c r="G7" s="656"/>
      <c r="H7" s="656"/>
      <c r="I7" s="656"/>
      <c r="J7" s="656"/>
      <c r="K7" s="656"/>
      <c r="L7" s="656"/>
      <c r="M7" s="656"/>
      <c r="N7" s="656"/>
      <c r="O7" s="656"/>
      <c r="P7" s="656"/>
      <c r="Q7" s="657"/>
      <c r="R7" s="658">
        <v>817</v>
      </c>
      <c r="S7" s="659"/>
      <c r="T7" s="659"/>
      <c r="U7" s="659"/>
      <c r="V7" s="659"/>
      <c r="W7" s="659"/>
      <c r="X7" s="659"/>
      <c r="Y7" s="660"/>
      <c r="Z7" s="684">
        <v>0</v>
      </c>
      <c r="AA7" s="684"/>
      <c r="AB7" s="684"/>
      <c r="AC7" s="684"/>
      <c r="AD7" s="685">
        <v>817</v>
      </c>
      <c r="AE7" s="685"/>
      <c r="AF7" s="685"/>
      <c r="AG7" s="685"/>
      <c r="AH7" s="685"/>
      <c r="AI7" s="685"/>
      <c r="AJ7" s="685"/>
      <c r="AK7" s="685"/>
      <c r="AL7" s="661">
        <v>0</v>
      </c>
      <c r="AM7" s="662"/>
      <c r="AN7" s="662"/>
      <c r="AO7" s="686"/>
      <c r="AP7" s="655" t="s">
        <v>236</v>
      </c>
      <c r="AQ7" s="656"/>
      <c r="AR7" s="656"/>
      <c r="AS7" s="656"/>
      <c r="AT7" s="656"/>
      <c r="AU7" s="656"/>
      <c r="AV7" s="656"/>
      <c r="AW7" s="656"/>
      <c r="AX7" s="656"/>
      <c r="AY7" s="656"/>
      <c r="AZ7" s="656"/>
      <c r="BA7" s="656"/>
      <c r="BB7" s="656"/>
      <c r="BC7" s="656"/>
      <c r="BD7" s="656"/>
      <c r="BE7" s="656"/>
      <c r="BF7" s="657"/>
      <c r="BG7" s="658">
        <v>478764</v>
      </c>
      <c r="BH7" s="659"/>
      <c r="BI7" s="659"/>
      <c r="BJ7" s="659"/>
      <c r="BK7" s="659"/>
      <c r="BL7" s="659"/>
      <c r="BM7" s="659"/>
      <c r="BN7" s="660"/>
      <c r="BO7" s="684">
        <v>45.1</v>
      </c>
      <c r="BP7" s="684"/>
      <c r="BQ7" s="684"/>
      <c r="BR7" s="684"/>
      <c r="BS7" s="685" t="s">
        <v>127</v>
      </c>
      <c r="BT7" s="685"/>
      <c r="BU7" s="685"/>
      <c r="BV7" s="685"/>
      <c r="BW7" s="685"/>
      <c r="BX7" s="685"/>
      <c r="BY7" s="685"/>
      <c r="BZ7" s="685"/>
      <c r="CA7" s="685"/>
      <c r="CB7" s="730"/>
      <c r="CD7" s="655" t="s">
        <v>237</v>
      </c>
      <c r="CE7" s="656"/>
      <c r="CF7" s="656"/>
      <c r="CG7" s="656"/>
      <c r="CH7" s="656"/>
      <c r="CI7" s="656"/>
      <c r="CJ7" s="656"/>
      <c r="CK7" s="656"/>
      <c r="CL7" s="656"/>
      <c r="CM7" s="656"/>
      <c r="CN7" s="656"/>
      <c r="CO7" s="656"/>
      <c r="CP7" s="656"/>
      <c r="CQ7" s="657"/>
      <c r="CR7" s="658">
        <v>2079454</v>
      </c>
      <c r="CS7" s="659"/>
      <c r="CT7" s="659"/>
      <c r="CU7" s="659"/>
      <c r="CV7" s="659"/>
      <c r="CW7" s="659"/>
      <c r="CX7" s="659"/>
      <c r="CY7" s="660"/>
      <c r="CZ7" s="684">
        <v>24.2</v>
      </c>
      <c r="DA7" s="684"/>
      <c r="DB7" s="684"/>
      <c r="DC7" s="684"/>
      <c r="DD7" s="664">
        <v>545061</v>
      </c>
      <c r="DE7" s="659"/>
      <c r="DF7" s="659"/>
      <c r="DG7" s="659"/>
      <c r="DH7" s="659"/>
      <c r="DI7" s="659"/>
      <c r="DJ7" s="659"/>
      <c r="DK7" s="659"/>
      <c r="DL7" s="659"/>
      <c r="DM7" s="659"/>
      <c r="DN7" s="659"/>
      <c r="DO7" s="659"/>
      <c r="DP7" s="660"/>
      <c r="DQ7" s="664">
        <v>885676</v>
      </c>
      <c r="DR7" s="659"/>
      <c r="DS7" s="659"/>
      <c r="DT7" s="659"/>
      <c r="DU7" s="659"/>
      <c r="DV7" s="659"/>
      <c r="DW7" s="659"/>
      <c r="DX7" s="659"/>
      <c r="DY7" s="659"/>
      <c r="DZ7" s="659"/>
      <c r="EA7" s="659"/>
      <c r="EB7" s="659"/>
      <c r="EC7" s="694"/>
    </row>
    <row r="8" spans="2:143" ht="11.25" customHeight="1" x14ac:dyDescent="0.15">
      <c r="B8" s="655" t="s">
        <v>238</v>
      </c>
      <c r="C8" s="656"/>
      <c r="D8" s="656"/>
      <c r="E8" s="656"/>
      <c r="F8" s="656"/>
      <c r="G8" s="656"/>
      <c r="H8" s="656"/>
      <c r="I8" s="656"/>
      <c r="J8" s="656"/>
      <c r="K8" s="656"/>
      <c r="L8" s="656"/>
      <c r="M8" s="656"/>
      <c r="N8" s="656"/>
      <c r="O8" s="656"/>
      <c r="P8" s="656"/>
      <c r="Q8" s="657"/>
      <c r="R8" s="658">
        <v>6307</v>
      </c>
      <c r="S8" s="659"/>
      <c r="T8" s="659"/>
      <c r="U8" s="659"/>
      <c r="V8" s="659"/>
      <c r="W8" s="659"/>
      <c r="X8" s="659"/>
      <c r="Y8" s="660"/>
      <c r="Z8" s="684">
        <v>0.1</v>
      </c>
      <c r="AA8" s="684"/>
      <c r="AB8" s="684"/>
      <c r="AC8" s="684"/>
      <c r="AD8" s="685">
        <v>6307</v>
      </c>
      <c r="AE8" s="685"/>
      <c r="AF8" s="685"/>
      <c r="AG8" s="685"/>
      <c r="AH8" s="685"/>
      <c r="AI8" s="685"/>
      <c r="AJ8" s="685"/>
      <c r="AK8" s="685"/>
      <c r="AL8" s="661">
        <v>0.1</v>
      </c>
      <c r="AM8" s="662"/>
      <c r="AN8" s="662"/>
      <c r="AO8" s="686"/>
      <c r="AP8" s="655" t="s">
        <v>239</v>
      </c>
      <c r="AQ8" s="656"/>
      <c r="AR8" s="656"/>
      <c r="AS8" s="656"/>
      <c r="AT8" s="656"/>
      <c r="AU8" s="656"/>
      <c r="AV8" s="656"/>
      <c r="AW8" s="656"/>
      <c r="AX8" s="656"/>
      <c r="AY8" s="656"/>
      <c r="AZ8" s="656"/>
      <c r="BA8" s="656"/>
      <c r="BB8" s="656"/>
      <c r="BC8" s="656"/>
      <c r="BD8" s="656"/>
      <c r="BE8" s="656"/>
      <c r="BF8" s="657"/>
      <c r="BG8" s="658">
        <v>20731</v>
      </c>
      <c r="BH8" s="659"/>
      <c r="BI8" s="659"/>
      <c r="BJ8" s="659"/>
      <c r="BK8" s="659"/>
      <c r="BL8" s="659"/>
      <c r="BM8" s="659"/>
      <c r="BN8" s="660"/>
      <c r="BO8" s="684">
        <v>2</v>
      </c>
      <c r="BP8" s="684"/>
      <c r="BQ8" s="684"/>
      <c r="BR8" s="684"/>
      <c r="BS8" s="685" t="s">
        <v>127</v>
      </c>
      <c r="BT8" s="685"/>
      <c r="BU8" s="685"/>
      <c r="BV8" s="685"/>
      <c r="BW8" s="685"/>
      <c r="BX8" s="685"/>
      <c r="BY8" s="685"/>
      <c r="BZ8" s="685"/>
      <c r="CA8" s="685"/>
      <c r="CB8" s="730"/>
      <c r="CD8" s="655" t="s">
        <v>240</v>
      </c>
      <c r="CE8" s="656"/>
      <c r="CF8" s="656"/>
      <c r="CG8" s="656"/>
      <c r="CH8" s="656"/>
      <c r="CI8" s="656"/>
      <c r="CJ8" s="656"/>
      <c r="CK8" s="656"/>
      <c r="CL8" s="656"/>
      <c r="CM8" s="656"/>
      <c r="CN8" s="656"/>
      <c r="CO8" s="656"/>
      <c r="CP8" s="656"/>
      <c r="CQ8" s="657"/>
      <c r="CR8" s="658">
        <v>1615562</v>
      </c>
      <c r="CS8" s="659"/>
      <c r="CT8" s="659"/>
      <c r="CU8" s="659"/>
      <c r="CV8" s="659"/>
      <c r="CW8" s="659"/>
      <c r="CX8" s="659"/>
      <c r="CY8" s="660"/>
      <c r="CZ8" s="684">
        <v>18.8</v>
      </c>
      <c r="DA8" s="684"/>
      <c r="DB8" s="684"/>
      <c r="DC8" s="684"/>
      <c r="DD8" s="664">
        <v>1652</v>
      </c>
      <c r="DE8" s="659"/>
      <c r="DF8" s="659"/>
      <c r="DG8" s="659"/>
      <c r="DH8" s="659"/>
      <c r="DI8" s="659"/>
      <c r="DJ8" s="659"/>
      <c r="DK8" s="659"/>
      <c r="DL8" s="659"/>
      <c r="DM8" s="659"/>
      <c r="DN8" s="659"/>
      <c r="DO8" s="659"/>
      <c r="DP8" s="660"/>
      <c r="DQ8" s="664">
        <v>844179</v>
      </c>
      <c r="DR8" s="659"/>
      <c r="DS8" s="659"/>
      <c r="DT8" s="659"/>
      <c r="DU8" s="659"/>
      <c r="DV8" s="659"/>
      <c r="DW8" s="659"/>
      <c r="DX8" s="659"/>
      <c r="DY8" s="659"/>
      <c r="DZ8" s="659"/>
      <c r="EA8" s="659"/>
      <c r="EB8" s="659"/>
      <c r="EC8" s="694"/>
    </row>
    <row r="9" spans="2:143" ht="11.25" customHeight="1" x14ac:dyDescent="0.15">
      <c r="B9" s="655" t="s">
        <v>241</v>
      </c>
      <c r="C9" s="656"/>
      <c r="D9" s="656"/>
      <c r="E9" s="656"/>
      <c r="F9" s="656"/>
      <c r="G9" s="656"/>
      <c r="H9" s="656"/>
      <c r="I9" s="656"/>
      <c r="J9" s="656"/>
      <c r="K9" s="656"/>
      <c r="L9" s="656"/>
      <c r="M9" s="656"/>
      <c r="N9" s="656"/>
      <c r="O9" s="656"/>
      <c r="P9" s="656"/>
      <c r="Q9" s="657"/>
      <c r="R9" s="658">
        <v>6746</v>
      </c>
      <c r="S9" s="659"/>
      <c r="T9" s="659"/>
      <c r="U9" s="659"/>
      <c r="V9" s="659"/>
      <c r="W9" s="659"/>
      <c r="X9" s="659"/>
      <c r="Y9" s="660"/>
      <c r="Z9" s="684">
        <v>0.1</v>
      </c>
      <c r="AA9" s="684"/>
      <c r="AB9" s="684"/>
      <c r="AC9" s="684"/>
      <c r="AD9" s="685">
        <v>6746</v>
      </c>
      <c r="AE9" s="685"/>
      <c r="AF9" s="685"/>
      <c r="AG9" s="685"/>
      <c r="AH9" s="685"/>
      <c r="AI9" s="685"/>
      <c r="AJ9" s="685"/>
      <c r="AK9" s="685"/>
      <c r="AL9" s="661">
        <v>0.1</v>
      </c>
      <c r="AM9" s="662"/>
      <c r="AN9" s="662"/>
      <c r="AO9" s="686"/>
      <c r="AP9" s="655" t="s">
        <v>242</v>
      </c>
      <c r="AQ9" s="656"/>
      <c r="AR9" s="656"/>
      <c r="AS9" s="656"/>
      <c r="AT9" s="656"/>
      <c r="AU9" s="656"/>
      <c r="AV9" s="656"/>
      <c r="AW9" s="656"/>
      <c r="AX9" s="656"/>
      <c r="AY9" s="656"/>
      <c r="AZ9" s="656"/>
      <c r="BA9" s="656"/>
      <c r="BB9" s="656"/>
      <c r="BC9" s="656"/>
      <c r="BD9" s="656"/>
      <c r="BE9" s="656"/>
      <c r="BF9" s="657"/>
      <c r="BG9" s="658">
        <v>423000</v>
      </c>
      <c r="BH9" s="659"/>
      <c r="BI9" s="659"/>
      <c r="BJ9" s="659"/>
      <c r="BK9" s="659"/>
      <c r="BL9" s="659"/>
      <c r="BM9" s="659"/>
      <c r="BN9" s="660"/>
      <c r="BO9" s="684">
        <v>39.799999999999997</v>
      </c>
      <c r="BP9" s="684"/>
      <c r="BQ9" s="684"/>
      <c r="BR9" s="684"/>
      <c r="BS9" s="685" t="s">
        <v>127</v>
      </c>
      <c r="BT9" s="685"/>
      <c r="BU9" s="685"/>
      <c r="BV9" s="685"/>
      <c r="BW9" s="685"/>
      <c r="BX9" s="685"/>
      <c r="BY9" s="685"/>
      <c r="BZ9" s="685"/>
      <c r="CA9" s="685"/>
      <c r="CB9" s="730"/>
      <c r="CD9" s="655" t="s">
        <v>243</v>
      </c>
      <c r="CE9" s="656"/>
      <c r="CF9" s="656"/>
      <c r="CG9" s="656"/>
      <c r="CH9" s="656"/>
      <c r="CI9" s="656"/>
      <c r="CJ9" s="656"/>
      <c r="CK9" s="656"/>
      <c r="CL9" s="656"/>
      <c r="CM9" s="656"/>
      <c r="CN9" s="656"/>
      <c r="CO9" s="656"/>
      <c r="CP9" s="656"/>
      <c r="CQ9" s="657"/>
      <c r="CR9" s="658">
        <v>908131</v>
      </c>
      <c r="CS9" s="659"/>
      <c r="CT9" s="659"/>
      <c r="CU9" s="659"/>
      <c r="CV9" s="659"/>
      <c r="CW9" s="659"/>
      <c r="CX9" s="659"/>
      <c r="CY9" s="660"/>
      <c r="CZ9" s="684">
        <v>10.6</v>
      </c>
      <c r="DA9" s="684"/>
      <c r="DB9" s="684"/>
      <c r="DC9" s="684"/>
      <c r="DD9" s="664">
        <v>762</v>
      </c>
      <c r="DE9" s="659"/>
      <c r="DF9" s="659"/>
      <c r="DG9" s="659"/>
      <c r="DH9" s="659"/>
      <c r="DI9" s="659"/>
      <c r="DJ9" s="659"/>
      <c r="DK9" s="659"/>
      <c r="DL9" s="659"/>
      <c r="DM9" s="659"/>
      <c r="DN9" s="659"/>
      <c r="DO9" s="659"/>
      <c r="DP9" s="660"/>
      <c r="DQ9" s="664">
        <v>679777</v>
      </c>
      <c r="DR9" s="659"/>
      <c r="DS9" s="659"/>
      <c r="DT9" s="659"/>
      <c r="DU9" s="659"/>
      <c r="DV9" s="659"/>
      <c r="DW9" s="659"/>
      <c r="DX9" s="659"/>
      <c r="DY9" s="659"/>
      <c r="DZ9" s="659"/>
      <c r="EA9" s="659"/>
      <c r="EB9" s="659"/>
      <c r="EC9" s="694"/>
    </row>
    <row r="10" spans="2:143" ht="11.25" customHeight="1" x14ac:dyDescent="0.15">
      <c r="B10" s="655" t="s">
        <v>244</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84" t="s">
        <v>127</v>
      </c>
      <c r="AA10" s="684"/>
      <c r="AB10" s="684"/>
      <c r="AC10" s="684"/>
      <c r="AD10" s="685" t="s">
        <v>127</v>
      </c>
      <c r="AE10" s="685"/>
      <c r="AF10" s="685"/>
      <c r="AG10" s="685"/>
      <c r="AH10" s="685"/>
      <c r="AI10" s="685"/>
      <c r="AJ10" s="685"/>
      <c r="AK10" s="685"/>
      <c r="AL10" s="661" t="s">
        <v>127</v>
      </c>
      <c r="AM10" s="662"/>
      <c r="AN10" s="662"/>
      <c r="AO10" s="686"/>
      <c r="AP10" s="655" t="s">
        <v>245</v>
      </c>
      <c r="AQ10" s="656"/>
      <c r="AR10" s="656"/>
      <c r="AS10" s="656"/>
      <c r="AT10" s="656"/>
      <c r="AU10" s="656"/>
      <c r="AV10" s="656"/>
      <c r="AW10" s="656"/>
      <c r="AX10" s="656"/>
      <c r="AY10" s="656"/>
      <c r="AZ10" s="656"/>
      <c r="BA10" s="656"/>
      <c r="BB10" s="656"/>
      <c r="BC10" s="656"/>
      <c r="BD10" s="656"/>
      <c r="BE10" s="656"/>
      <c r="BF10" s="657"/>
      <c r="BG10" s="658">
        <v>18829</v>
      </c>
      <c r="BH10" s="659"/>
      <c r="BI10" s="659"/>
      <c r="BJ10" s="659"/>
      <c r="BK10" s="659"/>
      <c r="BL10" s="659"/>
      <c r="BM10" s="659"/>
      <c r="BN10" s="660"/>
      <c r="BO10" s="684">
        <v>1.8</v>
      </c>
      <c r="BP10" s="684"/>
      <c r="BQ10" s="684"/>
      <c r="BR10" s="684"/>
      <c r="BS10" s="685" t="s">
        <v>127</v>
      </c>
      <c r="BT10" s="685"/>
      <c r="BU10" s="685"/>
      <c r="BV10" s="685"/>
      <c r="BW10" s="685"/>
      <c r="BX10" s="685"/>
      <c r="BY10" s="685"/>
      <c r="BZ10" s="685"/>
      <c r="CA10" s="685"/>
      <c r="CB10" s="730"/>
      <c r="CD10" s="655" t="s">
        <v>246</v>
      </c>
      <c r="CE10" s="656"/>
      <c r="CF10" s="656"/>
      <c r="CG10" s="656"/>
      <c r="CH10" s="656"/>
      <c r="CI10" s="656"/>
      <c r="CJ10" s="656"/>
      <c r="CK10" s="656"/>
      <c r="CL10" s="656"/>
      <c r="CM10" s="656"/>
      <c r="CN10" s="656"/>
      <c r="CO10" s="656"/>
      <c r="CP10" s="656"/>
      <c r="CQ10" s="657"/>
      <c r="CR10" s="658">
        <v>1620</v>
      </c>
      <c r="CS10" s="659"/>
      <c r="CT10" s="659"/>
      <c r="CU10" s="659"/>
      <c r="CV10" s="659"/>
      <c r="CW10" s="659"/>
      <c r="CX10" s="659"/>
      <c r="CY10" s="660"/>
      <c r="CZ10" s="684">
        <v>0</v>
      </c>
      <c r="DA10" s="684"/>
      <c r="DB10" s="684"/>
      <c r="DC10" s="684"/>
      <c r="DD10" s="664" t="s">
        <v>127</v>
      </c>
      <c r="DE10" s="659"/>
      <c r="DF10" s="659"/>
      <c r="DG10" s="659"/>
      <c r="DH10" s="659"/>
      <c r="DI10" s="659"/>
      <c r="DJ10" s="659"/>
      <c r="DK10" s="659"/>
      <c r="DL10" s="659"/>
      <c r="DM10" s="659"/>
      <c r="DN10" s="659"/>
      <c r="DO10" s="659"/>
      <c r="DP10" s="660"/>
      <c r="DQ10" s="664">
        <v>1620</v>
      </c>
      <c r="DR10" s="659"/>
      <c r="DS10" s="659"/>
      <c r="DT10" s="659"/>
      <c r="DU10" s="659"/>
      <c r="DV10" s="659"/>
      <c r="DW10" s="659"/>
      <c r="DX10" s="659"/>
      <c r="DY10" s="659"/>
      <c r="DZ10" s="659"/>
      <c r="EA10" s="659"/>
      <c r="EB10" s="659"/>
      <c r="EC10" s="694"/>
    </row>
    <row r="11" spans="2:143" ht="11.25" customHeight="1" x14ac:dyDescent="0.15">
      <c r="B11" s="655" t="s">
        <v>247</v>
      </c>
      <c r="C11" s="656"/>
      <c r="D11" s="656"/>
      <c r="E11" s="656"/>
      <c r="F11" s="656"/>
      <c r="G11" s="656"/>
      <c r="H11" s="656"/>
      <c r="I11" s="656"/>
      <c r="J11" s="656"/>
      <c r="K11" s="656"/>
      <c r="L11" s="656"/>
      <c r="M11" s="656"/>
      <c r="N11" s="656"/>
      <c r="O11" s="656"/>
      <c r="P11" s="656"/>
      <c r="Q11" s="657"/>
      <c r="R11" s="658">
        <v>246327</v>
      </c>
      <c r="S11" s="659"/>
      <c r="T11" s="659"/>
      <c r="U11" s="659"/>
      <c r="V11" s="659"/>
      <c r="W11" s="659"/>
      <c r="X11" s="659"/>
      <c r="Y11" s="660"/>
      <c r="Z11" s="661">
        <v>2.6</v>
      </c>
      <c r="AA11" s="662"/>
      <c r="AB11" s="662"/>
      <c r="AC11" s="663"/>
      <c r="AD11" s="664">
        <v>246327</v>
      </c>
      <c r="AE11" s="659"/>
      <c r="AF11" s="659"/>
      <c r="AG11" s="659"/>
      <c r="AH11" s="659"/>
      <c r="AI11" s="659"/>
      <c r="AJ11" s="659"/>
      <c r="AK11" s="660"/>
      <c r="AL11" s="661">
        <v>5</v>
      </c>
      <c r="AM11" s="662"/>
      <c r="AN11" s="662"/>
      <c r="AO11" s="686"/>
      <c r="AP11" s="655" t="s">
        <v>248</v>
      </c>
      <c r="AQ11" s="656"/>
      <c r="AR11" s="656"/>
      <c r="AS11" s="656"/>
      <c r="AT11" s="656"/>
      <c r="AU11" s="656"/>
      <c r="AV11" s="656"/>
      <c r="AW11" s="656"/>
      <c r="AX11" s="656"/>
      <c r="AY11" s="656"/>
      <c r="AZ11" s="656"/>
      <c r="BA11" s="656"/>
      <c r="BB11" s="656"/>
      <c r="BC11" s="656"/>
      <c r="BD11" s="656"/>
      <c r="BE11" s="656"/>
      <c r="BF11" s="657"/>
      <c r="BG11" s="658">
        <v>16204</v>
      </c>
      <c r="BH11" s="659"/>
      <c r="BI11" s="659"/>
      <c r="BJ11" s="659"/>
      <c r="BK11" s="659"/>
      <c r="BL11" s="659"/>
      <c r="BM11" s="659"/>
      <c r="BN11" s="660"/>
      <c r="BO11" s="684">
        <v>1.5</v>
      </c>
      <c r="BP11" s="684"/>
      <c r="BQ11" s="684"/>
      <c r="BR11" s="684"/>
      <c r="BS11" s="685" t="s">
        <v>127</v>
      </c>
      <c r="BT11" s="685"/>
      <c r="BU11" s="685"/>
      <c r="BV11" s="685"/>
      <c r="BW11" s="685"/>
      <c r="BX11" s="685"/>
      <c r="BY11" s="685"/>
      <c r="BZ11" s="685"/>
      <c r="CA11" s="685"/>
      <c r="CB11" s="730"/>
      <c r="CD11" s="655" t="s">
        <v>249</v>
      </c>
      <c r="CE11" s="656"/>
      <c r="CF11" s="656"/>
      <c r="CG11" s="656"/>
      <c r="CH11" s="656"/>
      <c r="CI11" s="656"/>
      <c r="CJ11" s="656"/>
      <c r="CK11" s="656"/>
      <c r="CL11" s="656"/>
      <c r="CM11" s="656"/>
      <c r="CN11" s="656"/>
      <c r="CO11" s="656"/>
      <c r="CP11" s="656"/>
      <c r="CQ11" s="657"/>
      <c r="CR11" s="658">
        <v>877601</v>
      </c>
      <c r="CS11" s="659"/>
      <c r="CT11" s="659"/>
      <c r="CU11" s="659"/>
      <c r="CV11" s="659"/>
      <c r="CW11" s="659"/>
      <c r="CX11" s="659"/>
      <c r="CY11" s="660"/>
      <c r="CZ11" s="684">
        <v>10.199999999999999</v>
      </c>
      <c r="DA11" s="684"/>
      <c r="DB11" s="684"/>
      <c r="DC11" s="684"/>
      <c r="DD11" s="664">
        <v>159469</v>
      </c>
      <c r="DE11" s="659"/>
      <c r="DF11" s="659"/>
      <c r="DG11" s="659"/>
      <c r="DH11" s="659"/>
      <c r="DI11" s="659"/>
      <c r="DJ11" s="659"/>
      <c r="DK11" s="659"/>
      <c r="DL11" s="659"/>
      <c r="DM11" s="659"/>
      <c r="DN11" s="659"/>
      <c r="DO11" s="659"/>
      <c r="DP11" s="660"/>
      <c r="DQ11" s="664">
        <v>602464</v>
      </c>
      <c r="DR11" s="659"/>
      <c r="DS11" s="659"/>
      <c r="DT11" s="659"/>
      <c r="DU11" s="659"/>
      <c r="DV11" s="659"/>
      <c r="DW11" s="659"/>
      <c r="DX11" s="659"/>
      <c r="DY11" s="659"/>
      <c r="DZ11" s="659"/>
      <c r="EA11" s="659"/>
      <c r="EB11" s="659"/>
      <c r="EC11" s="694"/>
    </row>
    <row r="12" spans="2:143" ht="11.25" customHeight="1" x14ac:dyDescent="0.15">
      <c r="B12" s="655" t="s">
        <v>250</v>
      </c>
      <c r="C12" s="656"/>
      <c r="D12" s="656"/>
      <c r="E12" s="656"/>
      <c r="F12" s="656"/>
      <c r="G12" s="656"/>
      <c r="H12" s="656"/>
      <c r="I12" s="656"/>
      <c r="J12" s="656"/>
      <c r="K12" s="656"/>
      <c r="L12" s="656"/>
      <c r="M12" s="656"/>
      <c r="N12" s="656"/>
      <c r="O12" s="656"/>
      <c r="P12" s="656"/>
      <c r="Q12" s="657"/>
      <c r="R12" s="658">
        <v>20478</v>
      </c>
      <c r="S12" s="659"/>
      <c r="T12" s="659"/>
      <c r="U12" s="659"/>
      <c r="V12" s="659"/>
      <c r="W12" s="659"/>
      <c r="X12" s="659"/>
      <c r="Y12" s="660"/>
      <c r="Z12" s="684">
        <v>0.2</v>
      </c>
      <c r="AA12" s="684"/>
      <c r="AB12" s="684"/>
      <c r="AC12" s="684"/>
      <c r="AD12" s="685">
        <v>20478</v>
      </c>
      <c r="AE12" s="685"/>
      <c r="AF12" s="685"/>
      <c r="AG12" s="685"/>
      <c r="AH12" s="685"/>
      <c r="AI12" s="685"/>
      <c r="AJ12" s="685"/>
      <c r="AK12" s="685"/>
      <c r="AL12" s="661">
        <v>0.4</v>
      </c>
      <c r="AM12" s="662"/>
      <c r="AN12" s="662"/>
      <c r="AO12" s="686"/>
      <c r="AP12" s="655" t="s">
        <v>251</v>
      </c>
      <c r="AQ12" s="656"/>
      <c r="AR12" s="656"/>
      <c r="AS12" s="656"/>
      <c r="AT12" s="656"/>
      <c r="AU12" s="656"/>
      <c r="AV12" s="656"/>
      <c r="AW12" s="656"/>
      <c r="AX12" s="656"/>
      <c r="AY12" s="656"/>
      <c r="AZ12" s="656"/>
      <c r="BA12" s="656"/>
      <c r="BB12" s="656"/>
      <c r="BC12" s="656"/>
      <c r="BD12" s="656"/>
      <c r="BE12" s="656"/>
      <c r="BF12" s="657"/>
      <c r="BG12" s="658">
        <v>476901</v>
      </c>
      <c r="BH12" s="659"/>
      <c r="BI12" s="659"/>
      <c r="BJ12" s="659"/>
      <c r="BK12" s="659"/>
      <c r="BL12" s="659"/>
      <c r="BM12" s="659"/>
      <c r="BN12" s="660"/>
      <c r="BO12" s="684">
        <v>44.9</v>
      </c>
      <c r="BP12" s="684"/>
      <c r="BQ12" s="684"/>
      <c r="BR12" s="684"/>
      <c r="BS12" s="685" t="s">
        <v>127</v>
      </c>
      <c r="BT12" s="685"/>
      <c r="BU12" s="685"/>
      <c r="BV12" s="685"/>
      <c r="BW12" s="685"/>
      <c r="BX12" s="685"/>
      <c r="BY12" s="685"/>
      <c r="BZ12" s="685"/>
      <c r="CA12" s="685"/>
      <c r="CB12" s="730"/>
      <c r="CD12" s="655" t="s">
        <v>252</v>
      </c>
      <c r="CE12" s="656"/>
      <c r="CF12" s="656"/>
      <c r="CG12" s="656"/>
      <c r="CH12" s="656"/>
      <c r="CI12" s="656"/>
      <c r="CJ12" s="656"/>
      <c r="CK12" s="656"/>
      <c r="CL12" s="656"/>
      <c r="CM12" s="656"/>
      <c r="CN12" s="656"/>
      <c r="CO12" s="656"/>
      <c r="CP12" s="656"/>
      <c r="CQ12" s="657"/>
      <c r="CR12" s="658">
        <v>144643</v>
      </c>
      <c r="CS12" s="659"/>
      <c r="CT12" s="659"/>
      <c r="CU12" s="659"/>
      <c r="CV12" s="659"/>
      <c r="CW12" s="659"/>
      <c r="CX12" s="659"/>
      <c r="CY12" s="660"/>
      <c r="CZ12" s="684">
        <v>1.7</v>
      </c>
      <c r="DA12" s="684"/>
      <c r="DB12" s="684"/>
      <c r="DC12" s="684"/>
      <c r="DD12" s="664">
        <v>7074</v>
      </c>
      <c r="DE12" s="659"/>
      <c r="DF12" s="659"/>
      <c r="DG12" s="659"/>
      <c r="DH12" s="659"/>
      <c r="DI12" s="659"/>
      <c r="DJ12" s="659"/>
      <c r="DK12" s="659"/>
      <c r="DL12" s="659"/>
      <c r="DM12" s="659"/>
      <c r="DN12" s="659"/>
      <c r="DO12" s="659"/>
      <c r="DP12" s="660"/>
      <c r="DQ12" s="664">
        <v>51821</v>
      </c>
      <c r="DR12" s="659"/>
      <c r="DS12" s="659"/>
      <c r="DT12" s="659"/>
      <c r="DU12" s="659"/>
      <c r="DV12" s="659"/>
      <c r="DW12" s="659"/>
      <c r="DX12" s="659"/>
      <c r="DY12" s="659"/>
      <c r="DZ12" s="659"/>
      <c r="EA12" s="659"/>
      <c r="EB12" s="659"/>
      <c r="EC12" s="694"/>
    </row>
    <row r="13" spans="2:143" ht="11.25" customHeight="1" x14ac:dyDescent="0.15">
      <c r="B13" s="655" t="s">
        <v>253</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84" t="s">
        <v>127</v>
      </c>
      <c r="AA13" s="684"/>
      <c r="AB13" s="684"/>
      <c r="AC13" s="684"/>
      <c r="AD13" s="685" t="s">
        <v>127</v>
      </c>
      <c r="AE13" s="685"/>
      <c r="AF13" s="685"/>
      <c r="AG13" s="685"/>
      <c r="AH13" s="685"/>
      <c r="AI13" s="685"/>
      <c r="AJ13" s="685"/>
      <c r="AK13" s="685"/>
      <c r="AL13" s="661" t="s">
        <v>127</v>
      </c>
      <c r="AM13" s="662"/>
      <c r="AN13" s="662"/>
      <c r="AO13" s="686"/>
      <c r="AP13" s="655" t="s">
        <v>254</v>
      </c>
      <c r="AQ13" s="656"/>
      <c r="AR13" s="656"/>
      <c r="AS13" s="656"/>
      <c r="AT13" s="656"/>
      <c r="AU13" s="656"/>
      <c r="AV13" s="656"/>
      <c r="AW13" s="656"/>
      <c r="AX13" s="656"/>
      <c r="AY13" s="656"/>
      <c r="AZ13" s="656"/>
      <c r="BA13" s="656"/>
      <c r="BB13" s="656"/>
      <c r="BC13" s="656"/>
      <c r="BD13" s="656"/>
      <c r="BE13" s="656"/>
      <c r="BF13" s="657"/>
      <c r="BG13" s="658">
        <v>475966</v>
      </c>
      <c r="BH13" s="659"/>
      <c r="BI13" s="659"/>
      <c r="BJ13" s="659"/>
      <c r="BK13" s="659"/>
      <c r="BL13" s="659"/>
      <c r="BM13" s="659"/>
      <c r="BN13" s="660"/>
      <c r="BO13" s="684">
        <v>44.8</v>
      </c>
      <c r="BP13" s="684"/>
      <c r="BQ13" s="684"/>
      <c r="BR13" s="684"/>
      <c r="BS13" s="685" t="s">
        <v>127</v>
      </c>
      <c r="BT13" s="685"/>
      <c r="BU13" s="685"/>
      <c r="BV13" s="685"/>
      <c r="BW13" s="685"/>
      <c r="BX13" s="685"/>
      <c r="BY13" s="685"/>
      <c r="BZ13" s="685"/>
      <c r="CA13" s="685"/>
      <c r="CB13" s="730"/>
      <c r="CD13" s="655" t="s">
        <v>255</v>
      </c>
      <c r="CE13" s="656"/>
      <c r="CF13" s="656"/>
      <c r="CG13" s="656"/>
      <c r="CH13" s="656"/>
      <c r="CI13" s="656"/>
      <c r="CJ13" s="656"/>
      <c r="CK13" s="656"/>
      <c r="CL13" s="656"/>
      <c r="CM13" s="656"/>
      <c r="CN13" s="656"/>
      <c r="CO13" s="656"/>
      <c r="CP13" s="656"/>
      <c r="CQ13" s="657"/>
      <c r="CR13" s="658">
        <v>831398</v>
      </c>
      <c r="CS13" s="659"/>
      <c r="CT13" s="659"/>
      <c r="CU13" s="659"/>
      <c r="CV13" s="659"/>
      <c r="CW13" s="659"/>
      <c r="CX13" s="659"/>
      <c r="CY13" s="660"/>
      <c r="CZ13" s="684">
        <v>9.6999999999999993</v>
      </c>
      <c r="DA13" s="684"/>
      <c r="DB13" s="684"/>
      <c r="DC13" s="684"/>
      <c r="DD13" s="664">
        <v>392871</v>
      </c>
      <c r="DE13" s="659"/>
      <c r="DF13" s="659"/>
      <c r="DG13" s="659"/>
      <c r="DH13" s="659"/>
      <c r="DI13" s="659"/>
      <c r="DJ13" s="659"/>
      <c r="DK13" s="659"/>
      <c r="DL13" s="659"/>
      <c r="DM13" s="659"/>
      <c r="DN13" s="659"/>
      <c r="DO13" s="659"/>
      <c r="DP13" s="660"/>
      <c r="DQ13" s="664">
        <v>450468</v>
      </c>
      <c r="DR13" s="659"/>
      <c r="DS13" s="659"/>
      <c r="DT13" s="659"/>
      <c r="DU13" s="659"/>
      <c r="DV13" s="659"/>
      <c r="DW13" s="659"/>
      <c r="DX13" s="659"/>
      <c r="DY13" s="659"/>
      <c r="DZ13" s="659"/>
      <c r="EA13" s="659"/>
      <c r="EB13" s="659"/>
      <c r="EC13" s="694"/>
    </row>
    <row r="14" spans="2:143" ht="11.25" customHeight="1" x14ac:dyDescent="0.15">
      <c r="B14" s="655" t="s">
        <v>256</v>
      </c>
      <c r="C14" s="656"/>
      <c r="D14" s="656"/>
      <c r="E14" s="656"/>
      <c r="F14" s="656"/>
      <c r="G14" s="656"/>
      <c r="H14" s="656"/>
      <c r="I14" s="656"/>
      <c r="J14" s="656"/>
      <c r="K14" s="656"/>
      <c r="L14" s="656"/>
      <c r="M14" s="656"/>
      <c r="N14" s="656"/>
      <c r="O14" s="656"/>
      <c r="P14" s="656"/>
      <c r="Q14" s="657"/>
      <c r="R14" s="658" t="s">
        <v>127</v>
      </c>
      <c r="S14" s="659"/>
      <c r="T14" s="659"/>
      <c r="U14" s="659"/>
      <c r="V14" s="659"/>
      <c r="W14" s="659"/>
      <c r="X14" s="659"/>
      <c r="Y14" s="660"/>
      <c r="Z14" s="684" t="s">
        <v>127</v>
      </c>
      <c r="AA14" s="684"/>
      <c r="AB14" s="684"/>
      <c r="AC14" s="684"/>
      <c r="AD14" s="685" t="s">
        <v>127</v>
      </c>
      <c r="AE14" s="685"/>
      <c r="AF14" s="685"/>
      <c r="AG14" s="685"/>
      <c r="AH14" s="685"/>
      <c r="AI14" s="685"/>
      <c r="AJ14" s="685"/>
      <c r="AK14" s="685"/>
      <c r="AL14" s="661" t="s">
        <v>127</v>
      </c>
      <c r="AM14" s="662"/>
      <c r="AN14" s="662"/>
      <c r="AO14" s="686"/>
      <c r="AP14" s="655" t="s">
        <v>257</v>
      </c>
      <c r="AQ14" s="656"/>
      <c r="AR14" s="656"/>
      <c r="AS14" s="656"/>
      <c r="AT14" s="656"/>
      <c r="AU14" s="656"/>
      <c r="AV14" s="656"/>
      <c r="AW14" s="656"/>
      <c r="AX14" s="656"/>
      <c r="AY14" s="656"/>
      <c r="AZ14" s="656"/>
      <c r="BA14" s="656"/>
      <c r="BB14" s="656"/>
      <c r="BC14" s="656"/>
      <c r="BD14" s="656"/>
      <c r="BE14" s="656"/>
      <c r="BF14" s="657"/>
      <c r="BG14" s="658">
        <v>52369</v>
      </c>
      <c r="BH14" s="659"/>
      <c r="BI14" s="659"/>
      <c r="BJ14" s="659"/>
      <c r="BK14" s="659"/>
      <c r="BL14" s="659"/>
      <c r="BM14" s="659"/>
      <c r="BN14" s="660"/>
      <c r="BO14" s="684">
        <v>4.9000000000000004</v>
      </c>
      <c r="BP14" s="684"/>
      <c r="BQ14" s="684"/>
      <c r="BR14" s="684"/>
      <c r="BS14" s="685" t="s">
        <v>127</v>
      </c>
      <c r="BT14" s="685"/>
      <c r="BU14" s="685"/>
      <c r="BV14" s="685"/>
      <c r="BW14" s="685"/>
      <c r="BX14" s="685"/>
      <c r="BY14" s="685"/>
      <c r="BZ14" s="685"/>
      <c r="CA14" s="685"/>
      <c r="CB14" s="730"/>
      <c r="CD14" s="655" t="s">
        <v>258</v>
      </c>
      <c r="CE14" s="656"/>
      <c r="CF14" s="656"/>
      <c r="CG14" s="656"/>
      <c r="CH14" s="656"/>
      <c r="CI14" s="656"/>
      <c r="CJ14" s="656"/>
      <c r="CK14" s="656"/>
      <c r="CL14" s="656"/>
      <c r="CM14" s="656"/>
      <c r="CN14" s="656"/>
      <c r="CO14" s="656"/>
      <c r="CP14" s="656"/>
      <c r="CQ14" s="657"/>
      <c r="CR14" s="658">
        <v>319106</v>
      </c>
      <c r="CS14" s="659"/>
      <c r="CT14" s="659"/>
      <c r="CU14" s="659"/>
      <c r="CV14" s="659"/>
      <c r="CW14" s="659"/>
      <c r="CX14" s="659"/>
      <c r="CY14" s="660"/>
      <c r="CZ14" s="684">
        <v>3.7</v>
      </c>
      <c r="DA14" s="684"/>
      <c r="DB14" s="684"/>
      <c r="DC14" s="684"/>
      <c r="DD14" s="664">
        <v>15498</v>
      </c>
      <c r="DE14" s="659"/>
      <c r="DF14" s="659"/>
      <c r="DG14" s="659"/>
      <c r="DH14" s="659"/>
      <c r="DI14" s="659"/>
      <c r="DJ14" s="659"/>
      <c r="DK14" s="659"/>
      <c r="DL14" s="659"/>
      <c r="DM14" s="659"/>
      <c r="DN14" s="659"/>
      <c r="DO14" s="659"/>
      <c r="DP14" s="660"/>
      <c r="DQ14" s="664">
        <v>284228</v>
      </c>
      <c r="DR14" s="659"/>
      <c r="DS14" s="659"/>
      <c r="DT14" s="659"/>
      <c r="DU14" s="659"/>
      <c r="DV14" s="659"/>
      <c r="DW14" s="659"/>
      <c r="DX14" s="659"/>
      <c r="DY14" s="659"/>
      <c r="DZ14" s="659"/>
      <c r="EA14" s="659"/>
      <c r="EB14" s="659"/>
      <c r="EC14" s="694"/>
    </row>
    <row r="15" spans="2:143" ht="11.25" customHeight="1" x14ac:dyDescent="0.15">
      <c r="B15" s="655" t="s">
        <v>259</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84" t="s">
        <v>127</v>
      </c>
      <c r="AA15" s="684"/>
      <c r="AB15" s="684"/>
      <c r="AC15" s="684"/>
      <c r="AD15" s="685" t="s">
        <v>127</v>
      </c>
      <c r="AE15" s="685"/>
      <c r="AF15" s="685"/>
      <c r="AG15" s="685"/>
      <c r="AH15" s="685"/>
      <c r="AI15" s="685"/>
      <c r="AJ15" s="685"/>
      <c r="AK15" s="685"/>
      <c r="AL15" s="661" t="s">
        <v>127</v>
      </c>
      <c r="AM15" s="662"/>
      <c r="AN15" s="662"/>
      <c r="AO15" s="686"/>
      <c r="AP15" s="655" t="s">
        <v>260</v>
      </c>
      <c r="AQ15" s="656"/>
      <c r="AR15" s="656"/>
      <c r="AS15" s="656"/>
      <c r="AT15" s="656"/>
      <c r="AU15" s="656"/>
      <c r="AV15" s="656"/>
      <c r="AW15" s="656"/>
      <c r="AX15" s="656"/>
      <c r="AY15" s="656"/>
      <c r="AZ15" s="656"/>
      <c r="BA15" s="656"/>
      <c r="BB15" s="656"/>
      <c r="BC15" s="656"/>
      <c r="BD15" s="656"/>
      <c r="BE15" s="656"/>
      <c r="BF15" s="657"/>
      <c r="BG15" s="658">
        <v>47656</v>
      </c>
      <c r="BH15" s="659"/>
      <c r="BI15" s="659"/>
      <c r="BJ15" s="659"/>
      <c r="BK15" s="659"/>
      <c r="BL15" s="659"/>
      <c r="BM15" s="659"/>
      <c r="BN15" s="660"/>
      <c r="BO15" s="684">
        <v>4.5</v>
      </c>
      <c r="BP15" s="684"/>
      <c r="BQ15" s="684"/>
      <c r="BR15" s="684"/>
      <c r="BS15" s="685" t="s">
        <v>127</v>
      </c>
      <c r="BT15" s="685"/>
      <c r="BU15" s="685"/>
      <c r="BV15" s="685"/>
      <c r="BW15" s="685"/>
      <c r="BX15" s="685"/>
      <c r="BY15" s="685"/>
      <c r="BZ15" s="685"/>
      <c r="CA15" s="685"/>
      <c r="CB15" s="730"/>
      <c r="CD15" s="655" t="s">
        <v>261</v>
      </c>
      <c r="CE15" s="656"/>
      <c r="CF15" s="656"/>
      <c r="CG15" s="656"/>
      <c r="CH15" s="656"/>
      <c r="CI15" s="656"/>
      <c r="CJ15" s="656"/>
      <c r="CK15" s="656"/>
      <c r="CL15" s="656"/>
      <c r="CM15" s="656"/>
      <c r="CN15" s="656"/>
      <c r="CO15" s="656"/>
      <c r="CP15" s="656"/>
      <c r="CQ15" s="657"/>
      <c r="CR15" s="658">
        <v>645444</v>
      </c>
      <c r="CS15" s="659"/>
      <c r="CT15" s="659"/>
      <c r="CU15" s="659"/>
      <c r="CV15" s="659"/>
      <c r="CW15" s="659"/>
      <c r="CX15" s="659"/>
      <c r="CY15" s="660"/>
      <c r="CZ15" s="684">
        <v>7.5</v>
      </c>
      <c r="DA15" s="684"/>
      <c r="DB15" s="684"/>
      <c r="DC15" s="684"/>
      <c r="DD15" s="664">
        <v>14337</v>
      </c>
      <c r="DE15" s="659"/>
      <c r="DF15" s="659"/>
      <c r="DG15" s="659"/>
      <c r="DH15" s="659"/>
      <c r="DI15" s="659"/>
      <c r="DJ15" s="659"/>
      <c r="DK15" s="659"/>
      <c r="DL15" s="659"/>
      <c r="DM15" s="659"/>
      <c r="DN15" s="659"/>
      <c r="DO15" s="659"/>
      <c r="DP15" s="660"/>
      <c r="DQ15" s="664">
        <v>542341</v>
      </c>
      <c r="DR15" s="659"/>
      <c r="DS15" s="659"/>
      <c r="DT15" s="659"/>
      <c r="DU15" s="659"/>
      <c r="DV15" s="659"/>
      <c r="DW15" s="659"/>
      <c r="DX15" s="659"/>
      <c r="DY15" s="659"/>
      <c r="DZ15" s="659"/>
      <c r="EA15" s="659"/>
      <c r="EB15" s="659"/>
      <c r="EC15" s="694"/>
    </row>
    <row r="16" spans="2:143" ht="11.25" customHeight="1" x14ac:dyDescent="0.15">
      <c r="B16" s="655" t="s">
        <v>262</v>
      </c>
      <c r="C16" s="656"/>
      <c r="D16" s="656"/>
      <c r="E16" s="656"/>
      <c r="F16" s="656"/>
      <c r="G16" s="656"/>
      <c r="H16" s="656"/>
      <c r="I16" s="656"/>
      <c r="J16" s="656"/>
      <c r="K16" s="656"/>
      <c r="L16" s="656"/>
      <c r="M16" s="656"/>
      <c r="N16" s="656"/>
      <c r="O16" s="656"/>
      <c r="P16" s="656"/>
      <c r="Q16" s="657"/>
      <c r="R16" s="658">
        <v>7155</v>
      </c>
      <c r="S16" s="659"/>
      <c r="T16" s="659"/>
      <c r="U16" s="659"/>
      <c r="V16" s="659"/>
      <c r="W16" s="659"/>
      <c r="X16" s="659"/>
      <c r="Y16" s="660"/>
      <c r="Z16" s="684">
        <v>0.1</v>
      </c>
      <c r="AA16" s="684"/>
      <c r="AB16" s="684"/>
      <c r="AC16" s="684"/>
      <c r="AD16" s="685">
        <v>7155</v>
      </c>
      <c r="AE16" s="685"/>
      <c r="AF16" s="685"/>
      <c r="AG16" s="685"/>
      <c r="AH16" s="685"/>
      <c r="AI16" s="685"/>
      <c r="AJ16" s="685"/>
      <c r="AK16" s="685"/>
      <c r="AL16" s="661">
        <v>0.1</v>
      </c>
      <c r="AM16" s="662"/>
      <c r="AN16" s="662"/>
      <c r="AO16" s="686"/>
      <c r="AP16" s="655" t="s">
        <v>263</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84" t="s">
        <v>127</v>
      </c>
      <c r="BP16" s="684"/>
      <c r="BQ16" s="684"/>
      <c r="BR16" s="684"/>
      <c r="BS16" s="685" t="s">
        <v>127</v>
      </c>
      <c r="BT16" s="685"/>
      <c r="BU16" s="685"/>
      <c r="BV16" s="685"/>
      <c r="BW16" s="685"/>
      <c r="BX16" s="685"/>
      <c r="BY16" s="685"/>
      <c r="BZ16" s="685"/>
      <c r="CA16" s="685"/>
      <c r="CB16" s="730"/>
      <c r="CD16" s="655" t="s">
        <v>264</v>
      </c>
      <c r="CE16" s="656"/>
      <c r="CF16" s="656"/>
      <c r="CG16" s="656"/>
      <c r="CH16" s="656"/>
      <c r="CI16" s="656"/>
      <c r="CJ16" s="656"/>
      <c r="CK16" s="656"/>
      <c r="CL16" s="656"/>
      <c r="CM16" s="656"/>
      <c r="CN16" s="656"/>
      <c r="CO16" s="656"/>
      <c r="CP16" s="656"/>
      <c r="CQ16" s="657"/>
      <c r="CR16" s="658">
        <v>24553</v>
      </c>
      <c r="CS16" s="659"/>
      <c r="CT16" s="659"/>
      <c r="CU16" s="659"/>
      <c r="CV16" s="659"/>
      <c r="CW16" s="659"/>
      <c r="CX16" s="659"/>
      <c r="CY16" s="660"/>
      <c r="CZ16" s="684">
        <v>0.3</v>
      </c>
      <c r="DA16" s="684"/>
      <c r="DB16" s="684"/>
      <c r="DC16" s="684"/>
      <c r="DD16" s="664" t="s">
        <v>127</v>
      </c>
      <c r="DE16" s="659"/>
      <c r="DF16" s="659"/>
      <c r="DG16" s="659"/>
      <c r="DH16" s="659"/>
      <c r="DI16" s="659"/>
      <c r="DJ16" s="659"/>
      <c r="DK16" s="659"/>
      <c r="DL16" s="659"/>
      <c r="DM16" s="659"/>
      <c r="DN16" s="659"/>
      <c r="DO16" s="659"/>
      <c r="DP16" s="660"/>
      <c r="DQ16" s="664">
        <v>11293</v>
      </c>
      <c r="DR16" s="659"/>
      <c r="DS16" s="659"/>
      <c r="DT16" s="659"/>
      <c r="DU16" s="659"/>
      <c r="DV16" s="659"/>
      <c r="DW16" s="659"/>
      <c r="DX16" s="659"/>
      <c r="DY16" s="659"/>
      <c r="DZ16" s="659"/>
      <c r="EA16" s="659"/>
      <c r="EB16" s="659"/>
      <c r="EC16" s="694"/>
    </row>
    <row r="17" spans="2:133" ht="11.25" customHeight="1" x14ac:dyDescent="0.15">
      <c r="B17" s="655" t="s">
        <v>265</v>
      </c>
      <c r="C17" s="656"/>
      <c r="D17" s="656"/>
      <c r="E17" s="656"/>
      <c r="F17" s="656"/>
      <c r="G17" s="656"/>
      <c r="H17" s="656"/>
      <c r="I17" s="656"/>
      <c r="J17" s="656"/>
      <c r="K17" s="656"/>
      <c r="L17" s="656"/>
      <c r="M17" s="656"/>
      <c r="N17" s="656"/>
      <c r="O17" s="656"/>
      <c r="P17" s="656"/>
      <c r="Q17" s="657"/>
      <c r="R17" s="658">
        <v>9090</v>
      </c>
      <c r="S17" s="659"/>
      <c r="T17" s="659"/>
      <c r="U17" s="659"/>
      <c r="V17" s="659"/>
      <c r="W17" s="659"/>
      <c r="X17" s="659"/>
      <c r="Y17" s="660"/>
      <c r="Z17" s="684">
        <v>0.1</v>
      </c>
      <c r="AA17" s="684"/>
      <c r="AB17" s="684"/>
      <c r="AC17" s="684"/>
      <c r="AD17" s="685">
        <v>9090</v>
      </c>
      <c r="AE17" s="685"/>
      <c r="AF17" s="685"/>
      <c r="AG17" s="685"/>
      <c r="AH17" s="685"/>
      <c r="AI17" s="685"/>
      <c r="AJ17" s="685"/>
      <c r="AK17" s="685"/>
      <c r="AL17" s="661">
        <v>0.2</v>
      </c>
      <c r="AM17" s="662"/>
      <c r="AN17" s="662"/>
      <c r="AO17" s="686"/>
      <c r="AP17" s="655" t="s">
        <v>266</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84" t="s">
        <v>127</v>
      </c>
      <c r="BP17" s="684"/>
      <c r="BQ17" s="684"/>
      <c r="BR17" s="684"/>
      <c r="BS17" s="685" t="s">
        <v>127</v>
      </c>
      <c r="BT17" s="685"/>
      <c r="BU17" s="685"/>
      <c r="BV17" s="685"/>
      <c r="BW17" s="685"/>
      <c r="BX17" s="685"/>
      <c r="BY17" s="685"/>
      <c r="BZ17" s="685"/>
      <c r="CA17" s="685"/>
      <c r="CB17" s="730"/>
      <c r="CD17" s="655" t="s">
        <v>267</v>
      </c>
      <c r="CE17" s="656"/>
      <c r="CF17" s="656"/>
      <c r="CG17" s="656"/>
      <c r="CH17" s="656"/>
      <c r="CI17" s="656"/>
      <c r="CJ17" s="656"/>
      <c r="CK17" s="656"/>
      <c r="CL17" s="656"/>
      <c r="CM17" s="656"/>
      <c r="CN17" s="656"/>
      <c r="CO17" s="656"/>
      <c r="CP17" s="656"/>
      <c r="CQ17" s="657"/>
      <c r="CR17" s="658">
        <v>1078488</v>
      </c>
      <c r="CS17" s="659"/>
      <c r="CT17" s="659"/>
      <c r="CU17" s="659"/>
      <c r="CV17" s="659"/>
      <c r="CW17" s="659"/>
      <c r="CX17" s="659"/>
      <c r="CY17" s="660"/>
      <c r="CZ17" s="684">
        <v>12.5</v>
      </c>
      <c r="DA17" s="684"/>
      <c r="DB17" s="684"/>
      <c r="DC17" s="684"/>
      <c r="DD17" s="664" t="s">
        <v>127</v>
      </c>
      <c r="DE17" s="659"/>
      <c r="DF17" s="659"/>
      <c r="DG17" s="659"/>
      <c r="DH17" s="659"/>
      <c r="DI17" s="659"/>
      <c r="DJ17" s="659"/>
      <c r="DK17" s="659"/>
      <c r="DL17" s="659"/>
      <c r="DM17" s="659"/>
      <c r="DN17" s="659"/>
      <c r="DO17" s="659"/>
      <c r="DP17" s="660"/>
      <c r="DQ17" s="664">
        <v>1072368</v>
      </c>
      <c r="DR17" s="659"/>
      <c r="DS17" s="659"/>
      <c r="DT17" s="659"/>
      <c r="DU17" s="659"/>
      <c r="DV17" s="659"/>
      <c r="DW17" s="659"/>
      <c r="DX17" s="659"/>
      <c r="DY17" s="659"/>
      <c r="DZ17" s="659"/>
      <c r="EA17" s="659"/>
      <c r="EB17" s="659"/>
      <c r="EC17" s="694"/>
    </row>
    <row r="18" spans="2:133" ht="11.25" customHeight="1" x14ac:dyDescent="0.15">
      <c r="B18" s="655" t="s">
        <v>268</v>
      </c>
      <c r="C18" s="656"/>
      <c r="D18" s="656"/>
      <c r="E18" s="656"/>
      <c r="F18" s="656"/>
      <c r="G18" s="656"/>
      <c r="H18" s="656"/>
      <c r="I18" s="656"/>
      <c r="J18" s="656"/>
      <c r="K18" s="656"/>
      <c r="L18" s="656"/>
      <c r="M18" s="656"/>
      <c r="N18" s="656"/>
      <c r="O18" s="656"/>
      <c r="P18" s="656"/>
      <c r="Q18" s="657"/>
      <c r="R18" s="658">
        <v>20913</v>
      </c>
      <c r="S18" s="659"/>
      <c r="T18" s="659"/>
      <c r="U18" s="659"/>
      <c r="V18" s="659"/>
      <c r="W18" s="659"/>
      <c r="X18" s="659"/>
      <c r="Y18" s="660"/>
      <c r="Z18" s="684">
        <v>0.2</v>
      </c>
      <c r="AA18" s="684"/>
      <c r="AB18" s="684"/>
      <c r="AC18" s="684"/>
      <c r="AD18" s="685">
        <v>20913</v>
      </c>
      <c r="AE18" s="685"/>
      <c r="AF18" s="685"/>
      <c r="AG18" s="685"/>
      <c r="AH18" s="685"/>
      <c r="AI18" s="685"/>
      <c r="AJ18" s="685"/>
      <c r="AK18" s="685"/>
      <c r="AL18" s="661">
        <v>0.40000000596046448</v>
      </c>
      <c r="AM18" s="662"/>
      <c r="AN18" s="662"/>
      <c r="AO18" s="686"/>
      <c r="AP18" s="655" t="s">
        <v>269</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84" t="s">
        <v>127</v>
      </c>
      <c r="BP18" s="684"/>
      <c r="BQ18" s="684"/>
      <c r="BR18" s="684"/>
      <c r="BS18" s="685" t="s">
        <v>127</v>
      </c>
      <c r="BT18" s="685"/>
      <c r="BU18" s="685"/>
      <c r="BV18" s="685"/>
      <c r="BW18" s="685"/>
      <c r="BX18" s="685"/>
      <c r="BY18" s="685"/>
      <c r="BZ18" s="685"/>
      <c r="CA18" s="685"/>
      <c r="CB18" s="730"/>
      <c r="CD18" s="655" t="s">
        <v>270</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84" t="s">
        <v>127</v>
      </c>
      <c r="DA18" s="684"/>
      <c r="DB18" s="684"/>
      <c r="DC18" s="684"/>
      <c r="DD18" s="664" t="s">
        <v>127</v>
      </c>
      <c r="DE18" s="659"/>
      <c r="DF18" s="659"/>
      <c r="DG18" s="659"/>
      <c r="DH18" s="659"/>
      <c r="DI18" s="659"/>
      <c r="DJ18" s="659"/>
      <c r="DK18" s="659"/>
      <c r="DL18" s="659"/>
      <c r="DM18" s="659"/>
      <c r="DN18" s="659"/>
      <c r="DO18" s="659"/>
      <c r="DP18" s="660"/>
      <c r="DQ18" s="664" t="s">
        <v>127</v>
      </c>
      <c r="DR18" s="659"/>
      <c r="DS18" s="659"/>
      <c r="DT18" s="659"/>
      <c r="DU18" s="659"/>
      <c r="DV18" s="659"/>
      <c r="DW18" s="659"/>
      <c r="DX18" s="659"/>
      <c r="DY18" s="659"/>
      <c r="DZ18" s="659"/>
      <c r="EA18" s="659"/>
      <c r="EB18" s="659"/>
      <c r="EC18" s="694"/>
    </row>
    <row r="19" spans="2:133" ht="11.25" customHeight="1" x14ac:dyDescent="0.15">
      <c r="B19" s="655" t="s">
        <v>271</v>
      </c>
      <c r="C19" s="656"/>
      <c r="D19" s="656"/>
      <c r="E19" s="656"/>
      <c r="F19" s="656"/>
      <c r="G19" s="656"/>
      <c r="H19" s="656"/>
      <c r="I19" s="656"/>
      <c r="J19" s="656"/>
      <c r="K19" s="656"/>
      <c r="L19" s="656"/>
      <c r="M19" s="656"/>
      <c r="N19" s="656"/>
      <c r="O19" s="656"/>
      <c r="P19" s="656"/>
      <c r="Q19" s="657"/>
      <c r="R19" s="658">
        <v>4225</v>
      </c>
      <c r="S19" s="659"/>
      <c r="T19" s="659"/>
      <c r="U19" s="659"/>
      <c r="V19" s="659"/>
      <c r="W19" s="659"/>
      <c r="X19" s="659"/>
      <c r="Y19" s="660"/>
      <c r="Z19" s="684">
        <v>0</v>
      </c>
      <c r="AA19" s="684"/>
      <c r="AB19" s="684"/>
      <c r="AC19" s="684"/>
      <c r="AD19" s="685">
        <v>4225</v>
      </c>
      <c r="AE19" s="685"/>
      <c r="AF19" s="685"/>
      <c r="AG19" s="685"/>
      <c r="AH19" s="685"/>
      <c r="AI19" s="685"/>
      <c r="AJ19" s="685"/>
      <c r="AK19" s="685"/>
      <c r="AL19" s="661">
        <v>0.1</v>
      </c>
      <c r="AM19" s="662"/>
      <c r="AN19" s="662"/>
      <c r="AO19" s="686"/>
      <c r="AP19" s="655" t="s">
        <v>272</v>
      </c>
      <c r="AQ19" s="656"/>
      <c r="AR19" s="656"/>
      <c r="AS19" s="656"/>
      <c r="AT19" s="656"/>
      <c r="AU19" s="656"/>
      <c r="AV19" s="656"/>
      <c r="AW19" s="656"/>
      <c r="AX19" s="656"/>
      <c r="AY19" s="656"/>
      <c r="AZ19" s="656"/>
      <c r="BA19" s="656"/>
      <c r="BB19" s="656"/>
      <c r="BC19" s="656"/>
      <c r="BD19" s="656"/>
      <c r="BE19" s="656"/>
      <c r="BF19" s="657"/>
      <c r="BG19" s="658">
        <v>6071</v>
      </c>
      <c r="BH19" s="659"/>
      <c r="BI19" s="659"/>
      <c r="BJ19" s="659"/>
      <c r="BK19" s="659"/>
      <c r="BL19" s="659"/>
      <c r="BM19" s="659"/>
      <c r="BN19" s="660"/>
      <c r="BO19" s="684">
        <v>0.6</v>
      </c>
      <c r="BP19" s="684"/>
      <c r="BQ19" s="684"/>
      <c r="BR19" s="684"/>
      <c r="BS19" s="685" t="s">
        <v>127</v>
      </c>
      <c r="BT19" s="685"/>
      <c r="BU19" s="685"/>
      <c r="BV19" s="685"/>
      <c r="BW19" s="685"/>
      <c r="BX19" s="685"/>
      <c r="BY19" s="685"/>
      <c r="BZ19" s="685"/>
      <c r="CA19" s="685"/>
      <c r="CB19" s="730"/>
      <c r="CD19" s="655" t="s">
        <v>273</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84" t="s">
        <v>127</v>
      </c>
      <c r="DA19" s="684"/>
      <c r="DB19" s="684"/>
      <c r="DC19" s="684"/>
      <c r="DD19" s="664" t="s">
        <v>127</v>
      </c>
      <c r="DE19" s="659"/>
      <c r="DF19" s="659"/>
      <c r="DG19" s="659"/>
      <c r="DH19" s="659"/>
      <c r="DI19" s="659"/>
      <c r="DJ19" s="659"/>
      <c r="DK19" s="659"/>
      <c r="DL19" s="659"/>
      <c r="DM19" s="659"/>
      <c r="DN19" s="659"/>
      <c r="DO19" s="659"/>
      <c r="DP19" s="660"/>
      <c r="DQ19" s="664" t="s">
        <v>127</v>
      </c>
      <c r="DR19" s="659"/>
      <c r="DS19" s="659"/>
      <c r="DT19" s="659"/>
      <c r="DU19" s="659"/>
      <c r="DV19" s="659"/>
      <c r="DW19" s="659"/>
      <c r="DX19" s="659"/>
      <c r="DY19" s="659"/>
      <c r="DZ19" s="659"/>
      <c r="EA19" s="659"/>
      <c r="EB19" s="659"/>
      <c r="EC19" s="694"/>
    </row>
    <row r="20" spans="2:133" ht="11.25" customHeight="1" x14ac:dyDescent="0.15">
      <c r="B20" s="655" t="s">
        <v>274</v>
      </c>
      <c r="C20" s="656"/>
      <c r="D20" s="656"/>
      <c r="E20" s="656"/>
      <c r="F20" s="656"/>
      <c r="G20" s="656"/>
      <c r="H20" s="656"/>
      <c r="I20" s="656"/>
      <c r="J20" s="656"/>
      <c r="K20" s="656"/>
      <c r="L20" s="656"/>
      <c r="M20" s="656"/>
      <c r="N20" s="656"/>
      <c r="O20" s="656"/>
      <c r="P20" s="656"/>
      <c r="Q20" s="657"/>
      <c r="R20" s="658">
        <v>2087</v>
      </c>
      <c r="S20" s="659"/>
      <c r="T20" s="659"/>
      <c r="U20" s="659"/>
      <c r="V20" s="659"/>
      <c r="W20" s="659"/>
      <c r="X20" s="659"/>
      <c r="Y20" s="660"/>
      <c r="Z20" s="684">
        <v>0</v>
      </c>
      <c r="AA20" s="684"/>
      <c r="AB20" s="684"/>
      <c r="AC20" s="684"/>
      <c r="AD20" s="685">
        <v>2087</v>
      </c>
      <c r="AE20" s="685"/>
      <c r="AF20" s="685"/>
      <c r="AG20" s="685"/>
      <c r="AH20" s="685"/>
      <c r="AI20" s="685"/>
      <c r="AJ20" s="685"/>
      <c r="AK20" s="685"/>
      <c r="AL20" s="661">
        <v>0</v>
      </c>
      <c r="AM20" s="662"/>
      <c r="AN20" s="662"/>
      <c r="AO20" s="686"/>
      <c r="AP20" s="655" t="s">
        <v>275</v>
      </c>
      <c r="AQ20" s="656"/>
      <c r="AR20" s="656"/>
      <c r="AS20" s="656"/>
      <c r="AT20" s="656"/>
      <c r="AU20" s="656"/>
      <c r="AV20" s="656"/>
      <c r="AW20" s="656"/>
      <c r="AX20" s="656"/>
      <c r="AY20" s="656"/>
      <c r="AZ20" s="656"/>
      <c r="BA20" s="656"/>
      <c r="BB20" s="656"/>
      <c r="BC20" s="656"/>
      <c r="BD20" s="656"/>
      <c r="BE20" s="656"/>
      <c r="BF20" s="657"/>
      <c r="BG20" s="658">
        <v>6071</v>
      </c>
      <c r="BH20" s="659"/>
      <c r="BI20" s="659"/>
      <c r="BJ20" s="659"/>
      <c r="BK20" s="659"/>
      <c r="BL20" s="659"/>
      <c r="BM20" s="659"/>
      <c r="BN20" s="660"/>
      <c r="BO20" s="684">
        <v>0.6</v>
      </c>
      <c r="BP20" s="684"/>
      <c r="BQ20" s="684"/>
      <c r="BR20" s="684"/>
      <c r="BS20" s="685" t="s">
        <v>127</v>
      </c>
      <c r="BT20" s="685"/>
      <c r="BU20" s="685"/>
      <c r="BV20" s="685"/>
      <c r="BW20" s="685"/>
      <c r="BX20" s="685"/>
      <c r="BY20" s="685"/>
      <c r="BZ20" s="685"/>
      <c r="CA20" s="685"/>
      <c r="CB20" s="730"/>
      <c r="CD20" s="655" t="s">
        <v>276</v>
      </c>
      <c r="CE20" s="656"/>
      <c r="CF20" s="656"/>
      <c r="CG20" s="656"/>
      <c r="CH20" s="656"/>
      <c r="CI20" s="656"/>
      <c r="CJ20" s="656"/>
      <c r="CK20" s="656"/>
      <c r="CL20" s="656"/>
      <c r="CM20" s="656"/>
      <c r="CN20" s="656"/>
      <c r="CO20" s="656"/>
      <c r="CP20" s="656"/>
      <c r="CQ20" s="657"/>
      <c r="CR20" s="658">
        <v>8600497</v>
      </c>
      <c r="CS20" s="659"/>
      <c r="CT20" s="659"/>
      <c r="CU20" s="659"/>
      <c r="CV20" s="659"/>
      <c r="CW20" s="659"/>
      <c r="CX20" s="659"/>
      <c r="CY20" s="660"/>
      <c r="CZ20" s="684">
        <v>100</v>
      </c>
      <c r="DA20" s="684"/>
      <c r="DB20" s="684"/>
      <c r="DC20" s="684"/>
      <c r="DD20" s="664">
        <v>1136724</v>
      </c>
      <c r="DE20" s="659"/>
      <c r="DF20" s="659"/>
      <c r="DG20" s="659"/>
      <c r="DH20" s="659"/>
      <c r="DI20" s="659"/>
      <c r="DJ20" s="659"/>
      <c r="DK20" s="659"/>
      <c r="DL20" s="659"/>
      <c r="DM20" s="659"/>
      <c r="DN20" s="659"/>
      <c r="DO20" s="659"/>
      <c r="DP20" s="660"/>
      <c r="DQ20" s="664">
        <v>5500732</v>
      </c>
      <c r="DR20" s="659"/>
      <c r="DS20" s="659"/>
      <c r="DT20" s="659"/>
      <c r="DU20" s="659"/>
      <c r="DV20" s="659"/>
      <c r="DW20" s="659"/>
      <c r="DX20" s="659"/>
      <c r="DY20" s="659"/>
      <c r="DZ20" s="659"/>
      <c r="EA20" s="659"/>
      <c r="EB20" s="659"/>
      <c r="EC20" s="694"/>
    </row>
    <row r="21" spans="2:133" ht="11.25" customHeight="1" x14ac:dyDescent="0.15">
      <c r="B21" s="655" t="s">
        <v>277</v>
      </c>
      <c r="C21" s="656"/>
      <c r="D21" s="656"/>
      <c r="E21" s="656"/>
      <c r="F21" s="656"/>
      <c r="G21" s="656"/>
      <c r="H21" s="656"/>
      <c r="I21" s="656"/>
      <c r="J21" s="656"/>
      <c r="K21" s="656"/>
      <c r="L21" s="656"/>
      <c r="M21" s="656"/>
      <c r="N21" s="656"/>
      <c r="O21" s="656"/>
      <c r="P21" s="656"/>
      <c r="Q21" s="657"/>
      <c r="R21" s="658">
        <v>979</v>
      </c>
      <c r="S21" s="659"/>
      <c r="T21" s="659"/>
      <c r="U21" s="659"/>
      <c r="V21" s="659"/>
      <c r="W21" s="659"/>
      <c r="X21" s="659"/>
      <c r="Y21" s="660"/>
      <c r="Z21" s="684">
        <v>0</v>
      </c>
      <c r="AA21" s="684"/>
      <c r="AB21" s="684"/>
      <c r="AC21" s="684"/>
      <c r="AD21" s="685">
        <v>979</v>
      </c>
      <c r="AE21" s="685"/>
      <c r="AF21" s="685"/>
      <c r="AG21" s="685"/>
      <c r="AH21" s="685"/>
      <c r="AI21" s="685"/>
      <c r="AJ21" s="685"/>
      <c r="AK21" s="685"/>
      <c r="AL21" s="661">
        <v>0</v>
      </c>
      <c r="AM21" s="662"/>
      <c r="AN21" s="662"/>
      <c r="AO21" s="686"/>
      <c r="AP21" s="655" t="s">
        <v>278</v>
      </c>
      <c r="AQ21" s="731"/>
      <c r="AR21" s="731"/>
      <c r="AS21" s="731"/>
      <c r="AT21" s="731"/>
      <c r="AU21" s="731"/>
      <c r="AV21" s="731"/>
      <c r="AW21" s="731"/>
      <c r="AX21" s="731"/>
      <c r="AY21" s="731"/>
      <c r="AZ21" s="731"/>
      <c r="BA21" s="731"/>
      <c r="BB21" s="731"/>
      <c r="BC21" s="731"/>
      <c r="BD21" s="731"/>
      <c r="BE21" s="731"/>
      <c r="BF21" s="732"/>
      <c r="BG21" s="658">
        <v>6071</v>
      </c>
      <c r="BH21" s="659"/>
      <c r="BI21" s="659"/>
      <c r="BJ21" s="659"/>
      <c r="BK21" s="659"/>
      <c r="BL21" s="659"/>
      <c r="BM21" s="659"/>
      <c r="BN21" s="660"/>
      <c r="BO21" s="684">
        <v>0.6</v>
      </c>
      <c r="BP21" s="684"/>
      <c r="BQ21" s="684"/>
      <c r="BR21" s="684"/>
      <c r="BS21" s="685" t="s">
        <v>127</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279</v>
      </c>
      <c r="C22" s="716"/>
      <c r="D22" s="716"/>
      <c r="E22" s="716"/>
      <c r="F22" s="716"/>
      <c r="G22" s="716"/>
      <c r="H22" s="716"/>
      <c r="I22" s="716"/>
      <c r="J22" s="716"/>
      <c r="K22" s="716"/>
      <c r="L22" s="716"/>
      <c r="M22" s="716"/>
      <c r="N22" s="716"/>
      <c r="O22" s="716"/>
      <c r="P22" s="716"/>
      <c r="Q22" s="717"/>
      <c r="R22" s="658">
        <v>13622</v>
      </c>
      <c r="S22" s="659"/>
      <c r="T22" s="659"/>
      <c r="U22" s="659"/>
      <c r="V22" s="659"/>
      <c r="W22" s="659"/>
      <c r="X22" s="659"/>
      <c r="Y22" s="660"/>
      <c r="Z22" s="684">
        <v>0.1</v>
      </c>
      <c r="AA22" s="684"/>
      <c r="AB22" s="684"/>
      <c r="AC22" s="684"/>
      <c r="AD22" s="685">
        <v>13622</v>
      </c>
      <c r="AE22" s="685"/>
      <c r="AF22" s="685"/>
      <c r="AG22" s="685"/>
      <c r="AH22" s="685"/>
      <c r="AI22" s="685"/>
      <c r="AJ22" s="685"/>
      <c r="AK22" s="685"/>
      <c r="AL22" s="661">
        <v>0.30000001192092896</v>
      </c>
      <c r="AM22" s="662"/>
      <c r="AN22" s="662"/>
      <c r="AO22" s="686"/>
      <c r="AP22" s="655" t="s">
        <v>280</v>
      </c>
      <c r="AQ22" s="731"/>
      <c r="AR22" s="731"/>
      <c r="AS22" s="731"/>
      <c r="AT22" s="731"/>
      <c r="AU22" s="731"/>
      <c r="AV22" s="731"/>
      <c r="AW22" s="731"/>
      <c r="AX22" s="731"/>
      <c r="AY22" s="731"/>
      <c r="AZ22" s="731"/>
      <c r="BA22" s="731"/>
      <c r="BB22" s="731"/>
      <c r="BC22" s="731"/>
      <c r="BD22" s="731"/>
      <c r="BE22" s="731"/>
      <c r="BF22" s="732"/>
      <c r="BG22" s="658" t="s">
        <v>127</v>
      </c>
      <c r="BH22" s="659"/>
      <c r="BI22" s="659"/>
      <c r="BJ22" s="659"/>
      <c r="BK22" s="659"/>
      <c r="BL22" s="659"/>
      <c r="BM22" s="659"/>
      <c r="BN22" s="660"/>
      <c r="BO22" s="684" t="s">
        <v>127</v>
      </c>
      <c r="BP22" s="684"/>
      <c r="BQ22" s="684"/>
      <c r="BR22" s="684"/>
      <c r="BS22" s="685" t="s">
        <v>127</v>
      </c>
      <c r="BT22" s="685"/>
      <c r="BU22" s="685"/>
      <c r="BV22" s="685"/>
      <c r="BW22" s="685"/>
      <c r="BX22" s="685"/>
      <c r="BY22" s="685"/>
      <c r="BZ22" s="685"/>
      <c r="CA22" s="685"/>
      <c r="CB22" s="730"/>
      <c r="CD22" s="711" t="s">
        <v>281</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282</v>
      </c>
      <c r="C23" s="656"/>
      <c r="D23" s="656"/>
      <c r="E23" s="656"/>
      <c r="F23" s="656"/>
      <c r="G23" s="656"/>
      <c r="H23" s="656"/>
      <c r="I23" s="656"/>
      <c r="J23" s="656"/>
      <c r="K23" s="656"/>
      <c r="L23" s="656"/>
      <c r="M23" s="656"/>
      <c r="N23" s="656"/>
      <c r="O23" s="656"/>
      <c r="P23" s="656"/>
      <c r="Q23" s="657"/>
      <c r="R23" s="658">
        <v>3813597</v>
      </c>
      <c r="S23" s="659"/>
      <c r="T23" s="659"/>
      <c r="U23" s="659"/>
      <c r="V23" s="659"/>
      <c r="W23" s="659"/>
      <c r="X23" s="659"/>
      <c r="Y23" s="660"/>
      <c r="Z23" s="684">
        <v>40.5</v>
      </c>
      <c r="AA23" s="684"/>
      <c r="AB23" s="684"/>
      <c r="AC23" s="684"/>
      <c r="AD23" s="685">
        <v>3473169</v>
      </c>
      <c r="AE23" s="685"/>
      <c r="AF23" s="685"/>
      <c r="AG23" s="685"/>
      <c r="AH23" s="685"/>
      <c r="AI23" s="685"/>
      <c r="AJ23" s="685"/>
      <c r="AK23" s="685"/>
      <c r="AL23" s="661">
        <v>69.900000000000006</v>
      </c>
      <c r="AM23" s="662"/>
      <c r="AN23" s="662"/>
      <c r="AO23" s="686"/>
      <c r="AP23" s="655" t="s">
        <v>283</v>
      </c>
      <c r="AQ23" s="731"/>
      <c r="AR23" s="731"/>
      <c r="AS23" s="731"/>
      <c r="AT23" s="731"/>
      <c r="AU23" s="731"/>
      <c r="AV23" s="731"/>
      <c r="AW23" s="731"/>
      <c r="AX23" s="731"/>
      <c r="AY23" s="731"/>
      <c r="AZ23" s="731"/>
      <c r="BA23" s="731"/>
      <c r="BB23" s="731"/>
      <c r="BC23" s="731"/>
      <c r="BD23" s="731"/>
      <c r="BE23" s="731"/>
      <c r="BF23" s="732"/>
      <c r="BG23" s="658" t="s">
        <v>127</v>
      </c>
      <c r="BH23" s="659"/>
      <c r="BI23" s="659"/>
      <c r="BJ23" s="659"/>
      <c r="BK23" s="659"/>
      <c r="BL23" s="659"/>
      <c r="BM23" s="659"/>
      <c r="BN23" s="660"/>
      <c r="BO23" s="684" t="s">
        <v>127</v>
      </c>
      <c r="BP23" s="684"/>
      <c r="BQ23" s="684"/>
      <c r="BR23" s="684"/>
      <c r="BS23" s="685" t="s">
        <v>127</v>
      </c>
      <c r="BT23" s="685"/>
      <c r="BU23" s="685"/>
      <c r="BV23" s="685"/>
      <c r="BW23" s="685"/>
      <c r="BX23" s="685"/>
      <c r="BY23" s="685"/>
      <c r="BZ23" s="685"/>
      <c r="CA23" s="685"/>
      <c r="CB23" s="730"/>
      <c r="CD23" s="711" t="s">
        <v>223</v>
      </c>
      <c r="CE23" s="712"/>
      <c r="CF23" s="712"/>
      <c r="CG23" s="712"/>
      <c r="CH23" s="712"/>
      <c r="CI23" s="712"/>
      <c r="CJ23" s="712"/>
      <c r="CK23" s="712"/>
      <c r="CL23" s="712"/>
      <c r="CM23" s="712"/>
      <c r="CN23" s="712"/>
      <c r="CO23" s="712"/>
      <c r="CP23" s="712"/>
      <c r="CQ23" s="713"/>
      <c r="CR23" s="711" t="s">
        <v>284</v>
      </c>
      <c r="CS23" s="712"/>
      <c r="CT23" s="712"/>
      <c r="CU23" s="712"/>
      <c r="CV23" s="712"/>
      <c r="CW23" s="712"/>
      <c r="CX23" s="712"/>
      <c r="CY23" s="713"/>
      <c r="CZ23" s="711" t="s">
        <v>285</v>
      </c>
      <c r="DA23" s="712"/>
      <c r="DB23" s="712"/>
      <c r="DC23" s="713"/>
      <c r="DD23" s="711" t="s">
        <v>286</v>
      </c>
      <c r="DE23" s="712"/>
      <c r="DF23" s="712"/>
      <c r="DG23" s="712"/>
      <c r="DH23" s="712"/>
      <c r="DI23" s="712"/>
      <c r="DJ23" s="712"/>
      <c r="DK23" s="713"/>
      <c r="DL23" s="743" t="s">
        <v>287</v>
      </c>
      <c r="DM23" s="744"/>
      <c r="DN23" s="744"/>
      <c r="DO23" s="744"/>
      <c r="DP23" s="744"/>
      <c r="DQ23" s="744"/>
      <c r="DR23" s="744"/>
      <c r="DS23" s="744"/>
      <c r="DT23" s="744"/>
      <c r="DU23" s="744"/>
      <c r="DV23" s="745"/>
      <c r="DW23" s="711" t="s">
        <v>288</v>
      </c>
      <c r="DX23" s="712"/>
      <c r="DY23" s="712"/>
      <c r="DZ23" s="712"/>
      <c r="EA23" s="712"/>
      <c r="EB23" s="712"/>
      <c r="EC23" s="713"/>
    </row>
    <row r="24" spans="2:133" ht="11.25" customHeight="1" x14ac:dyDescent="0.15">
      <c r="B24" s="655" t="s">
        <v>289</v>
      </c>
      <c r="C24" s="656"/>
      <c r="D24" s="656"/>
      <c r="E24" s="656"/>
      <c r="F24" s="656"/>
      <c r="G24" s="656"/>
      <c r="H24" s="656"/>
      <c r="I24" s="656"/>
      <c r="J24" s="656"/>
      <c r="K24" s="656"/>
      <c r="L24" s="656"/>
      <c r="M24" s="656"/>
      <c r="N24" s="656"/>
      <c r="O24" s="656"/>
      <c r="P24" s="656"/>
      <c r="Q24" s="657"/>
      <c r="R24" s="658">
        <v>3473169</v>
      </c>
      <c r="S24" s="659"/>
      <c r="T24" s="659"/>
      <c r="U24" s="659"/>
      <c r="V24" s="659"/>
      <c r="W24" s="659"/>
      <c r="X24" s="659"/>
      <c r="Y24" s="660"/>
      <c r="Z24" s="684">
        <v>36.9</v>
      </c>
      <c r="AA24" s="684"/>
      <c r="AB24" s="684"/>
      <c r="AC24" s="684"/>
      <c r="AD24" s="685">
        <v>3473169</v>
      </c>
      <c r="AE24" s="685"/>
      <c r="AF24" s="685"/>
      <c r="AG24" s="685"/>
      <c r="AH24" s="685"/>
      <c r="AI24" s="685"/>
      <c r="AJ24" s="685"/>
      <c r="AK24" s="685"/>
      <c r="AL24" s="661">
        <v>69.900000000000006</v>
      </c>
      <c r="AM24" s="662"/>
      <c r="AN24" s="662"/>
      <c r="AO24" s="686"/>
      <c r="AP24" s="655" t="s">
        <v>290</v>
      </c>
      <c r="AQ24" s="731"/>
      <c r="AR24" s="731"/>
      <c r="AS24" s="731"/>
      <c r="AT24" s="731"/>
      <c r="AU24" s="731"/>
      <c r="AV24" s="731"/>
      <c r="AW24" s="731"/>
      <c r="AX24" s="731"/>
      <c r="AY24" s="731"/>
      <c r="AZ24" s="731"/>
      <c r="BA24" s="731"/>
      <c r="BB24" s="731"/>
      <c r="BC24" s="731"/>
      <c r="BD24" s="731"/>
      <c r="BE24" s="731"/>
      <c r="BF24" s="732"/>
      <c r="BG24" s="658" t="s">
        <v>127</v>
      </c>
      <c r="BH24" s="659"/>
      <c r="BI24" s="659"/>
      <c r="BJ24" s="659"/>
      <c r="BK24" s="659"/>
      <c r="BL24" s="659"/>
      <c r="BM24" s="659"/>
      <c r="BN24" s="660"/>
      <c r="BO24" s="684" t="s">
        <v>127</v>
      </c>
      <c r="BP24" s="684"/>
      <c r="BQ24" s="684"/>
      <c r="BR24" s="684"/>
      <c r="BS24" s="685" t="s">
        <v>127</v>
      </c>
      <c r="BT24" s="685"/>
      <c r="BU24" s="685"/>
      <c r="BV24" s="685"/>
      <c r="BW24" s="685"/>
      <c r="BX24" s="685"/>
      <c r="BY24" s="685"/>
      <c r="BZ24" s="685"/>
      <c r="CA24" s="685"/>
      <c r="CB24" s="730"/>
      <c r="CD24" s="708" t="s">
        <v>291</v>
      </c>
      <c r="CE24" s="709"/>
      <c r="CF24" s="709"/>
      <c r="CG24" s="709"/>
      <c r="CH24" s="709"/>
      <c r="CI24" s="709"/>
      <c r="CJ24" s="709"/>
      <c r="CK24" s="709"/>
      <c r="CL24" s="709"/>
      <c r="CM24" s="709"/>
      <c r="CN24" s="709"/>
      <c r="CO24" s="709"/>
      <c r="CP24" s="709"/>
      <c r="CQ24" s="710"/>
      <c r="CR24" s="705">
        <v>3189502</v>
      </c>
      <c r="CS24" s="706"/>
      <c r="CT24" s="706"/>
      <c r="CU24" s="706"/>
      <c r="CV24" s="706"/>
      <c r="CW24" s="706"/>
      <c r="CX24" s="706"/>
      <c r="CY24" s="734"/>
      <c r="CZ24" s="735">
        <v>37.1</v>
      </c>
      <c r="DA24" s="720"/>
      <c r="DB24" s="720"/>
      <c r="DC24" s="737"/>
      <c r="DD24" s="733">
        <v>2423775</v>
      </c>
      <c r="DE24" s="706"/>
      <c r="DF24" s="706"/>
      <c r="DG24" s="706"/>
      <c r="DH24" s="706"/>
      <c r="DI24" s="706"/>
      <c r="DJ24" s="706"/>
      <c r="DK24" s="734"/>
      <c r="DL24" s="733">
        <v>1948538</v>
      </c>
      <c r="DM24" s="706"/>
      <c r="DN24" s="706"/>
      <c r="DO24" s="706"/>
      <c r="DP24" s="706"/>
      <c r="DQ24" s="706"/>
      <c r="DR24" s="706"/>
      <c r="DS24" s="706"/>
      <c r="DT24" s="706"/>
      <c r="DU24" s="706"/>
      <c r="DV24" s="734"/>
      <c r="DW24" s="735">
        <v>37.799999999999997</v>
      </c>
      <c r="DX24" s="720"/>
      <c r="DY24" s="720"/>
      <c r="DZ24" s="720"/>
      <c r="EA24" s="720"/>
      <c r="EB24" s="720"/>
      <c r="EC24" s="736"/>
    </row>
    <row r="25" spans="2:133" ht="11.25" customHeight="1" x14ac:dyDescent="0.15">
      <c r="B25" s="655" t="s">
        <v>292</v>
      </c>
      <c r="C25" s="656"/>
      <c r="D25" s="656"/>
      <c r="E25" s="656"/>
      <c r="F25" s="656"/>
      <c r="G25" s="656"/>
      <c r="H25" s="656"/>
      <c r="I25" s="656"/>
      <c r="J25" s="656"/>
      <c r="K25" s="656"/>
      <c r="L25" s="656"/>
      <c r="M25" s="656"/>
      <c r="N25" s="656"/>
      <c r="O25" s="656"/>
      <c r="P25" s="656"/>
      <c r="Q25" s="657"/>
      <c r="R25" s="658">
        <v>340415</v>
      </c>
      <c r="S25" s="659"/>
      <c r="T25" s="659"/>
      <c r="U25" s="659"/>
      <c r="V25" s="659"/>
      <c r="W25" s="659"/>
      <c r="X25" s="659"/>
      <c r="Y25" s="660"/>
      <c r="Z25" s="684">
        <v>3.6</v>
      </c>
      <c r="AA25" s="684"/>
      <c r="AB25" s="684"/>
      <c r="AC25" s="684"/>
      <c r="AD25" s="685" t="s">
        <v>127</v>
      </c>
      <c r="AE25" s="685"/>
      <c r="AF25" s="685"/>
      <c r="AG25" s="685"/>
      <c r="AH25" s="685"/>
      <c r="AI25" s="685"/>
      <c r="AJ25" s="685"/>
      <c r="AK25" s="685"/>
      <c r="AL25" s="661" t="s">
        <v>127</v>
      </c>
      <c r="AM25" s="662"/>
      <c r="AN25" s="662"/>
      <c r="AO25" s="686"/>
      <c r="AP25" s="655" t="s">
        <v>293</v>
      </c>
      <c r="AQ25" s="731"/>
      <c r="AR25" s="731"/>
      <c r="AS25" s="731"/>
      <c r="AT25" s="731"/>
      <c r="AU25" s="731"/>
      <c r="AV25" s="731"/>
      <c r="AW25" s="731"/>
      <c r="AX25" s="731"/>
      <c r="AY25" s="731"/>
      <c r="AZ25" s="731"/>
      <c r="BA25" s="731"/>
      <c r="BB25" s="731"/>
      <c r="BC25" s="731"/>
      <c r="BD25" s="731"/>
      <c r="BE25" s="731"/>
      <c r="BF25" s="732"/>
      <c r="BG25" s="658" t="s">
        <v>127</v>
      </c>
      <c r="BH25" s="659"/>
      <c r="BI25" s="659"/>
      <c r="BJ25" s="659"/>
      <c r="BK25" s="659"/>
      <c r="BL25" s="659"/>
      <c r="BM25" s="659"/>
      <c r="BN25" s="660"/>
      <c r="BO25" s="684" t="s">
        <v>127</v>
      </c>
      <c r="BP25" s="684"/>
      <c r="BQ25" s="684"/>
      <c r="BR25" s="684"/>
      <c r="BS25" s="685" t="s">
        <v>127</v>
      </c>
      <c r="BT25" s="685"/>
      <c r="BU25" s="685"/>
      <c r="BV25" s="685"/>
      <c r="BW25" s="685"/>
      <c r="BX25" s="685"/>
      <c r="BY25" s="685"/>
      <c r="BZ25" s="685"/>
      <c r="CA25" s="685"/>
      <c r="CB25" s="730"/>
      <c r="CD25" s="655" t="s">
        <v>294</v>
      </c>
      <c r="CE25" s="656"/>
      <c r="CF25" s="656"/>
      <c r="CG25" s="656"/>
      <c r="CH25" s="656"/>
      <c r="CI25" s="656"/>
      <c r="CJ25" s="656"/>
      <c r="CK25" s="656"/>
      <c r="CL25" s="656"/>
      <c r="CM25" s="656"/>
      <c r="CN25" s="656"/>
      <c r="CO25" s="656"/>
      <c r="CP25" s="656"/>
      <c r="CQ25" s="657"/>
      <c r="CR25" s="658">
        <v>1429752</v>
      </c>
      <c r="CS25" s="668"/>
      <c r="CT25" s="668"/>
      <c r="CU25" s="668"/>
      <c r="CV25" s="668"/>
      <c r="CW25" s="668"/>
      <c r="CX25" s="668"/>
      <c r="CY25" s="669"/>
      <c r="CZ25" s="661">
        <v>16.600000000000001</v>
      </c>
      <c r="DA25" s="670"/>
      <c r="DB25" s="670"/>
      <c r="DC25" s="671"/>
      <c r="DD25" s="664">
        <v>1227316</v>
      </c>
      <c r="DE25" s="668"/>
      <c r="DF25" s="668"/>
      <c r="DG25" s="668"/>
      <c r="DH25" s="668"/>
      <c r="DI25" s="668"/>
      <c r="DJ25" s="668"/>
      <c r="DK25" s="669"/>
      <c r="DL25" s="664">
        <v>964013</v>
      </c>
      <c r="DM25" s="668"/>
      <c r="DN25" s="668"/>
      <c r="DO25" s="668"/>
      <c r="DP25" s="668"/>
      <c r="DQ25" s="668"/>
      <c r="DR25" s="668"/>
      <c r="DS25" s="668"/>
      <c r="DT25" s="668"/>
      <c r="DU25" s="668"/>
      <c r="DV25" s="669"/>
      <c r="DW25" s="661">
        <v>18.7</v>
      </c>
      <c r="DX25" s="670"/>
      <c r="DY25" s="670"/>
      <c r="DZ25" s="670"/>
      <c r="EA25" s="670"/>
      <c r="EB25" s="670"/>
      <c r="EC25" s="689"/>
    </row>
    <row r="26" spans="2:133" ht="11.25" customHeight="1" x14ac:dyDescent="0.15">
      <c r="B26" s="655" t="s">
        <v>295</v>
      </c>
      <c r="C26" s="656"/>
      <c r="D26" s="656"/>
      <c r="E26" s="656"/>
      <c r="F26" s="656"/>
      <c r="G26" s="656"/>
      <c r="H26" s="656"/>
      <c r="I26" s="656"/>
      <c r="J26" s="656"/>
      <c r="K26" s="656"/>
      <c r="L26" s="656"/>
      <c r="M26" s="656"/>
      <c r="N26" s="656"/>
      <c r="O26" s="656"/>
      <c r="P26" s="656"/>
      <c r="Q26" s="657"/>
      <c r="R26" s="658">
        <v>13</v>
      </c>
      <c r="S26" s="659"/>
      <c r="T26" s="659"/>
      <c r="U26" s="659"/>
      <c r="V26" s="659"/>
      <c r="W26" s="659"/>
      <c r="X26" s="659"/>
      <c r="Y26" s="660"/>
      <c r="Z26" s="684">
        <v>0</v>
      </c>
      <c r="AA26" s="684"/>
      <c r="AB26" s="684"/>
      <c r="AC26" s="684"/>
      <c r="AD26" s="685" t="s">
        <v>127</v>
      </c>
      <c r="AE26" s="685"/>
      <c r="AF26" s="685"/>
      <c r="AG26" s="685"/>
      <c r="AH26" s="685"/>
      <c r="AI26" s="685"/>
      <c r="AJ26" s="685"/>
      <c r="AK26" s="685"/>
      <c r="AL26" s="661" t="s">
        <v>127</v>
      </c>
      <c r="AM26" s="662"/>
      <c r="AN26" s="662"/>
      <c r="AO26" s="686"/>
      <c r="AP26" s="655" t="s">
        <v>296</v>
      </c>
      <c r="AQ26" s="731"/>
      <c r="AR26" s="731"/>
      <c r="AS26" s="731"/>
      <c r="AT26" s="731"/>
      <c r="AU26" s="731"/>
      <c r="AV26" s="731"/>
      <c r="AW26" s="731"/>
      <c r="AX26" s="731"/>
      <c r="AY26" s="731"/>
      <c r="AZ26" s="731"/>
      <c r="BA26" s="731"/>
      <c r="BB26" s="731"/>
      <c r="BC26" s="731"/>
      <c r="BD26" s="731"/>
      <c r="BE26" s="731"/>
      <c r="BF26" s="732"/>
      <c r="BG26" s="658" t="s">
        <v>127</v>
      </c>
      <c r="BH26" s="659"/>
      <c r="BI26" s="659"/>
      <c r="BJ26" s="659"/>
      <c r="BK26" s="659"/>
      <c r="BL26" s="659"/>
      <c r="BM26" s="659"/>
      <c r="BN26" s="660"/>
      <c r="BO26" s="684" t="s">
        <v>127</v>
      </c>
      <c r="BP26" s="684"/>
      <c r="BQ26" s="684"/>
      <c r="BR26" s="684"/>
      <c r="BS26" s="685" t="s">
        <v>127</v>
      </c>
      <c r="BT26" s="685"/>
      <c r="BU26" s="685"/>
      <c r="BV26" s="685"/>
      <c r="BW26" s="685"/>
      <c r="BX26" s="685"/>
      <c r="BY26" s="685"/>
      <c r="BZ26" s="685"/>
      <c r="CA26" s="685"/>
      <c r="CB26" s="730"/>
      <c r="CD26" s="655" t="s">
        <v>297</v>
      </c>
      <c r="CE26" s="656"/>
      <c r="CF26" s="656"/>
      <c r="CG26" s="656"/>
      <c r="CH26" s="656"/>
      <c r="CI26" s="656"/>
      <c r="CJ26" s="656"/>
      <c r="CK26" s="656"/>
      <c r="CL26" s="656"/>
      <c r="CM26" s="656"/>
      <c r="CN26" s="656"/>
      <c r="CO26" s="656"/>
      <c r="CP26" s="656"/>
      <c r="CQ26" s="657"/>
      <c r="CR26" s="658">
        <v>745653</v>
      </c>
      <c r="CS26" s="659"/>
      <c r="CT26" s="659"/>
      <c r="CU26" s="659"/>
      <c r="CV26" s="659"/>
      <c r="CW26" s="659"/>
      <c r="CX26" s="659"/>
      <c r="CY26" s="660"/>
      <c r="CZ26" s="661">
        <v>8.6999999999999993</v>
      </c>
      <c r="DA26" s="670"/>
      <c r="DB26" s="670"/>
      <c r="DC26" s="671"/>
      <c r="DD26" s="664">
        <v>589794</v>
      </c>
      <c r="DE26" s="659"/>
      <c r="DF26" s="659"/>
      <c r="DG26" s="659"/>
      <c r="DH26" s="659"/>
      <c r="DI26" s="659"/>
      <c r="DJ26" s="659"/>
      <c r="DK26" s="660"/>
      <c r="DL26" s="664" t="s">
        <v>127</v>
      </c>
      <c r="DM26" s="659"/>
      <c r="DN26" s="659"/>
      <c r="DO26" s="659"/>
      <c r="DP26" s="659"/>
      <c r="DQ26" s="659"/>
      <c r="DR26" s="659"/>
      <c r="DS26" s="659"/>
      <c r="DT26" s="659"/>
      <c r="DU26" s="659"/>
      <c r="DV26" s="660"/>
      <c r="DW26" s="661" t="s">
        <v>127</v>
      </c>
      <c r="DX26" s="670"/>
      <c r="DY26" s="670"/>
      <c r="DZ26" s="670"/>
      <c r="EA26" s="670"/>
      <c r="EB26" s="670"/>
      <c r="EC26" s="689"/>
    </row>
    <row r="27" spans="2:133" ht="11.25" customHeight="1" x14ac:dyDescent="0.15">
      <c r="B27" s="655" t="s">
        <v>298</v>
      </c>
      <c r="C27" s="656"/>
      <c r="D27" s="656"/>
      <c r="E27" s="656"/>
      <c r="F27" s="656"/>
      <c r="G27" s="656"/>
      <c r="H27" s="656"/>
      <c r="I27" s="656"/>
      <c r="J27" s="656"/>
      <c r="K27" s="656"/>
      <c r="L27" s="656"/>
      <c r="M27" s="656"/>
      <c r="N27" s="656"/>
      <c r="O27" s="656"/>
      <c r="P27" s="656"/>
      <c r="Q27" s="657"/>
      <c r="R27" s="658">
        <v>5294817</v>
      </c>
      <c r="S27" s="659"/>
      <c r="T27" s="659"/>
      <c r="U27" s="659"/>
      <c r="V27" s="659"/>
      <c r="W27" s="659"/>
      <c r="X27" s="659"/>
      <c r="Y27" s="660"/>
      <c r="Z27" s="684">
        <v>56.2</v>
      </c>
      <c r="AA27" s="684"/>
      <c r="AB27" s="684"/>
      <c r="AC27" s="684"/>
      <c r="AD27" s="685">
        <v>4954389</v>
      </c>
      <c r="AE27" s="685"/>
      <c r="AF27" s="685"/>
      <c r="AG27" s="685"/>
      <c r="AH27" s="685"/>
      <c r="AI27" s="685"/>
      <c r="AJ27" s="685"/>
      <c r="AK27" s="685"/>
      <c r="AL27" s="661">
        <v>99.800003051757813</v>
      </c>
      <c r="AM27" s="662"/>
      <c r="AN27" s="662"/>
      <c r="AO27" s="686"/>
      <c r="AP27" s="655" t="s">
        <v>299</v>
      </c>
      <c r="AQ27" s="656"/>
      <c r="AR27" s="656"/>
      <c r="AS27" s="656"/>
      <c r="AT27" s="656"/>
      <c r="AU27" s="656"/>
      <c r="AV27" s="656"/>
      <c r="AW27" s="656"/>
      <c r="AX27" s="656"/>
      <c r="AY27" s="656"/>
      <c r="AZ27" s="656"/>
      <c r="BA27" s="656"/>
      <c r="BB27" s="656"/>
      <c r="BC27" s="656"/>
      <c r="BD27" s="656"/>
      <c r="BE27" s="656"/>
      <c r="BF27" s="657"/>
      <c r="BG27" s="658">
        <v>1061761</v>
      </c>
      <c r="BH27" s="659"/>
      <c r="BI27" s="659"/>
      <c r="BJ27" s="659"/>
      <c r="BK27" s="659"/>
      <c r="BL27" s="659"/>
      <c r="BM27" s="659"/>
      <c r="BN27" s="660"/>
      <c r="BO27" s="684">
        <v>100</v>
      </c>
      <c r="BP27" s="684"/>
      <c r="BQ27" s="684"/>
      <c r="BR27" s="684"/>
      <c r="BS27" s="685" t="s">
        <v>127</v>
      </c>
      <c r="BT27" s="685"/>
      <c r="BU27" s="685"/>
      <c r="BV27" s="685"/>
      <c r="BW27" s="685"/>
      <c r="BX27" s="685"/>
      <c r="BY27" s="685"/>
      <c r="BZ27" s="685"/>
      <c r="CA27" s="685"/>
      <c r="CB27" s="730"/>
      <c r="CD27" s="655" t="s">
        <v>300</v>
      </c>
      <c r="CE27" s="656"/>
      <c r="CF27" s="656"/>
      <c r="CG27" s="656"/>
      <c r="CH27" s="656"/>
      <c r="CI27" s="656"/>
      <c r="CJ27" s="656"/>
      <c r="CK27" s="656"/>
      <c r="CL27" s="656"/>
      <c r="CM27" s="656"/>
      <c r="CN27" s="656"/>
      <c r="CO27" s="656"/>
      <c r="CP27" s="656"/>
      <c r="CQ27" s="657"/>
      <c r="CR27" s="658">
        <v>681262</v>
      </c>
      <c r="CS27" s="668"/>
      <c r="CT27" s="668"/>
      <c r="CU27" s="668"/>
      <c r="CV27" s="668"/>
      <c r="CW27" s="668"/>
      <c r="CX27" s="668"/>
      <c r="CY27" s="669"/>
      <c r="CZ27" s="661">
        <v>7.9</v>
      </c>
      <c r="DA27" s="670"/>
      <c r="DB27" s="670"/>
      <c r="DC27" s="671"/>
      <c r="DD27" s="664">
        <v>124091</v>
      </c>
      <c r="DE27" s="668"/>
      <c r="DF27" s="668"/>
      <c r="DG27" s="668"/>
      <c r="DH27" s="668"/>
      <c r="DI27" s="668"/>
      <c r="DJ27" s="668"/>
      <c r="DK27" s="669"/>
      <c r="DL27" s="664">
        <v>116657</v>
      </c>
      <c r="DM27" s="668"/>
      <c r="DN27" s="668"/>
      <c r="DO27" s="668"/>
      <c r="DP27" s="668"/>
      <c r="DQ27" s="668"/>
      <c r="DR27" s="668"/>
      <c r="DS27" s="668"/>
      <c r="DT27" s="668"/>
      <c r="DU27" s="668"/>
      <c r="DV27" s="669"/>
      <c r="DW27" s="661">
        <v>2.2999999999999998</v>
      </c>
      <c r="DX27" s="670"/>
      <c r="DY27" s="670"/>
      <c r="DZ27" s="670"/>
      <c r="EA27" s="670"/>
      <c r="EB27" s="670"/>
      <c r="EC27" s="689"/>
    </row>
    <row r="28" spans="2:133" ht="11.25" customHeight="1" x14ac:dyDescent="0.15">
      <c r="B28" s="655" t="s">
        <v>301</v>
      </c>
      <c r="C28" s="656"/>
      <c r="D28" s="656"/>
      <c r="E28" s="656"/>
      <c r="F28" s="656"/>
      <c r="G28" s="656"/>
      <c r="H28" s="656"/>
      <c r="I28" s="656"/>
      <c r="J28" s="656"/>
      <c r="K28" s="656"/>
      <c r="L28" s="656"/>
      <c r="M28" s="656"/>
      <c r="N28" s="656"/>
      <c r="O28" s="656"/>
      <c r="P28" s="656"/>
      <c r="Q28" s="657"/>
      <c r="R28" s="658">
        <v>1183</v>
      </c>
      <c r="S28" s="659"/>
      <c r="T28" s="659"/>
      <c r="U28" s="659"/>
      <c r="V28" s="659"/>
      <c r="W28" s="659"/>
      <c r="X28" s="659"/>
      <c r="Y28" s="660"/>
      <c r="Z28" s="684">
        <v>0</v>
      </c>
      <c r="AA28" s="684"/>
      <c r="AB28" s="684"/>
      <c r="AC28" s="684"/>
      <c r="AD28" s="685">
        <v>1183</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302</v>
      </c>
      <c r="CE28" s="656"/>
      <c r="CF28" s="656"/>
      <c r="CG28" s="656"/>
      <c r="CH28" s="656"/>
      <c r="CI28" s="656"/>
      <c r="CJ28" s="656"/>
      <c r="CK28" s="656"/>
      <c r="CL28" s="656"/>
      <c r="CM28" s="656"/>
      <c r="CN28" s="656"/>
      <c r="CO28" s="656"/>
      <c r="CP28" s="656"/>
      <c r="CQ28" s="657"/>
      <c r="CR28" s="658">
        <v>1078488</v>
      </c>
      <c r="CS28" s="659"/>
      <c r="CT28" s="659"/>
      <c r="CU28" s="659"/>
      <c r="CV28" s="659"/>
      <c r="CW28" s="659"/>
      <c r="CX28" s="659"/>
      <c r="CY28" s="660"/>
      <c r="CZ28" s="661">
        <v>12.5</v>
      </c>
      <c r="DA28" s="670"/>
      <c r="DB28" s="670"/>
      <c r="DC28" s="671"/>
      <c r="DD28" s="664">
        <v>1072368</v>
      </c>
      <c r="DE28" s="659"/>
      <c r="DF28" s="659"/>
      <c r="DG28" s="659"/>
      <c r="DH28" s="659"/>
      <c r="DI28" s="659"/>
      <c r="DJ28" s="659"/>
      <c r="DK28" s="660"/>
      <c r="DL28" s="664">
        <v>867868</v>
      </c>
      <c r="DM28" s="659"/>
      <c r="DN28" s="659"/>
      <c r="DO28" s="659"/>
      <c r="DP28" s="659"/>
      <c r="DQ28" s="659"/>
      <c r="DR28" s="659"/>
      <c r="DS28" s="659"/>
      <c r="DT28" s="659"/>
      <c r="DU28" s="659"/>
      <c r="DV28" s="660"/>
      <c r="DW28" s="661">
        <v>16.8</v>
      </c>
      <c r="DX28" s="670"/>
      <c r="DY28" s="670"/>
      <c r="DZ28" s="670"/>
      <c r="EA28" s="670"/>
      <c r="EB28" s="670"/>
      <c r="EC28" s="689"/>
    </row>
    <row r="29" spans="2:133" ht="11.25" customHeight="1" x14ac:dyDescent="0.15">
      <c r="B29" s="655" t="s">
        <v>303</v>
      </c>
      <c r="C29" s="656"/>
      <c r="D29" s="656"/>
      <c r="E29" s="656"/>
      <c r="F29" s="656"/>
      <c r="G29" s="656"/>
      <c r="H29" s="656"/>
      <c r="I29" s="656"/>
      <c r="J29" s="656"/>
      <c r="K29" s="656"/>
      <c r="L29" s="656"/>
      <c r="M29" s="656"/>
      <c r="N29" s="656"/>
      <c r="O29" s="656"/>
      <c r="P29" s="656"/>
      <c r="Q29" s="657"/>
      <c r="R29" s="658">
        <v>5770</v>
      </c>
      <c r="S29" s="659"/>
      <c r="T29" s="659"/>
      <c r="U29" s="659"/>
      <c r="V29" s="659"/>
      <c r="W29" s="659"/>
      <c r="X29" s="659"/>
      <c r="Y29" s="660"/>
      <c r="Z29" s="684">
        <v>0.1</v>
      </c>
      <c r="AA29" s="684"/>
      <c r="AB29" s="684"/>
      <c r="AC29" s="684"/>
      <c r="AD29" s="685" t="s">
        <v>127</v>
      </c>
      <c r="AE29" s="685"/>
      <c r="AF29" s="685"/>
      <c r="AG29" s="685"/>
      <c r="AH29" s="685"/>
      <c r="AI29" s="685"/>
      <c r="AJ29" s="685"/>
      <c r="AK29" s="685"/>
      <c r="AL29" s="661" t="s">
        <v>127</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304</v>
      </c>
      <c r="CE29" s="679"/>
      <c r="CF29" s="655" t="s">
        <v>69</v>
      </c>
      <c r="CG29" s="656"/>
      <c r="CH29" s="656"/>
      <c r="CI29" s="656"/>
      <c r="CJ29" s="656"/>
      <c r="CK29" s="656"/>
      <c r="CL29" s="656"/>
      <c r="CM29" s="656"/>
      <c r="CN29" s="656"/>
      <c r="CO29" s="656"/>
      <c r="CP29" s="656"/>
      <c r="CQ29" s="657"/>
      <c r="CR29" s="658">
        <v>1078488</v>
      </c>
      <c r="CS29" s="668"/>
      <c r="CT29" s="668"/>
      <c r="CU29" s="668"/>
      <c r="CV29" s="668"/>
      <c r="CW29" s="668"/>
      <c r="CX29" s="668"/>
      <c r="CY29" s="669"/>
      <c r="CZ29" s="661">
        <v>12.5</v>
      </c>
      <c r="DA29" s="670"/>
      <c r="DB29" s="670"/>
      <c r="DC29" s="671"/>
      <c r="DD29" s="664">
        <v>1072368</v>
      </c>
      <c r="DE29" s="668"/>
      <c r="DF29" s="668"/>
      <c r="DG29" s="668"/>
      <c r="DH29" s="668"/>
      <c r="DI29" s="668"/>
      <c r="DJ29" s="668"/>
      <c r="DK29" s="669"/>
      <c r="DL29" s="664">
        <v>867868</v>
      </c>
      <c r="DM29" s="668"/>
      <c r="DN29" s="668"/>
      <c r="DO29" s="668"/>
      <c r="DP29" s="668"/>
      <c r="DQ29" s="668"/>
      <c r="DR29" s="668"/>
      <c r="DS29" s="668"/>
      <c r="DT29" s="668"/>
      <c r="DU29" s="668"/>
      <c r="DV29" s="669"/>
      <c r="DW29" s="661">
        <v>16.8</v>
      </c>
      <c r="DX29" s="670"/>
      <c r="DY29" s="670"/>
      <c r="DZ29" s="670"/>
      <c r="EA29" s="670"/>
      <c r="EB29" s="670"/>
      <c r="EC29" s="689"/>
    </row>
    <row r="30" spans="2:133" ht="11.25" customHeight="1" x14ac:dyDescent="0.15">
      <c r="B30" s="655" t="s">
        <v>305</v>
      </c>
      <c r="C30" s="656"/>
      <c r="D30" s="656"/>
      <c r="E30" s="656"/>
      <c r="F30" s="656"/>
      <c r="G30" s="656"/>
      <c r="H30" s="656"/>
      <c r="I30" s="656"/>
      <c r="J30" s="656"/>
      <c r="K30" s="656"/>
      <c r="L30" s="656"/>
      <c r="M30" s="656"/>
      <c r="N30" s="656"/>
      <c r="O30" s="656"/>
      <c r="P30" s="656"/>
      <c r="Q30" s="657"/>
      <c r="R30" s="658">
        <v>58284</v>
      </c>
      <c r="S30" s="659"/>
      <c r="T30" s="659"/>
      <c r="U30" s="659"/>
      <c r="V30" s="659"/>
      <c r="W30" s="659"/>
      <c r="X30" s="659"/>
      <c r="Y30" s="660"/>
      <c r="Z30" s="684">
        <v>0.6</v>
      </c>
      <c r="AA30" s="684"/>
      <c r="AB30" s="684"/>
      <c r="AC30" s="684"/>
      <c r="AD30" s="685">
        <v>9920</v>
      </c>
      <c r="AE30" s="685"/>
      <c r="AF30" s="685"/>
      <c r="AG30" s="685"/>
      <c r="AH30" s="685"/>
      <c r="AI30" s="685"/>
      <c r="AJ30" s="685"/>
      <c r="AK30" s="685"/>
      <c r="AL30" s="661">
        <v>0.2</v>
      </c>
      <c r="AM30" s="662"/>
      <c r="AN30" s="662"/>
      <c r="AO30" s="686"/>
      <c r="AP30" s="711" t="s">
        <v>223</v>
      </c>
      <c r="AQ30" s="712"/>
      <c r="AR30" s="712"/>
      <c r="AS30" s="712"/>
      <c r="AT30" s="712"/>
      <c r="AU30" s="712"/>
      <c r="AV30" s="712"/>
      <c r="AW30" s="712"/>
      <c r="AX30" s="712"/>
      <c r="AY30" s="712"/>
      <c r="AZ30" s="712"/>
      <c r="BA30" s="712"/>
      <c r="BB30" s="712"/>
      <c r="BC30" s="712"/>
      <c r="BD30" s="712"/>
      <c r="BE30" s="712"/>
      <c r="BF30" s="713"/>
      <c r="BG30" s="711" t="s">
        <v>306</v>
      </c>
      <c r="BH30" s="728"/>
      <c r="BI30" s="728"/>
      <c r="BJ30" s="728"/>
      <c r="BK30" s="728"/>
      <c r="BL30" s="728"/>
      <c r="BM30" s="728"/>
      <c r="BN30" s="728"/>
      <c r="BO30" s="728"/>
      <c r="BP30" s="728"/>
      <c r="BQ30" s="729"/>
      <c r="BR30" s="711" t="s">
        <v>307</v>
      </c>
      <c r="BS30" s="728"/>
      <c r="BT30" s="728"/>
      <c r="BU30" s="728"/>
      <c r="BV30" s="728"/>
      <c r="BW30" s="728"/>
      <c r="BX30" s="728"/>
      <c r="BY30" s="728"/>
      <c r="BZ30" s="728"/>
      <c r="CA30" s="728"/>
      <c r="CB30" s="729"/>
      <c r="CD30" s="680"/>
      <c r="CE30" s="681"/>
      <c r="CF30" s="655" t="s">
        <v>308</v>
      </c>
      <c r="CG30" s="656"/>
      <c r="CH30" s="656"/>
      <c r="CI30" s="656"/>
      <c r="CJ30" s="656"/>
      <c r="CK30" s="656"/>
      <c r="CL30" s="656"/>
      <c r="CM30" s="656"/>
      <c r="CN30" s="656"/>
      <c r="CO30" s="656"/>
      <c r="CP30" s="656"/>
      <c r="CQ30" s="657"/>
      <c r="CR30" s="658">
        <v>1055707</v>
      </c>
      <c r="CS30" s="659"/>
      <c r="CT30" s="659"/>
      <c r="CU30" s="659"/>
      <c r="CV30" s="659"/>
      <c r="CW30" s="659"/>
      <c r="CX30" s="659"/>
      <c r="CY30" s="660"/>
      <c r="CZ30" s="661">
        <v>12.3</v>
      </c>
      <c r="DA30" s="670"/>
      <c r="DB30" s="670"/>
      <c r="DC30" s="671"/>
      <c r="DD30" s="664">
        <v>1049587</v>
      </c>
      <c r="DE30" s="659"/>
      <c r="DF30" s="659"/>
      <c r="DG30" s="659"/>
      <c r="DH30" s="659"/>
      <c r="DI30" s="659"/>
      <c r="DJ30" s="659"/>
      <c r="DK30" s="660"/>
      <c r="DL30" s="664">
        <v>845087</v>
      </c>
      <c r="DM30" s="659"/>
      <c r="DN30" s="659"/>
      <c r="DO30" s="659"/>
      <c r="DP30" s="659"/>
      <c r="DQ30" s="659"/>
      <c r="DR30" s="659"/>
      <c r="DS30" s="659"/>
      <c r="DT30" s="659"/>
      <c r="DU30" s="659"/>
      <c r="DV30" s="660"/>
      <c r="DW30" s="661">
        <v>16.399999999999999</v>
      </c>
      <c r="DX30" s="670"/>
      <c r="DY30" s="670"/>
      <c r="DZ30" s="670"/>
      <c r="EA30" s="670"/>
      <c r="EB30" s="670"/>
      <c r="EC30" s="689"/>
    </row>
    <row r="31" spans="2:133" ht="11.25" customHeight="1" x14ac:dyDescent="0.15">
      <c r="B31" s="655" t="s">
        <v>309</v>
      </c>
      <c r="C31" s="656"/>
      <c r="D31" s="656"/>
      <c r="E31" s="656"/>
      <c r="F31" s="656"/>
      <c r="G31" s="656"/>
      <c r="H31" s="656"/>
      <c r="I31" s="656"/>
      <c r="J31" s="656"/>
      <c r="K31" s="656"/>
      <c r="L31" s="656"/>
      <c r="M31" s="656"/>
      <c r="N31" s="656"/>
      <c r="O31" s="656"/>
      <c r="P31" s="656"/>
      <c r="Q31" s="657"/>
      <c r="R31" s="658">
        <v>14419</v>
      </c>
      <c r="S31" s="659"/>
      <c r="T31" s="659"/>
      <c r="U31" s="659"/>
      <c r="V31" s="659"/>
      <c r="W31" s="659"/>
      <c r="X31" s="659"/>
      <c r="Y31" s="660"/>
      <c r="Z31" s="684">
        <v>0.2</v>
      </c>
      <c r="AA31" s="684"/>
      <c r="AB31" s="684"/>
      <c r="AC31" s="684"/>
      <c r="AD31" s="685" t="s">
        <v>127</v>
      </c>
      <c r="AE31" s="685"/>
      <c r="AF31" s="685"/>
      <c r="AG31" s="685"/>
      <c r="AH31" s="685"/>
      <c r="AI31" s="685"/>
      <c r="AJ31" s="685"/>
      <c r="AK31" s="685"/>
      <c r="AL31" s="661" t="s">
        <v>127</v>
      </c>
      <c r="AM31" s="662"/>
      <c r="AN31" s="662"/>
      <c r="AO31" s="686"/>
      <c r="AP31" s="722" t="s">
        <v>310</v>
      </c>
      <c r="AQ31" s="723"/>
      <c r="AR31" s="723"/>
      <c r="AS31" s="723"/>
      <c r="AT31" s="724" t="s">
        <v>311</v>
      </c>
      <c r="AU31" s="355"/>
      <c r="AV31" s="355"/>
      <c r="AW31" s="355"/>
      <c r="AX31" s="708" t="s">
        <v>189</v>
      </c>
      <c r="AY31" s="709"/>
      <c r="AZ31" s="709"/>
      <c r="BA31" s="709"/>
      <c r="BB31" s="709"/>
      <c r="BC31" s="709"/>
      <c r="BD31" s="709"/>
      <c r="BE31" s="709"/>
      <c r="BF31" s="710"/>
      <c r="BG31" s="718">
        <v>99.6</v>
      </c>
      <c r="BH31" s="719"/>
      <c r="BI31" s="719"/>
      <c r="BJ31" s="719"/>
      <c r="BK31" s="719"/>
      <c r="BL31" s="719"/>
      <c r="BM31" s="720">
        <v>99</v>
      </c>
      <c r="BN31" s="719"/>
      <c r="BO31" s="719"/>
      <c r="BP31" s="719"/>
      <c r="BQ31" s="721"/>
      <c r="BR31" s="718">
        <v>99.7</v>
      </c>
      <c r="BS31" s="719"/>
      <c r="BT31" s="719"/>
      <c r="BU31" s="719"/>
      <c r="BV31" s="719"/>
      <c r="BW31" s="719"/>
      <c r="BX31" s="720">
        <v>99.2</v>
      </c>
      <c r="BY31" s="719"/>
      <c r="BZ31" s="719"/>
      <c r="CA31" s="719"/>
      <c r="CB31" s="721"/>
      <c r="CD31" s="680"/>
      <c r="CE31" s="681"/>
      <c r="CF31" s="655" t="s">
        <v>312</v>
      </c>
      <c r="CG31" s="656"/>
      <c r="CH31" s="656"/>
      <c r="CI31" s="656"/>
      <c r="CJ31" s="656"/>
      <c r="CK31" s="656"/>
      <c r="CL31" s="656"/>
      <c r="CM31" s="656"/>
      <c r="CN31" s="656"/>
      <c r="CO31" s="656"/>
      <c r="CP31" s="656"/>
      <c r="CQ31" s="657"/>
      <c r="CR31" s="658">
        <v>22781</v>
      </c>
      <c r="CS31" s="668"/>
      <c r="CT31" s="668"/>
      <c r="CU31" s="668"/>
      <c r="CV31" s="668"/>
      <c r="CW31" s="668"/>
      <c r="CX31" s="668"/>
      <c r="CY31" s="669"/>
      <c r="CZ31" s="661">
        <v>0.3</v>
      </c>
      <c r="DA31" s="670"/>
      <c r="DB31" s="670"/>
      <c r="DC31" s="671"/>
      <c r="DD31" s="664">
        <v>22781</v>
      </c>
      <c r="DE31" s="668"/>
      <c r="DF31" s="668"/>
      <c r="DG31" s="668"/>
      <c r="DH31" s="668"/>
      <c r="DI31" s="668"/>
      <c r="DJ31" s="668"/>
      <c r="DK31" s="669"/>
      <c r="DL31" s="664">
        <v>22781</v>
      </c>
      <c r="DM31" s="668"/>
      <c r="DN31" s="668"/>
      <c r="DO31" s="668"/>
      <c r="DP31" s="668"/>
      <c r="DQ31" s="668"/>
      <c r="DR31" s="668"/>
      <c r="DS31" s="668"/>
      <c r="DT31" s="668"/>
      <c r="DU31" s="668"/>
      <c r="DV31" s="669"/>
      <c r="DW31" s="661">
        <v>0.4</v>
      </c>
      <c r="DX31" s="670"/>
      <c r="DY31" s="670"/>
      <c r="DZ31" s="670"/>
      <c r="EA31" s="670"/>
      <c r="EB31" s="670"/>
      <c r="EC31" s="689"/>
    </row>
    <row r="32" spans="2:133" ht="11.25" customHeight="1" x14ac:dyDescent="0.15">
      <c r="B32" s="655" t="s">
        <v>313</v>
      </c>
      <c r="C32" s="656"/>
      <c r="D32" s="656"/>
      <c r="E32" s="656"/>
      <c r="F32" s="656"/>
      <c r="G32" s="656"/>
      <c r="H32" s="656"/>
      <c r="I32" s="656"/>
      <c r="J32" s="656"/>
      <c r="K32" s="656"/>
      <c r="L32" s="656"/>
      <c r="M32" s="656"/>
      <c r="N32" s="656"/>
      <c r="O32" s="656"/>
      <c r="P32" s="656"/>
      <c r="Q32" s="657"/>
      <c r="R32" s="658">
        <v>999834</v>
      </c>
      <c r="S32" s="659"/>
      <c r="T32" s="659"/>
      <c r="U32" s="659"/>
      <c r="V32" s="659"/>
      <c r="W32" s="659"/>
      <c r="X32" s="659"/>
      <c r="Y32" s="660"/>
      <c r="Z32" s="684">
        <v>10.6</v>
      </c>
      <c r="AA32" s="684"/>
      <c r="AB32" s="684"/>
      <c r="AC32" s="684"/>
      <c r="AD32" s="685" t="s">
        <v>127</v>
      </c>
      <c r="AE32" s="685"/>
      <c r="AF32" s="685"/>
      <c r="AG32" s="685"/>
      <c r="AH32" s="685"/>
      <c r="AI32" s="685"/>
      <c r="AJ32" s="685"/>
      <c r="AK32" s="685"/>
      <c r="AL32" s="661" t="s">
        <v>127</v>
      </c>
      <c r="AM32" s="662"/>
      <c r="AN32" s="662"/>
      <c r="AO32" s="686"/>
      <c r="AP32" s="695"/>
      <c r="AQ32" s="696"/>
      <c r="AR32" s="696"/>
      <c r="AS32" s="696"/>
      <c r="AT32" s="725"/>
      <c r="AU32" s="211" t="s">
        <v>314</v>
      </c>
      <c r="AX32" s="655" t="s">
        <v>315</v>
      </c>
      <c r="AY32" s="656"/>
      <c r="AZ32" s="656"/>
      <c r="BA32" s="656"/>
      <c r="BB32" s="656"/>
      <c r="BC32" s="656"/>
      <c r="BD32" s="656"/>
      <c r="BE32" s="656"/>
      <c r="BF32" s="657"/>
      <c r="BG32" s="727">
        <v>99.7</v>
      </c>
      <c r="BH32" s="668"/>
      <c r="BI32" s="668"/>
      <c r="BJ32" s="668"/>
      <c r="BK32" s="668"/>
      <c r="BL32" s="668"/>
      <c r="BM32" s="662">
        <v>99.5</v>
      </c>
      <c r="BN32" s="668"/>
      <c r="BO32" s="668"/>
      <c r="BP32" s="668"/>
      <c r="BQ32" s="693"/>
      <c r="BR32" s="727">
        <v>99.9</v>
      </c>
      <c r="BS32" s="668"/>
      <c r="BT32" s="668"/>
      <c r="BU32" s="668"/>
      <c r="BV32" s="668"/>
      <c r="BW32" s="668"/>
      <c r="BX32" s="662">
        <v>99.7</v>
      </c>
      <c r="BY32" s="668"/>
      <c r="BZ32" s="668"/>
      <c r="CA32" s="668"/>
      <c r="CB32" s="693"/>
      <c r="CD32" s="682"/>
      <c r="CE32" s="683"/>
      <c r="CF32" s="655" t="s">
        <v>316</v>
      </c>
      <c r="CG32" s="656"/>
      <c r="CH32" s="656"/>
      <c r="CI32" s="656"/>
      <c r="CJ32" s="656"/>
      <c r="CK32" s="656"/>
      <c r="CL32" s="656"/>
      <c r="CM32" s="656"/>
      <c r="CN32" s="656"/>
      <c r="CO32" s="656"/>
      <c r="CP32" s="656"/>
      <c r="CQ32" s="657"/>
      <c r="CR32" s="658" t="s">
        <v>127</v>
      </c>
      <c r="CS32" s="659"/>
      <c r="CT32" s="659"/>
      <c r="CU32" s="659"/>
      <c r="CV32" s="659"/>
      <c r="CW32" s="659"/>
      <c r="CX32" s="659"/>
      <c r="CY32" s="660"/>
      <c r="CZ32" s="661" t="s">
        <v>127</v>
      </c>
      <c r="DA32" s="670"/>
      <c r="DB32" s="670"/>
      <c r="DC32" s="671"/>
      <c r="DD32" s="664" t="s">
        <v>127</v>
      </c>
      <c r="DE32" s="659"/>
      <c r="DF32" s="659"/>
      <c r="DG32" s="659"/>
      <c r="DH32" s="659"/>
      <c r="DI32" s="659"/>
      <c r="DJ32" s="659"/>
      <c r="DK32" s="660"/>
      <c r="DL32" s="664" t="s">
        <v>127</v>
      </c>
      <c r="DM32" s="659"/>
      <c r="DN32" s="659"/>
      <c r="DO32" s="659"/>
      <c r="DP32" s="659"/>
      <c r="DQ32" s="659"/>
      <c r="DR32" s="659"/>
      <c r="DS32" s="659"/>
      <c r="DT32" s="659"/>
      <c r="DU32" s="659"/>
      <c r="DV32" s="660"/>
      <c r="DW32" s="661" t="s">
        <v>127</v>
      </c>
      <c r="DX32" s="670"/>
      <c r="DY32" s="670"/>
      <c r="DZ32" s="670"/>
      <c r="EA32" s="670"/>
      <c r="EB32" s="670"/>
      <c r="EC32" s="689"/>
    </row>
    <row r="33" spans="2:133" ht="11.25" customHeight="1" x14ac:dyDescent="0.15">
      <c r="B33" s="715" t="s">
        <v>317</v>
      </c>
      <c r="C33" s="716"/>
      <c r="D33" s="716"/>
      <c r="E33" s="716"/>
      <c r="F33" s="716"/>
      <c r="G33" s="716"/>
      <c r="H33" s="716"/>
      <c r="I33" s="716"/>
      <c r="J33" s="716"/>
      <c r="K33" s="716"/>
      <c r="L33" s="716"/>
      <c r="M33" s="716"/>
      <c r="N33" s="716"/>
      <c r="O33" s="716"/>
      <c r="P33" s="716"/>
      <c r="Q33" s="717"/>
      <c r="R33" s="658" t="s">
        <v>127</v>
      </c>
      <c r="S33" s="659"/>
      <c r="T33" s="659"/>
      <c r="U33" s="659"/>
      <c r="V33" s="659"/>
      <c r="W33" s="659"/>
      <c r="X33" s="659"/>
      <c r="Y33" s="660"/>
      <c r="Z33" s="684" t="s">
        <v>127</v>
      </c>
      <c r="AA33" s="684"/>
      <c r="AB33" s="684"/>
      <c r="AC33" s="684"/>
      <c r="AD33" s="685" t="s">
        <v>127</v>
      </c>
      <c r="AE33" s="685"/>
      <c r="AF33" s="685"/>
      <c r="AG33" s="685"/>
      <c r="AH33" s="685"/>
      <c r="AI33" s="685"/>
      <c r="AJ33" s="685"/>
      <c r="AK33" s="685"/>
      <c r="AL33" s="661" t="s">
        <v>127</v>
      </c>
      <c r="AM33" s="662"/>
      <c r="AN33" s="662"/>
      <c r="AO33" s="686"/>
      <c r="AP33" s="697"/>
      <c r="AQ33" s="698"/>
      <c r="AR33" s="698"/>
      <c r="AS33" s="698"/>
      <c r="AT33" s="726"/>
      <c r="AU33" s="356"/>
      <c r="AV33" s="356"/>
      <c r="AW33" s="356"/>
      <c r="AX33" s="635" t="s">
        <v>318</v>
      </c>
      <c r="AY33" s="636"/>
      <c r="AZ33" s="636"/>
      <c r="BA33" s="636"/>
      <c r="BB33" s="636"/>
      <c r="BC33" s="636"/>
      <c r="BD33" s="636"/>
      <c r="BE33" s="636"/>
      <c r="BF33" s="637"/>
      <c r="BG33" s="714">
        <v>99.4</v>
      </c>
      <c r="BH33" s="639"/>
      <c r="BI33" s="639"/>
      <c r="BJ33" s="639"/>
      <c r="BK33" s="639"/>
      <c r="BL33" s="639"/>
      <c r="BM33" s="676">
        <v>98.3</v>
      </c>
      <c r="BN33" s="639"/>
      <c r="BO33" s="639"/>
      <c r="BP33" s="639"/>
      <c r="BQ33" s="687"/>
      <c r="BR33" s="714">
        <v>99.4</v>
      </c>
      <c r="BS33" s="639"/>
      <c r="BT33" s="639"/>
      <c r="BU33" s="639"/>
      <c r="BV33" s="639"/>
      <c r="BW33" s="639"/>
      <c r="BX33" s="676">
        <v>98.6</v>
      </c>
      <c r="BY33" s="639"/>
      <c r="BZ33" s="639"/>
      <c r="CA33" s="639"/>
      <c r="CB33" s="687"/>
      <c r="CD33" s="655" t="s">
        <v>319</v>
      </c>
      <c r="CE33" s="656"/>
      <c r="CF33" s="656"/>
      <c r="CG33" s="656"/>
      <c r="CH33" s="656"/>
      <c r="CI33" s="656"/>
      <c r="CJ33" s="656"/>
      <c r="CK33" s="656"/>
      <c r="CL33" s="656"/>
      <c r="CM33" s="656"/>
      <c r="CN33" s="656"/>
      <c r="CO33" s="656"/>
      <c r="CP33" s="656"/>
      <c r="CQ33" s="657"/>
      <c r="CR33" s="658">
        <v>4249718</v>
      </c>
      <c r="CS33" s="668"/>
      <c r="CT33" s="668"/>
      <c r="CU33" s="668"/>
      <c r="CV33" s="668"/>
      <c r="CW33" s="668"/>
      <c r="CX33" s="668"/>
      <c r="CY33" s="669"/>
      <c r="CZ33" s="661">
        <v>49.4</v>
      </c>
      <c r="DA33" s="670"/>
      <c r="DB33" s="670"/>
      <c r="DC33" s="671"/>
      <c r="DD33" s="664">
        <v>2906980</v>
      </c>
      <c r="DE33" s="668"/>
      <c r="DF33" s="668"/>
      <c r="DG33" s="668"/>
      <c r="DH33" s="668"/>
      <c r="DI33" s="668"/>
      <c r="DJ33" s="668"/>
      <c r="DK33" s="669"/>
      <c r="DL33" s="664">
        <v>2459016</v>
      </c>
      <c r="DM33" s="668"/>
      <c r="DN33" s="668"/>
      <c r="DO33" s="668"/>
      <c r="DP33" s="668"/>
      <c r="DQ33" s="668"/>
      <c r="DR33" s="668"/>
      <c r="DS33" s="668"/>
      <c r="DT33" s="668"/>
      <c r="DU33" s="668"/>
      <c r="DV33" s="669"/>
      <c r="DW33" s="661">
        <v>47.7</v>
      </c>
      <c r="DX33" s="670"/>
      <c r="DY33" s="670"/>
      <c r="DZ33" s="670"/>
      <c r="EA33" s="670"/>
      <c r="EB33" s="670"/>
      <c r="EC33" s="689"/>
    </row>
    <row r="34" spans="2:133" ht="11.25" customHeight="1" x14ac:dyDescent="0.15">
      <c r="B34" s="655" t="s">
        <v>320</v>
      </c>
      <c r="C34" s="656"/>
      <c r="D34" s="656"/>
      <c r="E34" s="656"/>
      <c r="F34" s="656"/>
      <c r="G34" s="656"/>
      <c r="H34" s="656"/>
      <c r="I34" s="656"/>
      <c r="J34" s="656"/>
      <c r="K34" s="656"/>
      <c r="L34" s="656"/>
      <c r="M34" s="656"/>
      <c r="N34" s="656"/>
      <c r="O34" s="656"/>
      <c r="P34" s="656"/>
      <c r="Q34" s="657"/>
      <c r="R34" s="658">
        <v>369635</v>
      </c>
      <c r="S34" s="659"/>
      <c r="T34" s="659"/>
      <c r="U34" s="659"/>
      <c r="V34" s="659"/>
      <c r="W34" s="659"/>
      <c r="X34" s="659"/>
      <c r="Y34" s="660"/>
      <c r="Z34" s="684">
        <v>3.9</v>
      </c>
      <c r="AA34" s="684"/>
      <c r="AB34" s="684"/>
      <c r="AC34" s="684"/>
      <c r="AD34" s="685" t="s">
        <v>127</v>
      </c>
      <c r="AE34" s="685"/>
      <c r="AF34" s="685"/>
      <c r="AG34" s="685"/>
      <c r="AH34" s="685"/>
      <c r="AI34" s="685"/>
      <c r="AJ34" s="685"/>
      <c r="AK34" s="685"/>
      <c r="AL34" s="661" t="s">
        <v>127</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321</v>
      </c>
      <c r="CE34" s="656"/>
      <c r="CF34" s="656"/>
      <c r="CG34" s="656"/>
      <c r="CH34" s="656"/>
      <c r="CI34" s="656"/>
      <c r="CJ34" s="656"/>
      <c r="CK34" s="656"/>
      <c r="CL34" s="656"/>
      <c r="CM34" s="656"/>
      <c r="CN34" s="656"/>
      <c r="CO34" s="656"/>
      <c r="CP34" s="656"/>
      <c r="CQ34" s="657"/>
      <c r="CR34" s="658">
        <v>1260184</v>
      </c>
      <c r="CS34" s="659"/>
      <c r="CT34" s="659"/>
      <c r="CU34" s="659"/>
      <c r="CV34" s="659"/>
      <c r="CW34" s="659"/>
      <c r="CX34" s="659"/>
      <c r="CY34" s="660"/>
      <c r="CZ34" s="661">
        <v>14.7</v>
      </c>
      <c r="DA34" s="670"/>
      <c r="DB34" s="670"/>
      <c r="DC34" s="671"/>
      <c r="DD34" s="664">
        <v>705202</v>
      </c>
      <c r="DE34" s="659"/>
      <c r="DF34" s="659"/>
      <c r="DG34" s="659"/>
      <c r="DH34" s="659"/>
      <c r="DI34" s="659"/>
      <c r="DJ34" s="659"/>
      <c r="DK34" s="660"/>
      <c r="DL34" s="664">
        <v>486878</v>
      </c>
      <c r="DM34" s="659"/>
      <c r="DN34" s="659"/>
      <c r="DO34" s="659"/>
      <c r="DP34" s="659"/>
      <c r="DQ34" s="659"/>
      <c r="DR34" s="659"/>
      <c r="DS34" s="659"/>
      <c r="DT34" s="659"/>
      <c r="DU34" s="659"/>
      <c r="DV34" s="660"/>
      <c r="DW34" s="661">
        <v>9.4</v>
      </c>
      <c r="DX34" s="670"/>
      <c r="DY34" s="670"/>
      <c r="DZ34" s="670"/>
      <c r="EA34" s="670"/>
      <c r="EB34" s="670"/>
      <c r="EC34" s="689"/>
    </row>
    <row r="35" spans="2:133" ht="11.25" customHeight="1" x14ac:dyDescent="0.15">
      <c r="B35" s="655" t="s">
        <v>322</v>
      </c>
      <c r="C35" s="656"/>
      <c r="D35" s="656"/>
      <c r="E35" s="656"/>
      <c r="F35" s="656"/>
      <c r="G35" s="656"/>
      <c r="H35" s="656"/>
      <c r="I35" s="656"/>
      <c r="J35" s="656"/>
      <c r="K35" s="656"/>
      <c r="L35" s="656"/>
      <c r="M35" s="656"/>
      <c r="N35" s="656"/>
      <c r="O35" s="656"/>
      <c r="P35" s="656"/>
      <c r="Q35" s="657"/>
      <c r="R35" s="658">
        <v>9334</v>
      </c>
      <c r="S35" s="659"/>
      <c r="T35" s="659"/>
      <c r="U35" s="659"/>
      <c r="V35" s="659"/>
      <c r="W35" s="659"/>
      <c r="X35" s="659"/>
      <c r="Y35" s="660"/>
      <c r="Z35" s="684">
        <v>0.1</v>
      </c>
      <c r="AA35" s="684"/>
      <c r="AB35" s="684"/>
      <c r="AC35" s="684"/>
      <c r="AD35" s="685" t="s">
        <v>127</v>
      </c>
      <c r="AE35" s="685"/>
      <c r="AF35" s="685"/>
      <c r="AG35" s="685"/>
      <c r="AH35" s="685"/>
      <c r="AI35" s="685"/>
      <c r="AJ35" s="685"/>
      <c r="AK35" s="685"/>
      <c r="AL35" s="661" t="s">
        <v>127</v>
      </c>
      <c r="AM35" s="662"/>
      <c r="AN35" s="662"/>
      <c r="AO35" s="686"/>
      <c r="AP35" s="216"/>
      <c r="AQ35" s="711" t="s">
        <v>323</v>
      </c>
      <c r="AR35" s="712"/>
      <c r="AS35" s="712"/>
      <c r="AT35" s="712"/>
      <c r="AU35" s="712"/>
      <c r="AV35" s="712"/>
      <c r="AW35" s="712"/>
      <c r="AX35" s="712"/>
      <c r="AY35" s="712"/>
      <c r="AZ35" s="712"/>
      <c r="BA35" s="712"/>
      <c r="BB35" s="712"/>
      <c r="BC35" s="712"/>
      <c r="BD35" s="712"/>
      <c r="BE35" s="712"/>
      <c r="BF35" s="713"/>
      <c r="BG35" s="711" t="s">
        <v>324</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325</v>
      </c>
      <c r="CE35" s="656"/>
      <c r="CF35" s="656"/>
      <c r="CG35" s="656"/>
      <c r="CH35" s="656"/>
      <c r="CI35" s="656"/>
      <c r="CJ35" s="656"/>
      <c r="CK35" s="656"/>
      <c r="CL35" s="656"/>
      <c r="CM35" s="656"/>
      <c r="CN35" s="656"/>
      <c r="CO35" s="656"/>
      <c r="CP35" s="656"/>
      <c r="CQ35" s="657"/>
      <c r="CR35" s="658">
        <v>198628</v>
      </c>
      <c r="CS35" s="668"/>
      <c r="CT35" s="668"/>
      <c r="CU35" s="668"/>
      <c r="CV35" s="668"/>
      <c r="CW35" s="668"/>
      <c r="CX35" s="668"/>
      <c r="CY35" s="669"/>
      <c r="CZ35" s="661">
        <v>2.2999999999999998</v>
      </c>
      <c r="DA35" s="670"/>
      <c r="DB35" s="670"/>
      <c r="DC35" s="671"/>
      <c r="DD35" s="664">
        <v>153661</v>
      </c>
      <c r="DE35" s="668"/>
      <c r="DF35" s="668"/>
      <c r="DG35" s="668"/>
      <c r="DH35" s="668"/>
      <c r="DI35" s="668"/>
      <c r="DJ35" s="668"/>
      <c r="DK35" s="669"/>
      <c r="DL35" s="664">
        <v>87917</v>
      </c>
      <c r="DM35" s="668"/>
      <c r="DN35" s="668"/>
      <c r="DO35" s="668"/>
      <c r="DP35" s="668"/>
      <c r="DQ35" s="668"/>
      <c r="DR35" s="668"/>
      <c r="DS35" s="668"/>
      <c r="DT35" s="668"/>
      <c r="DU35" s="668"/>
      <c r="DV35" s="669"/>
      <c r="DW35" s="661">
        <v>1.7</v>
      </c>
      <c r="DX35" s="670"/>
      <c r="DY35" s="670"/>
      <c r="DZ35" s="670"/>
      <c r="EA35" s="670"/>
      <c r="EB35" s="670"/>
      <c r="EC35" s="689"/>
    </row>
    <row r="36" spans="2:133" ht="11.25" customHeight="1" x14ac:dyDescent="0.15">
      <c r="B36" s="655" t="s">
        <v>326</v>
      </c>
      <c r="C36" s="656"/>
      <c r="D36" s="656"/>
      <c r="E36" s="656"/>
      <c r="F36" s="656"/>
      <c r="G36" s="656"/>
      <c r="H36" s="656"/>
      <c r="I36" s="656"/>
      <c r="J36" s="656"/>
      <c r="K36" s="656"/>
      <c r="L36" s="656"/>
      <c r="M36" s="656"/>
      <c r="N36" s="656"/>
      <c r="O36" s="656"/>
      <c r="P36" s="656"/>
      <c r="Q36" s="657"/>
      <c r="R36" s="658">
        <v>483942</v>
      </c>
      <c r="S36" s="659"/>
      <c r="T36" s="659"/>
      <c r="U36" s="659"/>
      <c r="V36" s="659"/>
      <c r="W36" s="659"/>
      <c r="X36" s="659"/>
      <c r="Y36" s="660"/>
      <c r="Z36" s="684">
        <v>5.0999999999999996</v>
      </c>
      <c r="AA36" s="684"/>
      <c r="AB36" s="684"/>
      <c r="AC36" s="684"/>
      <c r="AD36" s="685" t="s">
        <v>127</v>
      </c>
      <c r="AE36" s="685"/>
      <c r="AF36" s="685"/>
      <c r="AG36" s="685"/>
      <c r="AH36" s="685"/>
      <c r="AI36" s="685"/>
      <c r="AJ36" s="685"/>
      <c r="AK36" s="685"/>
      <c r="AL36" s="661" t="s">
        <v>127</v>
      </c>
      <c r="AM36" s="662"/>
      <c r="AN36" s="662"/>
      <c r="AO36" s="686"/>
      <c r="AP36" s="216"/>
      <c r="AQ36" s="702" t="s">
        <v>327</v>
      </c>
      <c r="AR36" s="703"/>
      <c r="AS36" s="703"/>
      <c r="AT36" s="703"/>
      <c r="AU36" s="703"/>
      <c r="AV36" s="703"/>
      <c r="AW36" s="703"/>
      <c r="AX36" s="703"/>
      <c r="AY36" s="704"/>
      <c r="AZ36" s="705">
        <v>1443478</v>
      </c>
      <c r="BA36" s="706"/>
      <c r="BB36" s="706"/>
      <c r="BC36" s="706"/>
      <c r="BD36" s="706"/>
      <c r="BE36" s="706"/>
      <c r="BF36" s="707"/>
      <c r="BG36" s="708" t="s">
        <v>328</v>
      </c>
      <c r="BH36" s="709"/>
      <c r="BI36" s="709"/>
      <c r="BJ36" s="709"/>
      <c r="BK36" s="709"/>
      <c r="BL36" s="709"/>
      <c r="BM36" s="709"/>
      <c r="BN36" s="709"/>
      <c r="BO36" s="709"/>
      <c r="BP36" s="709"/>
      <c r="BQ36" s="709"/>
      <c r="BR36" s="709"/>
      <c r="BS36" s="709"/>
      <c r="BT36" s="709"/>
      <c r="BU36" s="710"/>
      <c r="BV36" s="705">
        <v>53923</v>
      </c>
      <c r="BW36" s="706"/>
      <c r="BX36" s="706"/>
      <c r="BY36" s="706"/>
      <c r="BZ36" s="706"/>
      <c r="CA36" s="706"/>
      <c r="CB36" s="707"/>
      <c r="CD36" s="655" t="s">
        <v>329</v>
      </c>
      <c r="CE36" s="656"/>
      <c r="CF36" s="656"/>
      <c r="CG36" s="656"/>
      <c r="CH36" s="656"/>
      <c r="CI36" s="656"/>
      <c r="CJ36" s="656"/>
      <c r="CK36" s="656"/>
      <c r="CL36" s="656"/>
      <c r="CM36" s="656"/>
      <c r="CN36" s="656"/>
      <c r="CO36" s="656"/>
      <c r="CP36" s="656"/>
      <c r="CQ36" s="657"/>
      <c r="CR36" s="658">
        <v>2010214</v>
      </c>
      <c r="CS36" s="659"/>
      <c r="CT36" s="659"/>
      <c r="CU36" s="659"/>
      <c r="CV36" s="659"/>
      <c r="CW36" s="659"/>
      <c r="CX36" s="659"/>
      <c r="CY36" s="660"/>
      <c r="CZ36" s="661">
        <v>23.4</v>
      </c>
      <c r="DA36" s="670"/>
      <c r="DB36" s="670"/>
      <c r="DC36" s="671"/>
      <c r="DD36" s="664">
        <v>1537872</v>
      </c>
      <c r="DE36" s="659"/>
      <c r="DF36" s="659"/>
      <c r="DG36" s="659"/>
      <c r="DH36" s="659"/>
      <c r="DI36" s="659"/>
      <c r="DJ36" s="659"/>
      <c r="DK36" s="660"/>
      <c r="DL36" s="664">
        <v>1479591</v>
      </c>
      <c r="DM36" s="659"/>
      <c r="DN36" s="659"/>
      <c r="DO36" s="659"/>
      <c r="DP36" s="659"/>
      <c r="DQ36" s="659"/>
      <c r="DR36" s="659"/>
      <c r="DS36" s="659"/>
      <c r="DT36" s="659"/>
      <c r="DU36" s="659"/>
      <c r="DV36" s="660"/>
      <c r="DW36" s="661">
        <v>28.7</v>
      </c>
      <c r="DX36" s="670"/>
      <c r="DY36" s="670"/>
      <c r="DZ36" s="670"/>
      <c r="EA36" s="670"/>
      <c r="EB36" s="670"/>
      <c r="EC36" s="689"/>
    </row>
    <row r="37" spans="2:133" ht="11.25" customHeight="1" x14ac:dyDescent="0.15">
      <c r="B37" s="655" t="s">
        <v>330</v>
      </c>
      <c r="C37" s="656"/>
      <c r="D37" s="656"/>
      <c r="E37" s="656"/>
      <c r="F37" s="656"/>
      <c r="G37" s="656"/>
      <c r="H37" s="656"/>
      <c r="I37" s="656"/>
      <c r="J37" s="656"/>
      <c r="K37" s="656"/>
      <c r="L37" s="656"/>
      <c r="M37" s="656"/>
      <c r="N37" s="656"/>
      <c r="O37" s="656"/>
      <c r="P37" s="656"/>
      <c r="Q37" s="657"/>
      <c r="R37" s="658">
        <v>987228</v>
      </c>
      <c r="S37" s="659"/>
      <c r="T37" s="659"/>
      <c r="U37" s="659"/>
      <c r="V37" s="659"/>
      <c r="W37" s="659"/>
      <c r="X37" s="659"/>
      <c r="Y37" s="660"/>
      <c r="Z37" s="684">
        <v>10.5</v>
      </c>
      <c r="AA37" s="684"/>
      <c r="AB37" s="684"/>
      <c r="AC37" s="684"/>
      <c r="AD37" s="685" t="s">
        <v>127</v>
      </c>
      <c r="AE37" s="685"/>
      <c r="AF37" s="685"/>
      <c r="AG37" s="685"/>
      <c r="AH37" s="685"/>
      <c r="AI37" s="685"/>
      <c r="AJ37" s="685"/>
      <c r="AK37" s="685"/>
      <c r="AL37" s="661" t="s">
        <v>127</v>
      </c>
      <c r="AM37" s="662"/>
      <c r="AN37" s="662"/>
      <c r="AO37" s="686"/>
      <c r="AQ37" s="690" t="s">
        <v>331</v>
      </c>
      <c r="AR37" s="691"/>
      <c r="AS37" s="691"/>
      <c r="AT37" s="691"/>
      <c r="AU37" s="691"/>
      <c r="AV37" s="691"/>
      <c r="AW37" s="691"/>
      <c r="AX37" s="691"/>
      <c r="AY37" s="692"/>
      <c r="AZ37" s="658">
        <v>446227</v>
      </c>
      <c r="BA37" s="659"/>
      <c r="BB37" s="659"/>
      <c r="BC37" s="659"/>
      <c r="BD37" s="668"/>
      <c r="BE37" s="668"/>
      <c r="BF37" s="693"/>
      <c r="BG37" s="655" t="s">
        <v>332</v>
      </c>
      <c r="BH37" s="656"/>
      <c r="BI37" s="656"/>
      <c r="BJ37" s="656"/>
      <c r="BK37" s="656"/>
      <c r="BL37" s="656"/>
      <c r="BM37" s="656"/>
      <c r="BN37" s="656"/>
      <c r="BO37" s="656"/>
      <c r="BP37" s="656"/>
      <c r="BQ37" s="656"/>
      <c r="BR37" s="656"/>
      <c r="BS37" s="656"/>
      <c r="BT37" s="656"/>
      <c r="BU37" s="657"/>
      <c r="BV37" s="658">
        <v>46365</v>
      </c>
      <c r="BW37" s="659"/>
      <c r="BX37" s="659"/>
      <c r="BY37" s="659"/>
      <c r="BZ37" s="659"/>
      <c r="CA37" s="659"/>
      <c r="CB37" s="694"/>
      <c r="CD37" s="655" t="s">
        <v>333</v>
      </c>
      <c r="CE37" s="656"/>
      <c r="CF37" s="656"/>
      <c r="CG37" s="656"/>
      <c r="CH37" s="656"/>
      <c r="CI37" s="656"/>
      <c r="CJ37" s="656"/>
      <c r="CK37" s="656"/>
      <c r="CL37" s="656"/>
      <c r="CM37" s="656"/>
      <c r="CN37" s="656"/>
      <c r="CO37" s="656"/>
      <c r="CP37" s="656"/>
      <c r="CQ37" s="657"/>
      <c r="CR37" s="658">
        <v>148776</v>
      </c>
      <c r="CS37" s="668"/>
      <c r="CT37" s="668"/>
      <c r="CU37" s="668"/>
      <c r="CV37" s="668"/>
      <c r="CW37" s="668"/>
      <c r="CX37" s="668"/>
      <c r="CY37" s="669"/>
      <c r="CZ37" s="661">
        <v>1.7</v>
      </c>
      <c r="DA37" s="670"/>
      <c r="DB37" s="670"/>
      <c r="DC37" s="671"/>
      <c r="DD37" s="664">
        <v>138348</v>
      </c>
      <c r="DE37" s="668"/>
      <c r="DF37" s="668"/>
      <c r="DG37" s="668"/>
      <c r="DH37" s="668"/>
      <c r="DI37" s="668"/>
      <c r="DJ37" s="668"/>
      <c r="DK37" s="669"/>
      <c r="DL37" s="664">
        <v>138335</v>
      </c>
      <c r="DM37" s="668"/>
      <c r="DN37" s="668"/>
      <c r="DO37" s="668"/>
      <c r="DP37" s="668"/>
      <c r="DQ37" s="668"/>
      <c r="DR37" s="668"/>
      <c r="DS37" s="668"/>
      <c r="DT37" s="668"/>
      <c r="DU37" s="668"/>
      <c r="DV37" s="669"/>
      <c r="DW37" s="661">
        <v>2.7</v>
      </c>
      <c r="DX37" s="670"/>
      <c r="DY37" s="670"/>
      <c r="DZ37" s="670"/>
      <c r="EA37" s="670"/>
      <c r="EB37" s="670"/>
      <c r="EC37" s="689"/>
    </row>
    <row r="38" spans="2:133" ht="11.25" customHeight="1" x14ac:dyDescent="0.15">
      <c r="B38" s="655" t="s">
        <v>334</v>
      </c>
      <c r="C38" s="656"/>
      <c r="D38" s="656"/>
      <c r="E38" s="656"/>
      <c r="F38" s="656"/>
      <c r="G38" s="656"/>
      <c r="H38" s="656"/>
      <c r="I38" s="656"/>
      <c r="J38" s="656"/>
      <c r="K38" s="656"/>
      <c r="L38" s="656"/>
      <c r="M38" s="656"/>
      <c r="N38" s="656"/>
      <c r="O38" s="656"/>
      <c r="P38" s="656"/>
      <c r="Q38" s="657"/>
      <c r="R38" s="658">
        <v>191706</v>
      </c>
      <c r="S38" s="659"/>
      <c r="T38" s="659"/>
      <c r="U38" s="659"/>
      <c r="V38" s="659"/>
      <c r="W38" s="659"/>
      <c r="X38" s="659"/>
      <c r="Y38" s="660"/>
      <c r="Z38" s="684">
        <v>2</v>
      </c>
      <c r="AA38" s="684"/>
      <c r="AB38" s="684"/>
      <c r="AC38" s="684"/>
      <c r="AD38" s="685" t="s">
        <v>127</v>
      </c>
      <c r="AE38" s="685"/>
      <c r="AF38" s="685"/>
      <c r="AG38" s="685"/>
      <c r="AH38" s="685"/>
      <c r="AI38" s="685"/>
      <c r="AJ38" s="685"/>
      <c r="AK38" s="685"/>
      <c r="AL38" s="661" t="s">
        <v>127</v>
      </c>
      <c r="AM38" s="662"/>
      <c r="AN38" s="662"/>
      <c r="AO38" s="686"/>
      <c r="AQ38" s="690" t="s">
        <v>335</v>
      </c>
      <c r="AR38" s="691"/>
      <c r="AS38" s="691"/>
      <c r="AT38" s="691"/>
      <c r="AU38" s="691"/>
      <c r="AV38" s="691"/>
      <c r="AW38" s="691"/>
      <c r="AX38" s="691"/>
      <c r="AY38" s="692"/>
      <c r="AZ38" s="658">
        <v>430197</v>
      </c>
      <c r="BA38" s="659"/>
      <c r="BB38" s="659"/>
      <c r="BC38" s="659"/>
      <c r="BD38" s="668"/>
      <c r="BE38" s="668"/>
      <c r="BF38" s="693"/>
      <c r="BG38" s="655" t="s">
        <v>336</v>
      </c>
      <c r="BH38" s="656"/>
      <c r="BI38" s="656"/>
      <c r="BJ38" s="656"/>
      <c r="BK38" s="656"/>
      <c r="BL38" s="656"/>
      <c r="BM38" s="656"/>
      <c r="BN38" s="656"/>
      <c r="BO38" s="656"/>
      <c r="BP38" s="656"/>
      <c r="BQ38" s="656"/>
      <c r="BR38" s="656"/>
      <c r="BS38" s="656"/>
      <c r="BT38" s="656"/>
      <c r="BU38" s="657"/>
      <c r="BV38" s="658">
        <v>1740</v>
      </c>
      <c r="BW38" s="659"/>
      <c r="BX38" s="659"/>
      <c r="BY38" s="659"/>
      <c r="BZ38" s="659"/>
      <c r="CA38" s="659"/>
      <c r="CB38" s="694"/>
      <c r="CD38" s="655" t="s">
        <v>337</v>
      </c>
      <c r="CE38" s="656"/>
      <c r="CF38" s="656"/>
      <c r="CG38" s="656"/>
      <c r="CH38" s="656"/>
      <c r="CI38" s="656"/>
      <c r="CJ38" s="656"/>
      <c r="CK38" s="656"/>
      <c r="CL38" s="656"/>
      <c r="CM38" s="656"/>
      <c r="CN38" s="656"/>
      <c r="CO38" s="656"/>
      <c r="CP38" s="656"/>
      <c r="CQ38" s="657"/>
      <c r="CR38" s="658">
        <v>495969</v>
      </c>
      <c r="CS38" s="659"/>
      <c r="CT38" s="659"/>
      <c r="CU38" s="659"/>
      <c r="CV38" s="659"/>
      <c r="CW38" s="659"/>
      <c r="CX38" s="659"/>
      <c r="CY38" s="660"/>
      <c r="CZ38" s="661">
        <v>5.8</v>
      </c>
      <c r="DA38" s="670"/>
      <c r="DB38" s="670"/>
      <c r="DC38" s="671"/>
      <c r="DD38" s="664">
        <v>415110</v>
      </c>
      <c r="DE38" s="659"/>
      <c r="DF38" s="659"/>
      <c r="DG38" s="659"/>
      <c r="DH38" s="659"/>
      <c r="DI38" s="659"/>
      <c r="DJ38" s="659"/>
      <c r="DK38" s="660"/>
      <c r="DL38" s="664">
        <v>404630</v>
      </c>
      <c r="DM38" s="659"/>
      <c r="DN38" s="659"/>
      <c r="DO38" s="659"/>
      <c r="DP38" s="659"/>
      <c r="DQ38" s="659"/>
      <c r="DR38" s="659"/>
      <c r="DS38" s="659"/>
      <c r="DT38" s="659"/>
      <c r="DU38" s="659"/>
      <c r="DV38" s="660"/>
      <c r="DW38" s="661">
        <v>7.9</v>
      </c>
      <c r="DX38" s="670"/>
      <c r="DY38" s="670"/>
      <c r="DZ38" s="670"/>
      <c r="EA38" s="670"/>
      <c r="EB38" s="670"/>
      <c r="EC38" s="689"/>
    </row>
    <row r="39" spans="2:133" ht="11.25" customHeight="1" x14ac:dyDescent="0.15">
      <c r="B39" s="655" t="s">
        <v>338</v>
      </c>
      <c r="C39" s="656"/>
      <c r="D39" s="656"/>
      <c r="E39" s="656"/>
      <c r="F39" s="656"/>
      <c r="G39" s="656"/>
      <c r="H39" s="656"/>
      <c r="I39" s="656"/>
      <c r="J39" s="656"/>
      <c r="K39" s="656"/>
      <c r="L39" s="656"/>
      <c r="M39" s="656"/>
      <c r="N39" s="656"/>
      <c r="O39" s="656"/>
      <c r="P39" s="656"/>
      <c r="Q39" s="657"/>
      <c r="R39" s="658">
        <v>137683</v>
      </c>
      <c r="S39" s="659"/>
      <c r="T39" s="659"/>
      <c r="U39" s="659"/>
      <c r="V39" s="659"/>
      <c r="W39" s="659"/>
      <c r="X39" s="659"/>
      <c r="Y39" s="660"/>
      <c r="Z39" s="684">
        <v>1.5</v>
      </c>
      <c r="AA39" s="684"/>
      <c r="AB39" s="684"/>
      <c r="AC39" s="684"/>
      <c r="AD39" s="685">
        <v>3</v>
      </c>
      <c r="AE39" s="685"/>
      <c r="AF39" s="685"/>
      <c r="AG39" s="685"/>
      <c r="AH39" s="685"/>
      <c r="AI39" s="685"/>
      <c r="AJ39" s="685"/>
      <c r="AK39" s="685"/>
      <c r="AL39" s="661">
        <v>0</v>
      </c>
      <c r="AM39" s="662"/>
      <c r="AN39" s="662"/>
      <c r="AO39" s="686"/>
      <c r="AQ39" s="690" t="s">
        <v>339</v>
      </c>
      <c r="AR39" s="691"/>
      <c r="AS39" s="691"/>
      <c r="AT39" s="691"/>
      <c r="AU39" s="691"/>
      <c r="AV39" s="691"/>
      <c r="AW39" s="691"/>
      <c r="AX39" s="691"/>
      <c r="AY39" s="692"/>
      <c r="AZ39" s="658">
        <v>71085</v>
      </c>
      <c r="BA39" s="659"/>
      <c r="BB39" s="659"/>
      <c r="BC39" s="659"/>
      <c r="BD39" s="668"/>
      <c r="BE39" s="668"/>
      <c r="BF39" s="693"/>
      <c r="BG39" s="655" t="s">
        <v>340</v>
      </c>
      <c r="BH39" s="656"/>
      <c r="BI39" s="656"/>
      <c r="BJ39" s="656"/>
      <c r="BK39" s="656"/>
      <c r="BL39" s="656"/>
      <c r="BM39" s="656"/>
      <c r="BN39" s="656"/>
      <c r="BO39" s="656"/>
      <c r="BP39" s="656"/>
      <c r="BQ39" s="656"/>
      <c r="BR39" s="656"/>
      <c r="BS39" s="656"/>
      <c r="BT39" s="656"/>
      <c r="BU39" s="657"/>
      <c r="BV39" s="658">
        <v>2765</v>
      </c>
      <c r="BW39" s="659"/>
      <c r="BX39" s="659"/>
      <c r="BY39" s="659"/>
      <c r="BZ39" s="659"/>
      <c r="CA39" s="659"/>
      <c r="CB39" s="694"/>
      <c r="CD39" s="655" t="s">
        <v>341</v>
      </c>
      <c r="CE39" s="656"/>
      <c r="CF39" s="656"/>
      <c r="CG39" s="656"/>
      <c r="CH39" s="656"/>
      <c r="CI39" s="656"/>
      <c r="CJ39" s="656"/>
      <c r="CK39" s="656"/>
      <c r="CL39" s="656"/>
      <c r="CM39" s="656"/>
      <c r="CN39" s="656"/>
      <c r="CO39" s="656"/>
      <c r="CP39" s="656"/>
      <c r="CQ39" s="657"/>
      <c r="CR39" s="658">
        <v>274723</v>
      </c>
      <c r="CS39" s="668"/>
      <c r="CT39" s="668"/>
      <c r="CU39" s="668"/>
      <c r="CV39" s="668"/>
      <c r="CW39" s="668"/>
      <c r="CX39" s="668"/>
      <c r="CY39" s="669"/>
      <c r="CZ39" s="661">
        <v>3.2</v>
      </c>
      <c r="DA39" s="670"/>
      <c r="DB39" s="670"/>
      <c r="DC39" s="671"/>
      <c r="DD39" s="664">
        <v>85135</v>
      </c>
      <c r="DE39" s="668"/>
      <c r="DF39" s="668"/>
      <c r="DG39" s="668"/>
      <c r="DH39" s="668"/>
      <c r="DI39" s="668"/>
      <c r="DJ39" s="668"/>
      <c r="DK39" s="669"/>
      <c r="DL39" s="664" t="s">
        <v>127</v>
      </c>
      <c r="DM39" s="668"/>
      <c r="DN39" s="668"/>
      <c r="DO39" s="668"/>
      <c r="DP39" s="668"/>
      <c r="DQ39" s="668"/>
      <c r="DR39" s="668"/>
      <c r="DS39" s="668"/>
      <c r="DT39" s="668"/>
      <c r="DU39" s="668"/>
      <c r="DV39" s="669"/>
      <c r="DW39" s="661" t="s">
        <v>127</v>
      </c>
      <c r="DX39" s="670"/>
      <c r="DY39" s="670"/>
      <c r="DZ39" s="670"/>
      <c r="EA39" s="670"/>
      <c r="EB39" s="670"/>
      <c r="EC39" s="689"/>
    </row>
    <row r="40" spans="2:133" ht="11.25" customHeight="1" x14ac:dyDescent="0.15">
      <c r="B40" s="655" t="s">
        <v>342</v>
      </c>
      <c r="C40" s="656"/>
      <c r="D40" s="656"/>
      <c r="E40" s="656"/>
      <c r="F40" s="656"/>
      <c r="G40" s="656"/>
      <c r="H40" s="656"/>
      <c r="I40" s="656"/>
      <c r="J40" s="656"/>
      <c r="K40" s="656"/>
      <c r="L40" s="656"/>
      <c r="M40" s="656"/>
      <c r="N40" s="656"/>
      <c r="O40" s="656"/>
      <c r="P40" s="656"/>
      <c r="Q40" s="657"/>
      <c r="R40" s="658">
        <v>870500</v>
      </c>
      <c r="S40" s="659"/>
      <c r="T40" s="659"/>
      <c r="U40" s="659"/>
      <c r="V40" s="659"/>
      <c r="W40" s="659"/>
      <c r="X40" s="659"/>
      <c r="Y40" s="660"/>
      <c r="Z40" s="684">
        <v>9.1999999999999993</v>
      </c>
      <c r="AA40" s="684"/>
      <c r="AB40" s="684"/>
      <c r="AC40" s="684"/>
      <c r="AD40" s="685" t="s">
        <v>127</v>
      </c>
      <c r="AE40" s="685"/>
      <c r="AF40" s="685"/>
      <c r="AG40" s="685"/>
      <c r="AH40" s="685"/>
      <c r="AI40" s="685"/>
      <c r="AJ40" s="685"/>
      <c r="AK40" s="685"/>
      <c r="AL40" s="661" t="s">
        <v>127</v>
      </c>
      <c r="AM40" s="662"/>
      <c r="AN40" s="662"/>
      <c r="AO40" s="686"/>
      <c r="AQ40" s="690" t="s">
        <v>343</v>
      </c>
      <c r="AR40" s="691"/>
      <c r="AS40" s="691"/>
      <c r="AT40" s="691"/>
      <c r="AU40" s="691"/>
      <c r="AV40" s="691"/>
      <c r="AW40" s="691"/>
      <c r="AX40" s="691"/>
      <c r="AY40" s="692"/>
      <c r="AZ40" s="658" t="s">
        <v>127</v>
      </c>
      <c r="BA40" s="659"/>
      <c r="BB40" s="659"/>
      <c r="BC40" s="659"/>
      <c r="BD40" s="668"/>
      <c r="BE40" s="668"/>
      <c r="BF40" s="693"/>
      <c r="BG40" s="695" t="s">
        <v>344</v>
      </c>
      <c r="BH40" s="696"/>
      <c r="BI40" s="696"/>
      <c r="BJ40" s="696"/>
      <c r="BK40" s="696"/>
      <c r="BL40" s="359"/>
      <c r="BM40" s="656" t="s">
        <v>345</v>
      </c>
      <c r="BN40" s="656"/>
      <c r="BO40" s="656"/>
      <c r="BP40" s="656"/>
      <c r="BQ40" s="656"/>
      <c r="BR40" s="656"/>
      <c r="BS40" s="656"/>
      <c r="BT40" s="656"/>
      <c r="BU40" s="657"/>
      <c r="BV40" s="658">
        <v>92</v>
      </c>
      <c r="BW40" s="659"/>
      <c r="BX40" s="659"/>
      <c r="BY40" s="659"/>
      <c r="BZ40" s="659"/>
      <c r="CA40" s="659"/>
      <c r="CB40" s="694"/>
      <c r="CD40" s="655" t="s">
        <v>346</v>
      </c>
      <c r="CE40" s="656"/>
      <c r="CF40" s="656"/>
      <c r="CG40" s="656"/>
      <c r="CH40" s="656"/>
      <c r="CI40" s="656"/>
      <c r="CJ40" s="656"/>
      <c r="CK40" s="656"/>
      <c r="CL40" s="656"/>
      <c r="CM40" s="656"/>
      <c r="CN40" s="656"/>
      <c r="CO40" s="656"/>
      <c r="CP40" s="656"/>
      <c r="CQ40" s="657"/>
      <c r="CR40" s="658">
        <v>10000</v>
      </c>
      <c r="CS40" s="659"/>
      <c r="CT40" s="659"/>
      <c r="CU40" s="659"/>
      <c r="CV40" s="659"/>
      <c r="CW40" s="659"/>
      <c r="CX40" s="659"/>
      <c r="CY40" s="660"/>
      <c r="CZ40" s="661">
        <v>0.1</v>
      </c>
      <c r="DA40" s="670"/>
      <c r="DB40" s="670"/>
      <c r="DC40" s="671"/>
      <c r="DD40" s="664">
        <v>10000</v>
      </c>
      <c r="DE40" s="659"/>
      <c r="DF40" s="659"/>
      <c r="DG40" s="659"/>
      <c r="DH40" s="659"/>
      <c r="DI40" s="659"/>
      <c r="DJ40" s="659"/>
      <c r="DK40" s="660"/>
      <c r="DL40" s="664" t="s">
        <v>127</v>
      </c>
      <c r="DM40" s="659"/>
      <c r="DN40" s="659"/>
      <c r="DO40" s="659"/>
      <c r="DP40" s="659"/>
      <c r="DQ40" s="659"/>
      <c r="DR40" s="659"/>
      <c r="DS40" s="659"/>
      <c r="DT40" s="659"/>
      <c r="DU40" s="659"/>
      <c r="DV40" s="660"/>
      <c r="DW40" s="661" t="s">
        <v>127</v>
      </c>
      <c r="DX40" s="670"/>
      <c r="DY40" s="670"/>
      <c r="DZ40" s="670"/>
      <c r="EA40" s="670"/>
      <c r="EB40" s="670"/>
      <c r="EC40" s="689"/>
    </row>
    <row r="41" spans="2:133" ht="11.25" customHeight="1" x14ac:dyDescent="0.15">
      <c r="B41" s="655" t="s">
        <v>347</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84" t="s">
        <v>127</v>
      </c>
      <c r="AA41" s="684"/>
      <c r="AB41" s="684"/>
      <c r="AC41" s="684"/>
      <c r="AD41" s="685" t="s">
        <v>127</v>
      </c>
      <c r="AE41" s="685"/>
      <c r="AF41" s="685"/>
      <c r="AG41" s="685"/>
      <c r="AH41" s="685"/>
      <c r="AI41" s="685"/>
      <c r="AJ41" s="685"/>
      <c r="AK41" s="685"/>
      <c r="AL41" s="661" t="s">
        <v>127</v>
      </c>
      <c r="AM41" s="662"/>
      <c r="AN41" s="662"/>
      <c r="AO41" s="686"/>
      <c r="AQ41" s="690" t="s">
        <v>348</v>
      </c>
      <c r="AR41" s="691"/>
      <c r="AS41" s="691"/>
      <c r="AT41" s="691"/>
      <c r="AU41" s="691"/>
      <c r="AV41" s="691"/>
      <c r="AW41" s="691"/>
      <c r="AX41" s="691"/>
      <c r="AY41" s="692"/>
      <c r="AZ41" s="658">
        <v>91691</v>
      </c>
      <c r="BA41" s="659"/>
      <c r="BB41" s="659"/>
      <c r="BC41" s="659"/>
      <c r="BD41" s="668"/>
      <c r="BE41" s="668"/>
      <c r="BF41" s="693"/>
      <c r="BG41" s="695"/>
      <c r="BH41" s="696"/>
      <c r="BI41" s="696"/>
      <c r="BJ41" s="696"/>
      <c r="BK41" s="696"/>
      <c r="BL41" s="359"/>
      <c r="BM41" s="656" t="s">
        <v>349</v>
      </c>
      <c r="BN41" s="656"/>
      <c r="BO41" s="656"/>
      <c r="BP41" s="656"/>
      <c r="BQ41" s="656"/>
      <c r="BR41" s="656"/>
      <c r="BS41" s="656"/>
      <c r="BT41" s="656"/>
      <c r="BU41" s="657"/>
      <c r="BV41" s="658" t="s">
        <v>127</v>
      </c>
      <c r="BW41" s="659"/>
      <c r="BX41" s="659"/>
      <c r="BY41" s="659"/>
      <c r="BZ41" s="659"/>
      <c r="CA41" s="659"/>
      <c r="CB41" s="694"/>
      <c r="CD41" s="655" t="s">
        <v>350</v>
      </c>
      <c r="CE41" s="656"/>
      <c r="CF41" s="656"/>
      <c r="CG41" s="656"/>
      <c r="CH41" s="656"/>
      <c r="CI41" s="656"/>
      <c r="CJ41" s="656"/>
      <c r="CK41" s="656"/>
      <c r="CL41" s="656"/>
      <c r="CM41" s="656"/>
      <c r="CN41" s="656"/>
      <c r="CO41" s="656"/>
      <c r="CP41" s="656"/>
      <c r="CQ41" s="657"/>
      <c r="CR41" s="658" t="s">
        <v>127</v>
      </c>
      <c r="CS41" s="668"/>
      <c r="CT41" s="668"/>
      <c r="CU41" s="668"/>
      <c r="CV41" s="668"/>
      <c r="CW41" s="668"/>
      <c r="CX41" s="668"/>
      <c r="CY41" s="669"/>
      <c r="CZ41" s="661" t="s">
        <v>127</v>
      </c>
      <c r="DA41" s="670"/>
      <c r="DB41" s="670"/>
      <c r="DC41" s="671"/>
      <c r="DD41" s="664" t="s">
        <v>127</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351</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84" t="s">
        <v>127</v>
      </c>
      <c r="AA42" s="684"/>
      <c r="AB42" s="684"/>
      <c r="AC42" s="684"/>
      <c r="AD42" s="685" t="s">
        <v>127</v>
      </c>
      <c r="AE42" s="685"/>
      <c r="AF42" s="685"/>
      <c r="AG42" s="685"/>
      <c r="AH42" s="685"/>
      <c r="AI42" s="685"/>
      <c r="AJ42" s="685"/>
      <c r="AK42" s="685"/>
      <c r="AL42" s="661" t="s">
        <v>127</v>
      </c>
      <c r="AM42" s="662"/>
      <c r="AN42" s="662"/>
      <c r="AO42" s="686"/>
      <c r="AQ42" s="699" t="s">
        <v>352</v>
      </c>
      <c r="AR42" s="700"/>
      <c r="AS42" s="700"/>
      <c r="AT42" s="700"/>
      <c r="AU42" s="700"/>
      <c r="AV42" s="700"/>
      <c r="AW42" s="700"/>
      <c r="AX42" s="700"/>
      <c r="AY42" s="701"/>
      <c r="AZ42" s="638">
        <v>404278</v>
      </c>
      <c r="BA42" s="672"/>
      <c r="BB42" s="672"/>
      <c r="BC42" s="672"/>
      <c r="BD42" s="639"/>
      <c r="BE42" s="639"/>
      <c r="BF42" s="687"/>
      <c r="BG42" s="697"/>
      <c r="BH42" s="698"/>
      <c r="BI42" s="698"/>
      <c r="BJ42" s="698"/>
      <c r="BK42" s="698"/>
      <c r="BL42" s="357"/>
      <c r="BM42" s="636" t="s">
        <v>353</v>
      </c>
      <c r="BN42" s="636"/>
      <c r="BO42" s="636"/>
      <c r="BP42" s="636"/>
      <c r="BQ42" s="636"/>
      <c r="BR42" s="636"/>
      <c r="BS42" s="636"/>
      <c r="BT42" s="636"/>
      <c r="BU42" s="637"/>
      <c r="BV42" s="638">
        <v>349</v>
      </c>
      <c r="BW42" s="672"/>
      <c r="BX42" s="672"/>
      <c r="BY42" s="672"/>
      <c r="BZ42" s="672"/>
      <c r="CA42" s="672"/>
      <c r="CB42" s="688"/>
      <c r="CD42" s="655" t="s">
        <v>354</v>
      </c>
      <c r="CE42" s="656"/>
      <c r="CF42" s="656"/>
      <c r="CG42" s="656"/>
      <c r="CH42" s="656"/>
      <c r="CI42" s="656"/>
      <c r="CJ42" s="656"/>
      <c r="CK42" s="656"/>
      <c r="CL42" s="656"/>
      <c r="CM42" s="656"/>
      <c r="CN42" s="656"/>
      <c r="CO42" s="656"/>
      <c r="CP42" s="656"/>
      <c r="CQ42" s="657"/>
      <c r="CR42" s="658">
        <v>1161277</v>
      </c>
      <c r="CS42" s="668"/>
      <c r="CT42" s="668"/>
      <c r="CU42" s="668"/>
      <c r="CV42" s="668"/>
      <c r="CW42" s="668"/>
      <c r="CX42" s="668"/>
      <c r="CY42" s="669"/>
      <c r="CZ42" s="661">
        <v>13.5</v>
      </c>
      <c r="DA42" s="670"/>
      <c r="DB42" s="670"/>
      <c r="DC42" s="671"/>
      <c r="DD42" s="664">
        <v>169977</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355</v>
      </c>
      <c r="C43" s="656"/>
      <c r="D43" s="656"/>
      <c r="E43" s="656"/>
      <c r="F43" s="656"/>
      <c r="G43" s="656"/>
      <c r="H43" s="656"/>
      <c r="I43" s="656"/>
      <c r="J43" s="656"/>
      <c r="K43" s="656"/>
      <c r="L43" s="656"/>
      <c r="M43" s="656"/>
      <c r="N43" s="656"/>
      <c r="O43" s="656"/>
      <c r="P43" s="656"/>
      <c r="Q43" s="657"/>
      <c r="R43" s="658">
        <v>187900</v>
      </c>
      <c r="S43" s="659"/>
      <c r="T43" s="659"/>
      <c r="U43" s="659"/>
      <c r="V43" s="659"/>
      <c r="W43" s="659"/>
      <c r="X43" s="659"/>
      <c r="Y43" s="660"/>
      <c r="Z43" s="684">
        <v>2</v>
      </c>
      <c r="AA43" s="684"/>
      <c r="AB43" s="684"/>
      <c r="AC43" s="684"/>
      <c r="AD43" s="685" t="s">
        <v>127</v>
      </c>
      <c r="AE43" s="685"/>
      <c r="AF43" s="685"/>
      <c r="AG43" s="685"/>
      <c r="AH43" s="685"/>
      <c r="AI43" s="685"/>
      <c r="AJ43" s="685"/>
      <c r="AK43" s="685"/>
      <c r="AL43" s="661" t="s">
        <v>127</v>
      </c>
      <c r="AM43" s="662"/>
      <c r="AN43" s="662"/>
      <c r="AO43" s="686"/>
      <c r="CD43" s="655" t="s">
        <v>356</v>
      </c>
      <c r="CE43" s="656"/>
      <c r="CF43" s="656"/>
      <c r="CG43" s="656"/>
      <c r="CH43" s="656"/>
      <c r="CI43" s="656"/>
      <c r="CJ43" s="656"/>
      <c r="CK43" s="656"/>
      <c r="CL43" s="656"/>
      <c r="CM43" s="656"/>
      <c r="CN43" s="656"/>
      <c r="CO43" s="656"/>
      <c r="CP43" s="656"/>
      <c r="CQ43" s="657"/>
      <c r="CR43" s="658">
        <v>25120</v>
      </c>
      <c r="CS43" s="668"/>
      <c r="CT43" s="668"/>
      <c r="CU43" s="668"/>
      <c r="CV43" s="668"/>
      <c r="CW43" s="668"/>
      <c r="CX43" s="668"/>
      <c r="CY43" s="669"/>
      <c r="CZ43" s="661">
        <v>0.3</v>
      </c>
      <c r="DA43" s="670"/>
      <c r="DB43" s="670"/>
      <c r="DC43" s="671"/>
      <c r="DD43" s="664">
        <v>25120</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357</v>
      </c>
      <c r="C44" s="636"/>
      <c r="D44" s="636"/>
      <c r="E44" s="636"/>
      <c r="F44" s="636"/>
      <c r="G44" s="636"/>
      <c r="H44" s="636"/>
      <c r="I44" s="636"/>
      <c r="J44" s="636"/>
      <c r="K44" s="636"/>
      <c r="L44" s="636"/>
      <c r="M44" s="636"/>
      <c r="N44" s="636"/>
      <c r="O44" s="636"/>
      <c r="P44" s="636"/>
      <c r="Q44" s="637"/>
      <c r="R44" s="638">
        <v>9424335</v>
      </c>
      <c r="S44" s="672"/>
      <c r="T44" s="672"/>
      <c r="U44" s="672"/>
      <c r="V44" s="672"/>
      <c r="W44" s="672"/>
      <c r="X44" s="672"/>
      <c r="Y44" s="673"/>
      <c r="Z44" s="674">
        <v>100</v>
      </c>
      <c r="AA44" s="674"/>
      <c r="AB44" s="674"/>
      <c r="AC44" s="674"/>
      <c r="AD44" s="675">
        <v>4965495</v>
      </c>
      <c r="AE44" s="675"/>
      <c r="AF44" s="675"/>
      <c r="AG44" s="675"/>
      <c r="AH44" s="675"/>
      <c r="AI44" s="675"/>
      <c r="AJ44" s="675"/>
      <c r="AK44" s="675"/>
      <c r="AL44" s="641">
        <v>100</v>
      </c>
      <c r="AM44" s="676"/>
      <c r="AN44" s="676"/>
      <c r="AO44" s="677"/>
      <c r="CD44" s="678" t="s">
        <v>304</v>
      </c>
      <c r="CE44" s="679"/>
      <c r="CF44" s="655" t="s">
        <v>358</v>
      </c>
      <c r="CG44" s="656"/>
      <c r="CH44" s="656"/>
      <c r="CI44" s="656"/>
      <c r="CJ44" s="656"/>
      <c r="CK44" s="656"/>
      <c r="CL44" s="656"/>
      <c r="CM44" s="656"/>
      <c r="CN44" s="656"/>
      <c r="CO44" s="656"/>
      <c r="CP44" s="656"/>
      <c r="CQ44" s="657"/>
      <c r="CR44" s="658">
        <v>1136724</v>
      </c>
      <c r="CS44" s="659"/>
      <c r="CT44" s="659"/>
      <c r="CU44" s="659"/>
      <c r="CV44" s="659"/>
      <c r="CW44" s="659"/>
      <c r="CX44" s="659"/>
      <c r="CY44" s="660"/>
      <c r="CZ44" s="661">
        <v>13.2</v>
      </c>
      <c r="DA44" s="662"/>
      <c r="DB44" s="662"/>
      <c r="DC44" s="663"/>
      <c r="DD44" s="664">
        <v>158684</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359</v>
      </c>
      <c r="CG45" s="656"/>
      <c r="CH45" s="656"/>
      <c r="CI45" s="656"/>
      <c r="CJ45" s="656"/>
      <c r="CK45" s="656"/>
      <c r="CL45" s="656"/>
      <c r="CM45" s="656"/>
      <c r="CN45" s="656"/>
      <c r="CO45" s="656"/>
      <c r="CP45" s="656"/>
      <c r="CQ45" s="657"/>
      <c r="CR45" s="658">
        <v>215444</v>
      </c>
      <c r="CS45" s="668"/>
      <c r="CT45" s="668"/>
      <c r="CU45" s="668"/>
      <c r="CV45" s="668"/>
      <c r="CW45" s="668"/>
      <c r="CX45" s="668"/>
      <c r="CY45" s="669"/>
      <c r="CZ45" s="661">
        <v>2.5</v>
      </c>
      <c r="DA45" s="670"/>
      <c r="DB45" s="670"/>
      <c r="DC45" s="671"/>
      <c r="DD45" s="664">
        <v>14018</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360</v>
      </c>
      <c r="CD46" s="680"/>
      <c r="CE46" s="681"/>
      <c r="CF46" s="655" t="s">
        <v>361</v>
      </c>
      <c r="CG46" s="656"/>
      <c r="CH46" s="656"/>
      <c r="CI46" s="656"/>
      <c r="CJ46" s="656"/>
      <c r="CK46" s="656"/>
      <c r="CL46" s="656"/>
      <c r="CM46" s="656"/>
      <c r="CN46" s="656"/>
      <c r="CO46" s="656"/>
      <c r="CP46" s="656"/>
      <c r="CQ46" s="657"/>
      <c r="CR46" s="658">
        <v>872502</v>
      </c>
      <c r="CS46" s="659"/>
      <c r="CT46" s="659"/>
      <c r="CU46" s="659"/>
      <c r="CV46" s="659"/>
      <c r="CW46" s="659"/>
      <c r="CX46" s="659"/>
      <c r="CY46" s="660"/>
      <c r="CZ46" s="661">
        <v>10.1</v>
      </c>
      <c r="DA46" s="662"/>
      <c r="DB46" s="662"/>
      <c r="DC46" s="663"/>
      <c r="DD46" s="664">
        <v>132688</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362</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363</v>
      </c>
      <c r="CG47" s="656"/>
      <c r="CH47" s="656"/>
      <c r="CI47" s="656"/>
      <c r="CJ47" s="656"/>
      <c r="CK47" s="656"/>
      <c r="CL47" s="656"/>
      <c r="CM47" s="656"/>
      <c r="CN47" s="656"/>
      <c r="CO47" s="656"/>
      <c r="CP47" s="656"/>
      <c r="CQ47" s="657"/>
      <c r="CR47" s="658">
        <v>24553</v>
      </c>
      <c r="CS47" s="668"/>
      <c r="CT47" s="668"/>
      <c r="CU47" s="668"/>
      <c r="CV47" s="668"/>
      <c r="CW47" s="668"/>
      <c r="CX47" s="668"/>
      <c r="CY47" s="669"/>
      <c r="CZ47" s="661">
        <v>0.3</v>
      </c>
      <c r="DA47" s="670"/>
      <c r="DB47" s="670"/>
      <c r="DC47" s="671"/>
      <c r="DD47" s="664">
        <v>11293</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364</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365</v>
      </c>
      <c r="CG48" s="656"/>
      <c r="CH48" s="656"/>
      <c r="CI48" s="656"/>
      <c r="CJ48" s="656"/>
      <c r="CK48" s="656"/>
      <c r="CL48" s="656"/>
      <c r="CM48" s="656"/>
      <c r="CN48" s="656"/>
      <c r="CO48" s="656"/>
      <c r="CP48" s="656"/>
      <c r="CQ48" s="657"/>
      <c r="CR48" s="658" t="s">
        <v>127</v>
      </c>
      <c r="CS48" s="659"/>
      <c r="CT48" s="659"/>
      <c r="CU48" s="659"/>
      <c r="CV48" s="659"/>
      <c r="CW48" s="659"/>
      <c r="CX48" s="659"/>
      <c r="CY48" s="660"/>
      <c r="CZ48" s="661" t="s">
        <v>127</v>
      </c>
      <c r="DA48" s="662"/>
      <c r="DB48" s="662"/>
      <c r="DC48" s="663"/>
      <c r="DD48" s="664" t="s">
        <v>127</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366</v>
      </c>
      <c r="CE49" s="636"/>
      <c r="CF49" s="636"/>
      <c r="CG49" s="636"/>
      <c r="CH49" s="636"/>
      <c r="CI49" s="636"/>
      <c r="CJ49" s="636"/>
      <c r="CK49" s="636"/>
      <c r="CL49" s="636"/>
      <c r="CM49" s="636"/>
      <c r="CN49" s="636"/>
      <c r="CO49" s="636"/>
      <c r="CP49" s="636"/>
      <c r="CQ49" s="637"/>
      <c r="CR49" s="638">
        <v>8600497</v>
      </c>
      <c r="CS49" s="639"/>
      <c r="CT49" s="639"/>
      <c r="CU49" s="639"/>
      <c r="CV49" s="639"/>
      <c r="CW49" s="639"/>
      <c r="CX49" s="639"/>
      <c r="CY49" s="640"/>
      <c r="CZ49" s="641">
        <v>100</v>
      </c>
      <c r="DA49" s="642"/>
      <c r="DB49" s="642"/>
      <c r="DC49" s="643"/>
      <c r="DD49" s="644">
        <v>5500732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rPb3m4jQs/aUS4L4EsBCvUf3wsmHlJJTF3d7Eo+lN9fTWkAzYwdsxya5bKJTXAQ5dSyjd+qqlzmBbiELAfu+4A==" saltValue="U1c6Y34SFMOn0wWfaUlq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K1" zoomScale="55" zoomScaleNormal="55" zoomScaleSheetLayoutView="70" workbookViewId="0">
      <selection activeCell="DB10" sqref="DB10:DF10"/>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368</v>
      </c>
      <c r="DK2" s="755"/>
      <c r="DL2" s="755"/>
      <c r="DM2" s="755"/>
      <c r="DN2" s="755"/>
      <c r="DO2" s="756"/>
      <c r="DP2" s="219"/>
      <c r="DQ2" s="754" t="s">
        <v>369</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370</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372</v>
      </c>
      <c r="B5" s="760"/>
      <c r="C5" s="760"/>
      <c r="D5" s="760"/>
      <c r="E5" s="760"/>
      <c r="F5" s="760"/>
      <c r="G5" s="760"/>
      <c r="H5" s="760"/>
      <c r="I5" s="760"/>
      <c r="J5" s="760"/>
      <c r="K5" s="760"/>
      <c r="L5" s="760"/>
      <c r="M5" s="760"/>
      <c r="N5" s="760"/>
      <c r="O5" s="760"/>
      <c r="P5" s="761"/>
      <c r="Q5" s="765" t="s">
        <v>373</v>
      </c>
      <c r="R5" s="766"/>
      <c r="S5" s="766"/>
      <c r="T5" s="766"/>
      <c r="U5" s="767"/>
      <c r="V5" s="765" t="s">
        <v>374</v>
      </c>
      <c r="W5" s="766"/>
      <c r="X5" s="766"/>
      <c r="Y5" s="766"/>
      <c r="Z5" s="767"/>
      <c r="AA5" s="765" t="s">
        <v>375</v>
      </c>
      <c r="AB5" s="766"/>
      <c r="AC5" s="766"/>
      <c r="AD5" s="766"/>
      <c r="AE5" s="766"/>
      <c r="AF5" s="771" t="s">
        <v>376</v>
      </c>
      <c r="AG5" s="766"/>
      <c r="AH5" s="766"/>
      <c r="AI5" s="766"/>
      <c r="AJ5" s="772"/>
      <c r="AK5" s="766" t="s">
        <v>377</v>
      </c>
      <c r="AL5" s="766"/>
      <c r="AM5" s="766"/>
      <c r="AN5" s="766"/>
      <c r="AO5" s="767"/>
      <c r="AP5" s="765" t="s">
        <v>378</v>
      </c>
      <c r="AQ5" s="766"/>
      <c r="AR5" s="766"/>
      <c r="AS5" s="766"/>
      <c r="AT5" s="767"/>
      <c r="AU5" s="765" t="s">
        <v>379</v>
      </c>
      <c r="AV5" s="766"/>
      <c r="AW5" s="766"/>
      <c r="AX5" s="766"/>
      <c r="AY5" s="772"/>
      <c r="AZ5" s="223"/>
      <c r="BA5" s="223"/>
      <c r="BB5" s="223"/>
      <c r="BC5" s="223"/>
      <c r="BD5" s="223"/>
      <c r="BE5" s="224"/>
      <c r="BF5" s="224"/>
      <c r="BG5" s="224"/>
      <c r="BH5" s="224"/>
      <c r="BI5" s="224"/>
      <c r="BJ5" s="224"/>
      <c r="BK5" s="224"/>
      <c r="BL5" s="224"/>
      <c r="BM5" s="224"/>
      <c r="BN5" s="224"/>
      <c r="BO5" s="224"/>
      <c r="BP5" s="224"/>
      <c r="BQ5" s="759" t="s">
        <v>380</v>
      </c>
      <c r="BR5" s="760"/>
      <c r="BS5" s="760"/>
      <c r="BT5" s="760"/>
      <c r="BU5" s="760"/>
      <c r="BV5" s="760"/>
      <c r="BW5" s="760"/>
      <c r="BX5" s="760"/>
      <c r="BY5" s="760"/>
      <c r="BZ5" s="760"/>
      <c r="CA5" s="760"/>
      <c r="CB5" s="760"/>
      <c r="CC5" s="760"/>
      <c r="CD5" s="760"/>
      <c r="CE5" s="760"/>
      <c r="CF5" s="760"/>
      <c r="CG5" s="761"/>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95" t="s">
        <v>386</v>
      </c>
      <c r="DH5" s="796"/>
      <c r="DI5" s="796"/>
      <c r="DJ5" s="796"/>
      <c r="DK5" s="797"/>
      <c r="DL5" s="795" t="s">
        <v>387</v>
      </c>
      <c r="DM5" s="796"/>
      <c r="DN5" s="796"/>
      <c r="DO5" s="796"/>
      <c r="DP5" s="797"/>
      <c r="DQ5" s="765" t="s">
        <v>388</v>
      </c>
      <c r="DR5" s="766"/>
      <c r="DS5" s="766"/>
      <c r="DT5" s="766"/>
      <c r="DU5" s="767"/>
      <c r="DV5" s="765" t="s">
        <v>379</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389</v>
      </c>
      <c r="C7" s="782"/>
      <c r="D7" s="782"/>
      <c r="E7" s="782"/>
      <c r="F7" s="782"/>
      <c r="G7" s="782"/>
      <c r="H7" s="782"/>
      <c r="I7" s="782"/>
      <c r="J7" s="782"/>
      <c r="K7" s="782"/>
      <c r="L7" s="782"/>
      <c r="M7" s="782"/>
      <c r="N7" s="782"/>
      <c r="O7" s="782"/>
      <c r="P7" s="783"/>
      <c r="Q7" s="784">
        <v>9426</v>
      </c>
      <c r="R7" s="785"/>
      <c r="S7" s="785"/>
      <c r="T7" s="785"/>
      <c r="U7" s="785"/>
      <c r="V7" s="785">
        <v>8604</v>
      </c>
      <c r="W7" s="785"/>
      <c r="X7" s="785"/>
      <c r="Y7" s="785"/>
      <c r="Z7" s="785"/>
      <c r="AA7" s="785">
        <v>822</v>
      </c>
      <c r="AB7" s="785"/>
      <c r="AC7" s="785"/>
      <c r="AD7" s="785"/>
      <c r="AE7" s="786"/>
      <c r="AF7" s="787">
        <v>747</v>
      </c>
      <c r="AG7" s="788"/>
      <c r="AH7" s="788"/>
      <c r="AI7" s="788"/>
      <c r="AJ7" s="789"/>
      <c r="AK7" s="790">
        <v>987</v>
      </c>
      <c r="AL7" s="791"/>
      <c r="AM7" s="791"/>
      <c r="AN7" s="791"/>
      <c r="AO7" s="791"/>
      <c r="AP7" s="791">
        <v>7472</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600</v>
      </c>
      <c r="BT7" s="779"/>
      <c r="BU7" s="779"/>
      <c r="BV7" s="779"/>
      <c r="BW7" s="779"/>
      <c r="BX7" s="779"/>
      <c r="BY7" s="779"/>
      <c r="BZ7" s="779"/>
      <c r="CA7" s="779"/>
      <c r="CB7" s="779"/>
      <c r="CC7" s="779"/>
      <c r="CD7" s="779"/>
      <c r="CE7" s="779"/>
      <c r="CF7" s="779"/>
      <c r="CG7" s="794"/>
      <c r="CH7" s="775">
        <v>-8</v>
      </c>
      <c r="CI7" s="776"/>
      <c r="CJ7" s="776"/>
      <c r="CK7" s="776"/>
      <c r="CL7" s="777"/>
      <c r="CM7" s="775">
        <v>35</v>
      </c>
      <c r="CN7" s="776"/>
      <c r="CO7" s="776"/>
      <c r="CP7" s="776"/>
      <c r="CQ7" s="777"/>
      <c r="CR7" s="775">
        <v>38</v>
      </c>
      <c r="CS7" s="776"/>
      <c r="CT7" s="776"/>
      <c r="CU7" s="776"/>
      <c r="CV7" s="777"/>
      <c r="CW7" s="775">
        <v>4</v>
      </c>
      <c r="CX7" s="776"/>
      <c r="CY7" s="776"/>
      <c r="CZ7" s="776"/>
      <c r="DA7" s="777"/>
      <c r="DB7" s="775" t="s">
        <v>527</v>
      </c>
      <c r="DC7" s="776"/>
      <c r="DD7" s="776"/>
      <c r="DE7" s="776"/>
      <c r="DF7" s="777"/>
      <c r="DG7" s="775" t="s">
        <v>527</v>
      </c>
      <c r="DH7" s="776"/>
      <c r="DI7" s="776"/>
      <c r="DJ7" s="776"/>
      <c r="DK7" s="777"/>
      <c r="DL7" s="775" t="s">
        <v>527</v>
      </c>
      <c r="DM7" s="776"/>
      <c r="DN7" s="776"/>
      <c r="DO7" s="776"/>
      <c r="DP7" s="777"/>
      <c r="DQ7" s="775" t="s">
        <v>601</v>
      </c>
      <c r="DR7" s="776"/>
      <c r="DS7" s="776"/>
      <c r="DT7" s="776"/>
      <c r="DU7" s="777"/>
      <c r="DV7" s="778"/>
      <c r="DW7" s="779"/>
      <c r="DX7" s="779"/>
      <c r="DY7" s="779"/>
      <c r="DZ7" s="780"/>
      <c r="EA7" s="225"/>
    </row>
    <row r="8" spans="1:131" s="226" customFormat="1" ht="26.25" customHeight="1" x14ac:dyDescent="0.15">
      <c r="A8" s="229">
        <v>2</v>
      </c>
      <c r="B8" s="812" t="s">
        <v>390</v>
      </c>
      <c r="C8" s="813"/>
      <c r="D8" s="813"/>
      <c r="E8" s="813"/>
      <c r="F8" s="813"/>
      <c r="G8" s="813"/>
      <c r="H8" s="813"/>
      <c r="I8" s="813"/>
      <c r="J8" s="813"/>
      <c r="K8" s="813"/>
      <c r="L8" s="813"/>
      <c r="M8" s="813"/>
      <c r="N8" s="813"/>
      <c r="O8" s="813"/>
      <c r="P8" s="814"/>
      <c r="Q8" s="815">
        <v>2</v>
      </c>
      <c r="R8" s="816"/>
      <c r="S8" s="816"/>
      <c r="T8" s="816"/>
      <c r="U8" s="816"/>
      <c r="V8" s="816">
        <v>1</v>
      </c>
      <c r="W8" s="816"/>
      <c r="X8" s="816"/>
      <c r="Y8" s="816"/>
      <c r="Z8" s="816"/>
      <c r="AA8" s="816">
        <v>1</v>
      </c>
      <c r="AB8" s="816"/>
      <c r="AC8" s="816"/>
      <c r="AD8" s="816"/>
      <c r="AE8" s="817"/>
      <c r="AF8" s="818">
        <v>1</v>
      </c>
      <c r="AG8" s="819"/>
      <c r="AH8" s="819"/>
      <c r="AI8" s="819"/>
      <c r="AJ8" s="820"/>
      <c r="AK8" s="801" t="s">
        <v>594</v>
      </c>
      <c r="AL8" s="802"/>
      <c r="AM8" s="802"/>
      <c r="AN8" s="802"/>
      <c r="AO8" s="802"/>
      <c r="AP8" s="802" t="s">
        <v>595</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v>9424</v>
      </c>
      <c r="R23" s="825"/>
      <c r="S23" s="825"/>
      <c r="T23" s="825"/>
      <c r="U23" s="825"/>
      <c r="V23" s="825">
        <v>8600</v>
      </c>
      <c r="W23" s="825"/>
      <c r="X23" s="825"/>
      <c r="Y23" s="825"/>
      <c r="Z23" s="825"/>
      <c r="AA23" s="825">
        <v>824</v>
      </c>
      <c r="AB23" s="825"/>
      <c r="AC23" s="825"/>
      <c r="AD23" s="825"/>
      <c r="AE23" s="826"/>
      <c r="AF23" s="827">
        <v>748</v>
      </c>
      <c r="AG23" s="825"/>
      <c r="AH23" s="825"/>
      <c r="AI23" s="825"/>
      <c r="AJ23" s="828"/>
      <c r="AK23" s="829"/>
      <c r="AL23" s="830"/>
      <c r="AM23" s="830"/>
      <c r="AN23" s="830"/>
      <c r="AO23" s="830"/>
      <c r="AP23" s="825">
        <v>7472</v>
      </c>
      <c r="AQ23" s="825"/>
      <c r="AR23" s="825"/>
      <c r="AS23" s="825"/>
      <c r="AT23" s="825"/>
      <c r="AU23" s="841"/>
      <c r="AV23" s="841"/>
      <c r="AW23" s="841"/>
      <c r="AX23" s="841"/>
      <c r="AY23" s="842"/>
      <c r="AZ23" s="843" t="s">
        <v>394</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395</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372</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46" t="s">
        <v>400</v>
      </c>
      <c r="AG26" s="847"/>
      <c r="AH26" s="847"/>
      <c r="AI26" s="847"/>
      <c r="AJ26" s="848"/>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405</v>
      </c>
      <c r="C28" s="782"/>
      <c r="D28" s="782"/>
      <c r="E28" s="782"/>
      <c r="F28" s="782"/>
      <c r="G28" s="782"/>
      <c r="H28" s="782"/>
      <c r="I28" s="782"/>
      <c r="J28" s="782"/>
      <c r="K28" s="782"/>
      <c r="L28" s="782"/>
      <c r="M28" s="782"/>
      <c r="N28" s="782"/>
      <c r="O28" s="782"/>
      <c r="P28" s="783"/>
      <c r="Q28" s="854">
        <v>1380</v>
      </c>
      <c r="R28" s="855"/>
      <c r="S28" s="855"/>
      <c r="T28" s="855"/>
      <c r="U28" s="855"/>
      <c r="V28" s="855">
        <v>1327</v>
      </c>
      <c r="W28" s="855"/>
      <c r="X28" s="855"/>
      <c r="Y28" s="855"/>
      <c r="Z28" s="855"/>
      <c r="AA28" s="855">
        <v>54</v>
      </c>
      <c r="AB28" s="855"/>
      <c r="AC28" s="855"/>
      <c r="AD28" s="855"/>
      <c r="AE28" s="856"/>
      <c r="AF28" s="857">
        <v>54</v>
      </c>
      <c r="AG28" s="855"/>
      <c r="AH28" s="855"/>
      <c r="AI28" s="855"/>
      <c r="AJ28" s="858"/>
      <c r="AK28" s="859" t="s">
        <v>593</v>
      </c>
      <c r="AL28" s="860"/>
      <c r="AM28" s="860"/>
      <c r="AN28" s="860"/>
      <c r="AO28" s="860"/>
      <c r="AP28" s="860" t="s">
        <v>593</v>
      </c>
      <c r="AQ28" s="860"/>
      <c r="AR28" s="860"/>
      <c r="AS28" s="860"/>
      <c r="AT28" s="860"/>
      <c r="AU28" s="860" t="s">
        <v>593</v>
      </c>
      <c r="AV28" s="860"/>
      <c r="AW28" s="860"/>
      <c r="AX28" s="860"/>
      <c r="AY28" s="860"/>
      <c r="AZ28" s="860" t="s">
        <v>593</v>
      </c>
      <c r="BA28" s="860"/>
      <c r="BB28" s="860"/>
      <c r="BC28" s="860"/>
      <c r="BD28" s="860"/>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406</v>
      </c>
      <c r="C29" s="813"/>
      <c r="D29" s="813"/>
      <c r="E29" s="813"/>
      <c r="F29" s="813"/>
      <c r="G29" s="813"/>
      <c r="H29" s="813"/>
      <c r="I29" s="813"/>
      <c r="J29" s="813"/>
      <c r="K29" s="813"/>
      <c r="L29" s="813"/>
      <c r="M29" s="813"/>
      <c r="N29" s="813"/>
      <c r="O29" s="813"/>
      <c r="P29" s="814"/>
      <c r="Q29" s="815">
        <v>1319</v>
      </c>
      <c r="R29" s="816"/>
      <c r="S29" s="816"/>
      <c r="T29" s="816"/>
      <c r="U29" s="816"/>
      <c r="V29" s="816">
        <v>1315</v>
      </c>
      <c r="W29" s="816"/>
      <c r="X29" s="816"/>
      <c r="Y29" s="816"/>
      <c r="Z29" s="816"/>
      <c r="AA29" s="816">
        <v>3</v>
      </c>
      <c r="AB29" s="816"/>
      <c r="AC29" s="816"/>
      <c r="AD29" s="816"/>
      <c r="AE29" s="817"/>
      <c r="AF29" s="818">
        <v>3</v>
      </c>
      <c r="AG29" s="819"/>
      <c r="AH29" s="819"/>
      <c r="AI29" s="819"/>
      <c r="AJ29" s="820"/>
      <c r="AK29" s="864" t="s">
        <v>597</v>
      </c>
      <c r="AL29" s="861"/>
      <c r="AM29" s="861"/>
      <c r="AN29" s="861"/>
      <c r="AO29" s="861"/>
      <c r="AP29" s="861" t="s">
        <v>593</v>
      </c>
      <c r="AQ29" s="861"/>
      <c r="AR29" s="861"/>
      <c r="AS29" s="861"/>
      <c r="AT29" s="861"/>
      <c r="AU29" s="861" t="s">
        <v>593</v>
      </c>
      <c r="AV29" s="861"/>
      <c r="AW29" s="861"/>
      <c r="AX29" s="861"/>
      <c r="AY29" s="861"/>
      <c r="AZ29" s="861" t="s">
        <v>593</v>
      </c>
      <c r="BA29" s="861"/>
      <c r="BB29" s="861"/>
      <c r="BC29" s="861"/>
      <c r="BD29" s="861"/>
      <c r="BE29" s="862"/>
      <c r="BF29" s="862"/>
      <c r="BG29" s="862"/>
      <c r="BH29" s="862"/>
      <c r="BI29" s="863"/>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163</v>
      </c>
      <c r="R30" s="816"/>
      <c r="S30" s="816"/>
      <c r="T30" s="816"/>
      <c r="U30" s="816"/>
      <c r="V30" s="816">
        <v>163</v>
      </c>
      <c r="W30" s="816"/>
      <c r="X30" s="816"/>
      <c r="Y30" s="816"/>
      <c r="Z30" s="816"/>
      <c r="AA30" s="816">
        <v>0</v>
      </c>
      <c r="AB30" s="816"/>
      <c r="AC30" s="816"/>
      <c r="AD30" s="816"/>
      <c r="AE30" s="817"/>
      <c r="AF30" s="818">
        <v>0</v>
      </c>
      <c r="AG30" s="819"/>
      <c r="AH30" s="819"/>
      <c r="AI30" s="819"/>
      <c r="AJ30" s="820"/>
      <c r="AK30" s="864" t="s">
        <v>593</v>
      </c>
      <c r="AL30" s="861"/>
      <c r="AM30" s="861"/>
      <c r="AN30" s="861"/>
      <c r="AO30" s="861"/>
      <c r="AP30" s="861" t="s">
        <v>593</v>
      </c>
      <c r="AQ30" s="861"/>
      <c r="AR30" s="861"/>
      <c r="AS30" s="861"/>
      <c r="AT30" s="861"/>
      <c r="AU30" s="861" t="s">
        <v>593</v>
      </c>
      <c r="AV30" s="861"/>
      <c r="AW30" s="861"/>
      <c r="AX30" s="861"/>
      <c r="AY30" s="861"/>
      <c r="AZ30" s="861" t="s">
        <v>593</v>
      </c>
      <c r="BA30" s="861"/>
      <c r="BB30" s="861"/>
      <c r="BC30" s="861"/>
      <c r="BD30" s="861"/>
      <c r="BE30" s="862"/>
      <c r="BF30" s="862"/>
      <c r="BG30" s="862"/>
      <c r="BH30" s="862"/>
      <c r="BI30" s="863"/>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61</v>
      </c>
      <c r="R31" s="816"/>
      <c r="S31" s="816"/>
      <c r="T31" s="816"/>
      <c r="U31" s="816"/>
      <c r="V31" s="816">
        <v>42</v>
      </c>
      <c r="W31" s="816"/>
      <c r="X31" s="816"/>
      <c r="Y31" s="816"/>
      <c r="Z31" s="816"/>
      <c r="AA31" s="816">
        <v>20</v>
      </c>
      <c r="AB31" s="816"/>
      <c r="AC31" s="816"/>
      <c r="AD31" s="816"/>
      <c r="AE31" s="817"/>
      <c r="AF31" s="818">
        <v>20</v>
      </c>
      <c r="AG31" s="819"/>
      <c r="AH31" s="819"/>
      <c r="AI31" s="819"/>
      <c r="AJ31" s="820"/>
      <c r="AK31" s="864" t="s">
        <v>593</v>
      </c>
      <c r="AL31" s="861"/>
      <c r="AM31" s="861"/>
      <c r="AN31" s="861"/>
      <c r="AO31" s="861"/>
      <c r="AP31" s="861" t="s">
        <v>595</v>
      </c>
      <c r="AQ31" s="861"/>
      <c r="AR31" s="861"/>
      <c r="AS31" s="861"/>
      <c r="AT31" s="861"/>
      <c r="AU31" s="861" t="s">
        <v>595</v>
      </c>
      <c r="AV31" s="861"/>
      <c r="AW31" s="861"/>
      <c r="AX31" s="861"/>
      <c r="AY31" s="861"/>
      <c r="AZ31" s="861" t="s">
        <v>595</v>
      </c>
      <c r="BA31" s="861"/>
      <c r="BB31" s="861"/>
      <c r="BC31" s="861"/>
      <c r="BD31" s="861"/>
      <c r="BE31" s="862" t="s">
        <v>415</v>
      </c>
      <c r="BF31" s="862"/>
      <c r="BG31" s="862"/>
      <c r="BH31" s="862"/>
      <c r="BI31" s="863"/>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319</v>
      </c>
      <c r="R32" s="816"/>
      <c r="S32" s="816"/>
      <c r="T32" s="816"/>
      <c r="U32" s="816"/>
      <c r="V32" s="816">
        <v>284</v>
      </c>
      <c r="W32" s="816"/>
      <c r="X32" s="816"/>
      <c r="Y32" s="816"/>
      <c r="Z32" s="816"/>
      <c r="AA32" s="816">
        <v>35</v>
      </c>
      <c r="AB32" s="816"/>
      <c r="AC32" s="816"/>
      <c r="AD32" s="816"/>
      <c r="AE32" s="817"/>
      <c r="AF32" s="818">
        <v>693</v>
      </c>
      <c r="AG32" s="819"/>
      <c r="AH32" s="819"/>
      <c r="AI32" s="819"/>
      <c r="AJ32" s="820"/>
      <c r="AK32" s="864">
        <v>32</v>
      </c>
      <c r="AL32" s="861"/>
      <c r="AM32" s="861"/>
      <c r="AN32" s="861"/>
      <c r="AO32" s="861"/>
      <c r="AP32" s="861">
        <v>891</v>
      </c>
      <c r="AQ32" s="861"/>
      <c r="AR32" s="861"/>
      <c r="AS32" s="861"/>
      <c r="AT32" s="861"/>
      <c r="AU32" s="861">
        <v>241</v>
      </c>
      <c r="AV32" s="861"/>
      <c r="AW32" s="861"/>
      <c r="AX32" s="861"/>
      <c r="AY32" s="861"/>
      <c r="AZ32" s="865" t="s">
        <v>594</v>
      </c>
      <c r="BA32" s="865"/>
      <c r="BB32" s="865"/>
      <c r="BC32" s="865"/>
      <c r="BD32" s="865"/>
      <c r="BE32" s="862" t="s">
        <v>410</v>
      </c>
      <c r="BF32" s="862"/>
      <c r="BG32" s="862"/>
      <c r="BH32" s="862"/>
      <c r="BI32" s="863"/>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411</v>
      </c>
      <c r="C33" s="813"/>
      <c r="D33" s="813"/>
      <c r="E33" s="813"/>
      <c r="F33" s="813"/>
      <c r="G33" s="813"/>
      <c r="H33" s="813"/>
      <c r="I33" s="813"/>
      <c r="J33" s="813"/>
      <c r="K33" s="813"/>
      <c r="L33" s="813"/>
      <c r="M33" s="813"/>
      <c r="N33" s="813"/>
      <c r="O33" s="813"/>
      <c r="P33" s="814"/>
      <c r="Q33" s="815">
        <v>2148</v>
      </c>
      <c r="R33" s="816"/>
      <c r="S33" s="816"/>
      <c r="T33" s="816"/>
      <c r="U33" s="816"/>
      <c r="V33" s="816">
        <v>2128</v>
      </c>
      <c r="W33" s="816"/>
      <c r="X33" s="816"/>
      <c r="Y33" s="816"/>
      <c r="Z33" s="816"/>
      <c r="AA33" s="816">
        <v>20</v>
      </c>
      <c r="AB33" s="816"/>
      <c r="AC33" s="816"/>
      <c r="AD33" s="816"/>
      <c r="AE33" s="817"/>
      <c r="AF33" s="818">
        <v>178</v>
      </c>
      <c r="AG33" s="819"/>
      <c r="AH33" s="819"/>
      <c r="AI33" s="819"/>
      <c r="AJ33" s="820"/>
      <c r="AK33" s="864">
        <v>175</v>
      </c>
      <c r="AL33" s="861"/>
      <c r="AM33" s="861"/>
      <c r="AN33" s="861"/>
      <c r="AO33" s="861"/>
      <c r="AP33" s="861">
        <v>1656</v>
      </c>
      <c r="AQ33" s="861"/>
      <c r="AR33" s="861"/>
      <c r="AS33" s="861"/>
      <c r="AT33" s="861"/>
      <c r="AU33" s="861">
        <v>1043</v>
      </c>
      <c r="AV33" s="861"/>
      <c r="AW33" s="861"/>
      <c r="AX33" s="861"/>
      <c r="AY33" s="861"/>
      <c r="AZ33" s="865" t="s">
        <v>593</v>
      </c>
      <c r="BA33" s="865"/>
      <c r="BB33" s="865"/>
      <c r="BC33" s="865"/>
      <c r="BD33" s="865"/>
      <c r="BE33" s="862" t="s">
        <v>410</v>
      </c>
      <c r="BF33" s="862"/>
      <c r="BG33" s="862"/>
      <c r="BH33" s="862"/>
      <c r="BI33" s="863"/>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412</v>
      </c>
      <c r="C34" s="813"/>
      <c r="D34" s="813"/>
      <c r="E34" s="813"/>
      <c r="F34" s="813"/>
      <c r="G34" s="813"/>
      <c r="H34" s="813"/>
      <c r="I34" s="813"/>
      <c r="J34" s="813"/>
      <c r="K34" s="813"/>
      <c r="L34" s="813"/>
      <c r="M34" s="813"/>
      <c r="N34" s="813"/>
      <c r="O34" s="813"/>
      <c r="P34" s="814"/>
      <c r="Q34" s="815">
        <v>683</v>
      </c>
      <c r="R34" s="816"/>
      <c r="S34" s="816"/>
      <c r="T34" s="816"/>
      <c r="U34" s="816"/>
      <c r="V34" s="816">
        <v>570</v>
      </c>
      <c r="W34" s="816"/>
      <c r="X34" s="816"/>
      <c r="Y34" s="816"/>
      <c r="Z34" s="816"/>
      <c r="AA34" s="816">
        <v>113</v>
      </c>
      <c r="AB34" s="816"/>
      <c r="AC34" s="816"/>
      <c r="AD34" s="816"/>
      <c r="AE34" s="817"/>
      <c r="AF34" s="818">
        <v>122</v>
      </c>
      <c r="AG34" s="819"/>
      <c r="AH34" s="819"/>
      <c r="AI34" s="819"/>
      <c r="AJ34" s="820"/>
      <c r="AK34" s="864">
        <v>363</v>
      </c>
      <c r="AL34" s="861"/>
      <c r="AM34" s="861"/>
      <c r="AN34" s="861"/>
      <c r="AO34" s="861"/>
      <c r="AP34" s="861">
        <v>3169</v>
      </c>
      <c r="AQ34" s="861"/>
      <c r="AR34" s="861"/>
      <c r="AS34" s="861"/>
      <c r="AT34" s="861"/>
      <c r="AU34" s="861">
        <v>2782</v>
      </c>
      <c r="AV34" s="861"/>
      <c r="AW34" s="861"/>
      <c r="AX34" s="861"/>
      <c r="AY34" s="861"/>
      <c r="AZ34" s="865" t="s">
        <v>595</v>
      </c>
      <c r="BA34" s="865"/>
      <c r="BB34" s="865"/>
      <c r="BC34" s="865"/>
      <c r="BD34" s="865"/>
      <c r="BE34" s="862" t="s">
        <v>413</v>
      </c>
      <c r="BF34" s="862"/>
      <c r="BG34" s="862"/>
      <c r="BH34" s="862"/>
      <c r="BI34" s="863"/>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t="s">
        <v>414</v>
      </c>
      <c r="C35" s="813"/>
      <c r="D35" s="813"/>
      <c r="E35" s="813"/>
      <c r="F35" s="813"/>
      <c r="G35" s="813"/>
      <c r="H35" s="813"/>
      <c r="I35" s="813"/>
      <c r="J35" s="813"/>
      <c r="K35" s="813"/>
      <c r="L35" s="813"/>
      <c r="M35" s="813"/>
      <c r="N35" s="813"/>
      <c r="O35" s="813"/>
      <c r="P35" s="814"/>
      <c r="Q35" s="815">
        <v>16</v>
      </c>
      <c r="R35" s="816"/>
      <c r="S35" s="816"/>
      <c r="T35" s="816"/>
      <c r="U35" s="816"/>
      <c r="V35" s="816">
        <v>55</v>
      </c>
      <c r="W35" s="816"/>
      <c r="X35" s="816"/>
      <c r="Y35" s="816"/>
      <c r="Z35" s="816"/>
      <c r="AA35" s="816">
        <v>16</v>
      </c>
      <c r="AB35" s="816"/>
      <c r="AC35" s="816"/>
      <c r="AD35" s="816"/>
      <c r="AE35" s="817"/>
      <c r="AF35" s="818">
        <v>16</v>
      </c>
      <c r="AG35" s="819"/>
      <c r="AH35" s="819"/>
      <c r="AI35" s="819"/>
      <c r="AJ35" s="820"/>
      <c r="AK35" s="864" t="s">
        <v>593</v>
      </c>
      <c r="AL35" s="861"/>
      <c r="AM35" s="861"/>
      <c r="AN35" s="861"/>
      <c r="AO35" s="861"/>
      <c r="AP35" s="861" t="s">
        <v>593</v>
      </c>
      <c r="AQ35" s="861"/>
      <c r="AR35" s="861"/>
      <c r="AS35" s="861"/>
      <c r="AT35" s="861"/>
      <c r="AU35" s="861" t="s">
        <v>596</v>
      </c>
      <c r="AV35" s="861"/>
      <c r="AW35" s="861"/>
      <c r="AX35" s="861"/>
      <c r="AY35" s="861"/>
      <c r="AZ35" s="865" t="s">
        <v>593</v>
      </c>
      <c r="BA35" s="865"/>
      <c r="BB35" s="865"/>
      <c r="BC35" s="865"/>
      <c r="BD35" s="865"/>
      <c r="BE35" s="862" t="s">
        <v>415</v>
      </c>
      <c r="BF35" s="862"/>
      <c r="BG35" s="862"/>
      <c r="BH35" s="862"/>
      <c r="BI35" s="863"/>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4"/>
      <c r="AL36" s="861"/>
      <c r="AM36" s="861"/>
      <c r="AN36" s="861"/>
      <c r="AO36" s="861"/>
      <c r="AP36" s="861"/>
      <c r="AQ36" s="861"/>
      <c r="AR36" s="861"/>
      <c r="AS36" s="861"/>
      <c r="AT36" s="861"/>
      <c r="AU36" s="861"/>
      <c r="AV36" s="861"/>
      <c r="AW36" s="861"/>
      <c r="AX36" s="861"/>
      <c r="AY36" s="861"/>
      <c r="AZ36" s="865"/>
      <c r="BA36" s="865"/>
      <c r="BB36" s="865"/>
      <c r="BC36" s="865"/>
      <c r="BD36" s="865"/>
      <c r="BE36" s="862"/>
      <c r="BF36" s="862"/>
      <c r="BG36" s="862"/>
      <c r="BH36" s="862"/>
      <c r="BI36" s="863"/>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4"/>
      <c r="AL37" s="861"/>
      <c r="AM37" s="861"/>
      <c r="AN37" s="861"/>
      <c r="AO37" s="861"/>
      <c r="AP37" s="861"/>
      <c r="AQ37" s="861"/>
      <c r="AR37" s="861"/>
      <c r="AS37" s="861"/>
      <c r="AT37" s="861"/>
      <c r="AU37" s="861"/>
      <c r="AV37" s="861"/>
      <c r="AW37" s="861"/>
      <c r="AX37" s="861"/>
      <c r="AY37" s="861"/>
      <c r="AZ37" s="865"/>
      <c r="BA37" s="865"/>
      <c r="BB37" s="865"/>
      <c r="BC37" s="865"/>
      <c r="BD37" s="865"/>
      <c r="BE37" s="862"/>
      <c r="BF37" s="862"/>
      <c r="BG37" s="862"/>
      <c r="BH37" s="862"/>
      <c r="BI37" s="863"/>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4"/>
      <c r="AL38" s="861"/>
      <c r="AM38" s="861"/>
      <c r="AN38" s="861"/>
      <c r="AO38" s="861"/>
      <c r="AP38" s="861"/>
      <c r="AQ38" s="861"/>
      <c r="AR38" s="861"/>
      <c r="AS38" s="861"/>
      <c r="AT38" s="861"/>
      <c r="AU38" s="861"/>
      <c r="AV38" s="861"/>
      <c r="AW38" s="861"/>
      <c r="AX38" s="861"/>
      <c r="AY38" s="861"/>
      <c r="AZ38" s="865"/>
      <c r="BA38" s="865"/>
      <c r="BB38" s="865"/>
      <c r="BC38" s="865"/>
      <c r="BD38" s="865"/>
      <c r="BE38" s="862"/>
      <c r="BF38" s="862"/>
      <c r="BG38" s="862"/>
      <c r="BH38" s="862"/>
      <c r="BI38" s="863"/>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4"/>
      <c r="AL39" s="861"/>
      <c r="AM39" s="861"/>
      <c r="AN39" s="861"/>
      <c r="AO39" s="861"/>
      <c r="AP39" s="861"/>
      <c r="AQ39" s="861"/>
      <c r="AR39" s="861"/>
      <c r="AS39" s="861"/>
      <c r="AT39" s="861"/>
      <c r="AU39" s="861"/>
      <c r="AV39" s="861"/>
      <c r="AW39" s="861"/>
      <c r="AX39" s="861"/>
      <c r="AY39" s="861"/>
      <c r="AZ39" s="865"/>
      <c r="BA39" s="865"/>
      <c r="BB39" s="865"/>
      <c r="BC39" s="865"/>
      <c r="BD39" s="865"/>
      <c r="BE39" s="862"/>
      <c r="BF39" s="862"/>
      <c r="BG39" s="862"/>
      <c r="BH39" s="862"/>
      <c r="BI39" s="863"/>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4"/>
      <c r="AL40" s="861"/>
      <c r="AM40" s="861"/>
      <c r="AN40" s="861"/>
      <c r="AO40" s="861"/>
      <c r="AP40" s="861"/>
      <c r="AQ40" s="861"/>
      <c r="AR40" s="861"/>
      <c r="AS40" s="861"/>
      <c r="AT40" s="861"/>
      <c r="AU40" s="861"/>
      <c r="AV40" s="861"/>
      <c r="AW40" s="861"/>
      <c r="AX40" s="861"/>
      <c r="AY40" s="861"/>
      <c r="AZ40" s="865"/>
      <c r="BA40" s="865"/>
      <c r="BB40" s="865"/>
      <c r="BC40" s="865"/>
      <c r="BD40" s="865"/>
      <c r="BE40" s="862"/>
      <c r="BF40" s="862"/>
      <c r="BG40" s="862"/>
      <c r="BH40" s="862"/>
      <c r="BI40" s="863"/>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4"/>
      <c r="AL41" s="861"/>
      <c r="AM41" s="861"/>
      <c r="AN41" s="861"/>
      <c r="AO41" s="861"/>
      <c r="AP41" s="861"/>
      <c r="AQ41" s="861"/>
      <c r="AR41" s="861"/>
      <c r="AS41" s="861"/>
      <c r="AT41" s="861"/>
      <c r="AU41" s="861"/>
      <c r="AV41" s="861"/>
      <c r="AW41" s="861"/>
      <c r="AX41" s="861"/>
      <c r="AY41" s="861"/>
      <c r="AZ41" s="865"/>
      <c r="BA41" s="865"/>
      <c r="BB41" s="865"/>
      <c r="BC41" s="865"/>
      <c r="BD41" s="865"/>
      <c r="BE41" s="862"/>
      <c r="BF41" s="862"/>
      <c r="BG41" s="862"/>
      <c r="BH41" s="862"/>
      <c r="BI41" s="863"/>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4"/>
      <c r="AL42" s="861"/>
      <c r="AM42" s="861"/>
      <c r="AN42" s="861"/>
      <c r="AO42" s="861"/>
      <c r="AP42" s="861"/>
      <c r="AQ42" s="861"/>
      <c r="AR42" s="861"/>
      <c r="AS42" s="861"/>
      <c r="AT42" s="861"/>
      <c r="AU42" s="861"/>
      <c r="AV42" s="861"/>
      <c r="AW42" s="861"/>
      <c r="AX42" s="861"/>
      <c r="AY42" s="861"/>
      <c r="AZ42" s="865"/>
      <c r="BA42" s="865"/>
      <c r="BB42" s="865"/>
      <c r="BC42" s="865"/>
      <c r="BD42" s="865"/>
      <c r="BE42" s="862"/>
      <c r="BF42" s="862"/>
      <c r="BG42" s="862"/>
      <c r="BH42" s="862"/>
      <c r="BI42" s="863"/>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4"/>
      <c r="AL43" s="861"/>
      <c r="AM43" s="861"/>
      <c r="AN43" s="861"/>
      <c r="AO43" s="861"/>
      <c r="AP43" s="861"/>
      <c r="AQ43" s="861"/>
      <c r="AR43" s="861"/>
      <c r="AS43" s="861"/>
      <c r="AT43" s="861"/>
      <c r="AU43" s="861"/>
      <c r="AV43" s="861"/>
      <c r="AW43" s="861"/>
      <c r="AX43" s="861"/>
      <c r="AY43" s="861"/>
      <c r="AZ43" s="865"/>
      <c r="BA43" s="865"/>
      <c r="BB43" s="865"/>
      <c r="BC43" s="865"/>
      <c r="BD43" s="865"/>
      <c r="BE43" s="862"/>
      <c r="BF43" s="862"/>
      <c r="BG43" s="862"/>
      <c r="BH43" s="862"/>
      <c r="BI43" s="863"/>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4"/>
      <c r="AL44" s="861"/>
      <c r="AM44" s="861"/>
      <c r="AN44" s="861"/>
      <c r="AO44" s="861"/>
      <c r="AP44" s="861"/>
      <c r="AQ44" s="861"/>
      <c r="AR44" s="861"/>
      <c r="AS44" s="861"/>
      <c r="AT44" s="861"/>
      <c r="AU44" s="861"/>
      <c r="AV44" s="861"/>
      <c r="AW44" s="861"/>
      <c r="AX44" s="861"/>
      <c r="AY44" s="861"/>
      <c r="AZ44" s="865"/>
      <c r="BA44" s="865"/>
      <c r="BB44" s="865"/>
      <c r="BC44" s="865"/>
      <c r="BD44" s="865"/>
      <c r="BE44" s="862"/>
      <c r="BF44" s="862"/>
      <c r="BG44" s="862"/>
      <c r="BH44" s="862"/>
      <c r="BI44" s="863"/>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4"/>
      <c r="AL45" s="861"/>
      <c r="AM45" s="861"/>
      <c r="AN45" s="861"/>
      <c r="AO45" s="861"/>
      <c r="AP45" s="861"/>
      <c r="AQ45" s="861"/>
      <c r="AR45" s="861"/>
      <c r="AS45" s="861"/>
      <c r="AT45" s="861"/>
      <c r="AU45" s="861"/>
      <c r="AV45" s="861"/>
      <c r="AW45" s="861"/>
      <c r="AX45" s="861"/>
      <c r="AY45" s="861"/>
      <c r="AZ45" s="865"/>
      <c r="BA45" s="865"/>
      <c r="BB45" s="865"/>
      <c r="BC45" s="865"/>
      <c r="BD45" s="865"/>
      <c r="BE45" s="862"/>
      <c r="BF45" s="862"/>
      <c r="BG45" s="862"/>
      <c r="BH45" s="862"/>
      <c r="BI45" s="863"/>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4"/>
      <c r="AL46" s="861"/>
      <c r="AM46" s="861"/>
      <c r="AN46" s="861"/>
      <c r="AO46" s="861"/>
      <c r="AP46" s="861"/>
      <c r="AQ46" s="861"/>
      <c r="AR46" s="861"/>
      <c r="AS46" s="861"/>
      <c r="AT46" s="861"/>
      <c r="AU46" s="861"/>
      <c r="AV46" s="861"/>
      <c r="AW46" s="861"/>
      <c r="AX46" s="861"/>
      <c r="AY46" s="861"/>
      <c r="AZ46" s="865"/>
      <c r="BA46" s="865"/>
      <c r="BB46" s="865"/>
      <c r="BC46" s="865"/>
      <c r="BD46" s="865"/>
      <c r="BE46" s="862"/>
      <c r="BF46" s="862"/>
      <c r="BG46" s="862"/>
      <c r="BH46" s="862"/>
      <c r="BI46" s="863"/>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4"/>
      <c r="AL47" s="861"/>
      <c r="AM47" s="861"/>
      <c r="AN47" s="861"/>
      <c r="AO47" s="861"/>
      <c r="AP47" s="861"/>
      <c r="AQ47" s="861"/>
      <c r="AR47" s="861"/>
      <c r="AS47" s="861"/>
      <c r="AT47" s="861"/>
      <c r="AU47" s="861"/>
      <c r="AV47" s="861"/>
      <c r="AW47" s="861"/>
      <c r="AX47" s="861"/>
      <c r="AY47" s="861"/>
      <c r="AZ47" s="865"/>
      <c r="BA47" s="865"/>
      <c r="BB47" s="865"/>
      <c r="BC47" s="865"/>
      <c r="BD47" s="865"/>
      <c r="BE47" s="862"/>
      <c r="BF47" s="862"/>
      <c r="BG47" s="862"/>
      <c r="BH47" s="862"/>
      <c r="BI47" s="863"/>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4"/>
      <c r="AL48" s="861"/>
      <c r="AM48" s="861"/>
      <c r="AN48" s="861"/>
      <c r="AO48" s="861"/>
      <c r="AP48" s="861"/>
      <c r="AQ48" s="861"/>
      <c r="AR48" s="861"/>
      <c r="AS48" s="861"/>
      <c r="AT48" s="861"/>
      <c r="AU48" s="861"/>
      <c r="AV48" s="861"/>
      <c r="AW48" s="861"/>
      <c r="AX48" s="861"/>
      <c r="AY48" s="861"/>
      <c r="AZ48" s="865"/>
      <c r="BA48" s="865"/>
      <c r="BB48" s="865"/>
      <c r="BC48" s="865"/>
      <c r="BD48" s="865"/>
      <c r="BE48" s="862"/>
      <c r="BF48" s="862"/>
      <c r="BG48" s="862"/>
      <c r="BH48" s="862"/>
      <c r="BI48" s="863"/>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4"/>
      <c r="AL49" s="861"/>
      <c r="AM49" s="861"/>
      <c r="AN49" s="861"/>
      <c r="AO49" s="861"/>
      <c r="AP49" s="861"/>
      <c r="AQ49" s="861"/>
      <c r="AR49" s="861"/>
      <c r="AS49" s="861"/>
      <c r="AT49" s="861"/>
      <c r="AU49" s="861"/>
      <c r="AV49" s="861"/>
      <c r="AW49" s="861"/>
      <c r="AX49" s="861"/>
      <c r="AY49" s="861"/>
      <c r="AZ49" s="865"/>
      <c r="BA49" s="865"/>
      <c r="BB49" s="865"/>
      <c r="BC49" s="865"/>
      <c r="BD49" s="865"/>
      <c r="BE49" s="862"/>
      <c r="BF49" s="862"/>
      <c r="BG49" s="862"/>
      <c r="BH49" s="862"/>
      <c r="BI49" s="863"/>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6"/>
      <c r="R50" s="867"/>
      <c r="S50" s="867"/>
      <c r="T50" s="867"/>
      <c r="U50" s="867"/>
      <c r="V50" s="867"/>
      <c r="W50" s="867"/>
      <c r="X50" s="867"/>
      <c r="Y50" s="867"/>
      <c r="Z50" s="867"/>
      <c r="AA50" s="867"/>
      <c r="AB50" s="867"/>
      <c r="AC50" s="867"/>
      <c r="AD50" s="867"/>
      <c r="AE50" s="868"/>
      <c r="AF50" s="818"/>
      <c r="AG50" s="819"/>
      <c r="AH50" s="819"/>
      <c r="AI50" s="819"/>
      <c r="AJ50" s="820"/>
      <c r="AK50" s="870"/>
      <c r="AL50" s="867"/>
      <c r="AM50" s="867"/>
      <c r="AN50" s="867"/>
      <c r="AO50" s="867"/>
      <c r="AP50" s="867"/>
      <c r="AQ50" s="867"/>
      <c r="AR50" s="867"/>
      <c r="AS50" s="867"/>
      <c r="AT50" s="867"/>
      <c r="AU50" s="867"/>
      <c r="AV50" s="867"/>
      <c r="AW50" s="867"/>
      <c r="AX50" s="867"/>
      <c r="AY50" s="867"/>
      <c r="AZ50" s="869"/>
      <c r="BA50" s="869"/>
      <c r="BB50" s="869"/>
      <c r="BC50" s="869"/>
      <c r="BD50" s="869"/>
      <c r="BE50" s="862"/>
      <c r="BF50" s="862"/>
      <c r="BG50" s="862"/>
      <c r="BH50" s="862"/>
      <c r="BI50" s="863"/>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6"/>
      <c r="R51" s="867"/>
      <c r="S51" s="867"/>
      <c r="T51" s="867"/>
      <c r="U51" s="867"/>
      <c r="V51" s="867"/>
      <c r="W51" s="867"/>
      <c r="X51" s="867"/>
      <c r="Y51" s="867"/>
      <c r="Z51" s="867"/>
      <c r="AA51" s="867"/>
      <c r="AB51" s="867"/>
      <c r="AC51" s="867"/>
      <c r="AD51" s="867"/>
      <c r="AE51" s="868"/>
      <c r="AF51" s="818"/>
      <c r="AG51" s="819"/>
      <c r="AH51" s="819"/>
      <c r="AI51" s="819"/>
      <c r="AJ51" s="820"/>
      <c r="AK51" s="870"/>
      <c r="AL51" s="867"/>
      <c r="AM51" s="867"/>
      <c r="AN51" s="867"/>
      <c r="AO51" s="867"/>
      <c r="AP51" s="867"/>
      <c r="AQ51" s="867"/>
      <c r="AR51" s="867"/>
      <c r="AS51" s="867"/>
      <c r="AT51" s="867"/>
      <c r="AU51" s="867"/>
      <c r="AV51" s="867"/>
      <c r="AW51" s="867"/>
      <c r="AX51" s="867"/>
      <c r="AY51" s="867"/>
      <c r="AZ51" s="869"/>
      <c r="BA51" s="869"/>
      <c r="BB51" s="869"/>
      <c r="BC51" s="869"/>
      <c r="BD51" s="869"/>
      <c r="BE51" s="862"/>
      <c r="BF51" s="862"/>
      <c r="BG51" s="862"/>
      <c r="BH51" s="862"/>
      <c r="BI51" s="863"/>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6"/>
      <c r="R52" s="867"/>
      <c r="S52" s="867"/>
      <c r="T52" s="867"/>
      <c r="U52" s="867"/>
      <c r="V52" s="867"/>
      <c r="W52" s="867"/>
      <c r="X52" s="867"/>
      <c r="Y52" s="867"/>
      <c r="Z52" s="867"/>
      <c r="AA52" s="867"/>
      <c r="AB52" s="867"/>
      <c r="AC52" s="867"/>
      <c r="AD52" s="867"/>
      <c r="AE52" s="868"/>
      <c r="AF52" s="818"/>
      <c r="AG52" s="819"/>
      <c r="AH52" s="819"/>
      <c r="AI52" s="819"/>
      <c r="AJ52" s="820"/>
      <c r="AK52" s="870"/>
      <c r="AL52" s="867"/>
      <c r="AM52" s="867"/>
      <c r="AN52" s="867"/>
      <c r="AO52" s="867"/>
      <c r="AP52" s="867"/>
      <c r="AQ52" s="867"/>
      <c r="AR52" s="867"/>
      <c r="AS52" s="867"/>
      <c r="AT52" s="867"/>
      <c r="AU52" s="867"/>
      <c r="AV52" s="867"/>
      <c r="AW52" s="867"/>
      <c r="AX52" s="867"/>
      <c r="AY52" s="867"/>
      <c r="AZ52" s="869"/>
      <c r="BA52" s="869"/>
      <c r="BB52" s="869"/>
      <c r="BC52" s="869"/>
      <c r="BD52" s="869"/>
      <c r="BE52" s="862"/>
      <c r="BF52" s="862"/>
      <c r="BG52" s="862"/>
      <c r="BH52" s="862"/>
      <c r="BI52" s="863"/>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6"/>
      <c r="R53" s="867"/>
      <c r="S53" s="867"/>
      <c r="T53" s="867"/>
      <c r="U53" s="867"/>
      <c r="V53" s="867"/>
      <c r="W53" s="867"/>
      <c r="X53" s="867"/>
      <c r="Y53" s="867"/>
      <c r="Z53" s="867"/>
      <c r="AA53" s="867"/>
      <c r="AB53" s="867"/>
      <c r="AC53" s="867"/>
      <c r="AD53" s="867"/>
      <c r="AE53" s="868"/>
      <c r="AF53" s="818"/>
      <c r="AG53" s="819"/>
      <c r="AH53" s="819"/>
      <c r="AI53" s="819"/>
      <c r="AJ53" s="820"/>
      <c r="AK53" s="870"/>
      <c r="AL53" s="867"/>
      <c r="AM53" s="867"/>
      <c r="AN53" s="867"/>
      <c r="AO53" s="867"/>
      <c r="AP53" s="867"/>
      <c r="AQ53" s="867"/>
      <c r="AR53" s="867"/>
      <c r="AS53" s="867"/>
      <c r="AT53" s="867"/>
      <c r="AU53" s="867"/>
      <c r="AV53" s="867"/>
      <c r="AW53" s="867"/>
      <c r="AX53" s="867"/>
      <c r="AY53" s="867"/>
      <c r="AZ53" s="869"/>
      <c r="BA53" s="869"/>
      <c r="BB53" s="869"/>
      <c r="BC53" s="869"/>
      <c r="BD53" s="869"/>
      <c r="BE53" s="862"/>
      <c r="BF53" s="862"/>
      <c r="BG53" s="862"/>
      <c r="BH53" s="862"/>
      <c r="BI53" s="863"/>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6"/>
      <c r="R54" s="867"/>
      <c r="S54" s="867"/>
      <c r="T54" s="867"/>
      <c r="U54" s="867"/>
      <c r="V54" s="867"/>
      <c r="W54" s="867"/>
      <c r="X54" s="867"/>
      <c r="Y54" s="867"/>
      <c r="Z54" s="867"/>
      <c r="AA54" s="867"/>
      <c r="AB54" s="867"/>
      <c r="AC54" s="867"/>
      <c r="AD54" s="867"/>
      <c r="AE54" s="868"/>
      <c r="AF54" s="818"/>
      <c r="AG54" s="819"/>
      <c r="AH54" s="819"/>
      <c r="AI54" s="819"/>
      <c r="AJ54" s="820"/>
      <c r="AK54" s="870"/>
      <c r="AL54" s="867"/>
      <c r="AM54" s="867"/>
      <c r="AN54" s="867"/>
      <c r="AO54" s="867"/>
      <c r="AP54" s="867"/>
      <c r="AQ54" s="867"/>
      <c r="AR54" s="867"/>
      <c r="AS54" s="867"/>
      <c r="AT54" s="867"/>
      <c r="AU54" s="867"/>
      <c r="AV54" s="867"/>
      <c r="AW54" s="867"/>
      <c r="AX54" s="867"/>
      <c r="AY54" s="867"/>
      <c r="AZ54" s="869"/>
      <c r="BA54" s="869"/>
      <c r="BB54" s="869"/>
      <c r="BC54" s="869"/>
      <c r="BD54" s="869"/>
      <c r="BE54" s="862"/>
      <c r="BF54" s="862"/>
      <c r="BG54" s="862"/>
      <c r="BH54" s="862"/>
      <c r="BI54" s="863"/>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6"/>
      <c r="R55" s="867"/>
      <c r="S55" s="867"/>
      <c r="T55" s="867"/>
      <c r="U55" s="867"/>
      <c r="V55" s="867"/>
      <c r="W55" s="867"/>
      <c r="X55" s="867"/>
      <c r="Y55" s="867"/>
      <c r="Z55" s="867"/>
      <c r="AA55" s="867"/>
      <c r="AB55" s="867"/>
      <c r="AC55" s="867"/>
      <c r="AD55" s="867"/>
      <c r="AE55" s="868"/>
      <c r="AF55" s="818"/>
      <c r="AG55" s="819"/>
      <c r="AH55" s="819"/>
      <c r="AI55" s="819"/>
      <c r="AJ55" s="820"/>
      <c r="AK55" s="870"/>
      <c r="AL55" s="867"/>
      <c r="AM55" s="867"/>
      <c r="AN55" s="867"/>
      <c r="AO55" s="867"/>
      <c r="AP55" s="867"/>
      <c r="AQ55" s="867"/>
      <c r="AR55" s="867"/>
      <c r="AS55" s="867"/>
      <c r="AT55" s="867"/>
      <c r="AU55" s="867"/>
      <c r="AV55" s="867"/>
      <c r="AW55" s="867"/>
      <c r="AX55" s="867"/>
      <c r="AY55" s="867"/>
      <c r="AZ55" s="869"/>
      <c r="BA55" s="869"/>
      <c r="BB55" s="869"/>
      <c r="BC55" s="869"/>
      <c r="BD55" s="869"/>
      <c r="BE55" s="862"/>
      <c r="BF55" s="862"/>
      <c r="BG55" s="862"/>
      <c r="BH55" s="862"/>
      <c r="BI55" s="863"/>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6"/>
      <c r="R56" s="867"/>
      <c r="S56" s="867"/>
      <c r="T56" s="867"/>
      <c r="U56" s="867"/>
      <c r="V56" s="867"/>
      <c r="W56" s="867"/>
      <c r="X56" s="867"/>
      <c r="Y56" s="867"/>
      <c r="Z56" s="867"/>
      <c r="AA56" s="867"/>
      <c r="AB56" s="867"/>
      <c r="AC56" s="867"/>
      <c r="AD56" s="867"/>
      <c r="AE56" s="868"/>
      <c r="AF56" s="818"/>
      <c r="AG56" s="819"/>
      <c r="AH56" s="819"/>
      <c r="AI56" s="819"/>
      <c r="AJ56" s="820"/>
      <c r="AK56" s="870"/>
      <c r="AL56" s="867"/>
      <c r="AM56" s="867"/>
      <c r="AN56" s="867"/>
      <c r="AO56" s="867"/>
      <c r="AP56" s="867"/>
      <c r="AQ56" s="867"/>
      <c r="AR56" s="867"/>
      <c r="AS56" s="867"/>
      <c r="AT56" s="867"/>
      <c r="AU56" s="867"/>
      <c r="AV56" s="867"/>
      <c r="AW56" s="867"/>
      <c r="AX56" s="867"/>
      <c r="AY56" s="867"/>
      <c r="AZ56" s="869"/>
      <c r="BA56" s="869"/>
      <c r="BB56" s="869"/>
      <c r="BC56" s="869"/>
      <c r="BD56" s="869"/>
      <c r="BE56" s="862"/>
      <c r="BF56" s="862"/>
      <c r="BG56" s="862"/>
      <c r="BH56" s="862"/>
      <c r="BI56" s="863"/>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6"/>
      <c r="R57" s="867"/>
      <c r="S57" s="867"/>
      <c r="T57" s="867"/>
      <c r="U57" s="867"/>
      <c r="V57" s="867"/>
      <c r="W57" s="867"/>
      <c r="X57" s="867"/>
      <c r="Y57" s="867"/>
      <c r="Z57" s="867"/>
      <c r="AA57" s="867"/>
      <c r="AB57" s="867"/>
      <c r="AC57" s="867"/>
      <c r="AD57" s="867"/>
      <c r="AE57" s="868"/>
      <c r="AF57" s="818"/>
      <c r="AG57" s="819"/>
      <c r="AH57" s="819"/>
      <c r="AI57" s="819"/>
      <c r="AJ57" s="820"/>
      <c r="AK57" s="870"/>
      <c r="AL57" s="867"/>
      <c r="AM57" s="867"/>
      <c r="AN57" s="867"/>
      <c r="AO57" s="867"/>
      <c r="AP57" s="867"/>
      <c r="AQ57" s="867"/>
      <c r="AR57" s="867"/>
      <c r="AS57" s="867"/>
      <c r="AT57" s="867"/>
      <c r="AU57" s="867"/>
      <c r="AV57" s="867"/>
      <c r="AW57" s="867"/>
      <c r="AX57" s="867"/>
      <c r="AY57" s="867"/>
      <c r="AZ57" s="869"/>
      <c r="BA57" s="869"/>
      <c r="BB57" s="869"/>
      <c r="BC57" s="869"/>
      <c r="BD57" s="869"/>
      <c r="BE57" s="862"/>
      <c r="BF57" s="862"/>
      <c r="BG57" s="862"/>
      <c r="BH57" s="862"/>
      <c r="BI57" s="863"/>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6"/>
      <c r="R58" s="867"/>
      <c r="S58" s="867"/>
      <c r="T58" s="867"/>
      <c r="U58" s="867"/>
      <c r="V58" s="867"/>
      <c r="W58" s="867"/>
      <c r="X58" s="867"/>
      <c r="Y58" s="867"/>
      <c r="Z58" s="867"/>
      <c r="AA58" s="867"/>
      <c r="AB58" s="867"/>
      <c r="AC58" s="867"/>
      <c r="AD58" s="867"/>
      <c r="AE58" s="868"/>
      <c r="AF58" s="818"/>
      <c r="AG58" s="819"/>
      <c r="AH58" s="819"/>
      <c r="AI58" s="819"/>
      <c r="AJ58" s="820"/>
      <c r="AK58" s="870"/>
      <c r="AL58" s="867"/>
      <c r="AM58" s="867"/>
      <c r="AN58" s="867"/>
      <c r="AO58" s="867"/>
      <c r="AP58" s="867"/>
      <c r="AQ58" s="867"/>
      <c r="AR58" s="867"/>
      <c r="AS58" s="867"/>
      <c r="AT58" s="867"/>
      <c r="AU58" s="867"/>
      <c r="AV58" s="867"/>
      <c r="AW58" s="867"/>
      <c r="AX58" s="867"/>
      <c r="AY58" s="867"/>
      <c r="AZ58" s="869"/>
      <c r="BA58" s="869"/>
      <c r="BB58" s="869"/>
      <c r="BC58" s="869"/>
      <c r="BD58" s="869"/>
      <c r="BE58" s="862"/>
      <c r="BF58" s="862"/>
      <c r="BG58" s="862"/>
      <c r="BH58" s="862"/>
      <c r="BI58" s="863"/>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6"/>
      <c r="R59" s="867"/>
      <c r="S59" s="867"/>
      <c r="T59" s="867"/>
      <c r="U59" s="867"/>
      <c r="V59" s="867"/>
      <c r="W59" s="867"/>
      <c r="X59" s="867"/>
      <c r="Y59" s="867"/>
      <c r="Z59" s="867"/>
      <c r="AA59" s="867"/>
      <c r="AB59" s="867"/>
      <c r="AC59" s="867"/>
      <c r="AD59" s="867"/>
      <c r="AE59" s="868"/>
      <c r="AF59" s="818"/>
      <c r="AG59" s="819"/>
      <c r="AH59" s="819"/>
      <c r="AI59" s="819"/>
      <c r="AJ59" s="820"/>
      <c r="AK59" s="870"/>
      <c r="AL59" s="867"/>
      <c r="AM59" s="867"/>
      <c r="AN59" s="867"/>
      <c r="AO59" s="867"/>
      <c r="AP59" s="867"/>
      <c r="AQ59" s="867"/>
      <c r="AR59" s="867"/>
      <c r="AS59" s="867"/>
      <c r="AT59" s="867"/>
      <c r="AU59" s="867"/>
      <c r="AV59" s="867"/>
      <c r="AW59" s="867"/>
      <c r="AX59" s="867"/>
      <c r="AY59" s="867"/>
      <c r="AZ59" s="869"/>
      <c r="BA59" s="869"/>
      <c r="BB59" s="869"/>
      <c r="BC59" s="869"/>
      <c r="BD59" s="869"/>
      <c r="BE59" s="862"/>
      <c r="BF59" s="862"/>
      <c r="BG59" s="862"/>
      <c r="BH59" s="862"/>
      <c r="BI59" s="863"/>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6"/>
      <c r="R60" s="867"/>
      <c r="S60" s="867"/>
      <c r="T60" s="867"/>
      <c r="U60" s="867"/>
      <c r="V60" s="867"/>
      <c r="W60" s="867"/>
      <c r="X60" s="867"/>
      <c r="Y60" s="867"/>
      <c r="Z60" s="867"/>
      <c r="AA60" s="867"/>
      <c r="AB60" s="867"/>
      <c r="AC60" s="867"/>
      <c r="AD60" s="867"/>
      <c r="AE60" s="868"/>
      <c r="AF60" s="818"/>
      <c r="AG60" s="819"/>
      <c r="AH60" s="819"/>
      <c r="AI60" s="819"/>
      <c r="AJ60" s="820"/>
      <c r="AK60" s="870"/>
      <c r="AL60" s="867"/>
      <c r="AM60" s="867"/>
      <c r="AN60" s="867"/>
      <c r="AO60" s="867"/>
      <c r="AP60" s="867"/>
      <c r="AQ60" s="867"/>
      <c r="AR60" s="867"/>
      <c r="AS60" s="867"/>
      <c r="AT60" s="867"/>
      <c r="AU60" s="867"/>
      <c r="AV60" s="867"/>
      <c r="AW60" s="867"/>
      <c r="AX60" s="867"/>
      <c r="AY60" s="867"/>
      <c r="AZ60" s="869"/>
      <c r="BA60" s="869"/>
      <c r="BB60" s="869"/>
      <c r="BC60" s="869"/>
      <c r="BD60" s="869"/>
      <c r="BE60" s="862"/>
      <c r="BF60" s="862"/>
      <c r="BG60" s="862"/>
      <c r="BH60" s="862"/>
      <c r="BI60" s="863"/>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6"/>
      <c r="R61" s="867"/>
      <c r="S61" s="867"/>
      <c r="T61" s="867"/>
      <c r="U61" s="867"/>
      <c r="V61" s="867"/>
      <c r="W61" s="867"/>
      <c r="X61" s="867"/>
      <c r="Y61" s="867"/>
      <c r="Z61" s="867"/>
      <c r="AA61" s="867"/>
      <c r="AB61" s="867"/>
      <c r="AC61" s="867"/>
      <c r="AD61" s="867"/>
      <c r="AE61" s="868"/>
      <c r="AF61" s="818"/>
      <c r="AG61" s="819"/>
      <c r="AH61" s="819"/>
      <c r="AI61" s="819"/>
      <c r="AJ61" s="820"/>
      <c r="AK61" s="870"/>
      <c r="AL61" s="867"/>
      <c r="AM61" s="867"/>
      <c r="AN61" s="867"/>
      <c r="AO61" s="867"/>
      <c r="AP61" s="867"/>
      <c r="AQ61" s="867"/>
      <c r="AR61" s="867"/>
      <c r="AS61" s="867"/>
      <c r="AT61" s="867"/>
      <c r="AU61" s="867"/>
      <c r="AV61" s="867"/>
      <c r="AW61" s="867"/>
      <c r="AX61" s="867"/>
      <c r="AY61" s="867"/>
      <c r="AZ61" s="869"/>
      <c r="BA61" s="869"/>
      <c r="BB61" s="869"/>
      <c r="BC61" s="869"/>
      <c r="BD61" s="869"/>
      <c r="BE61" s="862"/>
      <c r="BF61" s="862"/>
      <c r="BG61" s="862"/>
      <c r="BH61" s="862"/>
      <c r="BI61" s="863"/>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6"/>
      <c r="R62" s="867"/>
      <c r="S62" s="867"/>
      <c r="T62" s="867"/>
      <c r="U62" s="867"/>
      <c r="V62" s="867"/>
      <c r="W62" s="867"/>
      <c r="X62" s="867"/>
      <c r="Y62" s="867"/>
      <c r="Z62" s="867"/>
      <c r="AA62" s="867"/>
      <c r="AB62" s="867"/>
      <c r="AC62" s="867"/>
      <c r="AD62" s="867"/>
      <c r="AE62" s="868"/>
      <c r="AF62" s="818"/>
      <c r="AG62" s="819"/>
      <c r="AH62" s="819"/>
      <c r="AI62" s="819"/>
      <c r="AJ62" s="820"/>
      <c r="AK62" s="870"/>
      <c r="AL62" s="867"/>
      <c r="AM62" s="867"/>
      <c r="AN62" s="867"/>
      <c r="AO62" s="867"/>
      <c r="AP62" s="867"/>
      <c r="AQ62" s="867"/>
      <c r="AR62" s="867"/>
      <c r="AS62" s="867"/>
      <c r="AT62" s="867"/>
      <c r="AU62" s="867"/>
      <c r="AV62" s="867"/>
      <c r="AW62" s="867"/>
      <c r="AX62" s="867"/>
      <c r="AY62" s="867"/>
      <c r="AZ62" s="869"/>
      <c r="BA62" s="869"/>
      <c r="BB62" s="869"/>
      <c r="BC62" s="869"/>
      <c r="BD62" s="869"/>
      <c r="BE62" s="862"/>
      <c r="BF62" s="862"/>
      <c r="BG62" s="862"/>
      <c r="BH62" s="862"/>
      <c r="BI62" s="863"/>
      <c r="BJ62" s="878" t="s">
        <v>416</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417</v>
      </c>
      <c r="C63" s="822"/>
      <c r="D63" s="822"/>
      <c r="E63" s="822"/>
      <c r="F63" s="822"/>
      <c r="G63" s="822"/>
      <c r="H63" s="822"/>
      <c r="I63" s="822"/>
      <c r="J63" s="822"/>
      <c r="K63" s="822"/>
      <c r="L63" s="822"/>
      <c r="M63" s="822"/>
      <c r="N63" s="822"/>
      <c r="O63" s="822"/>
      <c r="P63" s="823"/>
      <c r="Q63" s="871"/>
      <c r="R63" s="872"/>
      <c r="S63" s="872"/>
      <c r="T63" s="872"/>
      <c r="U63" s="872"/>
      <c r="V63" s="872"/>
      <c r="W63" s="872"/>
      <c r="X63" s="872"/>
      <c r="Y63" s="872"/>
      <c r="Z63" s="872"/>
      <c r="AA63" s="872"/>
      <c r="AB63" s="872"/>
      <c r="AC63" s="872"/>
      <c r="AD63" s="872"/>
      <c r="AE63" s="873"/>
      <c r="AF63" s="874">
        <v>1086</v>
      </c>
      <c r="AG63" s="875"/>
      <c r="AH63" s="875"/>
      <c r="AI63" s="875"/>
      <c r="AJ63" s="876"/>
      <c r="AK63" s="877"/>
      <c r="AL63" s="872"/>
      <c r="AM63" s="872"/>
      <c r="AN63" s="872"/>
      <c r="AO63" s="872"/>
      <c r="AP63" s="875">
        <v>5716</v>
      </c>
      <c r="AQ63" s="875"/>
      <c r="AR63" s="875"/>
      <c r="AS63" s="875"/>
      <c r="AT63" s="875"/>
      <c r="AU63" s="875">
        <v>4066</v>
      </c>
      <c r="AV63" s="875"/>
      <c r="AW63" s="875"/>
      <c r="AX63" s="875"/>
      <c r="AY63" s="875"/>
      <c r="AZ63" s="879"/>
      <c r="BA63" s="879"/>
      <c r="BB63" s="879"/>
      <c r="BC63" s="879"/>
      <c r="BD63" s="879"/>
      <c r="BE63" s="880"/>
      <c r="BF63" s="880"/>
      <c r="BG63" s="880"/>
      <c r="BH63" s="880"/>
      <c r="BI63" s="881"/>
      <c r="BJ63" s="882" t="s">
        <v>418</v>
      </c>
      <c r="BK63" s="883"/>
      <c r="BL63" s="883"/>
      <c r="BM63" s="883"/>
      <c r="BN63" s="884"/>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420</v>
      </c>
      <c r="B66" s="760"/>
      <c r="C66" s="760"/>
      <c r="D66" s="760"/>
      <c r="E66" s="760"/>
      <c r="F66" s="760"/>
      <c r="G66" s="760"/>
      <c r="H66" s="760"/>
      <c r="I66" s="760"/>
      <c r="J66" s="760"/>
      <c r="K66" s="760"/>
      <c r="L66" s="760"/>
      <c r="M66" s="760"/>
      <c r="N66" s="760"/>
      <c r="O66" s="760"/>
      <c r="P66" s="761"/>
      <c r="Q66" s="765" t="s">
        <v>421</v>
      </c>
      <c r="R66" s="766"/>
      <c r="S66" s="766"/>
      <c r="T66" s="766"/>
      <c r="U66" s="767"/>
      <c r="V66" s="765" t="s">
        <v>422</v>
      </c>
      <c r="W66" s="766"/>
      <c r="X66" s="766"/>
      <c r="Y66" s="766"/>
      <c r="Z66" s="767"/>
      <c r="AA66" s="765" t="s">
        <v>423</v>
      </c>
      <c r="AB66" s="766"/>
      <c r="AC66" s="766"/>
      <c r="AD66" s="766"/>
      <c r="AE66" s="767"/>
      <c r="AF66" s="885" t="s">
        <v>424</v>
      </c>
      <c r="AG66" s="847"/>
      <c r="AH66" s="847"/>
      <c r="AI66" s="847"/>
      <c r="AJ66" s="886"/>
      <c r="AK66" s="765" t="s">
        <v>425</v>
      </c>
      <c r="AL66" s="760"/>
      <c r="AM66" s="760"/>
      <c r="AN66" s="760"/>
      <c r="AO66" s="761"/>
      <c r="AP66" s="765" t="s">
        <v>426</v>
      </c>
      <c r="AQ66" s="766"/>
      <c r="AR66" s="766"/>
      <c r="AS66" s="766"/>
      <c r="AT66" s="767"/>
      <c r="AU66" s="765" t="s">
        <v>427</v>
      </c>
      <c r="AV66" s="766"/>
      <c r="AW66" s="766"/>
      <c r="AX66" s="766"/>
      <c r="AY66" s="767"/>
      <c r="AZ66" s="765" t="s">
        <v>379</v>
      </c>
      <c r="BA66" s="766"/>
      <c r="BB66" s="766"/>
      <c r="BC66" s="766"/>
      <c r="BD66" s="772"/>
      <c r="BE66" s="232"/>
      <c r="BF66" s="232"/>
      <c r="BG66" s="232"/>
      <c r="BH66" s="232"/>
      <c r="BI66" s="232"/>
      <c r="BJ66" s="232"/>
      <c r="BK66" s="232"/>
      <c r="BL66" s="232"/>
      <c r="BM66" s="232"/>
      <c r="BN66" s="232"/>
      <c r="BO66" s="232"/>
      <c r="BP66" s="232"/>
      <c r="BQ66" s="229">
        <v>60</v>
      </c>
      <c r="BR66" s="234"/>
      <c r="BS66" s="890"/>
      <c r="BT66" s="891"/>
      <c r="BU66" s="891"/>
      <c r="BV66" s="891"/>
      <c r="BW66" s="891"/>
      <c r="BX66" s="891"/>
      <c r="BY66" s="891"/>
      <c r="BZ66" s="891"/>
      <c r="CA66" s="891"/>
      <c r="CB66" s="891"/>
      <c r="CC66" s="891"/>
      <c r="CD66" s="891"/>
      <c r="CE66" s="891"/>
      <c r="CF66" s="891"/>
      <c r="CG66" s="896"/>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7"/>
      <c r="AG67" s="850"/>
      <c r="AH67" s="850"/>
      <c r="AI67" s="850"/>
      <c r="AJ67" s="888"/>
      <c r="AK67" s="889"/>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0"/>
      <c r="BT67" s="891"/>
      <c r="BU67" s="891"/>
      <c r="BV67" s="891"/>
      <c r="BW67" s="891"/>
      <c r="BX67" s="891"/>
      <c r="BY67" s="891"/>
      <c r="BZ67" s="891"/>
      <c r="CA67" s="891"/>
      <c r="CB67" s="891"/>
      <c r="CC67" s="891"/>
      <c r="CD67" s="891"/>
      <c r="CE67" s="891"/>
      <c r="CF67" s="891"/>
      <c r="CG67" s="896"/>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221"/>
    </row>
    <row r="68" spans="1:131" ht="26.25" customHeight="1" thickTop="1" x14ac:dyDescent="0.15">
      <c r="A68" s="227">
        <v>1</v>
      </c>
      <c r="B68" s="900" t="s">
        <v>607</v>
      </c>
      <c r="C68" s="901"/>
      <c r="D68" s="901"/>
      <c r="E68" s="901"/>
      <c r="F68" s="901"/>
      <c r="G68" s="901"/>
      <c r="H68" s="901"/>
      <c r="I68" s="901"/>
      <c r="J68" s="901"/>
      <c r="K68" s="901"/>
      <c r="L68" s="901"/>
      <c r="M68" s="901"/>
      <c r="N68" s="901"/>
      <c r="O68" s="901"/>
      <c r="P68" s="902"/>
      <c r="Q68" s="903"/>
      <c r="R68" s="904"/>
      <c r="S68" s="904"/>
      <c r="T68" s="904"/>
      <c r="U68" s="904"/>
      <c r="V68" s="904"/>
      <c r="W68" s="904"/>
      <c r="X68" s="904"/>
      <c r="Y68" s="904"/>
      <c r="Z68" s="904"/>
      <c r="AA68" s="904"/>
      <c r="AB68" s="904"/>
      <c r="AC68" s="904"/>
      <c r="AD68" s="904"/>
      <c r="AE68" s="904"/>
      <c r="AF68" s="904"/>
      <c r="AG68" s="904"/>
      <c r="AH68" s="904"/>
      <c r="AI68" s="904"/>
      <c r="AJ68" s="904"/>
      <c r="AK68" s="897"/>
      <c r="AL68" s="897"/>
      <c r="AM68" s="897"/>
      <c r="AN68" s="897"/>
      <c r="AO68" s="897"/>
      <c r="AP68" s="897"/>
      <c r="AQ68" s="897"/>
      <c r="AR68" s="897"/>
      <c r="AS68" s="897"/>
      <c r="AT68" s="897"/>
      <c r="AU68" s="897"/>
      <c r="AV68" s="897"/>
      <c r="AW68" s="897"/>
      <c r="AX68" s="897"/>
      <c r="AY68" s="897"/>
      <c r="AZ68" s="898"/>
      <c r="BA68" s="898"/>
      <c r="BB68" s="898"/>
      <c r="BC68" s="898"/>
      <c r="BD68" s="899"/>
      <c r="BE68" s="232"/>
      <c r="BF68" s="232"/>
      <c r="BG68" s="232"/>
      <c r="BH68" s="232"/>
      <c r="BI68" s="232"/>
      <c r="BJ68" s="232"/>
      <c r="BK68" s="232"/>
      <c r="BL68" s="232"/>
      <c r="BM68" s="232"/>
      <c r="BN68" s="232"/>
      <c r="BO68" s="232"/>
      <c r="BP68" s="232"/>
      <c r="BQ68" s="229">
        <v>62</v>
      </c>
      <c r="BR68" s="234"/>
      <c r="BS68" s="890"/>
      <c r="BT68" s="891"/>
      <c r="BU68" s="891"/>
      <c r="BV68" s="891"/>
      <c r="BW68" s="891"/>
      <c r="BX68" s="891"/>
      <c r="BY68" s="891"/>
      <c r="BZ68" s="891"/>
      <c r="CA68" s="891"/>
      <c r="CB68" s="891"/>
      <c r="CC68" s="891"/>
      <c r="CD68" s="891"/>
      <c r="CE68" s="891"/>
      <c r="CF68" s="891"/>
      <c r="CG68" s="896"/>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221"/>
    </row>
    <row r="69" spans="1:131" ht="26.25" customHeight="1" x14ac:dyDescent="0.15">
      <c r="A69" s="229">
        <v>2</v>
      </c>
      <c r="B69" s="905" t="s">
        <v>608</v>
      </c>
      <c r="C69" s="906"/>
      <c r="D69" s="906"/>
      <c r="E69" s="906"/>
      <c r="F69" s="906"/>
      <c r="G69" s="906"/>
      <c r="H69" s="906"/>
      <c r="I69" s="906"/>
      <c r="J69" s="906"/>
      <c r="K69" s="906"/>
      <c r="L69" s="906"/>
      <c r="M69" s="906"/>
      <c r="N69" s="906"/>
      <c r="O69" s="906"/>
      <c r="P69" s="907"/>
      <c r="Q69" s="908">
        <v>584</v>
      </c>
      <c r="R69" s="861"/>
      <c r="S69" s="861"/>
      <c r="T69" s="861"/>
      <c r="U69" s="861"/>
      <c r="V69" s="861">
        <v>447</v>
      </c>
      <c r="W69" s="861"/>
      <c r="X69" s="861"/>
      <c r="Y69" s="861"/>
      <c r="Z69" s="861"/>
      <c r="AA69" s="861">
        <v>137</v>
      </c>
      <c r="AB69" s="861"/>
      <c r="AC69" s="861"/>
      <c r="AD69" s="861"/>
      <c r="AE69" s="861"/>
      <c r="AF69" s="861">
        <v>137</v>
      </c>
      <c r="AG69" s="861"/>
      <c r="AH69" s="861"/>
      <c r="AI69" s="861"/>
      <c r="AJ69" s="861"/>
      <c r="AK69" s="861" t="s">
        <v>593</v>
      </c>
      <c r="AL69" s="861"/>
      <c r="AM69" s="861"/>
      <c r="AN69" s="861"/>
      <c r="AO69" s="861"/>
      <c r="AP69" s="861" t="s">
        <v>593</v>
      </c>
      <c r="AQ69" s="861"/>
      <c r="AR69" s="861"/>
      <c r="AS69" s="861"/>
      <c r="AT69" s="861"/>
      <c r="AU69" s="904"/>
      <c r="AV69" s="904"/>
      <c r="AW69" s="904"/>
      <c r="AX69" s="904"/>
      <c r="AY69" s="904"/>
      <c r="AZ69" s="862"/>
      <c r="BA69" s="862"/>
      <c r="BB69" s="862"/>
      <c r="BC69" s="862"/>
      <c r="BD69" s="863"/>
      <c r="BE69" s="232"/>
      <c r="BF69" s="232"/>
      <c r="BG69" s="232"/>
      <c r="BH69" s="232"/>
      <c r="BI69" s="232"/>
      <c r="BJ69" s="232"/>
      <c r="BK69" s="232"/>
      <c r="BL69" s="232"/>
      <c r="BM69" s="232"/>
      <c r="BN69" s="232"/>
      <c r="BO69" s="232"/>
      <c r="BP69" s="232"/>
      <c r="BQ69" s="229">
        <v>63</v>
      </c>
      <c r="BR69" s="234"/>
      <c r="BS69" s="890"/>
      <c r="BT69" s="891"/>
      <c r="BU69" s="891"/>
      <c r="BV69" s="891"/>
      <c r="BW69" s="891"/>
      <c r="BX69" s="891"/>
      <c r="BY69" s="891"/>
      <c r="BZ69" s="891"/>
      <c r="CA69" s="891"/>
      <c r="CB69" s="891"/>
      <c r="CC69" s="891"/>
      <c r="CD69" s="891"/>
      <c r="CE69" s="891"/>
      <c r="CF69" s="891"/>
      <c r="CG69" s="896"/>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221"/>
    </row>
    <row r="70" spans="1:131" ht="26.25" customHeight="1" x14ac:dyDescent="0.15">
      <c r="A70" s="229">
        <v>3</v>
      </c>
      <c r="B70" s="905" t="s">
        <v>609</v>
      </c>
      <c r="C70" s="906"/>
      <c r="D70" s="906"/>
      <c r="E70" s="906"/>
      <c r="F70" s="906"/>
      <c r="G70" s="906"/>
      <c r="H70" s="906"/>
      <c r="I70" s="906"/>
      <c r="J70" s="906"/>
      <c r="K70" s="906"/>
      <c r="L70" s="906"/>
      <c r="M70" s="906"/>
      <c r="N70" s="906"/>
      <c r="O70" s="906"/>
      <c r="P70" s="907"/>
      <c r="Q70" s="908">
        <v>574</v>
      </c>
      <c r="R70" s="861"/>
      <c r="S70" s="861"/>
      <c r="T70" s="861"/>
      <c r="U70" s="861"/>
      <c r="V70" s="861">
        <v>570</v>
      </c>
      <c r="W70" s="861"/>
      <c r="X70" s="861"/>
      <c r="Y70" s="861"/>
      <c r="Z70" s="861"/>
      <c r="AA70" s="861">
        <v>4</v>
      </c>
      <c r="AB70" s="861"/>
      <c r="AC70" s="861"/>
      <c r="AD70" s="861"/>
      <c r="AE70" s="861"/>
      <c r="AF70" s="861">
        <v>4</v>
      </c>
      <c r="AG70" s="861"/>
      <c r="AH70" s="861"/>
      <c r="AI70" s="861"/>
      <c r="AJ70" s="861"/>
      <c r="AK70" s="861" t="s">
        <v>593</v>
      </c>
      <c r="AL70" s="861"/>
      <c r="AM70" s="861"/>
      <c r="AN70" s="861"/>
      <c r="AO70" s="861"/>
      <c r="AP70" s="861">
        <v>130</v>
      </c>
      <c r="AQ70" s="861"/>
      <c r="AR70" s="861"/>
      <c r="AS70" s="861"/>
      <c r="AT70" s="861"/>
      <c r="AU70" s="904"/>
      <c r="AV70" s="904"/>
      <c r="AW70" s="904"/>
      <c r="AX70" s="904"/>
      <c r="AY70" s="904"/>
      <c r="AZ70" s="862"/>
      <c r="BA70" s="862"/>
      <c r="BB70" s="862"/>
      <c r="BC70" s="862"/>
      <c r="BD70" s="863"/>
      <c r="BE70" s="232"/>
      <c r="BF70" s="232"/>
      <c r="BG70" s="232"/>
      <c r="BH70" s="232"/>
      <c r="BI70" s="232"/>
      <c r="BJ70" s="232"/>
      <c r="BK70" s="232"/>
      <c r="BL70" s="232"/>
      <c r="BM70" s="232"/>
      <c r="BN70" s="232"/>
      <c r="BO70" s="232"/>
      <c r="BP70" s="232"/>
      <c r="BQ70" s="229">
        <v>64</v>
      </c>
      <c r="BR70" s="234"/>
      <c r="BS70" s="890"/>
      <c r="BT70" s="891"/>
      <c r="BU70" s="891"/>
      <c r="BV70" s="891"/>
      <c r="BW70" s="891"/>
      <c r="BX70" s="891"/>
      <c r="BY70" s="891"/>
      <c r="BZ70" s="891"/>
      <c r="CA70" s="891"/>
      <c r="CB70" s="891"/>
      <c r="CC70" s="891"/>
      <c r="CD70" s="891"/>
      <c r="CE70" s="891"/>
      <c r="CF70" s="891"/>
      <c r="CG70" s="896"/>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221"/>
    </row>
    <row r="71" spans="1:131" ht="26.25" customHeight="1" x14ac:dyDescent="0.15">
      <c r="A71" s="229">
        <v>4</v>
      </c>
      <c r="B71" s="905" t="s">
        <v>610</v>
      </c>
      <c r="C71" s="906"/>
      <c r="D71" s="906"/>
      <c r="E71" s="906"/>
      <c r="F71" s="906"/>
      <c r="G71" s="906"/>
      <c r="H71" s="906"/>
      <c r="I71" s="906"/>
      <c r="J71" s="906"/>
      <c r="K71" s="906"/>
      <c r="L71" s="906"/>
      <c r="M71" s="906"/>
      <c r="N71" s="906"/>
      <c r="O71" s="906"/>
      <c r="P71" s="907"/>
      <c r="Q71" s="908">
        <v>11</v>
      </c>
      <c r="R71" s="861"/>
      <c r="S71" s="861"/>
      <c r="T71" s="861"/>
      <c r="U71" s="861"/>
      <c r="V71" s="861">
        <v>4</v>
      </c>
      <c r="W71" s="861"/>
      <c r="X71" s="861"/>
      <c r="Y71" s="861"/>
      <c r="Z71" s="861"/>
      <c r="AA71" s="861">
        <v>7</v>
      </c>
      <c r="AB71" s="861"/>
      <c r="AC71" s="861"/>
      <c r="AD71" s="861"/>
      <c r="AE71" s="861"/>
      <c r="AF71" s="861">
        <v>7</v>
      </c>
      <c r="AG71" s="861"/>
      <c r="AH71" s="861"/>
      <c r="AI71" s="861"/>
      <c r="AJ71" s="861"/>
      <c r="AK71" s="861" t="s">
        <v>593</v>
      </c>
      <c r="AL71" s="861"/>
      <c r="AM71" s="861"/>
      <c r="AN71" s="861"/>
      <c r="AO71" s="861"/>
      <c r="AP71" s="861" t="s">
        <v>593</v>
      </c>
      <c r="AQ71" s="861"/>
      <c r="AR71" s="861"/>
      <c r="AS71" s="861"/>
      <c r="AT71" s="861"/>
      <c r="AU71" s="904"/>
      <c r="AV71" s="904"/>
      <c r="AW71" s="904"/>
      <c r="AX71" s="904"/>
      <c r="AY71" s="904"/>
      <c r="AZ71" s="862"/>
      <c r="BA71" s="862"/>
      <c r="BB71" s="862"/>
      <c r="BC71" s="862"/>
      <c r="BD71" s="863"/>
      <c r="BE71" s="232"/>
      <c r="BF71" s="232"/>
      <c r="BG71" s="232"/>
      <c r="BH71" s="232"/>
      <c r="BI71" s="232"/>
      <c r="BJ71" s="232"/>
      <c r="BK71" s="232"/>
      <c r="BL71" s="232"/>
      <c r="BM71" s="232"/>
      <c r="BN71" s="232"/>
      <c r="BO71" s="232"/>
      <c r="BP71" s="232"/>
      <c r="BQ71" s="229">
        <v>65</v>
      </c>
      <c r="BR71" s="234"/>
      <c r="BS71" s="890"/>
      <c r="BT71" s="891"/>
      <c r="BU71" s="891"/>
      <c r="BV71" s="891"/>
      <c r="BW71" s="891"/>
      <c r="BX71" s="891"/>
      <c r="BY71" s="891"/>
      <c r="BZ71" s="891"/>
      <c r="CA71" s="891"/>
      <c r="CB71" s="891"/>
      <c r="CC71" s="891"/>
      <c r="CD71" s="891"/>
      <c r="CE71" s="891"/>
      <c r="CF71" s="891"/>
      <c r="CG71" s="896"/>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221"/>
    </row>
    <row r="72" spans="1:131" ht="26.25" customHeight="1" x14ac:dyDescent="0.15">
      <c r="A72" s="229">
        <v>5</v>
      </c>
      <c r="B72" s="905" t="s">
        <v>611</v>
      </c>
      <c r="C72" s="906"/>
      <c r="D72" s="906"/>
      <c r="E72" s="906"/>
      <c r="F72" s="906"/>
      <c r="G72" s="906"/>
      <c r="H72" s="906"/>
      <c r="I72" s="906"/>
      <c r="J72" s="906"/>
      <c r="K72" s="906"/>
      <c r="L72" s="906"/>
      <c r="M72" s="906"/>
      <c r="N72" s="906"/>
      <c r="O72" s="906"/>
      <c r="P72" s="907"/>
      <c r="Q72" s="908">
        <v>8705</v>
      </c>
      <c r="R72" s="861"/>
      <c r="S72" s="861"/>
      <c r="T72" s="861"/>
      <c r="U72" s="861"/>
      <c r="V72" s="861">
        <v>7443</v>
      </c>
      <c r="W72" s="861"/>
      <c r="X72" s="861"/>
      <c r="Y72" s="861"/>
      <c r="Z72" s="861"/>
      <c r="AA72" s="861">
        <v>1262</v>
      </c>
      <c r="AB72" s="861"/>
      <c r="AC72" s="861"/>
      <c r="AD72" s="861"/>
      <c r="AE72" s="861"/>
      <c r="AF72" s="861">
        <v>1262</v>
      </c>
      <c r="AG72" s="861"/>
      <c r="AH72" s="861"/>
      <c r="AI72" s="861"/>
      <c r="AJ72" s="861"/>
      <c r="AK72" s="861" t="s">
        <v>593</v>
      </c>
      <c r="AL72" s="861"/>
      <c r="AM72" s="861"/>
      <c r="AN72" s="861"/>
      <c r="AO72" s="861"/>
      <c r="AP72" s="861">
        <v>19109</v>
      </c>
      <c r="AQ72" s="861"/>
      <c r="AR72" s="861"/>
      <c r="AS72" s="861"/>
      <c r="AT72" s="861"/>
      <c r="AU72" s="904"/>
      <c r="AV72" s="904"/>
      <c r="AW72" s="904"/>
      <c r="AX72" s="904"/>
      <c r="AY72" s="904"/>
      <c r="AZ72" s="862"/>
      <c r="BA72" s="862"/>
      <c r="BB72" s="862"/>
      <c r="BC72" s="862"/>
      <c r="BD72" s="863"/>
      <c r="BE72" s="232"/>
      <c r="BF72" s="232"/>
      <c r="BG72" s="232"/>
      <c r="BH72" s="232"/>
      <c r="BI72" s="232"/>
      <c r="BJ72" s="232"/>
      <c r="BK72" s="232"/>
      <c r="BL72" s="232"/>
      <c r="BM72" s="232"/>
      <c r="BN72" s="232"/>
      <c r="BO72" s="232"/>
      <c r="BP72" s="232"/>
      <c r="BQ72" s="229">
        <v>66</v>
      </c>
      <c r="BR72" s="234"/>
      <c r="BS72" s="890"/>
      <c r="BT72" s="891"/>
      <c r="BU72" s="891"/>
      <c r="BV72" s="891"/>
      <c r="BW72" s="891"/>
      <c r="BX72" s="891"/>
      <c r="BY72" s="891"/>
      <c r="BZ72" s="891"/>
      <c r="CA72" s="891"/>
      <c r="CB72" s="891"/>
      <c r="CC72" s="891"/>
      <c r="CD72" s="891"/>
      <c r="CE72" s="891"/>
      <c r="CF72" s="891"/>
      <c r="CG72" s="896"/>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221"/>
    </row>
    <row r="73" spans="1:131" ht="26.25" customHeight="1" x14ac:dyDescent="0.15">
      <c r="A73" s="229">
        <v>6</v>
      </c>
      <c r="B73" s="905" t="s">
        <v>612</v>
      </c>
      <c r="C73" s="906"/>
      <c r="D73" s="906"/>
      <c r="E73" s="906"/>
      <c r="F73" s="906"/>
      <c r="G73" s="906"/>
      <c r="H73" s="906"/>
      <c r="I73" s="906"/>
      <c r="J73" s="906"/>
      <c r="K73" s="906"/>
      <c r="L73" s="906"/>
      <c r="M73" s="906"/>
      <c r="N73" s="906"/>
      <c r="O73" s="906"/>
      <c r="P73" s="907"/>
      <c r="Q73" s="903">
        <v>89</v>
      </c>
      <c r="R73" s="904"/>
      <c r="S73" s="904"/>
      <c r="T73" s="904"/>
      <c r="U73" s="904"/>
      <c r="V73" s="904">
        <v>83</v>
      </c>
      <c r="W73" s="904"/>
      <c r="X73" s="904"/>
      <c r="Y73" s="904"/>
      <c r="Z73" s="904"/>
      <c r="AA73" s="904">
        <v>7</v>
      </c>
      <c r="AB73" s="904"/>
      <c r="AC73" s="904"/>
      <c r="AD73" s="904"/>
      <c r="AE73" s="904"/>
      <c r="AF73" s="861" t="s">
        <v>593</v>
      </c>
      <c r="AG73" s="861"/>
      <c r="AH73" s="861"/>
      <c r="AI73" s="861"/>
      <c r="AJ73" s="861"/>
      <c r="AK73" s="861" t="s">
        <v>593</v>
      </c>
      <c r="AL73" s="861"/>
      <c r="AM73" s="861"/>
      <c r="AN73" s="861"/>
      <c r="AO73" s="861"/>
      <c r="AP73" s="861" t="s">
        <v>593</v>
      </c>
      <c r="AQ73" s="861"/>
      <c r="AR73" s="861"/>
      <c r="AS73" s="861"/>
      <c r="AT73" s="861"/>
      <c r="AU73" s="861"/>
      <c r="AV73" s="861"/>
      <c r="AW73" s="861"/>
      <c r="AX73" s="861"/>
      <c r="AY73" s="861"/>
      <c r="AZ73" s="862"/>
      <c r="BA73" s="862"/>
      <c r="BB73" s="862"/>
      <c r="BC73" s="862"/>
      <c r="BD73" s="863"/>
      <c r="BE73" s="232"/>
      <c r="BF73" s="232"/>
      <c r="BG73" s="232"/>
      <c r="BH73" s="232"/>
      <c r="BI73" s="232"/>
      <c r="BJ73" s="232"/>
      <c r="BK73" s="232"/>
      <c r="BL73" s="232"/>
      <c r="BM73" s="232"/>
      <c r="BN73" s="232"/>
      <c r="BO73" s="232"/>
      <c r="BP73" s="232"/>
      <c r="BQ73" s="229">
        <v>67</v>
      </c>
      <c r="BR73" s="234"/>
      <c r="BS73" s="890"/>
      <c r="BT73" s="891"/>
      <c r="BU73" s="891"/>
      <c r="BV73" s="891"/>
      <c r="BW73" s="891"/>
      <c r="BX73" s="891"/>
      <c r="BY73" s="891"/>
      <c r="BZ73" s="891"/>
      <c r="CA73" s="891"/>
      <c r="CB73" s="891"/>
      <c r="CC73" s="891"/>
      <c r="CD73" s="891"/>
      <c r="CE73" s="891"/>
      <c r="CF73" s="891"/>
      <c r="CG73" s="896"/>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221"/>
    </row>
    <row r="74" spans="1:131" ht="26.25" customHeight="1" x14ac:dyDescent="0.15">
      <c r="A74" s="229">
        <v>7</v>
      </c>
      <c r="B74" s="905" t="s">
        <v>598</v>
      </c>
      <c r="C74" s="906"/>
      <c r="D74" s="906"/>
      <c r="E74" s="906"/>
      <c r="F74" s="906"/>
      <c r="G74" s="906"/>
      <c r="H74" s="906"/>
      <c r="I74" s="906"/>
      <c r="J74" s="906"/>
      <c r="K74" s="906"/>
      <c r="L74" s="906"/>
      <c r="M74" s="906"/>
      <c r="N74" s="906"/>
      <c r="O74" s="906"/>
      <c r="P74" s="907"/>
      <c r="Q74" s="903"/>
      <c r="R74" s="904"/>
      <c r="S74" s="904"/>
      <c r="T74" s="904"/>
      <c r="U74" s="904"/>
      <c r="V74" s="904"/>
      <c r="W74" s="904"/>
      <c r="X74" s="904"/>
      <c r="Y74" s="904"/>
      <c r="Z74" s="904"/>
      <c r="AA74" s="904"/>
      <c r="AB74" s="904"/>
      <c r="AC74" s="904"/>
      <c r="AD74" s="904"/>
      <c r="AE74" s="904"/>
      <c r="AF74" s="861"/>
      <c r="AG74" s="861"/>
      <c r="AH74" s="861"/>
      <c r="AI74" s="861"/>
      <c r="AJ74" s="861"/>
      <c r="AK74" s="861"/>
      <c r="AL74" s="861"/>
      <c r="AM74" s="861"/>
      <c r="AN74" s="861"/>
      <c r="AO74" s="861"/>
      <c r="AP74" s="861"/>
      <c r="AQ74" s="861"/>
      <c r="AR74" s="861"/>
      <c r="AS74" s="861"/>
      <c r="AT74" s="861"/>
      <c r="AU74" s="861"/>
      <c r="AV74" s="861"/>
      <c r="AW74" s="861"/>
      <c r="AX74" s="861"/>
      <c r="AY74" s="861"/>
      <c r="AZ74" s="862"/>
      <c r="BA74" s="862"/>
      <c r="BB74" s="862"/>
      <c r="BC74" s="862"/>
      <c r="BD74" s="863"/>
      <c r="BE74" s="232"/>
      <c r="BF74" s="232"/>
      <c r="BG74" s="232"/>
      <c r="BH74" s="232"/>
      <c r="BI74" s="232"/>
      <c r="BJ74" s="232"/>
      <c r="BK74" s="232"/>
      <c r="BL74" s="232"/>
      <c r="BM74" s="232"/>
      <c r="BN74" s="232"/>
      <c r="BO74" s="232"/>
      <c r="BP74" s="232"/>
      <c r="BQ74" s="229">
        <v>68</v>
      </c>
      <c r="BR74" s="234"/>
      <c r="BS74" s="890"/>
      <c r="BT74" s="891"/>
      <c r="BU74" s="891"/>
      <c r="BV74" s="891"/>
      <c r="BW74" s="891"/>
      <c r="BX74" s="891"/>
      <c r="BY74" s="891"/>
      <c r="BZ74" s="891"/>
      <c r="CA74" s="891"/>
      <c r="CB74" s="891"/>
      <c r="CC74" s="891"/>
      <c r="CD74" s="891"/>
      <c r="CE74" s="891"/>
      <c r="CF74" s="891"/>
      <c r="CG74" s="896"/>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221"/>
    </row>
    <row r="75" spans="1:131" ht="26.25" customHeight="1" x14ac:dyDescent="0.15">
      <c r="A75" s="229">
        <v>8</v>
      </c>
      <c r="B75" s="909" t="s">
        <v>613</v>
      </c>
      <c r="C75" s="910"/>
      <c r="D75" s="910"/>
      <c r="E75" s="910"/>
      <c r="F75" s="910"/>
      <c r="G75" s="910"/>
      <c r="H75" s="910"/>
      <c r="I75" s="910"/>
      <c r="J75" s="910"/>
      <c r="K75" s="910"/>
      <c r="L75" s="910"/>
      <c r="M75" s="910"/>
      <c r="N75" s="910"/>
      <c r="O75" s="910"/>
      <c r="P75" s="911"/>
      <c r="Q75" s="912">
        <v>39</v>
      </c>
      <c r="R75" s="913"/>
      <c r="S75" s="913"/>
      <c r="T75" s="913"/>
      <c r="U75" s="864"/>
      <c r="V75" s="914">
        <v>38</v>
      </c>
      <c r="W75" s="913"/>
      <c r="X75" s="913"/>
      <c r="Y75" s="913"/>
      <c r="Z75" s="864"/>
      <c r="AA75" s="914">
        <v>1</v>
      </c>
      <c r="AB75" s="913"/>
      <c r="AC75" s="913"/>
      <c r="AD75" s="913"/>
      <c r="AE75" s="864"/>
      <c r="AF75" s="914">
        <v>1</v>
      </c>
      <c r="AG75" s="913"/>
      <c r="AH75" s="913"/>
      <c r="AI75" s="913"/>
      <c r="AJ75" s="864"/>
      <c r="AK75" s="914" t="s">
        <v>593</v>
      </c>
      <c r="AL75" s="913"/>
      <c r="AM75" s="913"/>
      <c r="AN75" s="913"/>
      <c r="AO75" s="864"/>
      <c r="AP75" s="914" t="s">
        <v>593</v>
      </c>
      <c r="AQ75" s="913"/>
      <c r="AR75" s="913"/>
      <c r="AS75" s="913"/>
      <c r="AT75" s="864"/>
      <c r="AU75" s="914"/>
      <c r="AV75" s="913"/>
      <c r="AW75" s="913"/>
      <c r="AX75" s="913"/>
      <c r="AY75" s="864"/>
      <c r="AZ75" s="862"/>
      <c r="BA75" s="862"/>
      <c r="BB75" s="862"/>
      <c r="BC75" s="862"/>
      <c r="BD75" s="863"/>
      <c r="BE75" s="232"/>
      <c r="BF75" s="232"/>
      <c r="BG75" s="232"/>
      <c r="BH75" s="232"/>
      <c r="BI75" s="232"/>
      <c r="BJ75" s="232"/>
      <c r="BK75" s="232"/>
      <c r="BL75" s="232"/>
      <c r="BM75" s="232"/>
      <c r="BN75" s="232"/>
      <c r="BO75" s="232"/>
      <c r="BP75" s="232"/>
      <c r="BQ75" s="229">
        <v>69</v>
      </c>
      <c r="BR75" s="234"/>
      <c r="BS75" s="890"/>
      <c r="BT75" s="891"/>
      <c r="BU75" s="891"/>
      <c r="BV75" s="891"/>
      <c r="BW75" s="891"/>
      <c r="BX75" s="891"/>
      <c r="BY75" s="891"/>
      <c r="BZ75" s="891"/>
      <c r="CA75" s="891"/>
      <c r="CB75" s="891"/>
      <c r="CC75" s="891"/>
      <c r="CD75" s="891"/>
      <c r="CE75" s="891"/>
      <c r="CF75" s="891"/>
      <c r="CG75" s="896"/>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221"/>
    </row>
    <row r="76" spans="1:131" ht="26.25" customHeight="1" x14ac:dyDescent="0.15">
      <c r="A76" s="229">
        <v>9</v>
      </c>
      <c r="B76" s="909" t="s">
        <v>614</v>
      </c>
      <c r="C76" s="910"/>
      <c r="D76" s="910"/>
      <c r="E76" s="910"/>
      <c r="F76" s="910"/>
      <c r="G76" s="910"/>
      <c r="H76" s="910"/>
      <c r="I76" s="910"/>
      <c r="J76" s="910"/>
      <c r="K76" s="910"/>
      <c r="L76" s="910"/>
      <c r="M76" s="910"/>
      <c r="N76" s="910"/>
      <c r="O76" s="910"/>
      <c r="P76" s="911"/>
      <c r="Q76" s="912">
        <v>68</v>
      </c>
      <c r="R76" s="913"/>
      <c r="S76" s="913"/>
      <c r="T76" s="913"/>
      <c r="U76" s="864"/>
      <c r="V76" s="914">
        <v>61</v>
      </c>
      <c r="W76" s="913"/>
      <c r="X76" s="913"/>
      <c r="Y76" s="913"/>
      <c r="Z76" s="864"/>
      <c r="AA76" s="914">
        <v>7</v>
      </c>
      <c r="AB76" s="913"/>
      <c r="AC76" s="913"/>
      <c r="AD76" s="913"/>
      <c r="AE76" s="864"/>
      <c r="AF76" s="914">
        <v>7</v>
      </c>
      <c r="AG76" s="913"/>
      <c r="AH76" s="913"/>
      <c r="AI76" s="913"/>
      <c r="AJ76" s="864"/>
      <c r="AK76" s="914" t="s">
        <v>593</v>
      </c>
      <c r="AL76" s="913"/>
      <c r="AM76" s="913"/>
      <c r="AN76" s="913"/>
      <c r="AO76" s="864"/>
      <c r="AP76" s="914" t="s">
        <v>593</v>
      </c>
      <c r="AQ76" s="913"/>
      <c r="AR76" s="913"/>
      <c r="AS76" s="913"/>
      <c r="AT76" s="864"/>
      <c r="AU76" s="914"/>
      <c r="AV76" s="913"/>
      <c r="AW76" s="913"/>
      <c r="AX76" s="913"/>
      <c r="AY76" s="864"/>
      <c r="AZ76" s="862"/>
      <c r="BA76" s="862"/>
      <c r="BB76" s="862"/>
      <c r="BC76" s="862"/>
      <c r="BD76" s="863"/>
      <c r="BE76" s="232"/>
      <c r="BF76" s="232"/>
      <c r="BG76" s="232"/>
      <c r="BH76" s="232"/>
      <c r="BI76" s="232"/>
      <c r="BJ76" s="232"/>
      <c r="BK76" s="232"/>
      <c r="BL76" s="232"/>
      <c r="BM76" s="232"/>
      <c r="BN76" s="232"/>
      <c r="BO76" s="232"/>
      <c r="BP76" s="232"/>
      <c r="BQ76" s="229">
        <v>70</v>
      </c>
      <c r="BR76" s="234"/>
      <c r="BS76" s="890"/>
      <c r="BT76" s="891"/>
      <c r="BU76" s="891"/>
      <c r="BV76" s="891"/>
      <c r="BW76" s="891"/>
      <c r="BX76" s="891"/>
      <c r="BY76" s="891"/>
      <c r="BZ76" s="891"/>
      <c r="CA76" s="891"/>
      <c r="CB76" s="891"/>
      <c r="CC76" s="891"/>
      <c r="CD76" s="891"/>
      <c r="CE76" s="891"/>
      <c r="CF76" s="891"/>
      <c r="CG76" s="896"/>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221"/>
    </row>
    <row r="77" spans="1:131" ht="26.25" customHeight="1" x14ac:dyDescent="0.15">
      <c r="A77" s="229">
        <v>10</v>
      </c>
      <c r="B77" s="905" t="s">
        <v>599</v>
      </c>
      <c r="C77" s="906"/>
      <c r="D77" s="906"/>
      <c r="E77" s="906"/>
      <c r="F77" s="906"/>
      <c r="G77" s="906"/>
      <c r="H77" s="906"/>
      <c r="I77" s="906"/>
      <c r="J77" s="906"/>
      <c r="K77" s="906"/>
      <c r="L77" s="906"/>
      <c r="M77" s="906"/>
      <c r="N77" s="906"/>
      <c r="O77" s="906"/>
      <c r="P77" s="907"/>
      <c r="Q77" s="912"/>
      <c r="R77" s="913"/>
      <c r="S77" s="913"/>
      <c r="T77" s="913"/>
      <c r="U77" s="864"/>
      <c r="V77" s="914"/>
      <c r="W77" s="913"/>
      <c r="X77" s="913"/>
      <c r="Y77" s="913"/>
      <c r="Z77" s="864"/>
      <c r="AA77" s="914"/>
      <c r="AB77" s="913"/>
      <c r="AC77" s="913"/>
      <c r="AD77" s="913"/>
      <c r="AE77" s="864"/>
      <c r="AF77" s="914"/>
      <c r="AG77" s="913"/>
      <c r="AH77" s="913"/>
      <c r="AI77" s="913"/>
      <c r="AJ77" s="864"/>
      <c r="AK77" s="914"/>
      <c r="AL77" s="913"/>
      <c r="AM77" s="913"/>
      <c r="AN77" s="913"/>
      <c r="AO77" s="864"/>
      <c r="AP77" s="914"/>
      <c r="AQ77" s="913"/>
      <c r="AR77" s="913"/>
      <c r="AS77" s="913"/>
      <c r="AT77" s="864"/>
      <c r="AU77" s="914"/>
      <c r="AV77" s="913"/>
      <c r="AW77" s="913"/>
      <c r="AX77" s="913"/>
      <c r="AY77" s="864"/>
      <c r="AZ77" s="862"/>
      <c r="BA77" s="862"/>
      <c r="BB77" s="862"/>
      <c r="BC77" s="862"/>
      <c r="BD77" s="863"/>
      <c r="BE77" s="232"/>
      <c r="BF77" s="232"/>
      <c r="BG77" s="232"/>
      <c r="BH77" s="232"/>
      <c r="BI77" s="232"/>
      <c r="BJ77" s="232"/>
      <c r="BK77" s="232"/>
      <c r="BL77" s="232"/>
      <c r="BM77" s="232"/>
      <c r="BN77" s="232"/>
      <c r="BO77" s="232"/>
      <c r="BP77" s="232"/>
      <c r="BQ77" s="229">
        <v>71</v>
      </c>
      <c r="BR77" s="234"/>
      <c r="BS77" s="890"/>
      <c r="BT77" s="891"/>
      <c r="BU77" s="891"/>
      <c r="BV77" s="891"/>
      <c r="BW77" s="891"/>
      <c r="BX77" s="891"/>
      <c r="BY77" s="891"/>
      <c r="BZ77" s="891"/>
      <c r="CA77" s="891"/>
      <c r="CB77" s="891"/>
      <c r="CC77" s="891"/>
      <c r="CD77" s="891"/>
      <c r="CE77" s="891"/>
      <c r="CF77" s="891"/>
      <c r="CG77" s="896"/>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221"/>
    </row>
    <row r="78" spans="1:131" ht="26.25" customHeight="1" x14ac:dyDescent="0.15">
      <c r="A78" s="229">
        <v>11</v>
      </c>
      <c r="B78" s="909" t="s">
        <v>615</v>
      </c>
      <c r="C78" s="910"/>
      <c r="D78" s="910"/>
      <c r="E78" s="910"/>
      <c r="F78" s="910"/>
      <c r="G78" s="910"/>
      <c r="H78" s="910"/>
      <c r="I78" s="910"/>
      <c r="J78" s="910"/>
      <c r="K78" s="910"/>
      <c r="L78" s="910"/>
      <c r="M78" s="910"/>
      <c r="N78" s="910"/>
      <c r="O78" s="910"/>
      <c r="P78" s="911"/>
      <c r="Q78" s="908">
        <v>347</v>
      </c>
      <c r="R78" s="861"/>
      <c r="S78" s="861"/>
      <c r="T78" s="861"/>
      <c r="U78" s="861"/>
      <c r="V78" s="861">
        <v>294</v>
      </c>
      <c r="W78" s="861"/>
      <c r="X78" s="861"/>
      <c r="Y78" s="861"/>
      <c r="Z78" s="861"/>
      <c r="AA78" s="861">
        <v>54</v>
      </c>
      <c r="AB78" s="861"/>
      <c r="AC78" s="861"/>
      <c r="AD78" s="861"/>
      <c r="AE78" s="861"/>
      <c r="AF78" s="861">
        <v>54</v>
      </c>
      <c r="AG78" s="861"/>
      <c r="AH78" s="861"/>
      <c r="AI78" s="861"/>
      <c r="AJ78" s="861"/>
      <c r="AK78" s="914">
        <v>135</v>
      </c>
      <c r="AL78" s="913"/>
      <c r="AM78" s="913"/>
      <c r="AN78" s="913"/>
      <c r="AO78" s="864"/>
      <c r="AP78" s="861" t="s">
        <v>593</v>
      </c>
      <c r="AQ78" s="861"/>
      <c r="AR78" s="861"/>
      <c r="AS78" s="861"/>
      <c r="AT78" s="861"/>
      <c r="AU78" s="861"/>
      <c r="AV78" s="861"/>
      <c r="AW78" s="861"/>
      <c r="AX78" s="861"/>
      <c r="AY78" s="861"/>
      <c r="AZ78" s="862"/>
      <c r="BA78" s="862"/>
      <c r="BB78" s="862"/>
      <c r="BC78" s="862"/>
      <c r="BD78" s="863"/>
      <c r="BE78" s="232"/>
      <c r="BF78" s="232"/>
      <c r="BG78" s="232"/>
      <c r="BH78" s="232"/>
      <c r="BI78" s="232"/>
      <c r="BJ78" s="221"/>
      <c r="BK78" s="221"/>
      <c r="BL78" s="221"/>
      <c r="BM78" s="221"/>
      <c r="BN78" s="221"/>
      <c r="BO78" s="232"/>
      <c r="BP78" s="232"/>
      <c r="BQ78" s="229">
        <v>72</v>
      </c>
      <c r="BR78" s="234"/>
      <c r="BS78" s="890"/>
      <c r="BT78" s="891"/>
      <c r="BU78" s="891"/>
      <c r="BV78" s="891"/>
      <c r="BW78" s="891"/>
      <c r="BX78" s="891"/>
      <c r="BY78" s="891"/>
      <c r="BZ78" s="891"/>
      <c r="CA78" s="891"/>
      <c r="CB78" s="891"/>
      <c r="CC78" s="891"/>
      <c r="CD78" s="891"/>
      <c r="CE78" s="891"/>
      <c r="CF78" s="891"/>
      <c r="CG78" s="896"/>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221"/>
    </row>
    <row r="79" spans="1:131" ht="26.25" customHeight="1" x14ac:dyDescent="0.15">
      <c r="A79" s="229">
        <v>12</v>
      </c>
      <c r="B79" s="909" t="s">
        <v>616</v>
      </c>
      <c r="C79" s="910"/>
      <c r="D79" s="910"/>
      <c r="E79" s="910"/>
      <c r="F79" s="910"/>
      <c r="G79" s="910"/>
      <c r="H79" s="910"/>
      <c r="I79" s="910"/>
      <c r="J79" s="910"/>
      <c r="K79" s="910"/>
      <c r="L79" s="910"/>
      <c r="M79" s="910"/>
      <c r="N79" s="910"/>
      <c r="O79" s="910"/>
      <c r="P79" s="911"/>
      <c r="Q79" s="908">
        <v>304201</v>
      </c>
      <c r="R79" s="861"/>
      <c r="S79" s="861"/>
      <c r="T79" s="861"/>
      <c r="U79" s="861"/>
      <c r="V79" s="861">
        <v>288028</v>
      </c>
      <c r="W79" s="861"/>
      <c r="X79" s="861"/>
      <c r="Y79" s="861"/>
      <c r="Z79" s="861"/>
      <c r="AA79" s="861">
        <v>16173</v>
      </c>
      <c r="AB79" s="861"/>
      <c r="AC79" s="861"/>
      <c r="AD79" s="861"/>
      <c r="AE79" s="861"/>
      <c r="AF79" s="861">
        <v>16179</v>
      </c>
      <c r="AG79" s="861"/>
      <c r="AH79" s="861"/>
      <c r="AI79" s="861"/>
      <c r="AJ79" s="861"/>
      <c r="AK79" s="914" t="s">
        <v>593</v>
      </c>
      <c r="AL79" s="913"/>
      <c r="AM79" s="913"/>
      <c r="AN79" s="913"/>
      <c r="AO79" s="864"/>
      <c r="AP79" s="861" t="s">
        <v>593</v>
      </c>
      <c r="AQ79" s="861"/>
      <c r="AR79" s="861"/>
      <c r="AS79" s="861"/>
      <c r="AT79" s="861"/>
      <c r="AU79" s="861"/>
      <c r="AV79" s="861"/>
      <c r="AW79" s="861"/>
      <c r="AX79" s="861"/>
      <c r="AY79" s="861"/>
      <c r="AZ79" s="862"/>
      <c r="BA79" s="862"/>
      <c r="BB79" s="862"/>
      <c r="BC79" s="862"/>
      <c r="BD79" s="863"/>
      <c r="BE79" s="232"/>
      <c r="BF79" s="232"/>
      <c r="BG79" s="232"/>
      <c r="BH79" s="232"/>
      <c r="BI79" s="232"/>
      <c r="BJ79" s="221"/>
      <c r="BK79" s="221"/>
      <c r="BL79" s="221"/>
      <c r="BM79" s="221"/>
      <c r="BN79" s="221"/>
      <c r="BO79" s="232"/>
      <c r="BP79" s="232"/>
      <c r="BQ79" s="229">
        <v>73</v>
      </c>
      <c r="BR79" s="234"/>
      <c r="BS79" s="890"/>
      <c r="BT79" s="891"/>
      <c r="BU79" s="891"/>
      <c r="BV79" s="891"/>
      <c r="BW79" s="891"/>
      <c r="BX79" s="891"/>
      <c r="BY79" s="891"/>
      <c r="BZ79" s="891"/>
      <c r="CA79" s="891"/>
      <c r="CB79" s="891"/>
      <c r="CC79" s="891"/>
      <c r="CD79" s="891"/>
      <c r="CE79" s="891"/>
      <c r="CF79" s="891"/>
      <c r="CG79" s="896"/>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221"/>
    </row>
    <row r="80" spans="1:131" ht="26.25" customHeight="1" x14ac:dyDescent="0.15">
      <c r="A80" s="229">
        <v>13</v>
      </c>
      <c r="B80" s="905" t="s">
        <v>617</v>
      </c>
      <c r="C80" s="906"/>
      <c r="D80" s="906"/>
      <c r="E80" s="906"/>
      <c r="F80" s="906"/>
      <c r="G80" s="906"/>
      <c r="H80" s="906"/>
      <c r="I80" s="906"/>
      <c r="J80" s="906"/>
      <c r="K80" s="906"/>
      <c r="L80" s="906"/>
      <c r="M80" s="906"/>
      <c r="N80" s="906"/>
      <c r="O80" s="906"/>
      <c r="P80" s="907"/>
      <c r="Q80" s="908">
        <v>1447</v>
      </c>
      <c r="R80" s="861"/>
      <c r="S80" s="861"/>
      <c r="T80" s="861"/>
      <c r="U80" s="861"/>
      <c r="V80" s="861">
        <v>1407</v>
      </c>
      <c r="W80" s="861"/>
      <c r="X80" s="861"/>
      <c r="Y80" s="861"/>
      <c r="Z80" s="861"/>
      <c r="AA80" s="861">
        <v>39</v>
      </c>
      <c r="AB80" s="861"/>
      <c r="AC80" s="861"/>
      <c r="AD80" s="861"/>
      <c r="AE80" s="861"/>
      <c r="AF80" s="861">
        <v>39</v>
      </c>
      <c r="AG80" s="861"/>
      <c r="AH80" s="861"/>
      <c r="AI80" s="861"/>
      <c r="AJ80" s="861"/>
      <c r="AK80" s="861">
        <v>15</v>
      </c>
      <c r="AL80" s="861"/>
      <c r="AM80" s="861"/>
      <c r="AN80" s="861"/>
      <c r="AO80" s="861"/>
      <c r="AP80" s="861" t="s">
        <v>593</v>
      </c>
      <c r="AQ80" s="861"/>
      <c r="AR80" s="861"/>
      <c r="AS80" s="861"/>
      <c r="AT80" s="861"/>
      <c r="AU80" s="861"/>
      <c r="AV80" s="861"/>
      <c r="AW80" s="861"/>
      <c r="AX80" s="861"/>
      <c r="AY80" s="861"/>
      <c r="AZ80" s="862"/>
      <c r="BA80" s="862"/>
      <c r="BB80" s="862"/>
      <c r="BC80" s="862"/>
      <c r="BD80" s="863"/>
      <c r="BE80" s="232"/>
      <c r="BF80" s="232"/>
      <c r="BG80" s="232"/>
      <c r="BH80" s="232"/>
      <c r="BI80" s="232"/>
      <c r="BJ80" s="232"/>
      <c r="BK80" s="232"/>
      <c r="BL80" s="232"/>
      <c r="BM80" s="232"/>
      <c r="BN80" s="232"/>
      <c r="BO80" s="232"/>
      <c r="BP80" s="232"/>
      <c r="BQ80" s="229">
        <v>74</v>
      </c>
      <c r="BR80" s="234"/>
      <c r="BS80" s="890"/>
      <c r="BT80" s="891"/>
      <c r="BU80" s="891"/>
      <c r="BV80" s="891"/>
      <c r="BW80" s="891"/>
      <c r="BX80" s="891"/>
      <c r="BY80" s="891"/>
      <c r="BZ80" s="891"/>
      <c r="CA80" s="891"/>
      <c r="CB80" s="891"/>
      <c r="CC80" s="891"/>
      <c r="CD80" s="891"/>
      <c r="CE80" s="891"/>
      <c r="CF80" s="891"/>
      <c r="CG80" s="896"/>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221"/>
    </row>
    <row r="81" spans="1:131" ht="26.25" customHeight="1" x14ac:dyDescent="0.15">
      <c r="A81" s="229">
        <v>14</v>
      </c>
      <c r="B81" s="905" t="s">
        <v>618</v>
      </c>
      <c r="C81" s="906"/>
      <c r="D81" s="906"/>
      <c r="E81" s="906"/>
      <c r="F81" s="906"/>
      <c r="G81" s="906"/>
      <c r="H81" s="906"/>
      <c r="I81" s="906"/>
      <c r="J81" s="906"/>
      <c r="K81" s="906"/>
      <c r="L81" s="906"/>
      <c r="M81" s="906"/>
      <c r="N81" s="906"/>
      <c r="O81" s="906"/>
      <c r="P81" s="907"/>
      <c r="Q81" s="908"/>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2"/>
      <c r="BA81" s="862"/>
      <c r="BB81" s="862"/>
      <c r="BC81" s="862"/>
      <c r="BD81" s="863"/>
      <c r="BE81" s="232"/>
      <c r="BF81" s="232"/>
      <c r="BG81" s="232"/>
      <c r="BH81" s="232"/>
      <c r="BI81" s="232"/>
      <c r="BJ81" s="232"/>
      <c r="BK81" s="232"/>
      <c r="BL81" s="232"/>
      <c r="BM81" s="232"/>
      <c r="BN81" s="232"/>
      <c r="BO81" s="232"/>
      <c r="BP81" s="232"/>
      <c r="BQ81" s="229">
        <v>75</v>
      </c>
      <c r="BR81" s="234"/>
      <c r="BS81" s="890"/>
      <c r="BT81" s="891"/>
      <c r="BU81" s="891"/>
      <c r="BV81" s="891"/>
      <c r="BW81" s="891"/>
      <c r="BX81" s="891"/>
      <c r="BY81" s="891"/>
      <c r="BZ81" s="891"/>
      <c r="CA81" s="891"/>
      <c r="CB81" s="891"/>
      <c r="CC81" s="891"/>
      <c r="CD81" s="891"/>
      <c r="CE81" s="891"/>
      <c r="CF81" s="891"/>
      <c r="CG81" s="896"/>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221"/>
    </row>
    <row r="82" spans="1:131" ht="26.25" customHeight="1" x14ac:dyDescent="0.15">
      <c r="A82" s="229">
        <v>15</v>
      </c>
      <c r="B82" s="909" t="s">
        <v>615</v>
      </c>
      <c r="C82" s="910"/>
      <c r="D82" s="910"/>
      <c r="E82" s="910"/>
      <c r="F82" s="910"/>
      <c r="G82" s="910"/>
      <c r="H82" s="910"/>
      <c r="I82" s="910"/>
      <c r="J82" s="910"/>
      <c r="K82" s="910"/>
      <c r="L82" s="910"/>
      <c r="M82" s="910"/>
      <c r="N82" s="910"/>
      <c r="O82" s="910"/>
      <c r="P82" s="911"/>
      <c r="Q82" s="903">
        <v>6522</v>
      </c>
      <c r="R82" s="904"/>
      <c r="S82" s="904"/>
      <c r="T82" s="904"/>
      <c r="U82" s="904"/>
      <c r="V82" s="904">
        <v>5585</v>
      </c>
      <c r="W82" s="904"/>
      <c r="X82" s="904"/>
      <c r="Y82" s="904"/>
      <c r="Z82" s="904"/>
      <c r="AA82" s="904">
        <v>937</v>
      </c>
      <c r="AB82" s="904"/>
      <c r="AC82" s="904"/>
      <c r="AD82" s="904"/>
      <c r="AE82" s="904"/>
      <c r="AF82" s="904">
        <v>937</v>
      </c>
      <c r="AG82" s="904"/>
      <c r="AH82" s="904"/>
      <c r="AI82" s="904"/>
      <c r="AJ82" s="904"/>
      <c r="AK82" s="904">
        <v>7</v>
      </c>
      <c r="AL82" s="904"/>
      <c r="AM82" s="904"/>
      <c r="AN82" s="904"/>
      <c r="AO82" s="904"/>
      <c r="AP82" s="861" t="s">
        <v>593</v>
      </c>
      <c r="AQ82" s="861"/>
      <c r="AR82" s="861"/>
      <c r="AS82" s="861"/>
      <c r="AT82" s="861"/>
      <c r="AU82" s="861"/>
      <c r="AV82" s="861"/>
      <c r="AW82" s="861"/>
      <c r="AX82" s="861"/>
      <c r="AY82" s="861"/>
      <c r="AZ82" s="862"/>
      <c r="BA82" s="862"/>
      <c r="BB82" s="862"/>
      <c r="BC82" s="862"/>
      <c r="BD82" s="863"/>
      <c r="BE82" s="232"/>
      <c r="BF82" s="232"/>
      <c r="BG82" s="232"/>
      <c r="BH82" s="232"/>
      <c r="BI82" s="232"/>
      <c r="BJ82" s="232"/>
      <c r="BK82" s="232"/>
      <c r="BL82" s="232"/>
      <c r="BM82" s="232"/>
      <c r="BN82" s="232"/>
      <c r="BO82" s="232"/>
      <c r="BP82" s="232"/>
      <c r="BQ82" s="229">
        <v>76</v>
      </c>
      <c r="BR82" s="234"/>
      <c r="BS82" s="890"/>
      <c r="BT82" s="891"/>
      <c r="BU82" s="891"/>
      <c r="BV82" s="891"/>
      <c r="BW82" s="891"/>
      <c r="BX82" s="891"/>
      <c r="BY82" s="891"/>
      <c r="BZ82" s="891"/>
      <c r="CA82" s="891"/>
      <c r="CB82" s="891"/>
      <c r="CC82" s="891"/>
      <c r="CD82" s="891"/>
      <c r="CE82" s="891"/>
      <c r="CF82" s="891"/>
      <c r="CG82" s="896"/>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221"/>
    </row>
    <row r="83" spans="1:131" ht="26.25" customHeight="1" x14ac:dyDescent="0.15">
      <c r="A83" s="229">
        <v>16</v>
      </c>
      <c r="B83" s="909" t="s">
        <v>619</v>
      </c>
      <c r="C83" s="910"/>
      <c r="D83" s="910"/>
      <c r="E83" s="910"/>
      <c r="F83" s="910"/>
      <c r="G83" s="910"/>
      <c r="H83" s="910"/>
      <c r="I83" s="910"/>
      <c r="J83" s="910"/>
      <c r="K83" s="910"/>
      <c r="L83" s="910"/>
      <c r="M83" s="910"/>
      <c r="N83" s="910"/>
      <c r="O83" s="910"/>
      <c r="P83" s="911"/>
      <c r="Q83" s="908">
        <v>13</v>
      </c>
      <c r="R83" s="861"/>
      <c r="S83" s="861"/>
      <c r="T83" s="861"/>
      <c r="U83" s="861"/>
      <c r="V83" s="861">
        <v>11</v>
      </c>
      <c r="W83" s="861"/>
      <c r="X83" s="861"/>
      <c r="Y83" s="861"/>
      <c r="Z83" s="861"/>
      <c r="AA83" s="861">
        <v>2</v>
      </c>
      <c r="AB83" s="861"/>
      <c r="AC83" s="861"/>
      <c r="AD83" s="861"/>
      <c r="AE83" s="861"/>
      <c r="AF83" s="861">
        <v>2</v>
      </c>
      <c r="AG83" s="861"/>
      <c r="AH83" s="861"/>
      <c r="AI83" s="861"/>
      <c r="AJ83" s="861"/>
      <c r="AK83" s="861" t="s">
        <v>593</v>
      </c>
      <c r="AL83" s="861"/>
      <c r="AM83" s="861"/>
      <c r="AN83" s="861"/>
      <c r="AO83" s="861"/>
      <c r="AP83" s="861" t="s">
        <v>593</v>
      </c>
      <c r="AQ83" s="861"/>
      <c r="AR83" s="861"/>
      <c r="AS83" s="861"/>
      <c r="AT83" s="861"/>
      <c r="AU83" s="861"/>
      <c r="AV83" s="861"/>
      <c r="AW83" s="861"/>
      <c r="AX83" s="861"/>
      <c r="AY83" s="861"/>
      <c r="AZ83" s="862"/>
      <c r="BA83" s="862"/>
      <c r="BB83" s="862"/>
      <c r="BC83" s="862"/>
      <c r="BD83" s="863"/>
      <c r="BE83" s="232"/>
      <c r="BF83" s="232"/>
      <c r="BG83" s="232"/>
      <c r="BH83" s="232"/>
      <c r="BI83" s="232"/>
      <c r="BJ83" s="232"/>
      <c r="BK83" s="232"/>
      <c r="BL83" s="232"/>
      <c r="BM83" s="232"/>
      <c r="BN83" s="232"/>
      <c r="BO83" s="232"/>
      <c r="BP83" s="232"/>
      <c r="BQ83" s="229">
        <v>77</v>
      </c>
      <c r="BR83" s="234"/>
      <c r="BS83" s="890"/>
      <c r="BT83" s="891"/>
      <c r="BU83" s="891"/>
      <c r="BV83" s="891"/>
      <c r="BW83" s="891"/>
      <c r="BX83" s="891"/>
      <c r="BY83" s="891"/>
      <c r="BZ83" s="891"/>
      <c r="CA83" s="891"/>
      <c r="CB83" s="891"/>
      <c r="CC83" s="891"/>
      <c r="CD83" s="891"/>
      <c r="CE83" s="891"/>
      <c r="CF83" s="891"/>
      <c r="CG83" s="896"/>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221"/>
    </row>
    <row r="84" spans="1:131" ht="26.25" customHeight="1" x14ac:dyDescent="0.15">
      <c r="A84" s="229">
        <v>17</v>
      </c>
      <c r="B84" s="909" t="s">
        <v>620</v>
      </c>
      <c r="C84" s="910"/>
      <c r="D84" s="910"/>
      <c r="E84" s="910"/>
      <c r="F84" s="910"/>
      <c r="G84" s="910"/>
      <c r="H84" s="910"/>
      <c r="I84" s="910"/>
      <c r="J84" s="910"/>
      <c r="K84" s="910"/>
      <c r="L84" s="910"/>
      <c r="M84" s="910"/>
      <c r="N84" s="910"/>
      <c r="O84" s="910"/>
      <c r="P84" s="911"/>
      <c r="Q84" s="903">
        <v>79</v>
      </c>
      <c r="R84" s="904"/>
      <c r="S84" s="904"/>
      <c r="T84" s="904"/>
      <c r="U84" s="904"/>
      <c r="V84" s="904">
        <v>57</v>
      </c>
      <c r="W84" s="904"/>
      <c r="X84" s="904"/>
      <c r="Y84" s="904"/>
      <c r="Z84" s="904"/>
      <c r="AA84" s="904">
        <v>17</v>
      </c>
      <c r="AB84" s="904"/>
      <c r="AC84" s="904"/>
      <c r="AD84" s="904"/>
      <c r="AE84" s="904"/>
      <c r="AF84" s="904">
        <v>17</v>
      </c>
      <c r="AG84" s="904"/>
      <c r="AH84" s="904"/>
      <c r="AI84" s="904"/>
      <c r="AJ84" s="904"/>
      <c r="AK84" s="904" t="s">
        <v>527</v>
      </c>
      <c r="AL84" s="904"/>
      <c r="AM84" s="904"/>
      <c r="AN84" s="904"/>
      <c r="AO84" s="904"/>
      <c r="AP84" s="861" t="s">
        <v>527</v>
      </c>
      <c r="AQ84" s="861"/>
      <c r="AR84" s="861"/>
      <c r="AS84" s="861"/>
      <c r="AT84" s="861"/>
      <c r="AU84" s="861" t="s">
        <v>527</v>
      </c>
      <c r="AV84" s="861"/>
      <c r="AW84" s="861"/>
      <c r="AX84" s="861"/>
      <c r="AY84" s="861"/>
      <c r="AZ84" s="862"/>
      <c r="BA84" s="862"/>
      <c r="BB84" s="862"/>
      <c r="BC84" s="862"/>
      <c r="BD84" s="863"/>
      <c r="BE84" s="232"/>
      <c r="BF84" s="232"/>
      <c r="BG84" s="232"/>
      <c r="BH84" s="232"/>
      <c r="BI84" s="232"/>
      <c r="BJ84" s="232"/>
      <c r="BK84" s="232"/>
      <c r="BL84" s="232"/>
      <c r="BM84" s="232"/>
      <c r="BN84" s="232"/>
      <c r="BO84" s="232"/>
      <c r="BP84" s="232"/>
      <c r="BQ84" s="229">
        <v>78</v>
      </c>
      <c r="BR84" s="234"/>
      <c r="BS84" s="890"/>
      <c r="BT84" s="891"/>
      <c r="BU84" s="891"/>
      <c r="BV84" s="891"/>
      <c r="BW84" s="891"/>
      <c r="BX84" s="891"/>
      <c r="BY84" s="891"/>
      <c r="BZ84" s="891"/>
      <c r="CA84" s="891"/>
      <c r="CB84" s="891"/>
      <c r="CC84" s="891"/>
      <c r="CD84" s="891"/>
      <c r="CE84" s="891"/>
      <c r="CF84" s="891"/>
      <c r="CG84" s="896"/>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221"/>
    </row>
    <row r="85" spans="1:131" ht="26.25" customHeight="1" x14ac:dyDescent="0.15">
      <c r="A85" s="229">
        <v>18</v>
      </c>
      <c r="B85" s="909" t="s">
        <v>621</v>
      </c>
      <c r="C85" s="910"/>
      <c r="D85" s="910"/>
      <c r="E85" s="910"/>
      <c r="F85" s="910"/>
      <c r="G85" s="910"/>
      <c r="H85" s="910"/>
      <c r="I85" s="910"/>
      <c r="J85" s="910"/>
      <c r="K85" s="910"/>
      <c r="L85" s="910"/>
      <c r="M85" s="910"/>
      <c r="N85" s="910"/>
      <c r="O85" s="910"/>
      <c r="P85" s="911"/>
      <c r="Q85" s="908" t="s">
        <v>593</v>
      </c>
      <c r="R85" s="861"/>
      <c r="S85" s="861"/>
      <c r="T85" s="861"/>
      <c r="U85" s="861"/>
      <c r="V85" s="861" t="s">
        <v>593</v>
      </c>
      <c r="W85" s="861"/>
      <c r="X85" s="861"/>
      <c r="Y85" s="861"/>
      <c r="Z85" s="861"/>
      <c r="AA85" s="861" t="s">
        <v>593</v>
      </c>
      <c r="AB85" s="861"/>
      <c r="AC85" s="861"/>
      <c r="AD85" s="861"/>
      <c r="AE85" s="861"/>
      <c r="AF85" s="861" t="s">
        <v>593</v>
      </c>
      <c r="AG85" s="861"/>
      <c r="AH85" s="861"/>
      <c r="AI85" s="861"/>
      <c r="AJ85" s="861"/>
      <c r="AK85" s="861" t="s">
        <v>593</v>
      </c>
      <c r="AL85" s="861"/>
      <c r="AM85" s="861"/>
      <c r="AN85" s="861"/>
      <c r="AO85" s="861"/>
      <c r="AP85" s="861" t="s">
        <v>593</v>
      </c>
      <c r="AQ85" s="861"/>
      <c r="AR85" s="861"/>
      <c r="AS85" s="861"/>
      <c r="AT85" s="861"/>
      <c r="AU85" s="861"/>
      <c r="AV85" s="861"/>
      <c r="AW85" s="861"/>
      <c r="AX85" s="861"/>
      <c r="AY85" s="861"/>
      <c r="AZ85" s="862"/>
      <c r="BA85" s="862"/>
      <c r="BB85" s="862"/>
      <c r="BC85" s="862"/>
      <c r="BD85" s="863"/>
      <c r="BE85" s="232"/>
      <c r="BF85" s="232"/>
      <c r="BG85" s="232"/>
      <c r="BH85" s="232"/>
      <c r="BI85" s="232"/>
      <c r="BJ85" s="232"/>
      <c r="BK85" s="232"/>
      <c r="BL85" s="232"/>
      <c r="BM85" s="232"/>
      <c r="BN85" s="232"/>
      <c r="BO85" s="232"/>
      <c r="BP85" s="232"/>
      <c r="BQ85" s="229">
        <v>79</v>
      </c>
      <c r="BR85" s="234"/>
      <c r="BS85" s="890"/>
      <c r="BT85" s="891"/>
      <c r="BU85" s="891"/>
      <c r="BV85" s="891"/>
      <c r="BW85" s="891"/>
      <c r="BX85" s="891"/>
      <c r="BY85" s="891"/>
      <c r="BZ85" s="891"/>
      <c r="CA85" s="891"/>
      <c r="CB85" s="891"/>
      <c r="CC85" s="891"/>
      <c r="CD85" s="891"/>
      <c r="CE85" s="891"/>
      <c r="CF85" s="891"/>
      <c r="CG85" s="896"/>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221"/>
    </row>
    <row r="86" spans="1:131" ht="26.25" customHeight="1" x14ac:dyDescent="0.15">
      <c r="A86" s="229">
        <v>19</v>
      </c>
      <c r="B86" s="909" t="s">
        <v>622</v>
      </c>
      <c r="C86" s="910"/>
      <c r="D86" s="910"/>
      <c r="E86" s="910"/>
      <c r="F86" s="910"/>
      <c r="G86" s="910"/>
      <c r="H86" s="910"/>
      <c r="I86" s="910"/>
      <c r="J86" s="910"/>
      <c r="K86" s="910"/>
      <c r="L86" s="910"/>
      <c r="M86" s="910"/>
      <c r="N86" s="910"/>
      <c r="O86" s="910"/>
      <c r="P86" s="911"/>
      <c r="Q86" s="903">
        <v>192</v>
      </c>
      <c r="R86" s="904"/>
      <c r="S86" s="904"/>
      <c r="T86" s="904"/>
      <c r="U86" s="904"/>
      <c r="V86" s="904">
        <v>184</v>
      </c>
      <c r="W86" s="904"/>
      <c r="X86" s="904"/>
      <c r="Y86" s="904"/>
      <c r="Z86" s="904"/>
      <c r="AA86" s="904">
        <v>7</v>
      </c>
      <c r="AB86" s="904"/>
      <c r="AC86" s="904"/>
      <c r="AD86" s="904"/>
      <c r="AE86" s="904"/>
      <c r="AF86" s="904">
        <v>7</v>
      </c>
      <c r="AG86" s="904"/>
      <c r="AH86" s="904"/>
      <c r="AI86" s="904"/>
      <c r="AJ86" s="904"/>
      <c r="AK86" s="904" t="s">
        <v>527</v>
      </c>
      <c r="AL86" s="904"/>
      <c r="AM86" s="904"/>
      <c r="AN86" s="904"/>
      <c r="AO86" s="904"/>
      <c r="AP86" s="861" t="s">
        <v>593</v>
      </c>
      <c r="AQ86" s="861"/>
      <c r="AR86" s="861"/>
      <c r="AS86" s="861"/>
      <c r="AT86" s="861"/>
      <c r="AU86" s="861"/>
      <c r="AV86" s="861"/>
      <c r="AW86" s="861"/>
      <c r="AX86" s="861"/>
      <c r="AY86" s="861"/>
      <c r="AZ86" s="862"/>
      <c r="BA86" s="862"/>
      <c r="BB86" s="862"/>
      <c r="BC86" s="862"/>
      <c r="BD86" s="863"/>
      <c r="BE86" s="232"/>
      <c r="BF86" s="232"/>
      <c r="BG86" s="232"/>
      <c r="BH86" s="232"/>
      <c r="BI86" s="232"/>
      <c r="BJ86" s="232"/>
      <c r="BK86" s="232"/>
      <c r="BL86" s="232"/>
      <c r="BM86" s="232"/>
      <c r="BN86" s="232"/>
      <c r="BO86" s="232"/>
      <c r="BP86" s="232"/>
      <c r="BQ86" s="229">
        <v>80</v>
      </c>
      <c r="BR86" s="234"/>
      <c r="BS86" s="890"/>
      <c r="BT86" s="891"/>
      <c r="BU86" s="891"/>
      <c r="BV86" s="891"/>
      <c r="BW86" s="891"/>
      <c r="BX86" s="891"/>
      <c r="BY86" s="891"/>
      <c r="BZ86" s="891"/>
      <c r="CA86" s="891"/>
      <c r="CB86" s="891"/>
      <c r="CC86" s="891"/>
      <c r="CD86" s="891"/>
      <c r="CE86" s="891"/>
      <c r="CF86" s="891"/>
      <c r="CG86" s="896"/>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221"/>
    </row>
    <row r="87" spans="1:131" ht="26.25" customHeight="1" x14ac:dyDescent="0.15">
      <c r="A87" s="235">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2"/>
      <c r="BF87" s="232"/>
      <c r="BG87" s="232"/>
      <c r="BH87" s="232"/>
      <c r="BI87" s="232"/>
      <c r="BJ87" s="232"/>
      <c r="BK87" s="232"/>
      <c r="BL87" s="232"/>
      <c r="BM87" s="232"/>
      <c r="BN87" s="232"/>
      <c r="BO87" s="232"/>
      <c r="BP87" s="232"/>
      <c r="BQ87" s="229">
        <v>81</v>
      </c>
      <c r="BR87" s="234"/>
      <c r="BS87" s="890"/>
      <c r="BT87" s="891"/>
      <c r="BU87" s="891"/>
      <c r="BV87" s="891"/>
      <c r="BW87" s="891"/>
      <c r="BX87" s="891"/>
      <c r="BY87" s="891"/>
      <c r="BZ87" s="891"/>
      <c r="CA87" s="891"/>
      <c r="CB87" s="891"/>
      <c r="CC87" s="891"/>
      <c r="CD87" s="891"/>
      <c r="CE87" s="891"/>
      <c r="CF87" s="891"/>
      <c r="CG87" s="896"/>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221"/>
    </row>
    <row r="88" spans="1:131" ht="26.25" customHeight="1" thickBot="1" x14ac:dyDescent="0.2">
      <c r="A88" s="231" t="s">
        <v>392</v>
      </c>
      <c r="B88" s="821" t="s">
        <v>428</v>
      </c>
      <c r="C88" s="822"/>
      <c r="D88" s="822"/>
      <c r="E88" s="822"/>
      <c r="F88" s="822"/>
      <c r="G88" s="822"/>
      <c r="H88" s="822"/>
      <c r="I88" s="822"/>
      <c r="J88" s="822"/>
      <c r="K88" s="822"/>
      <c r="L88" s="822"/>
      <c r="M88" s="822"/>
      <c r="N88" s="822"/>
      <c r="O88" s="822"/>
      <c r="P88" s="823"/>
      <c r="Q88" s="871"/>
      <c r="R88" s="872"/>
      <c r="S88" s="872"/>
      <c r="T88" s="872"/>
      <c r="U88" s="872"/>
      <c r="V88" s="872"/>
      <c r="W88" s="872"/>
      <c r="X88" s="872"/>
      <c r="Y88" s="872"/>
      <c r="Z88" s="872"/>
      <c r="AA88" s="872"/>
      <c r="AB88" s="872"/>
      <c r="AC88" s="872"/>
      <c r="AD88" s="872"/>
      <c r="AE88" s="872"/>
      <c r="AF88" s="875">
        <f>SUM(AF68:AJ87)</f>
        <v>18653</v>
      </c>
      <c r="AG88" s="875"/>
      <c r="AH88" s="875"/>
      <c r="AI88" s="875"/>
      <c r="AJ88" s="875"/>
      <c r="AK88" s="872"/>
      <c r="AL88" s="872"/>
      <c r="AM88" s="872"/>
      <c r="AN88" s="872"/>
      <c r="AO88" s="872"/>
      <c r="AP88" s="875">
        <f>SUM(AP68:AT87)</f>
        <v>19239</v>
      </c>
      <c r="AQ88" s="875"/>
      <c r="AR88" s="875"/>
      <c r="AS88" s="875"/>
      <c r="AT88" s="875"/>
      <c r="AU88" s="875">
        <f>SUM(AU68:AY87)</f>
        <v>0</v>
      </c>
      <c r="AV88" s="875"/>
      <c r="AW88" s="875"/>
      <c r="AX88" s="875"/>
      <c r="AY88" s="875"/>
      <c r="AZ88" s="875"/>
      <c r="BA88" s="875"/>
      <c r="BB88" s="875"/>
      <c r="BC88" s="875"/>
      <c r="BD88" s="875"/>
      <c r="BE88" s="232"/>
      <c r="BF88" s="232"/>
      <c r="BG88" s="232"/>
      <c r="BH88" s="232"/>
      <c r="BI88" s="232"/>
      <c r="BJ88" s="232"/>
      <c r="BK88" s="232"/>
      <c r="BL88" s="232"/>
      <c r="BM88" s="232"/>
      <c r="BN88" s="232"/>
      <c r="BO88" s="232"/>
      <c r="BP88" s="232"/>
      <c r="BQ88" s="229">
        <v>82</v>
      </c>
      <c r="BR88" s="234"/>
      <c r="BS88" s="890"/>
      <c r="BT88" s="891"/>
      <c r="BU88" s="891"/>
      <c r="BV88" s="891"/>
      <c r="BW88" s="891"/>
      <c r="BX88" s="891"/>
      <c r="BY88" s="891"/>
      <c r="BZ88" s="891"/>
      <c r="CA88" s="891"/>
      <c r="CB88" s="891"/>
      <c r="CC88" s="891"/>
      <c r="CD88" s="891"/>
      <c r="CE88" s="891"/>
      <c r="CF88" s="891"/>
      <c r="CG88" s="896"/>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0"/>
      <c r="BT89" s="891"/>
      <c r="BU89" s="891"/>
      <c r="BV89" s="891"/>
      <c r="BW89" s="891"/>
      <c r="BX89" s="891"/>
      <c r="BY89" s="891"/>
      <c r="BZ89" s="891"/>
      <c r="CA89" s="891"/>
      <c r="CB89" s="891"/>
      <c r="CC89" s="891"/>
      <c r="CD89" s="891"/>
      <c r="CE89" s="891"/>
      <c r="CF89" s="891"/>
      <c r="CG89" s="896"/>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0"/>
      <c r="BT90" s="891"/>
      <c r="BU90" s="891"/>
      <c r="BV90" s="891"/>
      <c r="BW90" s="891"/>
      <c r="BX90" s="891"/>
      <c r="BY90" s="891"/>
      <c r="BZ90" s="891"/>
      <c r="CA90" s="891"/>
      <c r="CB90" s="891"/>
      <c r="CC90" s="891"/>
      <c r="CD90" s="891"/>
      <c r="CE90" s="891"/>
      <c r="CF90" s="891"/>
      <c r="CG90" s="896"/>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0"/>
      <c r="BT91" s="891"/>
      <c r="BU91" s="891"/>
      <c r="BV91" s="891"/>
      <c r="BW91" s="891"/>
      <c r="BX91" s="891"/>
      <c r="BY91" s="891"/>
      <c r="BZ91" s="891"/>
      <c r="CA91" s="891"/>
      <c r="CB91" s="891"/>
      <c r="CC91" s="891"/>
      <c r="CD91" s="891"/>
      <c r="CE91" s="891"/>
      <c r="CF91" s="891"/>
      <c r="CG91" s="896"/>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0"/>
      <c r="BT92" s="891"/>
      <c r="BU92" s="891"/>
      <c r="BV92" s="891"/>
      <c r="BW92" s="891"/>
      <c r="BX92" s="891"/>
      <c r="BY92" s="891"/>
      <c r="BZ92" s="891"/>
      <c r="CA92" s="891"/>
      <c r="CB92" s="891"/>
      <c r="CC92" s="891"/>
      <c r="CD92" s="891"/>
      <c r="CE92" s="891"/>
      <c r="CF92" s="891"/>
      <c r="CG92" s="896"/>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0"/>
      <c r="BT93" s="891"/>
      <c r="BU93" s="891"/>
      <c r="BV93" s="891"/>
      <c r="BW93" s="891"/>
      <c r="BX93" s="891"/>
      <c r="BY93" s="891"/>
      <c r="BZ93" s="891"/>
      <c r="CA93" s="891"/>
      <c r="CB93" s="891"/>
      <c r="CC93" s="891"/>
      <c r="CD93" s="891"/>
      <c r="CE93" s="891"/>
      <c r="CF93" s="891"/>
      <c r="CG93" s="896"/>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0"/>
      <c r="BT94" s="891"/>
      <c r="BU94" s="891"/>
      <c r="BV94" s="891"/>
      <c r="BW94" s="891"/>
      <c r="BX94" s="891"/>
      <c r="BY94" s="891"/>
      <c r="BZ94" s="891"/>
      <c r="CA94" s="891"/>
      <c r="CB94" s="891"/>
      <c r="CC94" s="891"/>
      <c r="CD94" s="891"/>
      <c r="CE94" s="891"/>
      <c r="CF94" s="891"/>
      <c r="CG94" s="896"/>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0"/>
      <c r="BT95" s="891"/>
      <c r="BU95" s="891"/>
      <c r="BV95" s="891"/>
      <c r="BW95" s="891"/>
      <c r="BX95" s="891"/>
      <c r="BY95" s="891"/>
      <c r="BZ95" s="891"/>
      <c r="CA95" s="891"/>
      <c r="CB95" s="891"/>
      <c r="CC95" s="891"/>
      <c r="CD95" s="891"/>
      <c r="CE95" s="891"/>
      <c r="CF95" s="891"/>
      <c r="CG95" s="896"/>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0"/>
      <c r="BT96" s="891"/>
      <c r="BU96" s="891"/>
      <c r="BV96" s="891"/>
      <c r="BW96" s="891"/>
      <c r="BX96" s="891"/>
      <c r="BY96" s="891"/>
      <c r="BZ96" s="891"/>
      <c r="CA96" s="891"/>
      <c r="CB96" s="891"/>
      <c r="CC96" s="891"/>
      <c r="CD96" s="891"/>
      <c r="CE96" s="891"/>
      <c r="CF96" s="891"/>
      <c r="CG96" s="896"/>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0"/>
      <c r="BT97" s="891"/>
      <c r="BU97" s="891"/>
      <c r="BV97" s="891"/>
      <c r="BW97" s="891"/>
      <c r="BX97" s="891"/>
      <c r="BY97" s="891"/>
      <c r="BZ97" s="891"/>
      <c r="CA97" s="891"/>
      <c r="CB97" s="891"/>
      <c r="CC97" s="891"/>
      <c r="CD97" s="891"/>
      <c r="CE97" s="891"/>
      <c r="CF97" s="891"/>
      <c r="CG97" s="896"/>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0"/>
      <c r="BT98" s="891"/>
      <c r="BU98" s="891"/>
      <c r="BV98" s="891"/>
      <c r="BW98" s="891"/>
      <c r="BX98" s="891"/>
      <c r="BY98" s="891"/>
      <c r="BZ98" s="891"/>
      <c r="CA98" s="891"/>
      <c r="CB98" s="891"/>
      <c r="CC98" s="891"/>
      <c r="CD98" s="891"/>
      <c r="CE98" s="891"/>
      <c r="CF98" s="891"/>
      <c r="CG98" s="896"/>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0"/>
      <c r="BT99" s="891"/>
      <c r="BU99" s="891"/>
      <c r="BV99" s="891"/>
      <c r="BW99" s="891"/>
      <c r="BX99" s="891"/>
      <c r="BY99" s="891"/>
      <c r="BZ99" s="891"/>
      <c r="CA99" s="891"/>
      <c r="CB99" s="891"/>
      <c r="CC99" s="891"/>
      <c r="CD99" s="891"/>
      <c r="CE99" s="891"/>
      <c r="CF99" s="891"/>
      <c r="CG99" s="896"/>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0"/>
      <c r="BT100" s="891"/>
      <c r="BU100" s="891"/>
      <c r="BV100" s="891"/>
      <c r="BW100" s="891"/>
      <c r="BX100" s="891"/>
      <c r="BY100" s="891"/>
      <c r="BZ100" s="891"/>
      <c r="CA100" s="891"/>
      <c r="CB100" s="891"/>
      <c r="CC100" s="891"/>
      <c r="CD100" s="891"/>
      <c r="CE100" s="891"/>
      <c r="CF100" s="891"/>
      <c r="CG100" s="896"/>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0"/>
      <c r="BT101" s="891"/>
      <c r="BU101" s="891"/>
      <c r="BV101" s="891"/>
      <c r="BW101" s="891"/>
      <c r="BX101" s="891"/>
      <c r="BY101" s="891"/>
      <c r="BZ101" s="891"/>
      <c r="CA101" s="891"/>
      <c r="CB101" s="891"/>
      <c r="CC101" s="891"/>
      <c r="CD101" s="891"/>
      <c r="CE101" s="891"/>
      <c r="CF101" s="891"/>
      <c r="CG101" s="896"/>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429</v>
      </c>
      <c r="BS102" s="822"/>
      <c r="BT102" s="822"/>
      <c r="BU102" s="822"/>
      <c r="BV102" s="822"/>
      <c r="BW102" s="822"/>
      <c r="BX102" s="822"/>
      <c r="BY102" s="822"/>
      <c r="BZ102" s="822"/>
      <c r="CA102" s="822"/>
      <c r="CB102" s="822"/>
      <c r="CC102" s="822"/>
      <c r="CD102" s="822"/>
      <c r="CE102" s="822"/>
      <c r="CF102" s="822"/>
      <c r="CG102" s="823"/>
      <c r="CH102" s="922"/>
      <c r="CI102" s="923"/>
      <c r="CJ102" s="923"/>
      <c r="CK102" s="923"/>
      <c r="CL102" s="924"/>
      <c r="CM102" s="922"/>
      <c r="CN102" s="923"/>
      <c r="CO102" s="923"/>
      <c r="CP102" s="923"/>
      <c r="CQ102" s="924"/>
      <c r="CR102" s="925">
        <f>SUM(CR7:CV88)</f>
        <v>38</v>
      </c>
      <c r="CS102" s="883"/>
      <c r="CT102" s="883"/>
      <c r="CU102" s="883"/>
      <c r="CV102" s="926"/>
      <c r="CW102" s="925">
        <f t="shared" ref="CW102" si="0">SUM(CW7:DA88)</f>
        <v>4</v>
      </c>
      <c r="CX102" s="883"/>
      <c r="CY102" s="883"/>
      <c r="CZ102" s="883"/>
      <c r="DA102" s="926"/>
      <c r="DB102" s="925">
        <f t="shared" ref="DB102" si="1">SUM(DB7:DF88)</f>
        <v>0</v>
      </c>
      <c r="DC102" s="883"/>
      <c r="DD102" s="883"/>
      <c r="DE102" s="883"/>
      <c r="DF102" s="926"/>
      <c r="DG102" s="925">
        <f t="shared" ref="DG102" si="2">SUM(DG7:DK88)</f>
        <v>0</v>
      </c>
      <c r="DH102" s="883"/>
      <c r="DI102" s="883"/>
      <c r="DJ102" s="883"/>
      <c r="DK102" s="926"/>
      <c r="DL102" s="925">
        <f>SUM(DL7:DP88)</f>
        <v>0</v>
      </c>
      <c r="DM102" s="883"/>
      <c r="DN102" s="883"/>
      <c r="DO102" s="883"/>
      <c r="DP102" s="926"/>
      <c r="DQ102" s="925">
        <f t="shared" ref="DQ102" si="3">SUM(DQ7:DU88)</f>
        <v>0</v>
      </c>
      <c r="DR102" s="883"/>
      <c r="DS102" s="883"/>
      <c r="DT102" s="883"/>
      <c r="DU102" s="926"/>
      <c r="DV102" s="821"/>
      <c r="DW102" s="822"/>
      <c r="DX102" s="822"/>
      <c r="DY102" s="822"/>
      <c r="DZ102" s="94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430</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431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434</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435</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47" t="s">
        <v>436</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437</v>
      </c>
      <c r="AB109" s="928"/>
      <c r="AC109" s="928"/>
      <c r="AD109" s="928"/>
      <c r="AE109" s="929"/>
      <c r="AF109" s="927" t="s">
        <v>438</v>
      </c>
      <c r="AG109" s="928"/>
      <c r="AH109" s="928"/>
      <c r="AI109" s="928"/>
      <c r="AJ109" s="929"/>
      <c r="AK109" s="927" t="s">
        <v>306</v>
      </c>
      <c r="AL109" s="928"/>
      <c r="AM109" s="928"/>
      <c r="AN109" s="928"/>
      <c r="AO109" s="929"/>
      <c r="AP109" s="927" t="s">
        <v>439</v>
      </c>
      <c r="AQ109" s="928"/>
      <c r="AR109" s="928"/>
      <c r="AS109" s="928"/>
      <c r="AT109" s="930"/>
      <c r="AU109" s="947" t="s">
        <v>436</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437</v>
      </c>
      <c r="BR109" s="928"/>
      <c r="BS109" s="928"/>
      <c r="BT109" s="928"/>
      <c r="BU109" s="929"/>
      <c r="BV109" s="927" t="s">
        <v>438</v>
      </c>
      <c r="BW109" s="928"/>
      <c r="BX109" s="928"/>
      <c r="BY109" s="928"/>
      <c r="BZ109" s="929"/>
      <c r="CA109" s="927" t="s">
        <v>306</v>
      </c>
      <c r="CB109" s="928"/>
      <c r="CC109" s="928"/>
      <c r="CD109" s="928"/>
      <c r="CE109" s="929"/>
      <c r="CF109" s="948" t="s">
        <v>439</v>
      </c>
      <c r="CG109" s="948"/>
      <c r="CH109" s="948"/>
      <c r="CI109" s="948"/>
      <c r="CJ109" s="948"/>
      <c r="CK109" s="927" t="s">
        <v>440</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437</v>
      </c>
      <c r="DH109" s="928"/>
      <c r="DI109" s="928"/>
      <c r="DJ109" s="928"/>
      <c r="DK109" s="929"/>
      <c r="DL109" s="927" t="s">
        <v>438</v>
      </c>
      <c r="DM109" s="928"/>
      <c r="DN109" s="928"/>
      <c r="DO109" s="928"/>
      <c r="DP109" s="929"/>
      <c r="DQ109" s="927" t="s">
        <v>306</v>
      </c>
      <c r="DR109" s="928"/>
      <c r="DS109" s="928"/>
      <c r="DT109" s="928"/>
      <c r="DU109" s="929"/>
      <c r="DV109" s="927" t="s">
        <v>439</v>
      </c>
      <c r="DW109" s="928"/>
      <c r="DX109" s="928"/>
      <c r="DY109" s="928"/>
      <c r="DZ109" s="930"/>
    </row>
    <row r="110" spans="1:131" s="221" customFormat="1" ht="26.25" customHeight="1" x14ac:dyDescent="0.15">
      <c r="A110" s="931" t="s">
        <v>441</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761387</v>
      </c>
      <c r="AB110" s="935"/>
      <c r="AC110" s="935"/>
      <c r="AD110" s="935"/>
      <c r="AE110" s="936"/>
      <c r="AF110" s="937">
        <v>781154</v>
      </c>
      <c r="AG110" s="935"/>
      <c r="AH110" s="935"/>
      <c r="AI110" s="935"/>
      <c r="AJ110" s="936"/>
      <c r="AK110" s="937">
        <v>873682</v>
      </c>
      <c r="AL110" s="935"/>
      <c r="AM110" s="935"/>
      <c r="AN110" s="935"/>
      <c r="AO110" s="936"/>
      <c r="AP110" s="938">
        <v>21.5</v>
      </c>
      <c r="AQ110" s="939"/>
      <c r="AR110" s="939"/>
      <c r="AS110" s="939"/>
      <c r="AT110" s="940"/>
      <c r="AU110" s="941" t="s">
        <v>72</v>
      </c>
      <c r="AV110" s="942"/>
      <c r="AW110" s="942"/>
      <c r="AX110" s="942"/>
      <c r="AY110" s="942"/>
      <c r="AZ110" s="964" t="s">
        <v>442</v>
      </c>
      <c r="BA110" s="932"/>
      <c r="BB110" s="932"/>
      <c r="BC110" s="932"/>
      <c r="BD110" s="932"/>
      <c r="BE110" s="932"/>
      <c r="BF110" s="932"/>
      <c r="BG110" s="932"/>
      <c r="BH110" s="932"/>
      <c r="BI110" s="932"/>
      <c r="BJ110" s="932"/>
      <c r="BK110" s="932"/>
      <c r="BL110" s="932"/>
      <c r="BM110" s="932"/>
      <c r="BN110" s="932"/>
      <c r="BO110" s="932"/>
      <c r="BP110" s="933"/>
      <c r="BQ110" s="965">
        <v>7240504</v>
      </c>
      <c r="BR110" s="966"/>
      <c r="BS110" s="966"/>
      <c r="BT110" s="966"/>
      <c r="BU110" s="966"/>
      <c r="BV110" s="966">
        <v>7657325</v>
      </c>
      <c r="BW110" s="966"/>
      <c r="BX110" s="966"/>
      <c r="BY110" s="966"/>
      <c r="BZ110" s="966"/>
      <c r="CA110" s="966">
        <v>7472118</v>
      </c>
      <c r="CB110" s="966"/>
      <c r="CC110" s="966"/>
      <c r="CD110" s="966"/>
      <c r="CE110" s="966"/>
      <c r="CF110" s="979">
        <v>183.7</v>
      </c>
      <c r="CG110" s="980"/>
      <c r="CH110" s="980"/>
      <c r="CI110" s="980"/>
      <c r="CJ110" s="980"/>
      <c r="CK110" s="981" t="s">
        <v>443</v>
      </c>
      <c r="CL110" s="982"/>
      <c r="CM110" s="964" t="s">
        <v>444</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445</v>
      </c>
      <c r="DH110" s="966"/>
      <c r="DI110" s="966"/>
      <c r="DJ110" s="966"/>
      <c r="DK110" s="966"/>
      <c r="DL110" s="966" t="s">
        <v>446</v>
      </c>
      <c r="DM110" s="966"/>
      <c r="DN110" s="966"/>
      <c r="DO110" s="966"/>
      <c r="DP110" s="966"/>
      <c r="DQ110" s="966" t="s">
        <v>447</v>
      </c>
      <c r="DR110" s="966"/>
      <c r="DS110" s="966"/>
      <c r="DT110" s="966"/>
      <c r="DU110" s="966"/>
      <c r="DV110" s="967" t="s">
        <v>394</v>
      </c>
      <c r="DW110" s="967"/>
      <c r="DX110" s="967"/>
      <c r="DY110" s="967"/>
      <c r="DZ110" s="968"/>
    </row>
    <row r="111" spans="1:131" s="221" customFormat="1" ht="26.25" customHeight="1" x14ac:dyDescent="0.15">
      <c r="A111" s="969" t="s">
        <v>448</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445</v>
      </c>
      <c r="AB111" s="973"/>
      <c r="AC111" s="973"/>
      <c r="AD111" s="973"/>
      <c r="AE111" s="974"/>
      <c r="AF111" s="975" t="s">
        <v>394</v>
      </c>
      <c r="AG111" s="973"/>
      <c r="AH111" s="973"/>
      <c r="AI111" s="973"/>
      <c r="AJ111" s="974"/>
      <c r="AK111" s="975" t="s">
        <v>449</v>
      </c>
      <c r="AL111" s="973"/>
      <c r="AM111" s="973"/>
      <c r="AN111" s="973"/>
      <c r="AO111" s="974"/>
      <c r="AP111" s="976" t="s">
        <v>449</v>
      </c>
      <c r="AQ111" s="977"/>
      <c r="AR111" s="977"/>
      <c r="AS111" s="977"/>
      <c r="AT111" s="978"/>
      <c r="AU111" s="943"/>
      <c r="AV111" s="944"/>
      <c r="AW111" s="944"/>
      <c r="AX111" s="944"/>
      <c r="AY111" s="944"/>
      <c r="AZ111" s="957" t="s">
        <v>450</v>
      </c>
      <c r="BA111" s="958"/>
      <c r="BB111" s="958"/>
      <c r="BC111" s="958"/>
      <c r="BD111" s="958"/>
      <c r="BE111" s="958"/>
      <c r="BF111" s="958"/>
      <c r="BG111" s="958"/>
      <c r="BH111" s="958"/>
      <c r="BI111" s="958"/>
      <c r="BJ111" s="958"/>
      <c r="BK111" s="958"/>
      <c r="BL111" s="958"/>
      <c r="BM111" s="958"/>
      <c r="BN111" s="958"/>
      <c r="BO111" s="958"/>
      <c r="BP111" s="959"/>
      <c r="BQ111" s="960">
        <v>1163</v>
      </c>
      <c r="BR111" s="961"/>
      <c r="BS111" s="961"/>
      <c r="BT111" s="961"/>
      <c r="BU111" s="961"/>
      <c r="BV111" s="961" t="s">
        <v>445</v>
      </c>
      <c r="BW111" s="961"/>
      <c r="BX111" s="961"/>
      <c r="BY111" s="961"/>
      <c r="BZ111" s="961"/>
      <c r="CA111" s="961" t="s">
        <v>394</v>
      </c>
      <c r="CB111" s="961"/>
      <c r="CC111" s="961"/>
      <c r="CD111" s="961"/>
      <c r="CE111" s="961"/>
      <c r="CF111" s="955" t="s">
        <v>445</v>
      </c>
      <c r="CG111" s="956"/>
      <c r="CH111" s="956"/>
      <c r="CI111" s="956"/>
      <c r="CJ111" s="956"/>
      <c r="CK111" s="983"/>
      <c r="CL111" s="984"/>
      <c r="CM111" s="957" t="s">
        <v>451</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445</v>
      </c>
      <c r="DH111" s="961"/>
      <c r="DI111" s="961"/>
      <c r="DJ111" s="961"/>
      <c r="DK111" s="961"/>
      <c r="DL111" s="961" t="s">
        <v>452</v>
      </c>
      <c r="DM111" s="961"/>
      <c r="DN111" s="961"/>
      <c r="DO111" s="961"/>
      <c r="DP111" s="961"/>
      <c r="DQ111" s="961" t="s">
        <v>452</v>
      </c>
      <c r="DR111" s="961"/>
      <c r="DS111" s="961"/>
      <c r="DT111" s="961"/>
      <c r="DU111" s="961"/>
      <c r="DV111" s="962" t="s">
        <v>445</v>
      </c>
      <c r="DW111" s="962"/>
      <c r="DX111" s="962"/>
      <c r="DY111" s="962"/>
      <c r="DZ111" s="963"/>
    </row>
    <row r="112" spans="1:131" s="221" customFormat="1" ht="26.25" customHeight="1" x14ac:dyDescent="0.15">
      <c r="A112" s="987" t="s">
        <v>453</v>
      </c>
      <c r="B112" s="988"/>
      <c r="C112" s="958" t="s">
        <v>454</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394</v>
      </c>
      <c r="AB112" s="994"/>
      <c r="AC112" s="994"/>
      <c r="AD112" s="994"/>
      <c r="AE112" s="995"/>
      <c r="AF112" s="996" t="s">
        <v>445</v>
      </c>
      <c r="AG112" s="994"/>
      <c r="AH112" s="994"/>
      <c r="AI112" s="994"/>
      <c r="AJ112" s="995"/>
      <c r="AK112" s="996" t="s">
        <v>455</v>
      </c>
      <c r="AL112" s="994"/>
      <c r="AM112" s="994"/>
      <c r="AN112" s="994"/>
      <c r="AO112" s="995"/>
      <c r="AP112" s="997" t="s">
        <v>446</v>
      </c>
      <c r="AQ112" s="998"/>
      <c r="AR112" s="998"/>
      <c r="AS112" s="998"/>
      <c r="AT112" s="999"/>
      <c r="AU112" s="943"/>
      <c r="AV112" s="944"/>
      <c r="AW112" s="944"/>
      <c r="AX112" s="944"/>
      <c r="AY112" s="944"/>
      <c r="AZ112" s="957" t="s">
        <v>456</v>
      </c>
      <c r="BA112" s="958"/>
      <c r="BB112" s="958"/>
      <c r="BC112" s="958"/>
      <c r="BD112" s="958"/>
      <c r="BE112" s="958"/>
      <c r="BF112" s="958"/>
      <c r="BG112" s="958"/>
      <c r="BH112" s="958"/>
      <c r="BI112" s="958"/>
      <c r="BJ112" s="958"/>
      <c r="BK112" s="958"/>
      <c r="BL112" s="958"/>
      <c r="BM112" s="958"/>
      <c r="BN112" s="958"/>
      <c r="BO112" s="958"/>
      <c r="BP112" s="959"/>
      <c r="BQ112" s="960">
        <v>5272389</v>
      </c>
      <c r="BR112" s="961"/>
      <c r="BS112" s="961"/>
      <c r="BT112" s="961"/>
      <c r="BU112" s="961"/>
      <c r="BV112" s="961">
        <v>4722936</v>
      </c>
      <c r="BW112" s="961"/>
      <c r="BX112" s="961"/>
      <c r="BY112" s="961"/>
      <c r="BZ112" s="961"/>
      <c r="CA112" s="961">
        <v>4065874</v>
      </c>
      <c r="CB112" s="961"/>
      <c r="CC112" s="961"/>
      <c r="CD112" s="961"/>
      <c r="CE112" s="961"/>
      <c r="CF112" s="955">
        <v>99.9</v>
      </c>
      <c r="CG112" s="956"/>
      <c r="CH112" s="956"/>
      <c r="CI112" s="956"/>
      <c r="CJ112" s="956"/>
      <c r="CK112" s="983"/>
      <c r="CL112" s="984"/>
      <c r="CM112" s="957" t="s">
        <v>457</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445</v>
      </c>
      <c r="DH112" s="961"/>
      <c r="DI112" s="961"/>
      <c r="DJ112" s="961"/>
      <c r="DK112" s="961"/>
      <c r="DL112" s="961" t="s">
        <v>445</v>
      </c>
      <c r="DM112" s="961"/>
      <c r="DN112" s="961"/>
      <c r="DO112" s="961"/>
      <c r="DP112" s="961"/>
      <c r="DQ112" s="961" t="s">
        <v>445</v>
      </c>
      <c r="DR112" s="961"/>
      <c r="DS112" s="961"/>
      <c r="DT112" s="961"/>
      <c r="DU112" s="961"/>
      <c r="DV112" s="962" t="s">
        <v>458</v>
      </c>
      <c r="DW112" s="962"/>
      <c r="DX112" s="962"/>
      <c r="DY112" s="962"/>
      <c r="DZ112" s="963"/>
    </row>
    <row r="113" spans="1:130" s="221" customFormat="1" ht="26.25" customHeight="1" x14ac:dyDescent="0.15">
      <c r="A113" s="989"/>
      <c r="B113" s="990"/>
      <c r="C113" s="958" t="s">
        <v>459</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655599</v>
      </c>
      <c r="AB113" s="973"/>
      <c r="AC113" s="973"/>
      <c r="AD113" s="973"/>
      <c r="AE113" s="974"/>
      <c r="AF113" s="975">
        <v>606608</v>
      </c>
      <c r="AG113" s="973"/>
      <c r="AH113" s="973"/>
      <c r="AI113" s="973"/>
      <c r="AJ113" s="974"/>
      <c r="AK113" s="975">
        <v>570962</v>
      </c>
      <c r="AL113" s="973"/>
      <c r="AM113" s="973"/>
      <c r="AN113" s="973"/>
      <c r="AO113" s="974"/>
      <c r="AP113" s="976">
        <v>14</v>
      </c>
      <c r="AQ113" s="977"/>
      <c r="AR113" s="977"/>
      <c r="AS113" s="977"/>
      <c r="AT113" s="978"/>
      <c r="AU113" s="943"/>
      <c r="AV113" s="944"/>
      <c r="AW113" s="944"/>
      <c r="AX113" s="944"/>
      <c r="AY113" s="944"/>
      <c r="AZ113" s="957" t="s">
        <v>460</v>
      </c>
      <c r="BA113" s="958"/>
      <c r="BB113" s="958"/>
      <c r="BC113" s="958"/>
      <c r="BD113" s="958"/>
      <c r="BE113" s="958"/>
      <c r="BF113" s="958"/>
      <c r="BG113" s="958"/>
      <c r="BH113" s="958"/>
      <c r="BI113" s="958"/>
      <c r="BJ113" s="958"/>
      <c r="BK113" s="958"/>
      <c r="BL113" s="958"/>
      <c r="BM113" s="958"/>
      <c r="BN113" s="958"/>
      <c r="BO113" s="958"/>
      <c r="BP113" s="959"/>
      <c r="BQ113" s="960">
        <v>314269</v>
      </c>
      <c r="BR113" s="961"/>
      <c r="BS113" s="961"/>
      <c r="BT113" s="961"/>
      <c r="BU113" s="961"/>
      <c r="BV113" s="961">
        <v>273470</v>
      </c>
      <c r="BW113" s="961"/>
      <c r="BX113" s="961"/>
      <c r="BY113" s="961"/>
      <c r="BZ113" s="961"/>
      <c r="CA113" s="961">
        <v>295000</v>
      </c>
      <c r="CB113" s="961"/>
      <c r="CC113" s="961"/>
      <c r="CD113" s="961"/>
      <c r="CE113" s="961"/>
      <c r="CF113" s="955">
        <v>7.3</v>
      </c>
      <c r="CG113" s="956"/>
      <c r="CH113" s="956"/>
      <c r="CI113" s="956"/>
      <c r="CJ113" s="956"/>
      <c r="CK113" s="983"/>
      <c r="CL113" s="984"/>
      <c r="CM113" s="957" t="s">
        <v>461</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445</v>
      </c>
      <c r="DH113" s="994"/>
      <c r="DI113" s="994"/>
      <c r="DJ113" s="994"/>
      <c r="DK113" s="995"/>
      <c r="DL113" s="996" t="s">
        <v>446</v>
      </c>
      <c r="DM113" s="994"/>
      <c r="DN113" s="994"/>
      <c r="DO113" s="994"/>
      <c r="DP113" s="995"/>
      <c r="DQ113" s="996" t="s">
        <v>446</v>
      </c>
      <c r="DR113" s="994"/>
      <c r="DS113" s="994"/>
      <c r="DT113" s="994"/>
      <c r="DU113" s="995"/>
      <c r="DV113" s="997" t="s">
        <v>394</v>
      </c>
      <c r="DW113" s="998"/>
      <c r="DX113" s="998"/>
      <c r="DY113" s="998"/>
      <c r="DZ113" s="999"/>
    </row>
    <row r="114" spans="1:130" s="221" customFormat="1" ht="26.25" customHeight="1" x14ac:dyDescent="0.15">
      <c r="A114" s="989"/>
      <c r="B114" s="990"/>
      <c r="C114" s="958" t="s">
        <v>462</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v>9899</v>
      </c>
      <c r="AB114" s="994"/>
      <c r="AC114" s="994"/>
      <c r="AD114" s="994"/>
      <c r="AE114" s="995"/>
      <c r="AF114" s="996">
        <v>18804</v>
      </c>
      <c r="AG114" s="994"/>
      <c r="AH114" s="994"/>
      <c r="AI114" s="994"/>
      <c r="AJ114" s="995"/>
      <c r="AK114" s="996">
        <v>19313</v>
      </c>
      <c r="AL114" s="994"/>
      <c r="AM114" s="994"/>
      <c r="AN114" s="994"/>
      <c r="AO114" s="995"/>
      <c r="AP114" s="997">
        <v>0.5</v>
      </c>
      <c r="AQ114" s="998"/>
      <c r="AR114" s="998"/>
      <c r="AS114" s="998"/>
      <c r="AT114" s="999"/>
      <c r="AU114" s="943"/>
      <c r="AV114" s="944"/>
      <c r="AW114" s="944"/>
      <c r="AX114" s="944"/>
      <c r="AY114" s="944"/>
      <c r="AZ114" s="957" t="s">
        <v>463</v>
      </c>
      <c r="BA114" s="958"/>
      <c r="BB114" s="958"/>
      <c r="BC114" s="958"/>
      <c r="BD114" s="958"/>
      <c r="BE114" s="958"/>
      <c r="BF114" s="958"/>
      <c r="BG114" s="958"/>
      <c r="BH114" s="958"/>
      <c r="BI114" s="958"/>
      <c r="BJ114" s="958"/>
      <c r="BK114" s="958"/>
      <c r="BL114" s="958"/>
      <c r="BM114" s="958"/>
      <c r="BN114" s="958"/>
      <c r="BO114" s="958"/>
      <c r="BP114" s="959"/>
      <c r="BQ114" s="960">
        <v>602585</v>
      </c>
      <c r="BR114" s="961"/>
      <c r="BS114" s="961"/>
      <c r="BT114" s="961"/>
      <c r="BU114" s="961"/>
      <c r="BV114" s="961">
        <v>622330</v>
      </c>
      <c r="BW114" s="961"/>
      <c r="BX114" s="961"/>
      <c r="BY114" s="961"/>
      <c r="BZ114" s="961"/>
      <c r="CA114" s="961">
        <v>640646</v>
      </c>
      <c r="CB114" s="961"/>
      <c r="CC114" s="961"/>
      <c r="CD114" s="961"/>
      <c r="CE114" s="961"/>
      <c r="CF114" s="955">
        <v>15.7</v>
      </c>
      <c r="CG114" s="956"/>
      <c r="CH114" s="956"/>
      <c r="CI114" s="956"/>
      <c r="CJ114" s="956"/>
      <c r="CK114" s="983"/>
      <c r="CL114" s="984"/>
      <c r="CM114" s="957" t="s">
        <v>464</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394</v>
      </c>
      <c r="DH114" s="994"/>
      <c r="DI114" s="994"/>
      <c r="DJ114" s="994"/>
      <c r="DK114" s="995"/>
      <c r="DL114" s="996" t="s">
        <v>447</v>
      </c>
      <c r="DM114" s="994"/>
      <c r="DN114" s="994"/>
      <c r="DO114" s="994"/>
      <c r="DP114" s="995"/>
      <c r="DQ114" s="996" t="s">
        <v>452</v>
      </c>
      <c r="DR114" s="994"/>
      <c r="DS114" s="994"/>
      <c r="DT114" s="994"/>
      <c r="DU114" s="995"/>
      <c r="DV114" s="997" t="s">
        <v>445</v>
      </c>
      <c r="DW114" s="998"/>
      <c r="DX114" s="998"/>
      <c r="DY114" s="998"/>
      <c r="DZ114" s="999"/>
    </row>
    <row r="115" spans="1:130" s="221" customFormat="1" ht="26.25" customHeight="1" x14ac:dyDescent="0.15">
      <c r="A115" s="989"/>
      <c r="B115" s="990"/>
      <c r="C115" s="958" t="s">
        <v>465</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v>8548</v>
      </c>
      <c r="AB115" s="973"/>
      <c r="AC115" s="973"/>
      <c r="AD115" s="973"/>
      <c r="AE115" s="974"/>
      <c r="AF115" s="975" t="s">
        <v>458</v>
      </c>
      <c r="AG115" s="973"/>
      <c r="AH115" s="973"/>
      <c r="AI115" s="973"/>
      <c r="AJ115" s="974"/>
      <c r="AK115" s="975" t="s">
        <v>445</v>
      </c>
      <c r="AL115" s="973"/>
      <c r="AM115" s="973"/>
      <c r="AN115" s="973"/>
      <c r="AO115" s="974"/>
      <c r="AP115" s="976" t="s">
        <v>466</v>
      </c>
      <c r="AQ115" s="977"/>
      <c r="AR115" s="977"/>
      <c r="AS115" s="977"/>
      <c r="AT115" s="978"/>
      <c r="AU115" s="943"/>
      <c r="AV115" s="944"/>
      <c r="AW115" s="944"/>
      <c r="AX115" s="944"/>
      <c r="AY115" s="944"/>
      <c r="AZ115" s="957" t="s">
        <v>467</v>
      </c>
      <c r="BA115" s="958"/>
      <c r="BB115" s="958"/>
      <c r="BC115" s="958"/>
      <c r="BD115" s="958"/>
      <c r="BE115" s="958"/>
      <c r="BF115" s="958"/>
      <c r="BG115" s="958"/>
      <c r="BH115" s="958"/>
      <c r="BI115" s="958"/>
      <c r="BJ115" s="958"/>
      <c r="BK115" s="958"/>
      <c r="BL115" s="958"/>
      <c r="BM115" s="958"/>
      <c r="BN115" s="958"/>
      <c r="BO115" s="958"/>
      <c r="BP115" s="959"/>
      <c r="BQ115" s="960" t="s">
        <v>445</v>
      </c>
      <c r="BR115" s="961"/>
      <c r="BS115" s="961"/>
      <c r="BT115" s="961"/>
      <c r="BU115" s="961"/>
      <c r="BV115" s="961" t="s">
        <v>445</v>
      </c>
      <c r="BW115" s="961"/>
      <c r="BX115" s="961"/>
      <c r="BY115" s="961"/>
      <c r="BZ115" s="961"/>
      <c r="CA115" s="961" t="s">
        <v>445</v>
      </c>
      <c r="CB115" s="961"/>
      <c r="CC115" s="961"/>
      <c r="CD115" s="961"/>
      <c r="CE115" s="961"/>
      <c r="CF115" s="955" t="s">
        <v>394</v>
      </c>
      <c r="CG115" s="956"/>
      <c r="CH115" s="956"/>
      <c r="CI115" s="956"/>
      <c r="CJ115" s="956"/>
      <c r="CK115" s="983"/>
      <c r="CL115" s="984"/>
      <c r="CM115" s="957" t="s">
        <v>468</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447</v>
      </c>
      <c r="DH115" s="994"/>
      <c r="DI115" s="994"/>
      <c r="DJ115" s="994"/>
      <c r="DK115" s="995"/>
      <c r="DL115" s="996" t="s">
        <v>445</v>
      </c>
      <c r="DM115" s="994"/>
      <c r="DN115" s="994"/>
      <c r="DO115" s="994"/>
      <c r="DP115" s="995"/>
      <c r="DQ115" s="996" t="s">
        <v>449</v>
      </c>
      <c r="DR115" s="994"/>
      <c r="DS115" s="994"/>
      <c r="DT115" s="994"/>
      <c r="DU115" s="995"/>
      <c r="DV115" s="997" t="s">
        <v>447</v>
      </c>
      <c r="DW115" s="998"/>
      <c r="DX115" s="998"/>
      <c r="DY115" s="998"/>
      <c r="DZ115" s="999"/>
    </row>
    <row r="116" spans="1:130" s="221" customFormat="1" ht="26.25" customHeight="1" x14ac:dyDescent="0.15">
      <c r="A116" s="991"/>
      <c r="B116" s="992"/>
      <c r="C116" s="1000" t="s">
        <v>469</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445</v>
      </c>
      <c r="AB116" s="994"/>
      <c r="AC116" s="994"/>
      <c r="AD116" s="994"/>
      <c r="AE116" s="995"/>
      <c r="AF116" s="996" t="s">
        <v>445</v>
      </c>
      <c r="AG116" s="994"/>
      <c r="AH116" s="994"/>
      <c r="AI116" s="994"/>
      <c r="AJ116" s="995"/>
      <c r="AK116" s="996" t="s">
        <v>446</v>
      </c>
      <c r="AL116" s="994"/>
      <c r="AM116" s="994"/>
      <c r="AN116" s="994"/>
      <c r="AO116" s="995"/>
      <c r="AP116" s="997" t="s">
        <v>445</v>
      </c>
      <c r="AQ116" s="998"/>
      <c r="AR116" s="998"/>
      <c r="AS116" s="998"/>
      <c r="AT116" s="999"/>
      <c r="AU116" s="943"/>
      <c r="AV116" s="944"/>
      <c r="AW116" s="944"/>
      <c r="AX116" s="944"/>
      <c r="AY116" s="944"/>
      <c r="AZ116" s="1002" t="s">
        <v>470</v>
      </c>
      <c r="BA116" s="1003"/>
      <c r="BB116" s="1003"/>
      <c r="BC116" s="1003"/>
      <c r="BD116" s="1003"/>
      <c r="BE116" s="1003"/>
      <c r="BF116" s="1003"/>
      <c r="BG116" s="1003"/>
      <c r="BH116" s="1003"/>
      <c r="BI116" s="1003"/>
      <c r="BJ116" s="1003"/>
      <c r="BK116" s="1003"/>
      <c r="BL116" s="1003"/>
      <c r="BM116" s="1003"/>
      <c r="BN116" s="1003"/>
      <c r="BO116" s="1003"/>
      <c r="BP116" s="1004"/>
      <c r="BQ116" s="960" t="s">
        <v>445</v>
      </c>
      <c r="BR116" s="961"/>
      <c r="BS116" s="961"/>
      <c r="BT116" s="961"/>
      <c r="BU116" s="961"/>
      <c r="BV116" s="961" t="s">
        <v>446</v>
      </c>
      <c r="BW116" s="961"/>
      <c r="BX116" s="961"/>
      <c r="BY116" s="961"/>
      <c r="BZ116" s="961"/>
      <c r="CA116" s="961" t="s">
        <v>446</v>
      </c>
      <c r="CB116" s="961"/>
      <c r="CC116" s="961"/>
      <c r="CD116" s="961"/>
      <c r="CE116" s="961"/>
      <c r="CF116" s="955" t="s">
        <v>446</v>
      </c>
      <c r="CG116" s="956"/>
      <c r="CH116" s="956"/>
      <c r="CI116" s="956"/>
      <c r="CJ116" s="956"/>
      <c r="CK116" s="983"/>
      <c r="CL116" s="984"/>
      <c r="CM116" s="957" t="s">
        <v>471</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445</v>
      </c>
      <c r="DH116" s="994"/>
      <c r="DI116" s="994"/>
      <c r="DJ116" s="994"/>
      <c r="DK116" s="995"/>
      <c r="DL116" s="996" t="s">
        <v>445</v>
      </c>
      <c r="DM116" s="994"/>
      <c r="DN116" s="994"/>
      <c r="DO116" s="994"/>
      <c r="DP116" s="995"/>
      <c r="DQ116" s="996" t="s">
        <v>466</v>
      </c>
      <c r="DR116" s="994"/>
      <c r="DS116" s="994"/>
      <c r="DT116" s="994"/>
      <c r="DU116" s="995"/>
      <c r="DV116" s="997" t="s">
        <v>445</v>
      </c>
      <c r="DW116" s="998"/>
      <c r="DX116" s="998"/>
      <c r="DY116" s="998"/>
      <c r="DZ116" s="999"/>
    </row>
    <row r="117" spans="1:130" s="221" customFormat="1" ht="26.25" customHeight="1" x14ac:dyDescent="0.15">
      <c r="A117" s="94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472</v>
      </c>
      <c r="Z117" s="929"/>
      <c r="AA117" s="1013">
        <v>1435433</v>
      </c>
      <c r="AB117" s="1014"/>
      <c r="AC117" s="1014"/>
      <c r="AD117" s="1014"/>
      <c r="AE117" s="1015"/>
      <c r="AF117" s="1016">
        <v>1406566</v>
      </c>
      <c r="AG117" s="1014"/>
      <c r="AH117" s="1014"/>
      <c r="AI117" s="1014"/>
      <c r="AJ117" s="1015"/>
      <c r="AK117" s="1016">
        <v>1463957</v>
      </c>
      <c r="AL117" s="1014"/>
      <c r="AM117" s="1014"/>
      <c r="AN117" s="1014"/>
      <c r="AO117" s="1015"/>
      <c r="AP117" s="1017"/>
      <c r="AQ117" s="1018"/>
      <c r="AR117" s="1018"/>
      <c r="AS117" s="1018"/>
      <c r="AT117" s="1019"/>
      <c r="AU117" s="943"/>
      <c r="AV117" s="944"/>
      <c r="AW117" s="944"/>
      <c r="AX117" s="944"/>
      <c r="AY117" s="944"/>
      <c r="AZ117" s="1009" t="s">
        <v>473</v>
      </c>
      <c r="BA117" s="1010"/>
      <c r="BB117" s="1010"/>
      <c r="BC117" s="1010"/>
      <c r="BD117" s="1010"/>
      <c r="BE117" s="1010"/>
      <c r="BF117" s="1010"/>
      <c r="BG117" s="1010"/>
      <c r="BH117" s="1010"/>
      <c r="BI117" s="1010"/>
      <c r="BJ117" s="1010"/>
      <c r="BK117" s="1010"/>
      <c r="BL117" s="1010"/>
      <c r="BM117" s="1010"/>
      <c r="BN117" s="1010"/>
      <c r="BO117" s="1010"/>
      <c r="BP117" s="1011"/>
      <c r="BQ117" s="960" t="s">
        <v>446</v>
      </c>
      <c r="BR117" s="961"/>
      <c r="BS117" s="961"/>
      <c r="BT117" s="961"/>
      <c r="BU117" s="961"/>
      <c r="BV117" s="961" t="s">
        <v>446</v>
      </c>
      <c r="BW117" s="961"/>
      <c r="BX117" s="961"/>
      <c r="BY117" s="961"/>
      <c r="BZ117" s="961"/>
      <c r="CA117" s="961" t="s">
        <v>394</v>
      </c>
      <c r="CB117" s="961"/>
      <c r="CC117" s="961"/>
      <c r="CD117" s="961"/>
      <c r="CE117" s="961"/>
      <c r="CF117" s="955" t="s">
        <v>446</v>
      </c>
      <c r="CG117" s="956"/>
      <c r="CH117" s="956"/>
      <c r="CI117" s="956"/>
      <c r="CJ117" s="956"/>
      <c r="CK117" s="983"/>
      <c r="CL117" s="984"/>
      <c r="CM117" s="957" t="s">
        <v>474</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446</v>
      </c>
      <c r="DH117" s="994"/>
      <c r="DI117" s="994"/>
      <c r="DJ117" s="994"/>
      <c r="DK117" s="995"/>
      <c r="DL117" s="996" t="s">
        <v>446</v>
      </c>
      <c r="DM117" s="994"/>
      <c r="DN117" s="994"/>
      <c r="DO117" s="994"/>
      <c r="DP117" s="995"/>
      <c r="DQ117" s="996" t="s">
        <v>445</v>
      </c>
      <c r="DR117" s="994"/>
      <c r="DS117" s="994"/>
      <c r="DT117" s="994"/>
      <c r="DU117" s="995"/>
      <c r="DV117" s="997" t="s">
        <v>446</v>
      </c>
      <c r="DW117" s="998"/>
      <c r="DX117" s="998"/>
      <c r="DY117" s="998"/>
      <c r="DZ117" s="999"/>
    </row>
    <row r="118" spans="1:130" s="221" customFormat="1" ht="26.25" customHeight="1" x14ac:dyDescent="0.15">
      <c r="A118" s="947" t="s">
        <v>440</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437</v>
      </c>
      <c r="AB118" s="928"/>
      <c r="AC118" s="928"/>
      <c r="AD118" s="928"/>
      <c r="AE118" s="929"/>
      <c r="AF118" s="927" t="s">
        <v>438</v>
      </c>
      <c r="AG118" s="928"/>
      <c r="AH118" s="928"/>
      <c r="AI118" s="928"/>
      <c r="AJ118" s="929"/>
      <c r="AK118" s="927" t="s">
        <v>306</v>
      </c>
      <c r="AL118" s="928"/>
      <c r="AM118" s="928"/>
      <c r="AN118" s="928"/>
      <c r="AO118" s="929"/>
      <c r="AP118" s="1005" t="s">
        <v>439</v>
      </c>
      <c r="AQ118" s="1006"/>
      <c r="AR118" s="1006"/>
      <c r="AS118" s="1006"/>
      <c r="AT118" s="1007"/>
      <c r="AU118" s="943"/>
      <c r="AV118" s="944"/>
      <c r="AW118" s="944"/>
      <c r="AX118" s="944"/>
      <c r="AY118" s="944"/>
      <c r="AZ118" s="1008" t="s">
        <v>475</v>
      </c>
      <c r="BA118" s="1000"/>
      <c r="BB118" s="1000"/>
      <c r="BC118" s="1000"/>
      <c r="BD118" s="1000"/>
      <c r="BE118" s="1000"/>
      <c r="BF118" s="1000"/>
      <c r="BG118" s="1000"/>
      <c r="BH118" s="1000"/>
      <c r="BI118" s="1000"/>
      <c r="BJ118" s="1000"/>
      <c r="BK118" s="1000"/>
      <c r="BL118" s="1000"/>
      <c r="BM118" s="1000"/>
      <c r="BN118" s="1000"/>
      <c r="BO118" s="1000"/>
      <c r="BP118" s="1001"/>
      <c r="BQ118" s="1034" t="s">
        <v>446</v>
      </c>
      <c r="BR118" s="1035"/>
      <c r="BS118" s="1035"/>
      <c r="BT118" s="1035"/>
      <c r="BU118" s="1035"/>
      <c r="BV118" s="1035" t="s">
        <v>445</v>
      </c>
      <c r="BW118" s="1035"/>
      <c r="BX118" s="1035"/>
      <c r="BY118" s="1035"/>
      <c r="BZ118" s="1035"/>
      <c r="CA118" s="1035" t="s">
        <v>446</v>
      </c>
      <c r="CB118" s="1035"/>
      <c r="CC118" s="1035"/>
      <c r="CD118" s="1035"/>
      <c r="CE118" s="1035"/>
      <c r="CF118" s="955" t="s">
        <v>466</v>
      </c>
      <c r="CG118" s="956"/>
      <c r="CH118" s="956"/>
      <c r="CI118" s="956"/>
      <c r="CJ118" s="956"/>
      <c r="CK118" s="983"/>
      <c r="CL118" s="984"/>
      <c r="CM118" s="957" t="s">
        <v>476</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446</v>
      </c>
      <c r="DH118" s="994"/>
      <c r="DI118" s="994"/>
      <c r="DJ118" s="994"/>
      <c r="DK118" s="995"/>
      <c r="DL118" s="996" t="s">
        <v>446</v>
      </c>
      <c r="DM118" s="994"/>
      <c r="DN118" s="994"/>
      <c r="DO118" s="994"/>
      <c r="DP118" s="995"/>
      <c r="DQ118" s="996" t="s">
        <v>445</v>
      </c>
      <c r="DR118" s="994"/>
      <c r="DS118" s="994"/>
      <c r="DT118" s="994"/>
      <c r="DU118" s="995"/>
      <c r="DV118" s="997" t="s">
        <v>394</v>
      </c>
      <c r="DW118" s="998"/>
      <c r="DX118" s="998"/>
      <c r="DY118" s="998"/>
      <c r="DZ118" s="999"/>
    </row>
    <row r="119" spans="1:130" s="221" customFormat="1" ht="26.25" customHeight="1" x14ac:dyDescent="0.15">
      <c r="A119" s="1091" t="s">
        <v>443</v>
      </c>
      <c r="B119" s="982"/>
      <c r="C119" s="964" t="s">
        <v>444</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447</v>
      </c>
      <c r="AB119" s="935"/>
      <c r="AC119" s="935"/>
      <c r="AD119" s="935"/>
      <c r="AE119" s="936"/>
      <c r="AF119" s="937" t="s">
        <v>394</v>
      </c>
      <c r="AG119" s="935"/>
      <c r="AH119" s="935"/>
      <c r="AI119" s="935"/>
      <c r="AJ119" s="936"/>
      <c r="AK119" s="937" t="s">
        <v>446</v>
      </c>
      <c r="AL119" s="935"/>
      <c r="AM119" s="935"/>
      <c r="AN119" s="935"/>
      <c r="AO119" s="936"/>
      <c r="AP119" s="938" t="s">
        <v>446</v>
      </c>
      <c r="AQ119" s="939"/>
      <c r="AR119" s="939"/>
      <c r="AS119" s="939"/>
      <c r="AT119" s="940"/>
      <c r="AU119" s="945"/>
      <c r="AV119" s="946"/>
      <c r="AW119" s="946"/>
      <c r="AX119" s="946"/>
      <c r="AY119" s="946"/>
      <c r="AZ119" s="242" t="s">
        <v>189</v>
      </c>
      <c r="BA119" s="242"/>
      <c r="BB119" s="242"/>
      <c r="BC119" s="242"/>
      <c r="BD119" s="242"/>
      <c r="BE119" s="242"/>
      <c r="BF119" s="242"/>
      <c r="BG119" s="242"/>
      <c r="BH119" s="242"/>
      <c r="BI119" s="242"/>
      <c r="BJ119" s="242"/>
      <c r="BK119" s="242"/>
      <c r="BL119" s="242"/>
      <c r="BM119" s="242"/>
      <c r="BN119" s="242"/>
      <c r="BO119" s="1012" t="s">
        <v>477</v>
      </c>
      <c r="BP119" s="1040"/>
      <c r="BQ119" s="1034">
        <v>13430910</v>
      </c>
      <c r="BR119" s="1035"/>
      <c r="BS119" s="1035"/>
      <c r="BT119" s="1035"/>
      <c r="BU119" s="1035"/>
      <c r="BV119" s="1035">
        <v>13276061</v>
      </c>
      <c r="BW119" s="1035"/>
      <c r="BX119" s="1035"/>
      <c r="BY119" s="1035"/>
      <c r="BZ119" s="1035"/>
      <c r="CA119" s="1035">
        <v>12473638</v>
      </c>
      <c r="CB119" s="1035"/>
      <c r="CC119" s="1035"/>
      <c r="CD119" s="1035"/>
      <c r="CE119" s="1035"/>
      <c r="CF119" s="1036"/>
      <c r="CG119" s="1037"/>
      <c r="CH119" s="1037"/>
      <c r="CI119" s="1037"/>
      <c r="CJ119" s="1038"/>
      <c r="CK119" s="985"/>
      <c r="CL119" s="986"/>
      <c r="CM119" s="1008" t="s">
        <v>478</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v>1163</v>
      </c>
      <c r="DH119" s="1021"/>
      <c r="DI119" s="1021"/>
      <c r="DJ119" s="1021"/>
      <c r="DK119" s="1022"/>
      <c r="DL119" s="1020" t="s">
        <v>446</v>
      </c>
      <c r="DM119" s="1021"/>
      <c r="DN119" s="1021"/>
      <c r="DO119" s="1021"/>
      <c r="DP119" s="1022"/>
      <c r="DQ119" s="1020" t="s">
        <v>446</v>
      </c>
      <c r="DR119" s="1021"/>
      <c r="DS119" s="1021"/>
      <c r="DT119" s="1021"/>
      <c r="DU119" s="1022"/>
      <c r="DV119" s="1023" t="s">
        <v>394</v>
      </c>
      <c r="DW119" s="1024"/>
      <c r="DX119" s="1024"/>
      <c r="DY119" s="1024"/>
      <c r="DZ119" s="1025"/>
    </row>
    <row r="120" spans="1:130" s="221" customFormat="1" ht="26.25" customHeight="1" x14ac:dyDescent="0.15">
      <c r="A120" s="1092"/>
      <c r="B120" s="984"/>
      <c r="C120" s="957" t="s">
        <v>451</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445</v>
      </c>
      <c r="AB120" s="994"/>
      <c r="AC120" s="994"/>
      <c r="AD120" s="994"/>
      <c r="AE120" s="995"/>
      <c r="AF120" s="996" t="s">
        <v>445</v>
      </c>
      <c r="AG120" s="994"/>
      <c r="AH120" s="994"/>
      <c r="AI120" s="994"/>
      <c r="AJ120" s="995"/>
      <c r="AK120" s="996" t="s">
        <v>479</v>
      </c>
      <c r="AL120" s="994"/>
      <c r="AM120" s="994"/>
      <c r="AN120" s="994"/>
      <c r="AO120" s="995"/>
      <c r="AP120" s="997" t="s">
        <v>466</v>
      </c>
      <c r="AQ120" s="998"/>
      <c r="AR120" s="998"/>
      <c r="AS120" s="998"/>
      <c r="AT120" s="999"/>
      <c r="AU120" s="1026" t="s">
        <v>480</v>
      </c>
      <c r="AV120" s="1027"/>
      <c r="AW120" s="1027"/>
      <c r="AX120" s="1027"/>
      <c r="AY120" s="1028"/>
      <c r="AZ120" s="964" t="s">
        <v>481</v>
      </c>
      <c r="BA120" s="932"/>
      <c r="BB120" s="932"/>
      <c r="BC120" s="932"/>
      <c r="BD120" s="932"/>
      <c r="BE120" s="932"/>
      <c r="BF120" s="932"/>
      <c r="BG120" s="932"/>
      <c r="BH120" s="932"/>
      <c r="BI120" s="932"/>
      <c r="BJ120" s="932"/>
      <c r="BK120" s="932"/>
      <c r="BL120" s="932"/>
      <c r="BM120" s="932"/>
      <c r="BN120" s="932"/>
      <c r="BO120" s="932"/>
      <c r="BP120" s="933"/>
      <c r="BQ120" s="965">
        <v>4140274</v>
      </c>
      <c r="BR120" s="966"/>
      <c r="BS120" s="966"/>
      <c r="BT120" s="966"/>
      <c r="BU120" s="966"/>
      <c r="BV120" s="966">
        <v>3509703</v>
      </c>
      <c r="BW120" s="966"/>
      <c r="BX120" s="966"/>
      <c r="BY120" s="966"/>
      <c r="BZ120" s="966"/>
      <c r="CA120" s="966">
        <v>3442290</v>
      </c>
      <c r="CB120" s="966"/>
      <c r="CC120" s="966"/>
      <c r="CD120" s="966"/>
      <c r="CE120" s="966"/>
      <c r="CF120" s="979">
        <v>84.6</v>
      </c>
      <c r="CG120" s="980"/>
      <c r="CH120" s="980"/>
      <c r="CI120" s="980"/>
      <c r="CJ120" s="980"/>
      <c r="CK120" s="1041" t="s">
        <v>482</v>
      </c>
      <c r="CL120" s="1042"/>
      <c r="CM120" s="1042"/>
      <c r="CN120" s="1042"/>
      <c r="CO120" s="1043"/>
      <c r="CP120" s="1049" t="s">
        <v>483</v>
      </c>
      <c r="CQ120" s="1050"/>
      <c r="CR120" s="1050"/>
      <c r="CS120" s="1050"/>
      <c r="CT120" s="1050"/>
      <c r="CU120" s="1050"/>
      <c r="CV120" s="1050"/>
      <c r="CW120" s="1050"/>
      <c r="CX120" s="1050"/>
      <c r="CY120" s="1050"/>
      <c r="CZ120" s="1050"/>
      <c r="DA120" s="1050"/>
      <c r="DB120" s="1050"/>
      <c r="DC120" s="1050"/>
      <c r="DD120" s="1050"/>
      <c r="DE120" s="1050"/>
      <c r="DF120" s="1051"/>
      <c r="DG120" s="965" t="s">
        <v>445</v>
      </c>
      <c r="DH120" s="966"/>
      <c r="DI120" s="966"/>
      <c r="DJ120" s="966"/>
      <c r="DK120" s="966"/>
      <c r="DL120" s="966">
        <v>3281006</v>
      </c>
      <c r="DM120" s="966"/>
      <c r="DN120" s="966"/>
      <c r="DO120" s="966"/>
      <c r="DP120" s="966"/>
      <c r="DQ120" s="966">
        <v>2782218</v>
      </c>
      <c r="DR120" s="966"/>
      <c r="DS120" s="966"/>
      <c r="DT120" s="966"/>
      <c r="DU120" s="966"/>
      <c r="DV120" s="967">
        <v>68.400000000000006</v>
      </c>
      <c r="DW120" s="967"/>
      <c r="DX120" s="967"/>
      <c r="DY120" s="967"/>
      <c r="DZ120" s="968"/>
    </row>
    <row r="121" spans="1:130" s="221" customFormat="1" ht="26.25" customHeight="1" x14ac:dyDescent="0.15">
      <c r="A121" s="1092"/>
      <c r="B121" s="984"/>
      <c r="C121" s="1009" t="s">
        <v>484</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t="s">
        <v>394</v>
      </c>
      <c r="AB121" s="994"/>
      <c r="AC121" s="994"/>
      <c r="AD121" s="994"/>
      <c r="AE121" s="995"/>
      <c r="AF121" s="996" t="s">
        <v>466</v>
      </c>
      <c r="AG121" s="994"/>
      <c r="AH121" s="994"/>
      <c r="AI121" s="994"/>
      <c r="AJ121" s="995"/>
      <c r="AK121" s="996" t="s">
        <v>447</v>
      </c>
      <c r="AL121" s="994"/>
      <c r="AM121" s="994"/>
      <c r="AN121" s="994"/>
      <c r="AO121" s="995"/>
      <c r="AP121" s="997" t="s">
        <v>458</v>
      </c>
      <c r="AQ121" s="998"/>
      <c r="AR121" s="998"/>
      <c r="AS121" s="998"/>
      <c r="AT121" s="999"/>
      <c r="AU121" s="1029"/>
      <c r="AV121" s="1030"/>
      <c r="AW121" s="1030"/>
      <c r="AX121" s="1030"/>
      <c r="AY121" s="1031"/>
      <c r="AZ121" s="957" t="s">
        <v>485</v>
      </c>
      <c r="BA121" s="958"/>
      <c r="BB121" s="958"/>
      <c r="BC121" s="958"/>
      <c r="BD121" s="958"/>
      <c r="BE121" s="958"/>
      <c r="BF121" s="958"/>
      <c r="BG121" s="958"/>
      <c r="BH121" s="958"/>
      <c r="BI121" s="958"/>
      <c r="BJ121" s="958"/>
      <c r="BK121" s="958"/>
      <c r="BL121" s="958"/>
      <c r="BM121" s="958"/>
      <c r="BN121" s="958"/>
      <c r="BO121" s="958"/>
      <c r="BP121" s="959"/>
      <c r="BQ121" s="960">
        <v>10705</v>
      </c>
      <c r="BR121" s="961"/>
      <c r="BS121" s="961"/>
      <c r="BT121" s="961"/>
      <c r="BU121" s="961"/>
      <c r="BV121" s="961" t="s">
        <v>445</v>
      </c>
      <c r="BW121" s="961"/>
      <c r="BX121" s="961"/>
      <c r="BY121" s="961"/>
      <c r="BZ121" s="961"/>
      <c r="CA121" s="961">
        <v>51012</v>
      </c>
      <c r="CB121" s="961"/>
      <c r="CC121" s="961"/>
      <c r="CD121" s="961"/>
      <c r="CE121" s="961"/>
      <c r="CF121" s="955">
        <v>1.3</v>
      </c>
      <c r="CG121" s="956"/>
      <c r="CH121" s="956"/>
      <c r="CI121" s="956"/>
      <c r="CJ121" s="956"/>
      <c r="CK121" s="1044"/>
      <c r="CL121" s="1045"/>
      <c r="CM121" s="1045"/>
      <c r="CN121" s="1045"/>
      <c r="CO121" s="1046"/>
      <c r="CP121" s="1054" t="s">
        <v>411</v>
      </c>
      <c r="CQ121" s="1055"/>
      <c r="CR121" s="1055"/>
      <c r="CS121" s="1055"/>
      <c r="CT121" s="1055"/>
      <c r="CU121" s="1055"/>
      <c r="CV121" s="1055"/>
      <c r="CW121" s="1055"/>
      <c r="CX121" s="1055"/>
      <c r="CY121" s="1055"/>
      <c r="CZ121" s="1055"/>
      <c r="DA121" s="1055"/>
      <c r="DB121" s="1055"/>
      <c r="DC121" s="1055"/>
      <c r="DD121" s="1055"/>
      <c r="DE121" s="1055"/>
      <c r="DF121" s="1056"/>
      <c r="DG121" s="960">
        <v>1323500</v>
      </c>
      <c r="DH121" s="961"/>
      <c r="DI121" s="961"/>
      <c r="DJ121" s="961"/>
      <c r="DK121" s="961"/>
      <c r="DL121" s="961">
        <v>1167997</v>
      </c>
      <c r="DM121" s="961"/>
      <c r="DN121" s="961"/>
      <c r="DO121" s="961"/>
      <c r="DP121" s="961"/>
      <c r="DQ121" s="961">
        <v>1042973</v>
      </c>
      <c r="DR121" s="961"/>
      <c r="DS121" s="961"/>
      <c r="DT121" s="961"/>
      <c r="DU121" s="961"/>
      <c r="DV121" s="962">
        <v>25.6</v>
      </c>
      <c r="DW121" s="962"/>
      <c r="DX121" s="962"/>
      <c r="DY121" s="962"/>
      <c r="DZ121" s="963"/>
    </row>
    <row r="122" spans="1:130" s="221" customFormat="1" ht="26.25" customHeight="1" x14ac:dyDescent="0.15">
      <c r="A122" s="1092"/>
      <c r="B122" s="984"/>
      <c r="C122" s="957" t="s">
        <v>464</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446</v>
      </c>
      <c r="AB122" s="994"/>
      <c r="AC122" s="994"/>
      <c r="AD122" s="994"/>
      <c r="AE122" s="995"/>
      <c r="AF122" s="996" t="s">
        <v>445</v>
      </c>
      <c r="AG122" s="994"/>
      <c r="AH122" s="994"/>
      <c r="AI122" s="994"/>
      <c r="AJ122" s="995"/>
      <c r="AK122" s="996" t="s">
        <v>445</v>
      </c>
      <c r="AL122" s="994"/>
      <c r="AM122" s="994"/>
      <c r="AN122" s="994"/>
      <c r="AO122" s="995"/>
      <c r="AP122" s="997" t="s">
        <v>455</v>
      </c>
      <c r="AQ122" s="998"/>
      <c r="AR122" s="998"/>
      <c r="AS122" s="998"/>
      <c r="AT122" s="999"/>
      <c r="AU122" s="1029"/>
      <c r="AV122" s="1030"/>
      <c r="AW122" s="1030"/>
      <c r="AX122" s="1030"/>
      <c r="AY122" s="1031"/>
      <c r="AZ122" s="1008" t="s">
        <v>486</v>
      </c>
      <c r="BA122" s="1000"/>
      <c r="BB122" s="1000"/>
      <c r="BC122" s="1000"/>
      <c r="BD122" s="1000"/>
      <c r="BE122" s="1000"/>
      <c r="BF122" s="1000"/>
      <c r="BG122" s="1000"/>
      <c r="BH122" s="1000"/>
      <c r="BI122" s="1000"/>
      <c r="BJ122" s="1000"/>
      <c r="BK122" s="1000"/>
      <c r="BL122" s="1000"/>
      <c r="BM122" s="1000"/>
      <c r="BN122" s="1000"/>
      <c r="BO122" s="1000"/>
      <c r="BP122" s="1001"/>
      <c r="BQ122" s="1034">
        <v>9618040</v>
      </c>
      <c r="BR122" s="1035"/>
      <c r="BS122" s="1035"/>
      <c r="BT122" s="1035"/>
      <c r="BU122" s="1035"/>
      <c r="BV122" s="1035">
        <v>9556745</v>
      </c>
      <c r="BW122" s="1035"/>
      <c r="BX122" s="1035"/>
      <c r="BY122" s="1035"/>
      <c r="BZ122" s="1035"/>
      <c r="CA122" s="1035">
        <v>8830445</v>
      </c>
      <c r="CB122" s="1035"/>
      <c r="CC122" s="1035"/>
      <c r="CD122" s="1035"/>
      <c r="CE122" s="1035"/>
      <c r="CF122" s="1052">
        <v>217</v>
      </c>
      <c r="CG122" s="1053"/>
      <c r="CH122" s="1053"/>
      <c r="CI122" s="1053"/>
      <c r="CJ122" s="1053"/>
      <c r="CK122" s="1044"/>
      <c r="CL122" s="1045"/>
      <c r="CM122" s="1045"/>
      <c r="CN122" s="1045"/>
      <c r="CO122" s="1046"/>
      <c r="CP122" s="1054" t="s">
        <v>487</v>
      </c>
      <c r="CQ122" s="1055"/>
      <c r="CR122" s="1055"/>
      <c r="CS122" s="1055"/>
      <c r="CT122" s="1055"/>
      <c r="CU122" s="1055"/>
      <c r="CV122" s="1055"/>
      <c r="CW122" s="1055"/>
      <c r="CX122" s="1055"/>
      <c r="CY122" s="1055"/>
      <c r="CZ122" s="1055"/>
      <c r="DA122" s="1055"/>
      <c r="DB122" s="1055"/>
      <c r="DC122" s="1055"/>
      <c r="DD122" s="1055"/>
      <c r="DE122" s="1055"/>
      <c r="DF122" s="1056"/>
      <c r="DG122" s="960">
        <v>305804</v>
      </c>
      <c r="DH122" s="961"/>
      <c r="DI122" s="961"/>
      <c r="DJ122" s="961"/>
      <c r="DK122" s="961"/>
      <c r="DL122" s="961">
        <v>273933</v>
      </c>
      <c r="DM122" s="961"/>
      <c r="DN122" s="961"/>
      <c r="DO122" s="961"/>
      <c r="DP122" s="961"/>
      <c r="DQ122" s="961">
        <v>240683</v>
      </c>
      <c r="DR122" s="961"/>
      <c r="DS122" s="961"/>
      <c r="DT122" s="961"/>
      <c r="DU122" s="961"/>
      <c r="DV122" s="962">
        <v>5.9</v>
      </c>
      <c r="DW122" s="962"/>
      <c r="DX122" s="962"/>
      <c r="DY122" s="962"/>
      <c r="DZ122" s="963"/>
    </row>
    <row r="123" spans="1:130" s="221" customFormat="1" ht="26.25" customHeight="1" x14ac:dyDescent="0.15">
      <c r="A123" s="1092"/>
      <c r="B123" s="984"/>
      <c r="C123" s="957" t="s">
        <v>471</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466</v>
      </c>
      <c r="AB123" s="994"/>
      <c r="AC123" s="994"/>
      <c r="AD123" s="994"/>
      <c r="AE123" s="995"/>
      <c r="AF123" s="996" t="s">
        <v>445</v>
      </c>
      <c r="AG123" s="994"/>
      <c r="AH123" s="994"/>
      <c r="AI123" s="994"/>
      <c r="AJ123" s="995"/>
      <c r="AK123" s="996" t="s">
        <v>449</v>
      </c>
      <c r="AL123" s="994"/>
      <c r="AM123" s="994"/>
      <c r="AN123" s="994"/>
      <c r="AO123" s="995"/>
      <c r="AP123" s="997" t="s">
        <v>479</v>
      </c>
      <c r="AQ123" s="998"/>
      <c r="AR123" s="998"/>
      <c r="AS123" s="998"/>
      <c r="AT123" s="999"/>
      <c r="AU123" s="1032"/>
      <c r="AV123" s="1033"/>
      <c r="AW123" s="1033"/>
      <c r="AX123" s="1033"/>
      <c r="AY123" s="1033"/>
      <c r="AZ123" s="242" t="s">
        <v>189</v>
      </c>
      <c r="BA123" s="242"/>
      <c r="BB123" s="242"/>
      <c r="BC123" s="242"/>
      <c r="BD123" s="242"/>
      <c r="BE123" s="242"/>
      <c r="BF123" s="242"/>
      <c r="BG123" s="242"/>
      <c r="BH123" s="242"/>
      <c r="BI123" s="242"/>
      <c r="BJ123" s="242"/>
      <c r="BK123" s="242"/>
      <c r="BL123" s="242"/>
      <c r="BM123" s="242"/>
      <c r="BN123" s="242"/>
      <c r="BO123" s="1012" t="s">
        <v>488</v>
      </c>
      <c r="BP123" s="1040"/>
      <c r="BQ123" s="1098">
        <v>13769019</v>
      </c>
      <c r="BR123" s="1099"/>
      <c r="BS123" s="1099"/>
      <c r="BT123" s="1099"/>
      <c r="BU123" s="1099"/>
      <c r="BV123" s="1099">
        <v>13066448</v>
      </c>
      <c r="BW123" s="1099"/>
      <c r="BX123" s="1099"/>
      <c r="BY123" s="1099"/>
      <c r="BZ123" s="1099"/>
      <c r="CA123" s="1099">
        <v>12323747</v>
      </c>
      <c r="CB123" s="1099"/>
      <c r="CC123" s="1099"/>
      <c r="CD123" s="1099"/>
      <c r="CE123" s="1099"/>
      <c r="CF123" s="1036"/>
      <c r="CG123" s="1037"/>
      <c r="CH123" s="1037"/>
      <c r="CI123" s="1037"/>
      <c r="CJ123" s="1038"/>
      <c r="CK123" s="1044"/>
      <c r="CL123" s="1045"/>
      <c r="CM123" s="1045"/>
      <c r="CN123" s="1045"/>
      <c r="CO123" s="1046"/>
      <c r="CP123" s="1054" t="s">
        <v>489</v>
      </c>
      <c r="CQ123" s="1055"/>
      <c r="CR123" s="1055"/>
      <c r="CS123" s="1055"/>
      <c r="CT123" s="1055"/>
      <c r="CU123" s="1055"/>
      <c r="CV123" s="1055"/>
      <c r="CW123" s="1055"/>
      <c r="CX123" s="1055"/>
      <c r="CY123" s="1055"/>
      <c r="CZ123" s="1055"/>
      <c r="DA123" s="1055"/>
      <c r="DB123" s="1055"/>
      <c r="DC123" s="1055"/>
      <c r="DD123" s="1055"/>
      <c r="DE123" s="1055"/>
      <c r="DF123" s="1056"/>
      <c r="DG123" s="993" t="s">
        <v>449</v>
      </c>
      <c r="DH123" s="994"/>
      <c r="DI123" s="994"/>
      <c r="DJ123" s="994"/>
      <c r="DK123" s="995"/>
      <c r="DL123" s="996" t="s">
        <v>394</v>
      </c>
      <c r="DM123" s="994"/>
      <c r="DN123" s="994"/>
      <c r="DO123" s="994"/>
      <c r="DP123" s="995"/>
      <c r="DQ123" s="996" t="s">
        <v>394</v>
      </c>
      <c r="DR123" s="994"/>
      <c r="DS123" s="994"/>
      <c r="DT123" s="994"/>
      <c r="DU123" s="995"/>
      <c r="DV123" s="997" t="s">
        <v>394</v>
      </c>
      <c r="DW123" s="998"/>
      <c r="DX123" s="998"/>
      <c r="DY123" s="998"/>
      <c r="DZ123" s="999"/>
    </row>
    <row r="124" spans="1:130" s="221" customFormat="1" ht="26.25" customHeight="1" thickBot="1" x14ac:dyDescent="0.2">
      <c r="A124" s="1092"/>
      <c r="B124" s="984"/>
      <c r="C124" s="957" t="s">
        <v>474</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466</v>
      </c>
      <c r="AB124" s="994"/>
      <c r="AC124" s="994"/>
      <c r="AD124" s="994"/>
      <c r="AE124" s="995"/>
      <c r="AF124" s="996" t="s">
        <v>447</v>
      </c>
      <c r="AG124" s="994"/>
      <c r="AH124" s="994"/>
      <c r="AI124" s="994"/>
      <c r="AJ124" s="995"/>
      <c r="AK124" s="996" t="s">
        <v>445</v>
      </c>
      <c r="AL124" s="994"/>
      <c r="AM124" s="994"/>
      <c r="AN124" s="994"/>
      <c r="AO124" s="995"/>
      <c r="AP124" s="997" t="s">
        <v>449</v>
      </c>
      <c r="AQ124" s="998"/>
      <c r="AR124" s="998"/>
      <c r="AS124" s="998"/>
      <c r="AT124" s="999"/>
      <c r="AU124" s="1094" t="s">
        <v>490</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394</v>
      </c>
      <c r="BR124" s="1062"/>
      <c r="BS124" s="1062"/>
      <c r="BT124" s="1062"/>
      <c r="BU124" s="1062"/>
      <c r="BV124" s="1062">
        <v>5.3</v>
      </c>
      <c r="BW124" s="1062"/>
      <c r="BX124" s="1062"/>
      <c r="BY124" s="1062"/>
      <c r="BZ124" s="1062"/>
      <c r="CA124" s="1062">
        <v>3.6</v>
      </c>
      <c r="CB124" s="1062"/>
      <c r="CC124" s="1062"/>
      <c r="CD124" s="1062"/>
      <c r="CE124" s="1062"/>
      <c r="CF124" s="1063"/>
      <c r="CG124" s="1064"/>
      <c r="CH124" s="1064"/>
      <c r="CI124" s="1064"/>
      <c r="CJ124" s="1065"/>
      <c r="CK124" s="1047"/>
      <c r="CL124" s="1047"/>
      <c r="CM124" s="1047"/>
      <c r="CN124" s="1047"/>
      <c r="CO124" s="1048"/>
      <c r="CP124" s="1054" t="s">
        <v>491</v>
      </c>
      <c r="CQ124" s="1055"/>
      <c r="CR124" s="1055"/>
      <c r="CS124" s="1055"/>
      <c r="CT124" s="1055"/>
      <c r="CU124" s="1055"/>
      <c r="CV124" s="1055"/>
      <c r="CW124" s="1055"/>
      <c r="CX124" s="1055"/>
      <c r="CY124" s="1055"/>
      <c r="CZ124" s="1055"/>
      <c r="DA124" s="1055"/>
      <c r="DB124" s="1055"/>
      <c r="DC124" s="1055"/>
      <c r="DD124" s="1055"/>
      <c r="DE124" s="1055"/>
      <c r="DF124" s="1056"/>
      <c r="DG124" s="1039">
        <v>3643085</v>
      </c>
      <c r="DH124" s="1021"/>
      <c r="DI124" s="1021"/>
      <c r="DJ124" s="1021"/>
      <c r="DK124" s="1022"/>
      <c r="DL124" s="1020" t="s">
        <v>458</v>
      </c>
      <c r="DM124" s="1021"/>
      <c r="DN124" s="1021"/>
      <c r="DO124" s="1021"/>
      <c r="DP124" s="1022"/>
      <c r="DQ124" s="1020" t="s">
        <v>394</v>
      </c>
      <c r="DR124" s="1021"/>
      <c r="DS124" s="1021"/>
      <c r="DT124" s="1021"/>
      <c r="DU124" s="1022"/>
      <c r="DV124" s="1023" t="s">
        <v>458</v>
      </c>
      <c r="DW124" s="1024"/>
      <c r="DX124" s="1024"/>
      <c r="DY124" s="1024"/>
      <c r="DZ124" s="1025"/>
    </row>
    <row r="125" spans="1:130" s="221" customFormat="1" ht="26.25" customHeight="1" x14ac:dyDescent="0.15">
      <c r="A125" s="1092"/>
      <c r="B125" s="984"/>
      <c r="C125" s="957" t="s">
        <v>476</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458</v>
      </c>
      <c r="AB125" s="994"/>
      <c r="AC125" s="994"/>
      <c r="AD125" s="994"/>
      <c r="AE125" s="995"/>
      <c r="AF125" s="996" t="s">
        <v>458</v>
      </c>
      <c r="AG125" s="994"/>
      <c r="AH125" s="994"/>
      <c r="AI125" s="994"/>
      <c r="AJ125" s="995"/>
      <c r="AK125" s="996" t="s">
        <v>394</v>
      </c>
      <c r="AL125" s="994"/>
      <c r="AM125" s="994"/>
      <c r="AN125" s="994"/>
      <c r="AO125" s="995"/>
      <c r="AP125" s="997" t="s">
        <v>394</v>
      </c>
      <c r="AQ125" s="998"/>
      <c r="AR125" s="998"/>
      <c r="AS125" s="998"/>
      <c r="AT125" s="99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7" t="s">
        <v>492</v>
      </c>
      <c r="CL125" s="1042"/>
      <c r="CM125" s="1042"/>
      <c r="CN125" s="1042"/>
      <c r="CO125" s="1043"/>
      <c r="CP125" s="964" t="s">
        <v>493</v>
      </c>
      <c r="CQ125" s="932"/>
      <c r="CR125" s="932"/>
      <c r="CS125" s="932"/>
      <c r="CT125" s="932"/>
      <c r="CU125" s="932"/>
      <c r="CV125" s="932"/>
      <c r="CW125" s="932"/>
      <c r="CX125" s="932"/>
      <c r="CY125" s="932"/>
      <c r="CZ125" s="932"/>
      <c r="DA125" s="932"/>
      <c r="DB125" s="932"/>
      <c r="DC125" s="932"/>
      <c r="DD125" s="932"/>
      <c r="DE125" s="932"/>
      <c r="DF125" s="933"/>
      <c r="DG125" s="965" t="s">
        <v>445</v>
      </c>
      <c r="DH125" s="966"/>
      <c r="DI125" s="966"/>
      <c r="DJ125" s="966"/>
      <c r="DK125" s="966"/>
      <c r="DL125" s="966" t="s">
        <v>479</v>
      </c>
      <c r="DM125" s="966"/>
      <c r="DN125" s="966"/>
      <c r="DO125" s="966"/>
      <c r="DP125" s="966"/>
      <c r="DQ125" s="966" t="s">
        <v>394</v>
      </c>
      <c r="DR125" s="966"/>
      <c r="DS125" s="966"/>
      <c r="DT125" s="966"/>
      <c r="DU125" s="966"/>
      <c r="DV125" s="967" t="s">
        <v>394</v>
      </c>
      <c r="DW125" s="967"/>
      <c r="DX125" s="967"/>
      <c r="DY125" s="967"/>
      <c r="DZ125" s="968"/>
    </row>
    <row r="126" spans="1:130" s="221" customFormat="1" ht="26.25" customHeight="1" thickBot="1" x14ac:dyDescent="0.2">
      <c r="A126" s="1092"/>
      <c r="B126" s="984"/>
      <c r="C126" s="957" t="s">
        <v>478</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t="s">
        <v>479</v>
      </c>
      <c r="AB126" s="994"/>
      <c r="AC126" s="994"/>
      <c r="AD126" s="994"/>
      <c r="AE126" s="995"/>
      <c r="AF126" s="996" t="s">
        <v>458</v>
      </c>
      <c r="AG126" s="994"/>
      <c r="AH126" s="994"/>
      <c r="AI126" s="994"/>
      <c r="AJ126" s="995"/>
      <c r="AK126" s="996" t="s">
        <v>458</v>
      </c>
      <c r="AL126" s="994"/>
      <c r="AM126" s="994"/>
      <c r="AN126" s="994"/>
      <c r="AO126" s="995"/>
      <c r="AP126" s="997" t="s">
        <v>445</v>
      </c>
      <c r="AQ126" s="998"/>
      <c r="AR126" s="998"/>
      <c r="AS126" s="998"/>
      <c r="AT126" s="99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8"/>
      <c r="CL126" s="1045"/>
      <c r="CM126" s="1045"/>
      <c r="CN126" s="1045"/>
      <c r="CO126" s="1046"/>
      <c r="CP126" s="957" t="s">
        <v>494</v>
      </c>
      <c r="CQ126" s="958"/>
      <c r="CR126" s="958"/>
      <c r="CS126" s="958"/>
      <c r="CT126" s="958"/>
      <c r="CU126" s="958"/>
      <c r="CV126" s="958"/>
      <c r="CW126" s="958"/>
      <c r="CX126" s="958"/>
      <c r="CY126" s="958"/>
      <c r="CZ126" s="958"/>
      <c r="DA126" s="958"/>
      <c r="DB126" s="958"/>
      <c r="DC126" s="958"/>
      <c r="DD126" s="958"/>
      <c r="DE126" s="958"/>
      <c r="DF126" s="959"/>
      <c r="DG126" s="960" t="s">
        <v>445</v>
      </c>
      <c r="DH126" s="961"/>
      <c r="DI126" s="961"/>
      <c r="DJ126" s="961"/>
      <c r="DK126" s="961"/>
      <c r="DL126" s="961" t="s">
        <v>445</v>
      </c>
      <c r="DM126" s="961"/>
      <c r="DN126" s="961"/>
      <c r="DO126" s="961"/>
      <c r="DP126" s="961"/>
      <c r="DQ126" s="961" t="s">
        <v>394</v>
      </c>
      <c r="DR126" s="961"/>
      <c r="DS126" s="961"/>
      <c r="DT126" s="961"/>
      <c r="DU126" s="961"/>
      <c r="DV126" s="962" t="s">
        <v>394</v>
      </c>
      <c r="DW126" s="962"/>
      <c r="DX126" s="962"/>
      <c r="DY126" s="962"/>
      <c r="DZ126" s="963"/>
    </row>
    <row r="127" spans="1:130" s="221" customFormat="1" ht="26.25" customHeight="1" x14ac:dyDescent="0.15">
      <c r="A127" s="1093"/>
      <c r="B127" s="986"/>
      <c r="C127" s="1008" t="s">
        <v>495</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v>8548</v>
      </c>
      <c r="AB127" s="994"/>
      <c r="AC127" s="994"/>
      <c r="AD127" s="994"/>
      <c r="AE127" s="995"/>
      <c r="AF127" s="996" t="s">
        <v>394</v>
      </c>
      <c r="AG127" s="994"/>
      <c r="AH127" s="994"/>
      <c r="AI127" s="994"/>
      <c r="AJ127" s="995"/>
      <c r="AK127" s="996" t="s">
        <v>458</v>
      </c>
      <c r="AL127" s="994"/>
      <c r="AM127" s="994"/>
      <c r="AN127" s="994"/>
      <c r="AO127" s="995"/>
      <c r="AP127" s="997" t="s">
        <v>458</v>
      </c>
      <c r="AQ127" s="998"/>
      <c r="AR127" s="998"/>
      <c r="AS127" s="998"/>
      <c r="AT127" s="999"/>
      <c r="AU127" s="223"/>
      <c r="AV127" s="223"/>
      <c r="AW127" s="223"/>
      <c r="AX127" s="1066" t="s">
        <v>496</v>
      </c>
      <c r="AY127" s="1067"/>
      <c r="AZ127" s="1067"/>
      <c r="BA127" s="1067"/>
      <c r="BB127" s="1067"/>
      <c r="BC127" s="1067"/>
      <c r="BD127" s="1067"/>
      <c r="BE127" s="1068"/>
      <c r="BF127" s="1069" t="s">
        <v>497</v>
      </c>
      <c r="BG127" s="1067"/>
      <c r="BH127" s="1067"/>
      <c r="BI127" s="1067"/>
      <c r="BJ127" s="1067"/>
      <c r="BK127" s="1067"/>
      <c r="BL127" s="1068"/>
      <c r="BM127" s="1069" t="s">
        <v>498</v>
      </c>
      <c r="BN127" s="1067"/>
      <c r="BO127" s="1067"/>
      <c r="BP127" s="1067"/>
      <c r="BQ127" s="1067"/>
      <c r="BR127" s="1067"/>
      <c r="BS127" s="1068"/>
      <c r="BT127" s="1069" t="s">
        <v>499</v>
      </c>
      <c r="BU127" s="1067"/>
      <c r="BV127" s="1067"/>
      <c r="BW127" s="1067"/>
      <c r="BX127" s="1067"/>
      <c r="BY127" s="1067"/>
      <c r="BZ127" s="1090"/>
      <c r="CA127" s="223"/>
      <c r="CB127" s="223"/>
      <c r="CC127" s="223"/>
      <c r="CD127" s="246"/>
      <c r="CE127" s="246"/>
      <c r="CF127" s="246"/>
      <c r="CG127" s="223"/>
      <c r="CH127" s="223"/>
      <c r="CI127" s="223"/>
      <c r="CJ127" s="245"/>
      <c r="CK127" s="1058"/>
      <c r="CL127" s="1045"/>
      <c r="CM127" s="1045"/>
      <c r="CN127" s="1045"/>
      <c r="CO127" s="1046"/>
      <c r="CP127" s="957" t="s">
        <v>500</v>
      </c>
      <c r="CQ127" s="958"/>
      <c r="CR127" s="958"/>
      <c r="CS127" s="958"/>
      <c r="CT127" s="958"/>
      <c r="CU127" s="958"/>
      <c r="CV127" s="958"/>
      <c r="CW127" s="958"/>
      <c r="CX127" s="958"/>
      <c r="CY127" s="958"/>
      <c r="CZ127" s="958"/>
      <c r="DA127" s="958"/>
      <c r="DB127" s="958"/>
      <c r="DC127" s="958"/>
      <c r="DD127" s="958"/>
      <c r="DE127" s="958"/>
      <c r="DF127" s="959"/>
      <c r="DG127" s="960" t="s">
        <v>458</v>
      </c>
      <c r="DH127" s="961"/>
      <c r="DI127" s="961"/>
      <c r="DJ127" s="961"/>
      <c r="DK127" s="961"/>
      <c r="DL127" s="961" t="s">
        <v>449</v>
      </c>
      <c r="DM127" s="961"/>
      <c r="DN127" s="961"/>
      <c r="DO127" s="961"/>
      <c r="DP127" s="961"/>
      <c r="DQ127" s="961" t="s">
        <v>394</v>
      </c>
      <c r="DR127" s="961"/>
      <c r="DS127" s="961"/>
      <c r="DT127" s="961"/>
      <c r="DU127" s="961"/>
      <c r="DV127" s="962" t="s">
        <v>445</v>
      </c>
      <c r="DW127" s="962"/>
      <c r="DX127" s="962"/>
      <c r="DY127" s="962"/>
      <c r="DZ127" s="963"/>
    </row>
    <row r="128" spans="1:130" s="221" customFormat="1" ht="26.25" customHeight="1" thickBot="1" x14ac:dyDescent="0.2">
      <c r="A128" s="1076" t="s">
        <v>501</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502</v>
      </c>
      <c r="X128" s="1078"/>
      <c r="Y128" s="1078"/>
      <c r="Z128" s="1079"/>
      <c r="AA128" s="1080">
        <v>11035</v>
      </c>
      <c r="AB128" s="1081"/>
      <c r="AC128" s="1081"/>
      <c r="AD128" s="1081"/>
      <c r="AE128" s="1082"/>
      <c r="AF128" s="1083">
        <v>10682</v>
      </c>
      <c r="AG128" s="1081"/>
      <c r="AH128" s="1081"/>
      <c r="AI128" s="1081"/>
      <c r="AJ128" s="1082"/>
      <c r="AK128" s="1083">
        <v>6591</v>
      </c>
      <c r="AL128" s="1081"/>
      <c r="AM128" s="1081"/>
      <c r="AN128" s="1081"/>
      <c r="AO128" s="1082"/>
      <c r="AP128" s="1084"/>
      <c r="AQ128" s="1085"/>
      <c r="AR128" s="1085"/>
      <c r="AS128" s="1085"/>
      <c r="AT128" s="1086"/>
      <c r="AU128" s="223"/>
      <c r="AV128" s="223"/>
      <c r="AW128" s="223"/>
      <c r="AX128" s="931" t="s">
        <v>503</v>
      </c>
      <c r="AY128" s="932"/>
      <c r="AZ128" s="932"/>
      <c r="BA128" s="932"/>
      <c r="BB128" s="932"/>
      <c r="BC128" s="932"/>
      <c r="BD128" s="932"/>
      <c r="BE128" s="933"/>
      <c r="BF128" s="1087" t="s">
        <v>479</v>
      </c>
      <c r="BG128" s="1088"/>
      <c r="BH128" s="1088"/>
      <c r="BI128" s="1088"/>
      <c r="BJ128" s="1088"/>
      <c r="BK128" s="1088"/>
      <c r="BL128" s="1089"/>
      <c r="BM128" s="1087">
        <v>14.95</v>
      </c>
      <c r="BN128" s="1088"/>
      <c r="BO128" s="1088"/>
      <c r="BP128" s="1088"/>
      <c r="BQ128" s="1088"/>
      <c r="BR128" s="1088"/>
      <c r="BS128" s="1089"/>
      <c r="BT128" s="1087">
        <v>20</v>
      </c>
      <c r="BU128" s="1088"/>
      <c r="BV128" s="1088"/>
      <c r="BW128" s="1088"/>
      <c r="BX128" s="1088"/>
      <c r="BY128" s="1088"/>
      <c r="BZ128" s="1111"/>
      <c r="CA128" s="246"/>
      <c r="CB128" s="246"/>
      <c r="CC128" s="246"/>
      <c r="CD128" s="246"/>
      <c r="CE128" s="246"/>
      <c r="CF128" s="246"/>
      <c r="CG128" s="223"/>
      <c r="CH128" s="223"/>
      <c r="CI128" s="223"/>
      <c r="CJ128" s="245"/>
      <c r="CK128" s="1059"/>
      <c r="CL128" s="1060"/>
      <c r="CM128" s="1060"/>
      <c r="CN128" s="1060"/>
      <c r="CO128" s="1061"/>
      <c r="CP128" s="1070" t="s">
        <v>504</v>
      </c>
      <c r="CQ128" s="758"/>
      <c r="CR128" s="758"/>
      <c r="CS128" s="758"/>
      <c r="CT128" s="758"/>
      <c r="CU128" s="758"/>
      <c r="CV128" s="758"/>
      <c r="CW128" s="758"/>
      <c r="CX128" s="758"/>
      <c r="CY128" s="758"/>
      <c r="CZ128" s="758"/>
      <c r="DA128" s="758"/>
      <c r="DB128" s="758"/>
      <c r="DC128" s="758"/>
      <c r="DD128" s="758"/>
      <c r="DE128" s="758"/>
      <c r="DF128" s="1071"/>
      <c r="DG128" s="1072" t="s">
        <v>445</v>
      </c>
      <c r="DH128" s="1073"/>
      <c r="DI128" s="1073"/>
      <c r="DJ128" s="1073"/>
      <c r="DK128" s="1073"/>
      <c r="DL128" s="1073" t="s">
        <v>449</v>
      </c>
      <c r="DM128" s="1073"/>
      <c r="DN128" s="1073"/>
      <c r="DO128" s="1073"/>
      <c r="DP128" s="1073"/>
      <c r="DQ128" s="1073" t="s">
        <v>449</v>
      </c>
      <c r="DR128" s="1073"/>
      <c r="DS128" s="1073"/>
      <c r="DT128" s="1073"/>
      <c r="DU128" s="1073"/>
      <c r="DV128" s="1074" t="s">
        <v>449</v>
      </c>
      <c r="DW128" s="1074"/>
      <c r="DX128" s="1074"/>
      <c r="DY128" s="1074"/>
      <c r="DZ128" s="1075"/>
    </row>
    <row r="129" spans="1:131" s="221" customFormat="1" ht="26.25" customHeight="1" x14ac:dyDescent="0.15">
      <c r="A129" s="969" t="s">
        <v>105</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505</v>
      </c>
      <c r="X129" s="1106"/>
      <c r="Y129" s="1106"/>
      <c r="Z129" s="1107"/>
      <c r="AA129" s="993">
        <v>4748811</v>
      </c>
      <c r="AB129" s="994"/>
      <c r="AC129" s="994"/>
      <c r="AD129" s="994"/>
      <c r="AE129" s="995"/>
      <c r="AF129" s="996">
        <v>4865351</v>
      </c>
      <c r="AG129" s="994"/>
      <c r="AH129" s="994"/>
      <c r="AI129" s="994"/>
      <c r="AJ129" s="995"/>
      <c r="AK129" s="996">
        <v>5073159</v>
      </c>
      <c r="AL129" s="994"/>
      <c r="AM129" s="994"/>
      <c r="AN129" s="994"/>
      <c r="AO129" s="995"/>
      <c r="AP129" s="1108"/>
      <c r="AQ129" s="1109"/>
      <c r="AR129" s="1109"/>
      <c r="AS129" s="1109"/>
      <c r="AT129" s="1110"/>
      <c r="AU129" s="224"/>
      <c r="AV129" s="224"/>
      <c r="AW129" s="224"/>
      <c r="AX129" s="1100" t="s">
        <v>506</v>
      </c>
      <c r="AY129" s="958"/>
      <c r="AZ129" s="958"/>
      <c r="BA129" s="958"/>
      <c r="BB129" s="958"/>
      <c r="BC129" s="958"/>
      <c r="BD129" s="958"/>
      <c r="BE129" s="959"/>
      <c r="BF129" s="1101" t="s">
        <v>479</v>
      </c>
      <c r="BG129" s="1102"/>
      <c r="BH129" s="1102"/>
      <c r="BI129" s="1102"/>
      <c r="BJ129" s="1102"/>
      <c r="BK129" s="1102"/>
      <c r="BL129" s="1103"/>
      <c r="BM129" s="1101">
        <v>19.95</v>
      </c>
      <c r="BN129" s="1102"/>
      <c r="BO129" s="1102"/>
      <c r="BP129" s="1102"/>
      <c r="BQ129" s="1102"/>
      <c r="BR129" s="1102"/>
      <c r="BS129" s="1103"/>
      <c r="BT129" s="1101">
        <v>30</v>
      </c>
      <c r="BU129" s="1102"/>
      <c r="BV129" s="1102"/>
      <c r="BW129" s="1102"/>
      <c r="BX129" s="1102"/>
      <c r="BY129" s="1102"/>
      <c r="BZ129" s="110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9" t="s">
        <v>507</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508</v>
      </c>
      <c r="X130" s="1106"/>
      <c r="Y130" s="1106"/>
      <c r="Z130" s="1107"/>
      <c r="AA130" s="993">
        <v>1066637</v>
      </c>
      <c r="AB130" s="994"/>
      <c r="AC130" s="994"/>
      <c r="AD130" s="994"/>
      <c r="AE130" s="995"/>
      <c r="AF130" s="996">
        <v>979175</v>
      </c>
      <c r="AG130" s="994"/>
      <c r="AH130" s="994"/>
      <c r="AI130" s="994"/>
      <c r="AJ130" s="995"/>
      <c r="AK130" s="996">
        <v>1004622</v>
      </c>
      <c r="AL130" s="994"/>
      <c r="AM130" s="994"/>
      <c r="AN130" s="994"/>
      <c r="AO130" s="995"/>
      <c r="AP130" s="1108"/>
      <c r="AQ130" s="1109"/>
      <c r="AR130" s="1109"/>
      <c r="AS130" s="1109"/>
      <c r="AT130" s="1110"/>
      <c r="AU130" s="224"/>
      <c r="AV130" s="224"/>
      <c r="AW130" s="224"/>
      <c r="AX130" s="1100" t="s">
        <v>509</v>
      </c>
      <c r="AY130" s="958"/>
      <c r="AZ130" s="958"/>
      <c r="BA130" s="958"/>
      <c r="BB130" s="958"/>
      <c r="BC130" s="958"/>
      <c r="BD130" s="958"/>
      <c r="BE130" s="959"/>
      <c r="BF130" s="1136">
        <v>10.5</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510</v>
      </c>
      <c r="X131" s="1143"/>
      <c r="Y131" s="1143"/>
      <c r="Z131" s="1144"/>
      <c r="AA131" s="1039">
        <v>3682174</v>
      </c>
      <c r="AB131" s="1021"/>
      <c r="AC131" s="1021"/>
      <c r="AD131" s="1021"/>
      <c r="AE131" s="1022"/>
      <c r="AF131" s="1020">
        <v>3886176</v>
      </c>
      <c r="AG131" s="1021"/>
      <c r="AH131" s="1021"/>
      <c r="AI131" s="1021"/>
      <c r="AJ131" s="1022"/>
      <c r="AK131" s="1020">
        <v>4068537</v>
      </c>
      <c r="AL131" s="1021"/>
      <c r="AM131" s="1021"/>
      <c r="AN131" s="1021"/>
      <c r="AO131" s="1022"/>
      <c r="AP131" s="1145"/>
      <c r="AQ131" s="1146"/>
      <c r="AR131" s="1146"/>
      <c r="AS131" s="1146"/>
      <c r="AT131" s="1147"/>
      <c r="AU131" s="224"/>
      <c r="AV131" s="224"/>
      <c r="AW131" s="224"/>
      <c r="AX131" s="1118" t="s">
        <v>511</v>
      </c>
      <c r="AY131" s="758"/>
      <c r="AZ131" s="758"/>
      <c r="BA131" s="758"/>
      <c r="BB131" s="758"/>
      <c r="BC131" s="758"/>
      <c r="BD131" s="758"/>
      <c r="BE131" s="1071"/>
      <c r="BF131" s="1119">
        <v>3.6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5" t="s">
        <v>512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513</v>
      </c>
      <c r="W132" s="1129"/>
      <c r="X132" s="1129"/>
      <c r="Y132" s="1129"/>
      <c r="Z132" s="1130"/>
      <c r="AA132" s="1131">
        <v>9.7160264559999998</v>
      </c>
      <c r="AB132" s="1132"/>
      <c r="AC132" s="1132"/>
      <c r="AD132" s="1132"/>
      <c r="AE132" s="1133"/>
      <c r="AF132" s="1134">
        <v>10.722854549999999</v>
      </c>
      <c r="AG132" s="1132"/>
      <c r="AH132" s="1132"/>
      <c r="AI132" s="1132"/>
      <c r="AJ132" s="1133"/>
      <c r="AK132" s="1134">
        <v>11.127931240000001</v>
      </c>
      <c r="AL132" s="1132"/>
      <c r="AM132" s="1132"/>
      <c r="AN132" s="1132"/>
      <c r="AO132" s="1133"/>
      <c r="AP132" s="1036"/>
      <c r="AQ132" s="1037"/>
      <c r="AR132" s="1037"/>
      <c r="AS132" s="1037"/>
      <c r="AT132" s="113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514</v>
      </c>
      <c r="W133" s="1112"/>
      <c r="X133" s="1112"/>
      <c r="Y133" s="1112"/>
      <c r="Z133" s="1113"/>
      <c r="AA133" s="1114">
        <v>9.1</v>
      </c>
      <c r="AB133" s="1115"/>
      <c r="AC133" s="1115"/>
      <c r="AD133" s="1115"/>
      <c r="AE133" s="1116"/>
      <c r="AF133" s="1114">
        <v>9.4</v>
      </c>
      <c r="AG133" s="1115"/>
      <c r="AH133" s="1115"/>
      <c r="AI133" s="1115"/>
      <c r="AJ133" s="1116"/>
      <c r="AK133" s="1114">
        <v>10.5</v>
      </c>
      <c r="AL133" s="1115"/>
      <c r="AM133" s="1115"/>
      <c r="AN133" s="1115"/>
      <c r="AO133" s="1116"/>
      <c r="AP133" s="1063"/>
      <c r="AQ133" s="1064"/>
      <c r="AR133" s="1064"/>
      <c r="AS133" s="1064"/>
      <c r="AT133" s="111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Y27iIWEy8hLRrHu4IXH1g2sAnFpcmNXsM3X5LidtDU0KgWLBrK3OlroKHORztE3QN0HrjmMA/NMnqAdr2L/2w==" saltValue="sL2H78WX/anm2y/jyowD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JqIn8YqL7h1avOKyrnYwBXZgETsvg2o8vKrzW7+SqLb20zqRiUy2g5fsap9W8qnNVHW5au+XL3rNa6eM9gRANw==" saltValue="IAqH1c3i/nB8RR85BhJn1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i04s3CBCkpZru7T+n43/1GIgIiTadkngA21jsk7YWMSnguN2QxhxQSOzzksd2dp0X1OTXWUoBeAGFCI3ePkHQ==" saltValue="oWMCGK4g1gkaf5Ne9nVe0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J1"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9" t="s">
        <v>518</v>
      </c>
      <c r="AP7" s="263"/>
      <c r="AQ7" s="264" t="s">
        <v>519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0"/>
      <c r="AP8" s="269" t="s">
        <v>520</v>
      </c>
      <c r="AQ8" s="270" t="s">
        <v>521</v>
      </c>
      <c r="AR8" s="271" t="s">
        <v>522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1" t="s">
        <v>523</v>
      </c>
      <c r="AL9" s="1152"/>
      <c r="AM9" s="1152"/>
      <c r="AN9" s="1153"/>
      <c r="AO9" s="272">
        <v>1429752</v>
      </c>
      <c r="AP9" s="272">
        <v>133460</v>
      </c>
      <c r="AQ9" s="273">
        <v>118567</v>
      </c>
      <c r="AR9" s="274">
        <v>12.6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1" t="s">
        <v>524</v>
      </c>
      <c r="AL10" s="1152"/>
      <c r="AM10" s="1152"/>
      <c r="AN10" s="1153"/>
      <c r="AO10" s="275">
        <v>38103</v>
      </c>
      <c r="AP10" s="275">
        <v>3557</v>
      </c>
      <c r="AQ10" s="276">
        <v>18618</v>
      </c>
      <c r="AR10" s="277">
        <v>-80.900000000000006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1" t="s">
        <v>525</v>
      </c>
      <c r="AL11" s="1152"/>
      <c r="AM11" s="1152"/>
      <c r="AN11" s="1153"/>
      <c r="AO11" s="275">
        <v>71154</v>
      </c>
      <c r="AP11" s="275">
        <v>6642</v>
      </c>
      <c r="AQ11" s="276">
        <v>3260</v>
      </c>
      <c r="AR11" s="277">
        <v>103.7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1" t="s">
        <v>526</v>
      </c>
      <c r="AL12" s="1152"/>
      <c r="AM12" s="1152"/>
      <c r="AN12" s="1153"/>
      <c r="AO12" s="275" t="s">
        <v>527</v>
      </c>
      <c r="AP12" s="275" t="s">
        <v>527</v>
      </c>
      <c r="AQ12" s="276" t="s">
        <v>527</v>
      </c>
      <c r="AR12" s="277" t="s">
        <v>527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1" t="s">
        <v>528</v>
      </c>
      <c r="AL13" s="1152"/>
      <c r="AM13" s="1152"/>
      <c r="AN13" s="1153"/>
      <c r="AO13" s="275">
        <v>65831</v>
      </c>
      <c r="AP13" s="275">
        <v>6145</v>
      </c>
      <c r="AQ13" s="276">
        <v>6416</v>
      </c>
      <c r="AR13" s="277">
        <v>-4.2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1" t="s">
        <v>529</v>
      </c>
      <c r="AL14" s="1152"/>
      <c r="AM14" s="1152"/>
      <c r="AN14" s="1153"/>
      <c r="AO14" s="275">
        <v>25120</v>
      </c>
      <c r="AP14" s="275">
        <v>2345</v>
      </c>
      <c r="AQ14" s="276">
        <v>2560</v>
      </c>
      <c r="AR14" s="277">
        <v>-8.4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4" t="s">
        <v>530</v>
      </c>
      <c r="AL15" s="1155"/>
      <c r="AM15" s="1155"/>
      <c r="AN15" s="1156"/>
      <c r="AO15" s="275">
        <v>-90434</v>
      </c>
      <c r="AP15" s="275">
        <v>-8442</v>
      </c>
      <c r="AQ15" s="276">
        <v>-9017</v>
      </c>
      <c r="AR15" s="277">
        <v>-6.4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4" t="s">
        <v>189</v>
      </c>
      <c r="AL16" s="1155"/>
      <c r="AM16" s="1155"/>
      <c r="AN16" s="1156"/>
      <c r="AO16" s="275">
        <v>1539526</v>
      </c>
      <c r="AP16" s="275">
        <v>143706</v>
      </c>
      <c r="AQ16" s="276">
        <v>140405</v>
      </c>
      <c r="AR16" s="277">
        <v>2.4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7" t="s">
        <v>535</v>
      </c>
      <c r="AL21" s="1158"/>
      <c r="AM21" s="1158"/>
      <c r="AN21" s="1159"/>
      <c r="AO21" s="288">
        <v>11.57</v>
      </c>
      <c r="AP21" s="289">
        <v>12.43</v>
      </c>
      <c r="AQ21" s="290">
        <v>-0.86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7" t="s">
        <v>536</v>
      </c>
      <c r="AL22" s="1158"/>
      <c r="AM22" s="1158"/>
      <c r="AN22" s="1159"/>
      <c r="AO22" s="293">
        <v>94.5</v>
      </c>
      <c r="AP22" s="294">
        <v>95.8</v>
      </c>
      <c r="AQ22" s="295">
        <v>-1.3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8" t="s">
        <v>537</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58"/>
    </row>
    <row r="27" spans="1:46" x14ac:dyDescent="0.15">
      <c r="A27" s="300"/>
      <c r="AO27" s="253"/>
      <c r="AP27" s="253"/>
      <c r="AQ27" s="253"/>
      <c r="AR27" s="253"/>
      <c r="AS27" s="253"/>
      <c r="AT27" s="253"/>
    </row>
    <row r="28" spans="1:46" ht="17.25" x14ac:dyDescent="0.15">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9" t="s">
        <v>518</v>
      </c>
      <c r="AP30" s="263"/>
      <c r="AQ30" s="264" t="s">
        <v>519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0"/>
      <c r="AP31" s="269" t="s">
        <v>520</v>
      </c>
      <c r="AQ31" s="270" t="s">
        <v>521</v>
      </c>
      <c r="AR31" s="271" t="s">
        <v>522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5" t="s">
        <v>540</v>
      </c>
      <c r="AL32" s="1166"/>
      <c r="AM32" s="1166"/>
      <c r="AN32" s="1167"/>
      <c r="AO32" s="303">
        <v>873682</v>
      </c>
      <c r="AP32" s="303">
        <v>81553</v>
      </c>
      <c r="AQ32" s="304">
        <v>81678</v>
      </c>
      <c r="AR32" s="305">
        <v>-0.2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5" t="s">
        <v>541</v>
      </c>
      <c r="AL33" s="1166"/>
      <c r="AM33" s="1166"/>
      <c r="AN33" s="1167"/>
      <c r="AO33" s="303" t="s">
        <v>527</v>
      </c>
      <c r="AP33" s="303" t="s">
        <v>527</v>
      </c>
      <c r="AQ33" s="304" t="s">
        <v>527</v>
      </c>
      <c r="AR33" s="305" t="s">
        <v>527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5" t="s">
        <v>542</v>
      </c>
      <c r="AL34" s="1166"/>
      <c r="AM34" s="1166"/>
      <c r="AN34" s="1167"/>
      <c r="AO34" s="303" t="s">
        <v>527</v>
      </c>
      <c r="AP34" s="303" t="s">
        <v>527</v>
      </c>
      <c r="AQ34" s="304" t="s">
        <v>527</v>
      </c>
      <c r="AR34" s="305" t="s">
        <v>527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5" t="s">
        <v>543</v>
      </c>
      <c r="AL35" s="1166"/>
      <c r="AM35" s="1166"/>
      <c r="AN35" s="1167"/>
      <c r="AO35" s="303">
        <v>570962</v>
      </c>
      <c r="AP35" s="303">
        <v>53296</v>
      </c>
      <c r="AQ35" s="304">
        <v>27670</v>
      </c>
      <c r="AR35" s="305">
        <v>92.6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5" t="s">
        <v>544</v>
      </c>
      <c r="AL36" s="1166"/>
      <c r="AM36" s="1166"/>
      <c r="AN36" s="1167"/>
      <c r="AO36" s="303">
        <v>19313</v>
      </c>
      <c r="AP36" s="303">
        <v>1803</v>
      </c>
      <c r="AQ36" s="304">
        <v>3435</v>
      </c>
      <c r="AR36" s="305">
        <v>-47.5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5" t="s">
        <v>545</v>
      </c>
      <c r="AL37" s="1166"/>
      <c r="AM37" s="1166"/>
      <c r="AN37" s="1167"/>
      <c r="AO37" s="303" t="s">
        <v>527</v>
      </c>
      <c r="AP37" s="303" t="s">
        <v>527</v>
      </c>
      <c r="AQ37" s="304">
        <v>958</v>
      </c>
      <c r="AR37" s="305" t="s">
        <v>527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8" t="s">
        <v>546</v>
      </c>
      <c r="AL38" s="1169"/>
      <c r="AM38" s="1169"/>
      <c r="AN38" s="1170"/>
      <c r="AO38" s="306" t="s">
        <v>527</v>
      </c>
      <c r="AP38" s="306" t="s">
        <v>527</v>
      </c>
      <c r="AQ38" s="307">
        <v>13</v>
      </c>
      <c r="AR38" s="295" t="s">
        <v>527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8" t="s">
        <v>547</v>
      </c>
      <c r="AL39" s="1169"/>
      <c r="AM39" s="1169"/>
      <c r="AN39" s="1170"/>
      <c r="AO39" s="303">
        <v>-6591</v>
      </c>
      <c r="AP39" s="303">
        <v>-615</v>
      </c>
      <c r="AQ39" s="304">
        <v>-3370</v>
      </c>
      <c r="AR39" s="305">
        <v>-81.8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5" t="s">
        <v>548</v>
      </c>
      <c r="AL40" s="1166"/>
      <c r="AM40" s="1166"/>
      <c r="AN40" s="1167"/>
      <c r="AO40" s="303">
        <v>-1004622</v>
      </c>
      <c r="AP40" s="303">
        <v>-93776</v>
      </c>
      <c r="AQ40" s="304">
        <v>-74594</v>
      </c>
      <c r="AR40" s="305">
        <v>25.7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1" t="s">
        <v>299</v>
      </c>
      <c r="AL41" s="1172"/>
      <c r="AM41" s="1172"/>
      <c r="AN41" s="1173"/>
      <c r="AO41" s="303">
        <v>452744</v>
      </c>
      <c r="AP41" s="303">
        <v>42261</v>
      </c>
      <c r="AQ41" s="304">
        <v>35790</v>
      </c>
      <c r="AR41" s="305">
        <v>18.100000000000001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0" t="s">
        <v>518</v>
      </c>
      <c r="AN49" s="1162" t="s">
        <v>552</v>
      </c>
      <c r="AO49" s="1163"/>
      <c r="AP49" s="1163"/>
      <c r="AQ49" s="1163"/>
      <c r="AR49" s="116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1"/>
      <c r="AN50" s="319" t="s">
        <v>553</v>
      </c>
      <c r="AO50" s="320" t="s">
        <v>554</v>
      </c>
      <c r="AP50" s="321" t="s">
        <v>555</v>
      </c>
      <c r="AQ50" s="322" t="s">
        <v>556</v>
      </c>
      <c r="AR50" s="323" t="s">
        <v>557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866396</v>
      </c>
      <c r="AN51" s="325">
        <v>76496</v>
      </c>
      <c r="AO51" s="326">
        <v>-17.3</v>
      </c>
      <c r="AP51" s="327">
        <v>113913</v>
      </c>
      <c r="AQ51" s="328">
        <v>5.9</v>
      </c>
      <c r="AR51" s="329">
        <v>-23.2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409594</v>
      </c>
      <c r="AN52" s="333">
        <v>36164</v>
      </c>
      <c r="AO52" s="334">
        <v>-55.3</v>
      </c>
      <c r="AP52" s="335">
        <v>53160</v>
      </c>
      <c r="AQ52" s="336">
        <v>-8.1999999999999993</v>
      </c>
      <c r="AR52" s="337">
        <v>-47.1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565688</v>
      </c>
      <c r="AN53" s="325">
        <v>50603</v>
      </c>
      <c r="AO53" s="326">
        <v>-33.799999999999997</v>
      </c>
      <c r="AP53" s="327">
        <v>115050</v>
      </c>
      <c r="AQ53" s="328">
        <v>1</v>
      </c>
      <c r="AR53" s="329">
        <v>-34.799999999999997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292955</v>
      </c>
      <c r="AN54" s="333">
        <v>26206</v>
      </c>
      <c r="AO54" s="334">
        <v>-27.5</v>
      </c>
      <c r="AP54" s="335">
        <v>53792</v>
      </c>
      <c r="AQ54" s="336">
        <v>1.2</v>
      </c>
      <c r="AR54" s="337">
        <v>-28.7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1962081</v>
      </c>
      <c r="AN55" s="325">
        <v>178112</v>
      </c>
      <c r="AO55" s="326">
        <v>252</v>
      </c>
      <c r="AP55" s="327">
        <v>118252</v>
      </c>
      <c r="AQ55" s="328">
        <v>2.8</v>
      </c>
      <c r="AR55" s="329">
        <v>249.2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1327229</v>
      </c>
      <c r="AN56" s="333">
        <v>120482</v>
      </c>
      <c r="AO56" s="334">
        <v>359.7</v>
      </c>
      <c r="AP56" s="335">
        <v>49994</v>
      </c>
      <c r="AQ56" s="336">
        <v>-7.1</v>
      </c>
      <c r="AR56" s="337">
        <v>366.8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2203549</v>
      </c>
      <c r="AN57" s="325">
        <v>203017</v>
      </c>
      <c r="AO57" s="326">
        <v>14</v>
      </c>
      <c r="AP57" s="327">
        <v>120302</v>
      </c>
      <c r="AQ57" s="328">
        <v>1.7</v>
      </c>
      <c r="AR57" s="329">
        <v>12.3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1570522</v>
      </c>
      <c r="AN58" s="333">
        <v>144695</v>
      </c>
      <c r="AO58" s="334">
        <v>20.100000000000001</v>
      </c>
      <c r="AP58" s="335">
        <v>59328</v>
      </c>
      <c r="AQ58" s="336">
        <v>18.7</v>
      </c>
      <c r="AR58" s="337">
        <v>1.4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1136724</v>
      </c>
      <c r="AN59" s="325">
        <v>106107</v>
      </c>
      <c r="AO59" s="326">
        <v>-47.7</v>
      </c>
      <c r="AP59" s="327">
        <v>114841</v>
      </c>
      <c r="AQ59" s="328">
        <v>-4.5</v>
      </c>
      <c r="AR59" s="329">
        <v>-43.2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872502</v>
      </c>
      <c r="AN60" s="333">
        <v>81443</v>
      </c>
      <c r="AO60" s="334">
        <v>-43.7</v>
      </c>
      <c r="AP60" s="335">
        <v>51589</v>
      </c>
      <c r="AQ60" s="336">
        <v>-13</v>
      </c>
      <c r="AR60" s="337">
        <v>-30.7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1346888</v>
      </c>
      <c r="AN61" s="340">
        <v>122867</v>
      </c>
      <c r="AO61" s="341">
        <v>33.4</v>
      </c>
      <c r="AP61" s="342">
        <v>116472</v>
      </c>
      <c r="AQ61" s="343">
        <v>1.4</v>
      </c>
      <c r="AR61" s="329">
        <v>32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894560</v>
      </c>
      <c r="AN62" s="333">
        <v>81798</v>
      </c>
      <c r="AO62" s="334">
        <v>50.7</v>
      </c>
      <c r="AP62" s="335">
        <v>53573</v>
      </c>
      <c r="AQ62" s="336">
        <v>-1.7</v>
      </c>
      <c r="AR62" s="337">
        <v>52.4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Tnl9OxRc0rExCyZIDx1zf9unJyg2X3euEKnFNWCi5YOhNFcz/oDpP/q2N+SD5v4rS7xeoxV2cNzlq72A/doqCA==" saltValue="BNSaL1Uo1VNZG/cf3enC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L28" zoomScale="75" zoomScaleNormal="75" zoomScaleSheetLayoutView="55" workbookViewId="0">
      <selection activeCell="AE86" sqref="AE8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566</v>
      </c>
    </row>
    <row r="121" spans="125:125" ht="13.5" hidden="1" customHeight="1" x14ac:dyDescent="0.15">
      <c r="DU121" s="250"/>
    </row>
  </sheetData>
  <sheetProtection algorithmName="SHA-512" hashValue="SnD3FJf5t6yxTDMd5tWRD0khmzU0R/wyRgezQPRUmLUH7hkfXEZvCe8lg116IBmXrnc+8SXNBULOWrIufzShdA==" saltValue="AMxwzdwUY8awCbnlJ/pB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75" zoomScaleNormal="75" zoomScaleSheetLayoutView="55" workbookViewId="0">
      <selection activeCell="BU14" sqref="BU14"/>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567</v>
      </c>
    </row>
  </sheetData>
  <sheetProtection algorithmName="SHA-512" hashValue="gzMS2WZIhFJyT06vtk5jDJr0RJ33OWH1QV5f1WyHhY0T1f+VBxpk5eDxZbrAuI2lXx9QjKvNLkrWYN5wOiNTgQ==" saltValue="TbvPdVQZmuyMpHITXDkDK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8"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74" t="s">
        <v>3</v>
      </c>
      <c r="D47" s="1174"/>
      <c r="E47" s="1175"/>
      <c r="F47" s="11">
        <v>36.409999999999997</v>
      </c>
      <c r="G47" s="12">
        <v>29.63</v>
      </c>
      <c r="H47" s="12">
        <v>19.47</v>
      </c>
      <c r="I47" s="12">
        <v>22.21</v>
      </c>
      <c r="J47" s="13">
        <v>26.77</v>
      </c>
    </row>
    <row r="48" spans="2:10" ht="57.75" customHeight="1" x14ac:dyDescent="0.15">
      <c r="B48" s="14"/>
      <c r="C48" s="1176" t="s">
        <v>4</v>
      </c>
      <c r="D48" s="1176"/>
      <c r="E48" s="1177"/>
      <c r="F48" s="15">
        <v>9.64</v>
      </c>
      <c r="G48" s="16">
        <v>11.72</v>
      </c>
      <c r="H48" s="16">
        <v>11.08</v>
      </c>
      <c r="I48" s="16">
        <v>15.56</v>
      </c>
      <c r="J48" s="17">
        <v>14.74</v>
      </c>
    </row>
    <row r="49" spans="2:10" ht="57.75" customHeight="1" thickBot="1" x14ac:dyDescent="0.2">
      <c r="B49" s="18"/>
      <c r="C49" s="1178" t="s">
        <v>5</v>
      </c>
      <c r="D49" s="1178"/>
      <c r="E49" s="1179"/>
      <c r="F49" s="19" t="s">
        <v>573</v>
      </c>
      <c r="G49" s="20" t="s">
        <v>574</v>
      </c>
      <c r="H49" s="20" t="s">
        <v>575</v>
      </c>
      <c r="I49" s="20">
        <v>1.78</v>
      </c>
      <c r="J49" s="21" t="s">
        <v>576</v>
      </c>
    </row>
    <row r="50" spans="2:10" x14ac:dyDescent="0.15"/>
  </sheetData>
  <sheetProtection algorithmName="SHA-512" hashValue="r0jX99nlmtdeQe/khNcG21vJlL1vybpWqeMR3R94xr9VYX6i3X0W2Ar+iubCbQKoi3bQDGCD2OCJHp/FW/+Dig==" saltValue="MjUr5xMvy5u9sqrkrBrr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WSR3057</dc:creator>
  <cp:keywords/>
  <dc:description/>
  <cp:lastModifiedBy>WSR3057</cp:lastModifiedBy>
  <cp:lastPrinted>2023-10-18T04:54:36Z</cp:lastPrinted>
  <dcterms:created xsi:type="dcterms:W3CDTF">2023-02-20T05:26:42Z</dcterms:created>
  <dcterms:modified xsi:type="dcterms:W3CDTF">2023-10-18T05:00:53Z</dcterms:modified>
  <cp:category/>
</cp:coreProperties>
</file>