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4" i="10"/>
  <c r="C35"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AM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<sst xmlns="http://schemas.openxmlformats.org/spreadsheetml/2006/main" count="1136" uniqueCount="618">
  <si>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</si>
  <si>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</si>
  <si>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</si>
  <si>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</si>
  <si>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</si>
  <si>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</si>
  <si>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</si>
  <si>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</si>
  <si>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</si>
  <si>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</si>
  <si>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</si>
  <si>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</si>
  <si>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</si>
  <si>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</si>
  <si>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</si>
  <si>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</si>
  <si>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</si>
  <si>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</si>
  <si>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</si>
  <si>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</si>
  <si>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</si>
  <si>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</si>
  <si>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</si>
  <si>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</si>
  <si>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</si>
  <si>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</si>
  <si>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</si>
  <si>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</si>
  <si>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</si>
  <si>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</si>
  <si>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</si>
  <si>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</si>
  <si>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</si>
  <si>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</si>
  <si>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</si>
  <si>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</si>
  <si>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</si>
  <si>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</si>
  <si>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</si>
  <si>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</si>
  <si>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</si>
  <si>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</si>
  <si>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</si>
  <si>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</si>
  <si>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</si>
  <si>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</si>
  <si>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</si>
  <si>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</si>
  <si>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</si>
  <si>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</si>
  <si>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</si>
  <si>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</si>
  <si>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</si>
  <si>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</si>
  <si>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</si>
  <si>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</si>
  <si>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</si>
  <si>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</si>
  <si>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</si>
  <si>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</si>
  <si>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</si>
  <si>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</si>
  <si>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</si>
  <si>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</si>
  <si>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</si>
  <si>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</si>
  <si>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</si>
  <si>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</si>
  <si>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</si>
  <si>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</si>
  <si>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</si>
  <si>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</si>
  <si>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</si>
  <si>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</si>
  <si>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</si>
  <si>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</si>
  <si>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</si>
  <si>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</si>
  <si>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</si>
  <si>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</si>
  <si>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</si>
  <si>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</si>
  <si>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</si>
  <si>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</si>
  <si>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</si>
  <si>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</si>
  <si>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</si>
  <si>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</si>
  <si>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</si>
  <si>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</si>
  <si>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</si>
  <si>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</si>
  <si>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</si>
  <si>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</si>
  <si>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</si>
  <si>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</si>
  <si>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</si>
  <si>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</si>
  <si>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池田町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</si>
  <si>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</si>
  <si>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</si>
  <si>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</si>
  <si>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</si>
  <si>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</si>
  <si>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</si>
  <si>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</si>
  <si>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</si>
  <si>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</si>
  <si>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</si>
  <si>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</si>
  <si>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</si>
  <si>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</si>
  <si>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</si>
  <si>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</si>
  <si>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</si>
  <si>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</si>
  <si>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</si>
  <si>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</si>
  <si>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</si>
  <si>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</si>
  <si>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</si>
  <si>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</si>
  <si>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</si>
  <si>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</si>
  <si>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</si>
  <si>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</si>
  <si>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</si>
  <si>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</si>
  <si>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</si>
  <si>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</si>
  <si>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</si>
  <si>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</si>
  <si>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</si>
  <si>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</si>
  <si>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</si>
  <si>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</si>
  <si>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</si>
  <si>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</si>
  <si>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</si>
  <si>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</si>
  <si>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</si>
  <si>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</si>
  <si>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</si>
  <si>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</si>
  <si>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</si>
  <si>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</si>
  <si>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</si>
  <si>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</si>
  <si>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</si>
  <si>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</si>
  <si>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</si>
  <si>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</si>
  <si>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</si>
  <si>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</si>
  <si>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</si>
  <si>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</si>
  <si>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</si>
  <si>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</si>
  <si>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</si>
  <si>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</si>
  <si>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</si>
  <si>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</si>
  <si>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</si>
  <si>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</si>
  <si>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</si>
  <si>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</si>
  <si>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</si>
  <si>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</si>
  <si>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</si>
  <si>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</si>
  <si>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</si>
  <si>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</si>
  <si>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</si>
  <si>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</si>
  <si>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</si>
  <si>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</si>
  <si>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</si>
  <si>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</si>
  <si>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</si>
  <si>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</si>
  <si>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</si>
  <si>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</si>
  <si>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</si>
  <si>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</si>
  <si>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</si>
  <si>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</si>
  <si>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</si>
  <si>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</si>
  <si>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</si>
  <si>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</si>
  <si>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</si>
  <si>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</si>
  <si>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</si>
  <si>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</si>
  <si>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</si>
  <si>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</si>
  <si>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</si>
  <si>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</si>
  <si>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</si>
  <si>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</si>
  <si>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</si>
  <si>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</si>
  <si>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</si>
  <si>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</si>
  <si>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</si>
  <si>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</si>
  <si>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</si>
  <si>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</si>
  <si>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</si>
  <si>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</si>
  <si>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</si>
  <si>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長野県池田町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</si>
  <si>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</si>
  <si>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</si>
  <si>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</si>
  <si>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</si>
  <si>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</si>
  <si>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</si>
  <si>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</si>
  <si>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</si>
  <si>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</si>
  <si>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</si>
  <si>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</si>
  <si>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</si>
  <si>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</si>
  <si>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</si>
  <si>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</si>
  <si>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</si>
  <si>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</si>
  <si>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</si>
  <si>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</si>
  <si>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</si>
  <si>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</si>
  <si>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</si>
  <si>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</si>
  <si>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</si>
  <si>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</si>
  <si>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</si>
  <si>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</si>
  <si>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</si>
  <si>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</si>
  <si>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</si>
  <si>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</si>
  <si>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</si>
  <si>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</si>
  <si>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</si>
  <si>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</si>
  <si>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</si>
  <si>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</si>
  <si>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</si>
  <si>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</si>
  <si>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</si>
  <si>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</si>
  <si>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</si>
  <si>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</si>
  <si>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</si>
  <si>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</si>
  <si>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</si>
  <si>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</si>
  <si>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</si>
  <si>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</si>
  <si>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</si>
  <si>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</si>
  <si>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</si>
  <si>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</si>
  <si>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</si>
  <si>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</si>
  <si>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</si>
  <si>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</si>
  <si>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</si>
  <si>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</si>
  <si>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</si>
  <si>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</si>
  <si>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</si>
  <si>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</si>
  <si>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</si>
  <si>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</si>
  <si>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</si>
  <si>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</si>
  <si>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</si>
  <si>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</si>
  <si>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</si>
  <si>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</si>
  <si>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</si>
  <si>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</si>
  <si>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</si>
  <si>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</si>
  <si>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</si>
  <si>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</si>
  <si>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</si>
  <si>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</si>
  <si>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</si>
  <si>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</si>
  <si>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</si>
  <si>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</si>
  <si>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</si>
  <si>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</si>
  <si>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</si>
  <si>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</si>
  <si>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</si>
  <si>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</si>
  <si>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</si>
  <si>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</si>
  <si>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</si>
  <si>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</si>
  <si>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</si>
  <si>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</si>
  <si>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</si>
  <si>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</si>
  <si>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</si>
  <si>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</si>
  <si>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</si>
  <si>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</si>
  <si>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</si>
  <si>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</si>
  <si>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</si>
  <si>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</si>
  <si>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</si>
  <si>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</si>
  <si>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</si>
  <si>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</si>
  <si>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</si>
  <si>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</si>
  <si>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</si>
  <si>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</si>
  <si>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</si>
  <si>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</si>
  <si>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</si>
  <si>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</si>
  <si>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</si>
  <si>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</si>
  <si>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</si>
  <si>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</si>
  <si>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</si>
  <si>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</si>
  <si>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</si>
  <si>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</si>
  <si>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</si>
  <si>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</si>
  <si>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</si>
  <si>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</si>
  <si>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</si>
  <si>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</si>
  <si>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</si>
  <si>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</si>
  <si>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</si>
  <si>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</si>
  <si>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</si>
  <si>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</si>
  <si>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</si>
  <si>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</si>
  <si>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</si>
  <si>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</si>
  <si>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</si>
  <si>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</si>
  <si>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</si>
  <si>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</si>
  <si>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</si>
  <si>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</si>
  <si>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</si>
  <si>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</si>
  <si>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長野県池田町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</si>
  <si>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</si>
  <si>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</si>
  <si>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</si>
  <si>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</si>
  <si>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</si>
  <si>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</si>
  <si>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</si>
  <si>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</si>
  <si>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</si>
  <si>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</si>
  <si>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</si>
  <si>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</si>
  <si>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</si>
  <si>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</si>
  <si>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</si>
  <si>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</si>
  <si>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</si>
  <si>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</si>
  <si>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</si>
  <si>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</si>
  <si>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工場誘致等特別会計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</si>
  <si>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</si>
  <si>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</si>
  <si>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</si>
  <si>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</si>
  <si>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</si>
  <si>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</si>
  <si>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</si>
  <si>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</si>
  <si>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</si>
  <si>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</si>
  <si>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</si>
  <si>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</si>
  <si>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</si>
  <si>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</si>
  <si>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</si>
  <si>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</si>
  <si>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</si>
  <si>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</si>
  <si>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</si>
  <si>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</si>
  <si>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</si>
  <si>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</si>
  <si>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</si>
  <si>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</si>
  <si>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</si>
  <si>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</si>
  <si>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</si>
  <si>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</si>
  <si>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</si>
  <si>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</si>
  <si>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</si>
  <si>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</si>
  <si>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</si>
  <si>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</si>
  <si>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</si>
  <si>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</si>
  <si>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</si>
  <si>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</si>
  <si>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</si>
  <si>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</si>
  <si>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</si>
  <si>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</si>
  <si>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</si>
  <si>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</si>
  <si>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</si>
  <si>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</si>
  <si>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</si>
  <si>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</si>
  <si>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</si>
  <si>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</si>
  <si>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</si>
  <si>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</si>
  <si>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</si>
  <si>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</si>
  <si>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</si>
  <si>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</si>
  <si>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</si>
  <si>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</si>
  <si>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</si>
  <si>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</si>
  <si>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</si>
  <si>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</si>
  <si>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</si>
  <si>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</si>
  <si>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</si>
  <si>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</si>
  <si>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</si>
  <si>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</si>
  <si>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</si>
  <si>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</si>
  <si>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</si>
  <si>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</si>
  <si>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</si>
  <si>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</si>
  <si>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</si>
  <si>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</si>
  <si>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</si>
  <si>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</si>
  <si>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</si>
  <si>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</si>
  <si>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</si>
  <si>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</si>
  <si>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</si>
  <si>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</si>
  <si>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</si>
  <si>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</si>
  <si>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</si>
  <si>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0"/>
  </si>
  <si>
    <t>簡易水道事業特別会計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</si>
  <si>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</si>
  <si>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</si>
  <si>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</si>
  <si>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t>
    <phoneticPr fontId="5"/>
  </si>
  <si>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</si>
  <si>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</si>
  <si>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</si>
  <si>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</si>
  <si>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</si>
  <si>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</si>
  <si>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</si>
  <si>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</si>
  <si>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</si>
  <si>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</si>
  <si>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</si>
  <si>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</si>
  <si>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</si>
  <si>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</si>
  <si>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</si>
  <si>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</si>
  <si>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</si>
  <si>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</si>
  <si>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</si>
  <si>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</si>
  <si>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</si>
  <si>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</si>
  <si>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</si>
  <si>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</si>
  <si>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</si>
  <si>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</si>
  <si>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</si>
  <si>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</si>
  <si>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</si>
  <si>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</si>
  <si>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</si>
  <si>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</si>
  <si>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</si>
  <si>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</si>
  <si>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</si>
  <si>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</si>
  <si>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</si>
  <si>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</si>
  <si>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</si>
  <si>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</si>
  <si>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</si>
  <si>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</si>
  <si>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</si>
  <si>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</si>
  <si>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</si>
  <si>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</si>
  <si>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</si>
  <si>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</si>
  <si>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</si>
  <si>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</si>
  <si>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</si>
  <si>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</si>
  <si>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</si>
  <si>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</si>
  <si>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</si>
  <si>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</si>
  <si>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</si>
  <si>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</si>
  <si>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</si>
  <si>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</si>
  <si>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</si>
  <si>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</si>
  <si>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</si>
  <si>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</si>
  <si>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</si>
  <si>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</si>
  <si>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</si>
  <si>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</si>
  <si>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</si>
  <si>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</si>
  <si>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</si>
  <si>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</si>
  <si>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</si>
  <si>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</si>
  <si>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</si>
  <si>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</si>
  <si>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</si>
  <si>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</si>
  <si>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</si>
  <si>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</si>
  <si>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</si>
  <si>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</si>
  <si>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</si>
  <si>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</si>
  <si>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</si>
  <si>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</si>
  <si>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</si>
  <si>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</si>
  <si>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1.28</t>
  </si>
  <si>
    <t>▲ 6.89</t>
  </si>
  <si>
    <t>水道事業会計</t>
  </si>
  <si>
    <t>一般会計</t>
  </si>
  <si>
    <t>国民健康保険特別会計</t>
  </si>
  <si>
    <t>工場誘致等特別会計</t>
  </si>
  <si>
    <t>下水道事業特別会計</t>
  </si>
  <si>
    <t>▲ 0.18</t>
  </si>
  <si>
    <t>簡易水道事業特別会計</t>
  </si>
  <si>
    <t>後期高齢者医療特別会計</t>
  </si>
  <si>
    <t>▲ 0.08</t>
  </si>
  <si>
    <t>その他会計（赤字）</t>
  </si>
  <si>
    <t>その他会計（黒字）</t>
  </si>
  <si>
    <t>H25末</t>
    <phoneticPr fontId="5"/>
  </si>
  <si>
    <t>H26末</t>
    <phoneticPr fontId="5"/>
  </si>
  <si>
    <t>H27末</t>
    <phoneticPr fontId="5"/>
  </si>
  <si>
    <t>H28末</t>
    <phoneticPr fontId="5"/>
  </si>
  <si>
    <t>H29末</t>
    <phoneticPr fontId="5"/>
  </si>
  <si>
    <t>公共施設等整備基金</t>
    <rPh sb="0" eb="2">
      <t>コウキョウ</t>
    </rPh>
    <rPh sb="2" eb="4">
      <t>シセツ</t>
    </rPh>
    <rPh sb="4" eb="5">
      <t>トウ</t>
    </rPh>
    <rPh sb="5" eb="7">
      <t>セイビ</t>
    </rPh>
    <rPh sb="7" eb="9">
      <t>キキン</t>
    </rPh>
    <phoneticPr fontId="18"/>
  </si>
  <si>
    <t>福祉基金</t>
    <rPh sb="0" eb="2">
      <t>フクシ</t>
    </rPh>
    <rPh sb="2" eb="4">
      <t>キキン</t>
    </rPh>
    <phoneticPr fontId="18"/>
  </si>
  <si>
    <t>てるてる坊主のふるさと応援基金</t>
    <rPh sb="4" eb="6">
      <t>ボウズ</t>
    </rPh>
    <rPh sb="11" eb="13">
      <t>オウエン</t>
    </rPh>
    <rPh sb="13" eb="15">
      <t>キキン</t>
    </rPh>
    <phoneticPr fontId="18"/>
  </si>
  <si>
    <t>土地開発基金</t>
    <rPh sb="0" eb="2">
      <t>トチ</t>
    </rPh>
    <rPh sb="2" eb="4">
      <t>カイハツ</t>
    </rPh>
    <rPh sb="4" eb="6">
      <t>キキン</t>
    </rPh>
    <phoneticPr fontId="18"/>
  </si>
  <si>
    <t>てるてる坊主基金</t>
    <rPh sb="4" eb="6">
      <t>ボウズ</t>
    </rPh>
    <rPh sb="6" eb="8">
      <t>キキン</t>
    </rPh>
    <phoneticPr fontId="18"/>
  </si>
  <si>
    <t>-</t>
    <phoneticPr fontId="2"/>
  </si>
  <si>
    <t>池田町土地開発公社</t>
    <rPh sb="0" eb="2">
      <t>イケダ</t>
    </rPh>
    <rPh sb="2" eb="3">
      <t>マチ</t>
    </rPh>
    <rPh sb="3" eb="5">
      <t>トチ</t>
    </rPh>
    <rPh sb="5" eb="7">
      <t>カイハツ</t>
    </rPh>
    <rPh sb="7" eb="9">
      <t>コウシャ</t>
    </rPh>
    <phoneticPr fontId="2"/>
  </si>
  <si>
    <t>-</t>
    <phoneticPr fontId="2"/>
  </si>
  <si>
    <t>北アルプス広域連合</t>
    <rPh sb="0" eb="1">
      <t>キタ</t>
    </rPh>
    <rPh sb="5" eb="7">
      <t>コウイキ</t>
    </rPh>
    <rPh sb="7" eb="9">
      <t>レンゴウ</t>
    </rPh>
    <phoneticPr fontId="5"/>
  </si>
  <si>
    <t>（一般会計）</t>
    <rPh sb="1" eb="3">
      <t>イッパン</t>
    </rPh>
    <rPh sb="3" eb="5">
      <t>カイケイ</t>
    </rPh>
    <phoneticPr fontId="5"/>
  </si>
  <si>
    <t>（ふるさと市町村圏事業特別会計）</t>
    <rPh sb="5" eb="8">
      <t>シチョウソン</t>
    </rPh>
    <rPh sb="8" eb="9">
      <t>ケン</t>
    </rPh>
    <rPh sb="9" eb="11">
      <t>ジギョウ</t>
    </rPh>
    <rPh sb="11" eb="13">
      <t>トクベツ</t>
    </rPh>
    <rPh sb="13" eb="15">
      <t>カイケイ</t>
    </rPh>
    <phoneticPr fontId="5"/>
  </si>
  <si>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5"/>
  </si>
  <si>
    <t>（介護保険事業特別会計）</t>
    <rPh sb="1" eb="3">
      <t>カイゴ</t>
    </rPh>
    <rPh sb="3" eb="5">
      <t>ホケン</t>
    </rPh>
    <rPh sb="5" eb="7">
      <t>ジギョウ</t>
    </rPh>
    <rPh sb="7" eb="9">
      <t>トクベツ</t>
    </rPh>
    <rPh sb="9" eb="11">
      <t>カイケイ</t>
    </rPh>
    <phoneticPr fontId="5"/>
  </si>
  <si>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5"/>
  </si>
  <si>
    <t>長野県市町村自治振興組合</t>
    <rPh sb="0" eb="3">
      <t>ナガノケン</t>
    </rPh>
    <rPh sb="3" eb="6">
      <t>シチョウソン</t>
    </rPh>
    <rPh sb="6" eb="8">
      <t>ジチ</t>
    </rPh>
    <rPh sb="8" eb="10">
      <t>シンコウ</t>
    </rPh>
    <rPh sb="10" eb="12">
      <t>クミアイ</t>
    </rPh>
    <phoneticPr fontId="5"/>
  </si>
  <si>
    <t>長野県後期高齢者医療広域連合</t>
    <rPh sb="0" eb="3">
      <t>ナガノケン</t>
    </rPh>
    <rPh sb="3" eb="5">
      <t>コウキ</t>
    </rPh>
    <rPh sb="5" eb="8">
      <t>コウレイシャ</t>
    </rPh>
    <rPh sb="8" eb="10">
      <t>イリョウ</t>
    </rPh>
    <rPh sb="10" eb="12">
      <t>コウイキ</t>
    </rPh>
    <rPh sb="12" eb="14">
      <t>レンゴウ</t>
    </rPh>
    <phoneticPr fontId="5"/>
  </si>
  <si>
    <t>（後期高齢者医療事業特別会計）</t>
    <rPh sb="1" eb="3">
      <t>コウキ</t>
    </rPh>
    <rPh sb="3" eb="6">
      <t>コウレイシャ</t>
    </rPh>
    <rPh sb="6" eb="8">
      <t>イリョウ</t>
    </rPh>
    <rPh sb="8" eb="10">
      <t>ジギョウ</t>
    </rPh>
    <rPh sb="10" eb="12">
      <t>トクベツ</t>
    </rPh>
    <rPh sb="12" eb="14">
      <t>カイケイ</t>
    </rPh>
    <phoneticPr fontId="5"/>
  </si>
  <si>
    <t>長野県市町村総合事務組合</t>
    <rPh sb="0" eb="2">
      <t>ナガノ</t>
    </rPh>
    <rPh sb="2" eb="3">
      <t>ケン</t>
    </rPh>
    <rPh sb="3" eb="6">
      <t>シチョウソン</t>
    </rPh>
    <rPh sb="6" eb="8">
      <t>ソウゴウ</t>
    </rPh>
    <rPh sb="8" eb="10">
      <t>ジム</t>
    </rPh>
    <rPh sb="10" eb="12">
      <t>クミアイ</t>
    </rPh>
    <phoneticPr fontId="5"/>
  </si>
  <si>
    <t>（非常勤職員公務災害補償）</t>
    <rPh sb="1" eb="4">
      <t>ヒジョウキン</t>
    </rPh>
    <rPh sb="4" eb="6">
      <t>ショクイン</t>
    </rPh>
    <rPh sb="6" eb="8">
      <t>コウム</t>
    </rPh>
    <rPh sb="8" eb="10">
      <t>サイガイ</t>
    </rPh>
    <rPh sb="10" eb="12">
      <t>ホショウ</t>
    </rPh>
    <phoneticPr fontId="5"/>
  </si>
  <si>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5"/>
  </si>
  <si>
    <t>穂高広域施設組合</t>
    <rPh sb="0" eb="2">
      <t>ホタカ</t>
    </rPh>
    <rPh sb="2" eb="4">
      <t>コウイキ</t>
    </rPh>
    <rPh sb="4" eb="6">
      <t>シセツ</t>
    </rPh>
    <rPh sb="6" eb="8">
      <t>クミアイ</t>
    </rPh>
    <phoneticPr fontId="5"/>
  </si>
  <si>
    <t>池田松川施設組合</t>
    <rPh sb="0" eb="2">
      <t>イケダ</t>
    </rPh>
    <rPh sb="2" eb="4">
      <t>マツカワ</t>
    </rPh>
    <rPh sb="4" eb="6">
      <t>シセツ</t>
    </rPh>
    <rPh sb="6" eb="8">
      <t>クミアイ</t>
    </rPh>
    <phoneticPr fontId="5"/>
  </si>
  <si>
    <t>高瀬広域水道企業団</t>
    <rPh sb="0" eb="2">
      <t>タカセ</t>
    </rPh>
    <rPh sb="2" eb="4">
      <t>コウイキ</t>
    </rPh>
    <rPh sb="4" eb="6">
      <t>スイドウ</t>
    </rPh>
    <rPh sb="6" eb="8">
      <t>キギョウ</t>
    </rPh>
    <rPh sb="8" eb="9">
      <t>ダン</t>
    </rPh>
    <phoneticPr fontId="5"/>
  </si>
  <si>
    <t>長野県地方税滞納整理機構</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</si>
  <si>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</si>
  <si>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</si>
  <si>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</si>
  <si>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</si>
  <si>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</si>
  <si>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</si>
  <si>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</si>
  <si>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</si>
  <si>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</si>
  <si>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</si>
  <si>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有形固定資産減価償却率は年々増えているが、将来負担比率については一般会計等の地方債残高、地方公社、第三セクターに係る債務保証・損失補償などの将来支払っていく可能性のある負債等で、将来財政を圧迫する可能性が低いため、平成23年度以降算出はされていない。</t>
    <rPh sb="0" eb="2">
      <t>ユウケイ</t>
    </rPh>
    <rPh sb="2" eb="4">
      <t>コテイ</t>
    </rPh>
    <rPh sb="4" eb="6">
      <t>シサン</t>
    </rPh>
    <rPh sb="6" eb="10">
      <t>ゲンカショウキャク</t>
    </rPh>
    <rPh sb="10" eb="11">
      <t>リツ</t>
    </rPh>
    <rPh sb="12" eb="14">
      <t>ネンネン</t>
    </rPh>
    <rPh sb="14" eb="15">
      <t>フ</t>
    </rPh>
    <rPh sb="21" eb="25">
      <t>ショウライフタン</t>
    </rPh>
    <rPh sb="25" eb="27">
      <t>ヒリツ</t>
    </rPh>
    <rPh sb="32" eb="34">
      <t>イッパン</t>
    </rPh>
    <rPh sb="34" eb="36">
      <t>カイケイ</t>
    </rPh>
    <rPh sb="36" eb="37">
      <t>トウ</t>
    </rPh>
    <rPh sb="38" eb="41">
      <t>チホウサイ</t>
    </rPh>
    <rPh sb="41" eb="43">
      <t>ザンダカ</t>
    </rPh>
    <rPh sb="44" eb="46">
      <t>チホウ</t>
    </rPh>
    <rPh sb="46" eb="48">
      <t>コウシャ</t>
    </rPh>
    <rPh sb="49" eb="51">
      <t>ダイサン</t>
    </rPh>
    <rPh sb="56" eb="57">
      <t>カカ</t>
    </rPh>
    <rPh sb="58" eb="60">
      <t>サイム</t>
    </rPh>
    <rPh sb="60" eb="62">
      <t>ホショウ</t>
    </rPh>
    <rPh sb="63" eb="65">
      <t>ソンシツ</t>
    </rPh>
    <rPh sb="65" eb="67">
      <t>ホショウ</t>
    </rPh>
    <rPh sb="70" eb="72">
      <t>ショウライ</t>
    </rPh>
    <rPh sb="72" eb="74">
      <t>シハラ</t>
    </rPh>
    <rPh sb="78" eb="81">
      <t>カノウセイ</t>
    </rPh>
    <rPh sb="84" eb="86">
      <t>フサイ</t>
    </rPh>
    <rPh sb="86" eb="87">
      <t>トウ</t>
    </rPh>
    <rPh sb="89" eb="91">
      <t>ショウライ</t>
    </rPh>
    <rPh sb="91" eb="93">
      <t>ザイセイ</t>
    </rPh>
    <rPh sb="94" eb="96">
      <t>アッパク</t>
    </rPh>
    <rPh sb="98" eb="101">
      <t>カノウセイ</t>
    </rPh>
    <rPh sb="102" eb="103">
      <t>ヒク</t>
    </rPh>
    <rPh sb="107" eb="109">
      <t>ヘイセイ</t>
    </rPh>
    <rPh sb="111" eb="112">
      <t>ネン</t>
    </rPh>
    <rPh sb="112" eb="113">
      <t>ド</t>
    </rPh>
    <rPh sb="113" eb="115">
      <t>イコウ</t>
    </rPh>
    <rPh sb="115" eb="117">
      <t>サンシュツ</t>
    </rPh>
    <phoneticPr fontId="5"/>
  </si>
  <si>
    <t>実質公債費比率については、年々減少の一途を続けてきたが、Ｈ28年度を皮切りに社会資本整備総合交付金事業や農地耕作条件改善事業等の大型事業による公共施設の借入金の元利償還が本格的に始まり、公債費の上昇が見込まれる。事業が完了し、借入後の据え置き期間を終えた令和4年度、5年度頃が実質公債費比率のピークを迎える予想となっており、早期健全化基準を超えないよう、今後の事業計画を進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</si>
</sst>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177" fontId="12" fillId="0" borderId="21" xfId="5" applyNumberFormat="1" applyFont="1" applyBorder="1" applyAlignment="1" applyProtection="1">
      <alignment horizontal="right" vertical="center" shrinkToFit="1"/>
      <protection locked="0"/>
    </xf>
    <xf numFmtId="177" fontId="12" fillId="0" borderId="22" xfId="5"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109920</c:v>
                </c:pt>
                <c:pt idx="2">
                  <c:v>119882</c:v>
                </c:pt>
                <c:pt idx="3">
                  <c:v>116162</c:v>
                </c:pt>
                <c:pt idx="4">
                  <c:v>121449</c:v>
                </c:pt>
              </c:numCache>
            </c:numRef>
          </c:val>
          <c:smooth val="0"/>
          <c:extLst>
            <c:ext xmlns:c16="http://schemas.microsoft.com/office/drawing/2014/chart" uri="{C3380CC4-5D6E-409C-BE32-E72D297353CC}">
              <c16:uniqueId val="{00000000-FBCE-459A-982C-439211DE6A6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74153</c:v>
                </c:pt>
                <c:pt idx="1">
                  <c:v>78068</c:v>
                </c:pt>
                <c:pt idx="2">
                  <c:v>93145</c:v>
                </c:pt>
                <c:pt idx="3">
                  <c:v>125000</c:v>
                </c:pt>
                <c:pt idx="4">
                  <c:v>147503</c:v>
                </c:pt>
              </c:numCache>
            </c:numRef>
          </c:val>
          <c:smooth val="0"/>
          <c:extLst>
            <c:ext xmlns:c16="http://schemas.microsoft.com/office/drawing/2014/chart" uri="{C3380CC4-5D6E-409C-BE32-E72D297353CC}">
              <c16:uniqueId val="{00000001-FBCE-459A-982C-439211DE6A6B}"/>
            </c:ext>
          </c:extLst>
        </c:ser>
        <c:dLbls>
          <c:showLegendKey val="0"/>
          <c:showVal val="0"/>
          <c:showCatName val="0"/>
          <c:showSerName val="0"/>
          <c:showPercent val="0"/>
          <c:showBubbleSize val="0"/>
        </c:dLbls>
        <c:marker val="1"/>
        <c:smooth val="0"/>
        <c:axId val="116628864"/>
        <c:axId val="116638848"/>
      </c:lineChart>
      <c:catAx>
        <c:axId val="11662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38848"/>
        <c:crosses val="autoZero"/>
        <c:auto val="1"/>
        <c:lblAlgn val="ctr"/>
        <c:lblOffset val="100"/>
        <c:tickLblSkip val="1"/>
        <c:tickMarkSkip val="1"/>
        <c:noMultiLvlLbl val="0"/>
      </c:catAx>
      <c:valAx>
        <c:axId val="1166388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2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1.71</c:v>
                </c:pt>
                <c:pt idx="1">
                  <c:v>3.2</c:v>
                </c:pt>
                <c:pt idx="2">
                  <c:v>0.24</c:v>
                </c:pt>
                <c:pt idx="3">
                  <c:v>2.5299999999999998</c:v>
                </c:pt>
                <c:pt idx="4">
                  <c:v>2.2200000000000002</c:v>
                </c:pt>
              </c:numCache>
            </c:numRef>
          </c:val>
          <c:extLst>
            <c:ext xmlns:c16="http://schemas.microsoft.com/office/drawing/2014/chart" uri="{C3380CC4-5D6E-409C-BE32-E72D297353CC}">
              <c16:uniqueId val="{00000000-96AA-41D1-A164-585379EEE3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27.11</c:v>
                </c:pt>
                <c:pt idx="1">
                  <c:v>27.43</c:v>
                </c:pt>
                <c:pt idx="2">
                  <c:v>27.34</c:v>
                </c:pt>
                <c:pt idx="3">
                  <c:v>26.55</c:v>
                </c:pt>
                <c:pt idx="4">
                  <c:v>20.82</c:v>
                </c:pt>
              </c:numCache>
            </c:numRef>
          </c:val>
          <c:extLst>
            <c:ext xmlns:c16="http://schemas.microsoft.com/office/drawing/2014/chart" uri="{C3380CC4-5D6E-409C-BE32-E72D297353CC}">
              <c16:uniqueId val="{00000001-96AA-41D1-A164-585379EEE3B2}"/>
            </c:ext>
          </c:extLst>
        </c:ser>
        <c:dLbls>
          <c:showLegendKey val="0"/>
          <c:showVal val="0"/>
          <c:showCatName val="0"/>
          <c:showSerName val="0"/>
          <c:showPercent val="0"/>
          <c:showBubbleSize val="0"/>
        </c:dLbls>
        <c:gapWidth val="250"/>
        <c:overlap val="100"/>
        <c:axId val="125503360"/>
        <c:axId val="12550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0.34</c:v>
                </c:pt>
                <c:pt idx="1">
                  <c:v>1.55</c:v>
                </c:pt>
                <c:pt idx="2">
                  <c:v>-1.28</c:v>
                </c:pt>
                <c:pt idx="3">
                  <c:v>0.75</c:v>
                </c:pt>
                <c:pt idx="4">
                  <c:v>-6.89</c:v>
                </c:pt>
              </c:numCache>
            </c:numRef>
          </c:val>
          <c:smooth val="0"/>
          <c:extLst>
            <c:ext xmlns:c16="http://schemas.microsoft.com/office/drawing/2014/chart" uri="{C3380CC4-5D6E-409C-BE32-E72D297353CC}">
              <c16:uniqueId val="{00000002-96AA-41D1-A164-585379EEE3B2}"/>
            </c:ext>
          </c:extLst>
        </c:ser>
        <c:dLbls>
          <c:showLegendKey val="0"/>
          <c:showVal val="0"/>
          <c:showCatName val="0"/>
          <c:showSerName val="0"/>
          <c:showPercent val="0"/>
          <c:showBubbleSize val="0"/>
        </c:dLbls>
        <c:marker val="1"/>
        <c:smooth val="0"/>
        <c:axId val="125503360"/>
        <c:axId val="125504896"/>
      </c:lineChart>
      <c:catAx>
        <c:axId val="1255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504896"/>
        <c:crosses val="autoZero"/>
        <c:auto val="1"/>
        <c:lblAlgn val="ctr"/>
        <c:lblOffset val="100"/>
        <c:tickLblSkip val="1"/>
        <c:tickMarkSkip val="1"/>
        <c:noMultiLvlLbl val="0"/>
      </c:catAx>
      <c:valAx>
        <c:axId val="12550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5F1-4293-B59D-75FD7E94D2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F1-4293-B59D-75FD7E94D27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5F1-4293-B59D-75FD7E94D27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0.15</c:v>
                </c:pt>
                <c:pt idx="4">
                  <c:v>#N/A</c:v>
                </c:pt>
                <c:pt idx="5">
                  <c:v>0.18</c:v>
                </c:pt>
                <c:pt idx="6">
                  <c:v>0.08</c:v>
                </c:pt>
                <c:pt idx="7">
                  <c:v>#N/A</c:v>
                </c:pt>
                <c:pt idx="8">
                  <c:v>#N/A</c:v>
                </c:pt>
                <c:pt idx="9">
                  <c:v>0</c:v>
                </c:pt>
              </c:numCache>
            </c:numRef>
          </c:val>
          <c:extLst>
            <c:ext xmlns:c16="http://schemas.microsoft.com/office/drawing/2014/chart" uri="{C3380CC4-5D6E-409C-BE32-E72D297353CC}">
              <c16:uniqueId val="{00000003-E5F1-4293-B59D-75FD7E94D27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0.02</c:v>
                </c:pt>
                <c:pt idx="8">
                  <c:v>#N/A</c:v>
                </c:pt>
                <c:pt idx="9">
                  <c:v>0.03</c:v>
                </c:pt>
              </c:numCache>
            </c:numRef>
          </c:val>
          <c:extLst>
            <c:ext xmlns:c16="http://schemas.microsoft.com/office/drawing/2014/chart" uri="{C3380CC4-5D6E-409C-BE32-E72D297353CC}">
              <c16:uniqueId val="{00000004-E5F1-4293-B59D-75FD7E94D27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0.18</c:v>
                </c:pt>
                <c:pt idx="7">
                  <c:v>#N/A</c:v>
                </c:pt>
                <c:pt idx="8">
                  <c:v>#N/A</c:v>
                </c:pt>
                <c:pt idx="9">
                  <c:v>0.04</c:v>
                </c:pt>
              </c:numCache>
            </c:numRef>
          </c:val>
          <c:extLst>
            <c:ext xmlns:c16="http://schemas.microsoft.com/office/drawing/2014/chart" uri="{C3380CC4-5D6E-409C-BE32-E72D297353CC}">
              <c16:uniqueId val="{00000005-E5F1-4293-B59D-75FD7E94D278}"/>
            </c:ext>
          </c:extLst>
        </c:ser>
        <c:ser>
          <c:idx val="6"/>
          <c:order val="6"/>
          <c:tx>
            <c:strRef>
              <c:f>データシート!$A$33</c:f>
              <c:strCache>
                <c:ptCount val="1"/>
                <c:pt idx="0">
                  <c:v>工場誘致等特別会計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0.19</c:v>
                </c:pt>
                <c:pt idx="2">
                  <c:v>#N/A</c:v>
                </c:pt>
                <c:pt idx="3">
                  <c:v>0.19</c:v>
                </c:pt>
                <c:pt idx="4">
                  <c:v>#N/A</c:v>
                </c:pt>
                <c:pt idx="5">
                  <c:v>0.19</c:v>
                </c:pt>
                <c:pt idx="6">
                  <c:v>#N/A</c:v>
                </c:pt>
                <c:pt idx="7">
                  <c:v>0.19</c:v>
                </c:pt>
                <c:pt idx="8">
                  <c:v>#N/A</c:v>
                </c:pt>
                <c:pt idx="9">
                  <c:v>0.19</c:v>
                </c:pt>
              </c:numCache>
            </c:numRef>
          </c:val>
          <c:extLst>
            <c:ext xmlns:c16="http://schemas.microsoft.com/office/drawing/2014/chart" uri="{C3380CC4-5D6E-409C-BE32-E72D297353CC}">
              <c16:uniqueId val="{00000006-E5F1-4293-B59D-75FD7E94D27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1.93</c:v>
                </c:pt>
                <c:pt idx="2">
                  <c:v>#N/A</c:v>
                </c:pt>
                <c:pt idx="3">
                  <c:v>4.09</c:v>
                </c:pt>
                <c:pt idx="4">
                  <c:v>#N/A</c:v>
                </c:pt>
                <c:pt idx="5">
                  <c:v>2.4300000000000002</c:v>
                </c:pt>
                <c:pt idx="6">
                  <c:v>#N/A</c:v>
                </c:pt>
                <c:pt idx="7">
                  <c:v>1.75</c:v>
                </c:pt>
                <c:pt idx="8">
                  <c:v>#N/A</c:v>
                </c:pt>
                <c:pt idx="9">
                  <c:v>0.5</c:v>
                </c:pt>
              </c:numCache>
            </c:numRef>
          </c:val>
          <c:extLst>
            <c:ext xmlns:c16="http://schemas.microsoft.com/office/drawing/2014/chart" uri="{C3380CC4-5D6E-409C-BE32-E72D297353CC}">
              <c16:uniqueId val="{00000007-E5F1-4293-B59D-75FD7E94D27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1.51</c:v>
                </c:pt>
                <c:pt idx="2">
                  <c:v>#N/A</c:v>
                </c:pt>
                <c:pt idx="3">
                  <c:v>3</c:v>
                </c:pt>
                <c:pt idx="4">
                  <c:v>#N/A</c:v>
                </c:pt>
                <c:pt idx="5">
                  <c:v>0.04</c:v>
                </c:pt>
                <c:pt idx="6">
                  <c:v>#N/A</c:v>
                </c:pt>
                <c:pt idx="7">
                  <c:v>2.5299999999999998</c:v>
                </c:pt>
                <c:pt idx="8">
                  <c:v>#N/A</c:v>
                </c:pt>
                <c:pt idx="9">
                  <c:v>2.02</c:v>
                </c:pt>
              </c:numCache>
            </c:numRef>
          </c:val>
          <c:extLst>
            <c:ext xmlns:c16="http://schemas.microsoft.com/office/drawing/2014/chart" uri="{C3380CC4-5D6E-409C-BE32-E72D297353CC}">
              <c16:uniqueId val="{00000008-E5F1-4293-B59D-75FD7E94D27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23.94</c:v>
                </c:pt>
                <c:pt idx="2">
                  <c:v>#N/A</c:v>
                </c:pt>
                <c:pt idx="3">
                  <c:v>24.45</c:v>
                </c:pt>
                <c:pt idx="4">
                  <c:v>#N/A</c:v>
                </c:pt>
                <c:pt idx="5">
                  <c:v>25.92</c:v>
                </c:pt>
                <c:pt idx="6">
                  <c:v>#N/A</c:v>
                </c:pt>
                <c:pt idx="7">
                  <c:v>23.28</c:v>
                </c:pt>
                <c:pt idx="8">
                  <c:v>#N/A</c:v>
                </c:pt>
                <c:pt idx="9">
                  <c:v>21.22</c:v>
                </c:pt>
              </c:numCache>
            </c:numRef>
          </c:val>
          <c:extLst>
            <c:ext xmlns:c16="http://schemas.microsoft.com/office/drawing/2014/chart" uri="{C3380CC4-5D6E-409C-BE32-E72D297353CC}">
              <c16:uniqueId val="{00000009-E5F1-4293-B59D-75FD7E94D278}"/>
            </c:ext>
          </c:extLst>
        </c:ser>
        <c:dLbls>
          <c:showLegendKey val="0"/>
          <c:showVal val="0"/>
          <c:showCatName val="0"/>
          <c:showSerName val="0"/>
          <c:showPercent val="0"/>
          <c:showBubbleSize val="0"/>
        </c:dLbls>
        <c:gapWidth val="150"/>
        <c:overlap val="100"/>
        <c:axId val="126797312"/>
        <c:axId val="126798848"/>
      </c:barChart>
      <c:catAx>
        <c:axId val="12679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798848"/>
        <c:crosses val="autoZero"/>
        <c:auto val="1"/>
        <c:lblAlgn val="ctr"/>
        <c:lblOffset val="100"/>
        <c:tickLblSkip val="1"/>
        <c:tickMarkSkip val="1"/>
        <c:noMultiLvlLbl val="0"/>
      </c:catAx>
      <c:valAx>
        <c:axId val="126798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797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595</c:v>
                </c:pt>
                <c:pt idx="5">
                  <c:v>546</c:v>
                </c:pt>
                <c:pt idx="8">
                  <c:v>499</c:v>
                </c:pt>
                <c:pt idx="11">
                  <c:v>496</c:v>
                </c:pt>
                <c:pt idx="14">
                  <c:v>504</c:v>
                </c:pt>
              </c:numCache>
            </c:numRef>
          </c:val>
          <c:extLst>
            <c:ext xmlns:c16="http://schemas.microsoft.com/office/drawing/2014/chart" uri="{C3380CC4-5D6E-409C-BE32-E72D297353CC}">
              <c16:uniqueId val="{00000000-DA9B-4867-AA20-868B6DCFB6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9B-4867-AA20-868B6DCFB6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24</c:v>
                </c:pt>
                <c:pt idx="3">
                  <c:v>24</c:v>
                </c:pt>
                <c:pt idx="6">
                  <c:v>23</c:v>
                </c:pt>
                <c:pt idx="9">
                  <c:v>43</c:v>
                </c:pt>
                <c:pt idx="12">
                  <c:v>22</c:v>
                </c:pt>
              </c:numCache>
            </c:numRef>
          </c:val>
          <c:extLst>
            <c:ext xmlns:c16="http://schemas.microsoft.com/office/drawing/2014/chart" uri="{C3380CC4-5D6E-409C-BE32-E72D297353CC}">
              <c16:uniqueId val="{00000002-DA9B-4867-AA20-868B6DCFB6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26</c:v>
                </c:pt>
                <c:pt idx="6">
                  <c:v>40</c:v>
                </c:pt>
                <c:pt idx="9">
                  <c:v>39</c:v>
                </c:pt>
                <c:pt idx="12">
                  <c:v>37</c:v>
                </c:pt>
              </c:numCache>
            </c:numRef>
          </c:val>
          <c:extLst>
            <c:ext xmlns:c16="http://schemas.microsoft.com/office/drawing/2014/chart" uri="{C3380CC4-5D6E-409C-BE32-E72D297353CC}">
              <c16:uniqueId val="{00000003-DA9B-4867-AA20-868B6DCFB6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198</c:v>
                </c:pt>
                <c:pt idx="3">
                  <c:v>197</c:v>
                </c:pt>
                <c:pt idx="6">
                  <c:v>199</c:v>
                </c:pt>
                <c:pt idx="9">
                  <c:v>202</c:v>
                </c:pt>
                <c:pt idx="12">
                  <c:v>185</c:v>
                </c:pt>
              </c:numCache>
            </c:numRef>
          </c:val>
          <c:extLst>
            <c:ext xmlns:c16="http://schemas.microsoft.com/office/drawing/2014/chart" uri="{C3380CC4-5D6E-409C-BE32-E72D297353CC}">
              <c16:uniqueId val="{00000004-DA9B-4867-AA20-868B6DCFB6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9B-4867-AA20-868B6DCFB6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9B-4867-AA20-868B6DCFB6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472</c:v>
                </c:pt>
                <c:pt idx="3">
                  <c:v>438</c:v>
                </c:pt>
                <c:pt idx="6">
                  <c:v>493</c:v>
                </c:pt>
                <c:pt idx="9">
                  <c:v>521</c:v>
                </c:pt>
                <c:pt idx="12">
                  <c:v>525</c:v>
                </c:pt>
              </c:numCache>
            </c:numRef>
          </c:val>
          <c:extLst>
            <c:ext xmlns:c16="http://schemas.microsoft.com/office/drawing/2014/chart" uri="{C3380CC4-5D6E-409C-BE32-E72D297353CC}">
              <c16:uniqueId val="{00000007-DA9B-4867-AA20-868B6DCFB6C8}"/>
            </c:ext>
          </c:extLst>
        </c:ser>
        <c:dLbls>
          <c:showLegendKey val="0"/>
          <c:showVal val="0"/>
          <c:showCatName val="0"/>
          <c:showSerName val="0"/>
          <c:showPercent val="0"/>
          <c:showBubbleSize val="0"/>
        </c:dLbls>
        <c:gapWidth val="100"/>
        <c:overlap val="100"/>
        <c:axId val="127063552"/>
        <c:axId val="127065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c:v>
                </c:pt>
                <c:pt idx="2">
                  <c:v>#N/A</c:v>
                </c:pt>
                <c:pt idx="3">
                  <c:v>#N/A</c:v>
                </c:pt>
                <c:pt idx="4">
                  <c:v>139</c:v>
                </c:pt>
                <c:pt idx="5">
                  <c:v>#N/A</c:v>
                </c:pt>
                <c:pt idx="6">
                  <c:v>#N/A</c:v>
                </c:pt>
                <c:pt idx="7">
                  <c:v>256</c:v>
                </c:pt>
                <c:pt idx="8">
                  <c:v>#N/A</c:v>
                </c:pt>
                <c:pt idx="9">
                  <c:v>#N/A</c:v>
                </c:pt>
                <c:pt idx="10">
                  <c:v>309</c:v>
                </c:pt>
                <c:pt idx="11">
                  <c:v>#N/A</c:v>
                </c:pt>
                <c:pt idx="12">
                  <c:v>#N/A</c:v>
                </c:pt>
                <c:pt idx="13">
                  <c:v>265</c:v>
                </c:pt>
                <c:pt idx="14">
                  <c:v>#N/A</c:v>
                </c:pt>
              </c:numCache>
            </c:numRef>
          </c:val>
          <c:smooth val="0"/>
          <c:extLst>
            <c:ext xmlns:c16="http://schemas.microsoft.com/office/drawing/2014/chart" uri="{C3380CC4-5D6E-409C-BE32-E72D297353CC}">
              <c16:uniqueId val="{00000008-DA9B-4867-AA20-868B6DCFB6C8}"/>
            </c:ext>
          </c:extLst>
        </c:ser>
        <c:dLbls>
          <c:showLegendKey val="0"/>
          <c:showVal val="0"/>
          <c:showCatName val="0"/>
          <c:showSerName val="0"/>
          <c:showPercent val="0"/>
          <c:showBubbleSize val="0"/>
        </c:dLbls>
        <c:marker val="1"/>
        <c:smooth val="0"/>
        <c:axId val="127063552"/>
        <c:axId val="127065088"/>
      </c:lineChart>
      <c:catAx>
        <c:axId val="12706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65088"/>
        <c:crosses val="autoZero"/>
        <c:auto val="1"/>
        <c:lblAlgn val="ctr"/>
        <c:lblOffset val="100"/>
        <c:tickLblSkip val="1"/>
        <c:tickMarkSkip val="1"/>
        <c:noMultiLvlLbl val="0"/>
      </c:catAx>
      <c:valAx>
        <c:axId val="12706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63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6955</c:v>
                </c:pt>
                <c:pt idx="5">
                  <c:v>6868</c:v>
                </c:pt>
                <c:pt idx="8">
                  <c:v>7049</c:v>
                </c:pt>
                <c:pt idx="11">
                  <c:v>6412</c:v>
                </c:pt>
                <c:pt idx="14">
                  <c:v>6323</c:v>
                </c:pt>
              </c:numCache>
            </c:numRef>
          </c:val>
          <c:extLst>
            <c:ext xmlns:c16="http://schemas.microsoft.com/office/drawing/2014/chart" uri="{C3380CC4-5D6E-409C-BE32-E72D297353CC}">
              <c16:uniqueId val="{00000000-0911-41B7-81C5-D80D096BBC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c:v>
                </c:pt>
                <c:pt idx="5">
                  <c:v>11</c:v>
                </c:pt>
                <c:pt idx="8">
                  <c:v>3</c:v>
                </c:pt>
                <c:pt idx="11">
                  <c:v>2</c:v>
                </c:pt>
                <c:pt idx="14">
                  <c:v>0</c:v>
                </c:pt>
              </c:numCache>
            </c:numRef>
          </c:val>
          <c:extLst>
            <c:ext xmlns:c16="http://schemas.microsoft.com/office/drawing/2014/chart" uri="{C3380CC4-5D6E-409C-BE32-E72D297353CC}">
              <c16:uniqueId val="{00000001-0911-41B7-81C5-D80D096BBC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2008</c:v>
                </c:pt>
                <c:pt idx="5">
                  <c:v>2199</c:v>
                </c:pt>
                <c:pt idx="8">
                  <c:v>2257</c:v>
                </c:pt>
                <c:pt idx="11">
                  <c:v>2223</c:v>
                </c:pt>
                <c:pt idx="14">
                  <c:v>1832</c:v>
                </c:pt>
              </c:numCache>
            </c:numRef>
          </c:val>
          <c:extLst>
            <c:ext xmlns:c16="http://schemas.microsoft.com/office/drawing/2014/chart" uri="{C3380CC4-5D6E-409C-BE32-E72D297353CC}">
              <c16:uniqueId val="{00000002-0911-41B7-81C5-D80D096BBC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1-41B7-81C5-D80D096BBC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1-41B7-81C5-D80D096BBC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11-41B7-81C5-D80D096BBC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802</c:v>
                </c:pt>
                <c:pt idx="3">
                  <c:v>766</c:v>
                </c:pt>
                <c:pt idx="6">
                  <c:v>730</c:v>
                </c:pt>
                <c:pt idx="9">
                  <c:v>735</c:v>
                </c:pt>
                <c:pt idx="12">
                  <c:v>717</c:v>
                </c:pt>
              </c:numCache>
            </c:numRef>
          </c:val>
          <c:extLst>
            <c:ext xmlns:c16="http://schemas.microsoft.com/office/drawing/2014/chart" uri="{C3380CC4-5D6E-409C-BE32-E72D297353CC}">
              <c16:uniqueId val="{00000006-0911-41B7-81C5-D80D096BBC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398</c:v>
                </c:pt>
                <c:pt idx="3">
                  <c:v>379</c:v>
                </c:pt>
                <c:pt idx="6">
                  <c:v>346</c:v>
                </c:pt>
                <c:pt idx="9">
                  <c:v>312</c:v>
                </c:pt>
                <c:pt idx="12">
                  <c:v>200</c:v>
                </c:pt>
              </c:numCache>
            </c:numRef>
          </c:val>
          <c:extLst>
            <c:ext xmlns:c16="http://schemas.microsoft.com/office/drawing/2014/chart" uri="{C3380CC4-5D6E-409C-BE32-E72D297353CC}">
              <c16:uniqueId val="{00000007-0911-41B7-81C5-D80D096BBC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979</c:v>
                </c:pt>
                <c:pt idx="3">
                  <c:v>941</c:v>
                </c:pt>
                <c:pt idx="6">
                  <c:v>871</c:v>
                </c:pt>
                <c:pt idx="9">
                  <c:v>813</c:v>
                </c:pt>
                <c:pt idx="12">
                  <c:v>541</c:v>
                </c:pt>
              </c:numCache>
            </c:numRef>
          </c:val>
          <c:extLst>
            <c:ext xmlns:c16="http://schemas.microsoft.com/office/drawing/2014/chart" uri="{C3380CC4-5D6E-409C-BE32-E72D297353CC}">
              <c16:uniqueId val="{00000008-0911-41B7-81C5-D80D096BBC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468</c:v>
                </c:pt>
                <c:pt idx="3">
                  <c:v>438</c:v>
                </c:pt>
                <c:pt idx="6">
                  <c:v>850</c:v>
                </c:pt>
                <c:pt idx="9">
                  <c:v>289</c:v>
                </c:pt>
                <c:pt idx="12">
                  <c:v>55</c:v>
                </c:pt>
              </c:numCache>
            </c:numRef>
          </c:val>
          <c:extLst>
            <c:ext xmlns:c16="http://schemas.microsoft.com/office/drawing/2014/chart" uri="{C3380CC4-5D6E-409C-BE32-E72D297353CC}">
              <c16:uniqueId val="{00000009-0911-41B7-81C5-D80D096BBC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4591</c:v>
                </c:pt>
                <c:pt idx="3">
                  <c:v>4739</c:v>
                </c:pt>
                <c:pt idx="6">
                  <c:v>4773</c:v>
                </c:pt>
                <c:pt idx="9">
                  <c:v>4890</c:v>
                </c:pt>
                <c:pt idx="12">
                  <c:v>4964</c:v>
                </c:pt>
              </c:numCache>
            </c:numRef>
          </c:val>
          <c:extLst>
            <c:ext xmlns:c16="http://schemas.microsoft.com/office/drawing/2014/chart" uri="{C3380CC4-5D6E-409C-BE32-E72D297353CC}">
              <c16:uniqueId val="{0000000A-0911-41B7-81C5-D80D096BBC42}"/>
            </c:ext>
          </c:extLst>
        </c:ser>
        <c:dLbls>
          <c:showLegendKey val="0"/>
          <c:showVal val="0"/>
          <c:showCatName val="0"/>
          <c:showSerName val="0"/>
          <c:showPercent val="0"/>
          <c:showBubbleSize val="0"/>
        </c:dLbls>
        <c:gapWidth val="100"/>
        <c:overlap val="100"/>
        <c:axId val="126971904"/>
        <c:axId val="126973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911-41B7-81C5-D80D096BBC42}"/>
            </c:ext>
          </c:extLst>
        </c:ser>
        <c:dLbls>
          <c:showLegendKey val="0"/>
          <c:showVal val="0"/>
          <c:showCatName val="0"/>
          <c:showSerName val="0"/>
          <c:showPercent val="0"/>
          <c:showBubbleSize val="0"/>
        </c:dLbls>
        <c:marker val="1"/>
        <c:smooth val="0"/>
        <c:axId val="126971904"/>
        <c:axId val="126973440"/>
      </c:lineChart>
      <c:catAx>
        <c:axId val="1269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973440"/>
        <c:crosses val="autoZero"/>
        <c:auto val="1"/>
        <c:lblAlgn val="ctr"/>
        <c:lblOffset val="100"/>
        <c:tickLblSkip val="1"/>
        <c:tickMarkSkip val="1"/>
        <c:noMultiLvlLbl val="0"/>
      </c:catAx>
      <c:valAx>
        <c:axId val="126973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879</c:v>
                </c:pt>
                <c:pt idx="1">
                  <c:v>832</c:v>
                </c:pt>
                <c:pt idx="2">
                  <c:v>659</c:v>
                </c:pt>
              </c:numCache>
            </c:numRef>
          </c:val>
          <c:extLst>
            <c:ext xmlns:c16="http://schemas.microsoft.com/office/drawing/2014/chart" uri="{C3380CC4-5D6E-409C-BE32-E72D297353CC}">
              <c16:uniqueId val="{00000000-6832-40EE-B596-05927C8371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c:v>
                </c:pt>
                <c:pt idx="1">
                  <c:v>95</c:v>
                </c:pt>
                <c:pt idx="2">
                  <c:v>115</c:v>
                </c:pt>
              </c:numCache>
            </c:numRef>
          </c:val>
          <c:extLst>
            <c:ext xmlns:c16="http://schemas.microsoft.com/office/drawing/2014/chart" uri="{C3380CC4-5D6E-409C-BE32-E72D297353CC}">
              <c16:uniqueId val="{00000001-6832-40EE-B596-05927C8371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1163</c:v>
                </c:pt>
                <c:pt idx="1">
                  <c:v>1097</c:v>
                </c:pt>
                <c:pt idx="2">
                  <c:v>840</c:v>
                </c:pt>
              </c:numCache>
            </c:numRef>
          </c:val>
          <c:extLst>
            <c:ext xmlns:c16="http://schemas.microsoft.com/office/drawing/2014/chart" uri="{C3380CC4-5D6E-409C-BE32-E72D297353CC}">
              <c16:uniqueId val="{00000002-6832-40EE-B596-05927C837130}"/>
            </c:ext>
          </c:extLst>
        </c:ser>
        <c:dLbls>
          <c:showLegendKey val="0"/>
          <c:showVal val="0"/>
          <c:showCatName val="0"/>
          <c:showSerName val="0"/>
          <c:showPercent val="0"/>
          <c:showBubbleSize val="0"/>
        </c:dLbls>
        <c:gapWidth val="120"/>
        <c:overlap val="100"/>
        <c:axId val="116716672"/>
        <c:axId val="116718208"/>
      </c:barChart>
      <c:catAx>
        <c:axId val="1167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6718208"/>
        <c:crosses val="autoZero"/>
        <c:auto val="1"/>
        <c:lblAlgn val="ctr"/>
        <c:lblOffset val="100"/>
        <c:tickLblSkip val="1"/>
        <c:tickMarkSkip val="1"/>
        <c:noMultiLvlLbl val="0"/>
      </c:catAx>
      <c:valAx>
        <c:axId val="1167182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67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{6FD5F01A-11D9-4E14-B61C-BFCDEB561770}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E76-4F6F-8419-8D83CC30B8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{4AB49A8B-850C-4BD3-89EB-58EA9F27C379}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76-4F6F-8419-8D83CC30B8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{65AC2FD1-9CC7-4D97-9BCD-165796142CCB}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76-4F6F-8419-8D83CC30B8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{2B6DDC48-8C5E-4B89-9739-6DCFEBC34AC8}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76-4F6F-8419-8D83CC30B8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{4D994748-12DD-40A0-B04A-E5368307C50D}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76-4F6F-8419-8D83CC30B8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{41C69A85-2E6E-4124-9921-4316AB0208D1}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E76-4F6F-8419-8D83CC30B8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{21EDB29B-D4D0-40C7-AB88-224AF127882A}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E76-4F6F-8419-8D83CC30B8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{FFB041BC-0B51-4983-B8FA-B06A3579C14E}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E76-4F6F-8419-8D83CC30B8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{1A090011-EE71-4B33-B55C-A1DD1F40B847}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E76-4F6F-8419-8D83CC30B8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50.4</c:v>
                </c:pt>
                <c:pt idx="16">
                  <c:v>60.8</c:v>
                </c:pt>
                <c:pt idx="24">
                  <c:v>61.1</c:v>
                </c:pt>
                <c:pt idx="32">
                  <c:v>62.2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E76-4F6F-8419-8D83CC30B8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{F9AE8070-F578-4C19-9482-3CBBEE4649F4}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E76-4F6F-8419-8D83CC30B8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{8DF9B057-40AA-4B5B-88C9-D94EFD9B3F49}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76-4F6F-8419-8D83CC30B8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{81D02FD9-7DA6-4172-A609-FE78CD23E564}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76-4F6F-8419-8D83CC30B8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{42FED8C7-42CF-4785-9CA3-77CA9FC9DD74}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76-4F6F-8419-8D83CC30B8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{6BC642DB-A7FC-4478-B511-9B4AC9F8B241}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76-4F6F-8419-8D83CC30B8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{610E4E15-F4F2-4AA5-BFFB-C25DDC92D59F}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E76-4F6F-8419-8D83CC30B8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{1ABCB466-F876-4DCC-A537-9B321CE44EB6}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E76-4F6F-8419-8D83CC30B8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{C9488137-719B-4088-8931-2343A929A15D}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E76-4F6F-8419-8D83CC30B8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{F1434C43-89C7-4233-8A81-704F8F50704C}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E76-4F6F-8419-8D83CC30B8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58.7</c:v>
                </c:pt>
                <c:pt idx="24">
                  <c:v>59.2</c:v>
                </c:pt>
                <c:pt idx="32">
                  <c:v>60.7</c:v>
                </c:pt>
              </c:numCache>
            </c:numRef>
          </c:xVal>
          <c:yVal>
            <c:numRef>
              <c:f>公会計指標分析・財政指標組合せ分析表!$BP$55:$DC$55</c:f>
              <c:numCache>
                <c:formatCode>#,##0.0;"▲ "#,##0.0</c:formatCode>
                <c:ptCount val="40"/>
                <c:pt idx="8">
                  <c:v>27</c:v>
                </c:pt>
                <c:pt idx="16">
                  <c:v>25.4</c:v>
                </c:pt>
                <c:pt idx="24">
                  <c:v>23.4</c:v>
                </c:pt>
                <c:pt idx="32">
                  <c:v>7.7</c:v>
                </c:pt>
              </c:numCache>
            </c:numRef>
          </c:yVal>
          <c:smooth val="0"/>
          <c:extLst>
            <c:ext xmlns:c16="http://schemas.microsoft.com/office/drawing/2014/chart" uri="{C3380CC4-5D6E-409C-BE32-E72D297353CC}">
              <c16:uniqueId val="{00000013-BE76-4F6F-8419-8D83CC30B882}"/>
            </c:ext>
          </c:extLst>
        </c:ser>
        <c:dLbls>
          <c:showLegendKey val="0"/>
          <c:showVal val="1"/>
          <c:showCatName val="0"/>
          <c:showSerName val="0"/>
          <c:showPercent val="0"/>
          <c:showBubbleSize val="0"/>
        </c:dLbls>
        <c:axId val="46179840"/>
        <c:axId val="46181760"/>
      </c:scatterChart>
      <c:valAx>
        <c:axId val="46179840"/>
        <c:scaling>
          <c:orientation val="minMax"/>
          <c:max val="61"/>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{F7524723-59CB-41AE-B731-37A4E17D856A}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A52-4E31-840B-3CEA195918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{B5B9653E-15DA-4149-A03A-ED53066F11F6}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52-4E31-840B-3CEA195918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{70CFD6F2-60CF-4344-91DB-D3D45A4568AE}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52-4E31-840B-3CEA195918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{21A95E9D-9B31-4154-8BF6-7E1AC89AF1AD}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52-4E31-840B-3CEA195918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{87A23F0E-EBE5-4A08-9339-32D29D2AA97F}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52-4E31-840B-3CEA1959188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{6F16F16E-28D7-4C87-B574-2A0E1AEBB8C0}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A52-4E31-840B-3CEA1959188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{87C22103-F065-4B23-95CE-D6340B94A264}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A52-4E31-840B-3CEA1959188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{47116DD1-66F4-453F-BBEB-A0AD0D1FAF5C}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A52-4E31-840B-3CEA1959188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{A41CCF99-EBA1-4464-992A-5C4B454C485C}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A52-4E31-840B-3CEA195918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5.2</c:v>
                </c:pt>
                <c:pt idx="16">
                  <c:v>6.6</c:v>
                </c:pt>
                <c:pt idx="24">
                  <c:v>8.8000000000000007</c:v>
                </c:pt>
                <c:pt idx="32">
                  <c:v>10.4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52-4E31-840B-3CEA195918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{696F115A-69E8-42D4-9EA3-48143AE893CC}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A52-4E31-840B-3CEA195918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{BA14F42C-3360-447A-8CBF-BF58850404AE}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52-4E31-840B-3CEA195918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{23310CCF-B41A-478C-8210-C81023C08819}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52-4E31-840B-3CEA195918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{2F0D592E-33EA-4D8B-BCD3-26EF32C8EAC6}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52-4E31-840B-3CEA195918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{7D058648-9F81-40A5-A29B-66E4230F33D2}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52-4E31-840B-3CEA1959188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{2C917E28-8302-4A64-99F1-5D0DF7AA8202}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A52-4E31-840B-3CEA1959188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{EC07A04C-E9C5-4C04-8DB7-28071328CB22}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A52-4E31-840B-3CEA1959188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{5A7AC72B-2C70-47AA-8030-973E9ADE7214}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A52-4E31-840B-3CEA1959188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{4915FCA7-288B-4F19-A4CA-AC52FC5EC7B0}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A52-4E31-840B-3CEA195918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8.6999999999999993</c:v>
                </c:pt>
                <c:pt idx="16">
                  <c:v>8.6</c:v>
                </c:pt>
                <c:pt idx="24">
                  <c:v>8.5</c:v>
                </c:pt>
                <c:pt idx="32">
                  <c:v>8.6</c:v>
                </c:pt>
              </c:numCache>
            </c:numRef>
          </c:xVal>
          <c:yVal>
            <c:numRef>
              <c:f>公会計指標分析・財政指標組合せ分析表!$BP$77:$DC$77</c:f>
              <c:numCache>
                <c:formatCode>#,##0.0;"▲ "#,##0.0</c:formatCode>
                <c:ptCount val="40"/>
                <c:pt idx="0">
                  <c:v>10.199999999999999</c:v>
                </c:pt>
                <c:pt idx="8">
                  <c:v>27</c:v>
                </c:pt>
                <c:pt idx="16">
                  <c:v>25.4</c:v>
                </c:pt>
                <c:pt idx="24">
                  <c:v>23.4</c:v>
                </c:pt>
                <c:pt idx="32">
                  <c:v>7.7</c:v>
                </c:pt>
              </c:numCache>
            </c:numRef>
          </c:yVal>
          <c:smooth val="0"/>
          <c:extLst>
            <c:ext xmlns:c16="http://schemas.microsoft.com/office/drawing/2014/chart" uri="{C3380CC4-5D6E-409C-BE32-E72D297353CC}">
              <c16:uniqueId val="{00000013-1A52-4E31-840B-3CEA1959188A}"/>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年度をピークに連続して減少していたが、平成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年連続で増加に転じている。よって分子についても同様である。</a:t>
          </a:r>
          <a:endParaRPr lang="ja-JP" altLang="ja-JP" sz="1400">
            <a:effectLst/>
          </a:endParaRPr>
        </a:p>
        <a:p>
          <a:r>
            <a:rPr kumimoji="1" lang="ja-JP" altLang="ja-JP" sz="1100">
              <a:solidFill>
                <a:schemeClr val="dk1"/>
              </a:solidFill>
              <a:effectLst/>
              <a:latin typeface="+mn-lt"/>
              <a:ea typeface="+mn-ea"/>
              <a:cs typeface="+mn-cs"/>
            </a:rPr>
            <a:t>　今後も、消防・防災施設建設事業や社会資本整備総合交付金事業等大型建設事業の起債償還額の増加に伴い実質公債費比率の上昇が見込まれている。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年度をピークに連続して減少し、平成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年度は、将来負担比率を充当可能財源等が上回り、数値なしとなった。</a:t>
          </a:r>
          <a:endParaRPr lang="ja-JP" altLang="ja-JP" sz="1400">
            <a:effectLst/>
          </a:endParaRPr>
        </a:p>
        <a:p>
          <a:r>
            <a:rPr kumimoji="1" lang="ja-JP" altLang="ja-JP" sz="1100">
              <a:solidFill>
                <a:schemeClr val="dk1"/>
              </a:solidFill>
              <a:effectLst/>
              <a:latin typeface="+mn-lt"/>
              <a:ea typeface="+mn-ea"/>
              <a:cs typeface="+mn-cs"/>
            </a:rPr>
            <a:t>　また、将来負担額から充当可能財源等を控除したものが将来負担比率の分子であるが、将来負担額の構成は、一般会計等に係る地方債の現在高が</a:t>
          </a:r>
          <a:r>
            <a:rPr kumimoji="1" lang="en-US" altLang="ja-JP" sz="1100">
              <a:solidFill>
                <a:schemeClr val="dk1"/>
              </a:solidFill>
              <a:effectLst/>
              <a:latin typeface="+mn-lt"/>
              <a:ea typeface="+mn-ea"/>
              <a:cs typeface="+mn-cs"/>
            </a:rPr>
            <a:t>76.6</a:t>
          </a:r>
          <a:r>
            <a:rPr kumimoji="1" lang="ja-JP" altLang="ja-JP" sz="1100">
              <a:solidFill>
                <a:schemeClr val="dk1"/>
              </a:solidFill>
              <a:effectLst/>
              <a:latin typeface="+mn-lt"/>
              <a:ea typeface="+mn-ea"/>
              <a:cs typeface="+mn-cs"/>
            </a:rPr>
            <a:t>％、公営企業債等繰入見込額が</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％となっており、充当可能財源等の構成は、基準財政需要額算入見込額</a:t>
          </a:r>
          <a:r>
            <a:rPr kumimoji="1" lang="en-US" altLang="ja-JP" sz="1100">
              <a:solidFill>
                <a:schemeClr val="dk1"/>
              </a:solidFill>
              <a:effectLst/>
              <a:latin typeface="+mn-lt"/>
              <a:ea typeface="+mn-ea"/>
              <a:cs typeface="+mn-cs"/>
            </a:rPr>
            <a:t>77.5</a:t>
          </a:r>
          <a:r>
            <a:rPr kumimoji="1" lang="ja-JP" altLang="ja-JP" sz="1100">
              <a:solidFill>
                <a:schemeClr val="dk1"/>
              </a:solidFill>
              <a:effectLst/>
              <a:latin typeface="+mn-lt"/>
              <a:ea typeface="+mn-ea"/>
              <a:cs typeface="+mn-cs"/>
            </a:rPr>
            <a:t>％、充当可能基金が</a:t>
          </a:r>
          <a:r>
            <a:rPr kumimoji="1" lang="en-US" altLang="ja-JP" sz="1100">
              <a:solidFill>
                <a:schemeClr val="dk1"/>
              </a:solidFill>
              <a:effectLst/>
              <a:latin typeface="+mn-lt"/>
              <a:ea typeface="+mn-ea"/>
              <a:cs typeface="+mn-cs"/>
            </a:rPr>
            <a:t>22.5</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長野県池田町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・減債基金においては、</a:t>
          </a:r>
          <a:r>
            <a:rPr kumimoji="1" lang="ja-JP" altLang="ja-JP" sz="1100" b="0" i="0" baseline="0">
              <a:solidFill>
                <a:schemeClr val="dk1"/>
              </a:solidFill>
              <a:effectLst/>
              <a:latin typeface="+mn-lt"/>
              <a:ea typeface="+mn-ea"/>
              <a:cs typeface="+mn-cs"/>
            </a:rPr>
            <a:t>過去に起債した大型事業分の繰上償還を</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年度に実施するため、関係税の増収分等を</a:t>
          </a:r>
          <a:r>
            <a:rPr kumimoji="1" lang="en-US" altLang="ja-JP" sz="1100" b="0" i="0" baseline="0">
              <a:solidFill>
                <a:schemeClr val="dk1"/>
              </a:solidFill>
              <a:effectLst/>
              <a:latin typeface="+mn-lt"/>
              <a:ea typeface="+mn-ea"/>
              <a:cs typeface="+mn-cs"/>
            </a:rPr>
            <a:t>20,000</a:t>
          </a:r>
          <a:r>
            <a:rPr kumimoji="1" lang="ja-JP" altLang="ja-JP" sz="1100" b="0" i="0" baseline="0">
              <a:solidFill>
                <a:schemeClr val="dk1"/>
              </a:solidFill>
              <a:effectLst/>
              <a:latin typeface="+mn-lt"/>
              <a:ea typeface="+mn-ea"/>
              <a:cs typeface="+mn-cs"/>
            </a:rPr>
            <a:t>千円の積立を行ったことによる増</a:t>
          </a:r>
          <a:r>
            <a:rPr kumimoji="1" lang="ja-JP" altLang="en-US" sz="1100" b="0" i="0" baseline="0">
              <a:solidFill>
                <a:schemeClr val="dk1"/>
              </a:solidFill>
              <a:effectLst/>
              <a:latin typeface="+mn-lt"/>
              <a:ea typeface="+mn-ea"/>
              <a:cs typeface="+mn-cs"/>
            </a:rPr>
            <a:t>。一方、</a:t>
          </a:r>
          <a:r>
            <a:rPr kumimoji="1" lang="ja-JP" altLang="ja-JP" sz="1100" b="0" i="0" baseline="0">
              <a:solidFill>
                <a:schemeClr val="dk1"/>
              </a:solidFill>
              <a:effectLst/>
              <a:latin typeface="+mn-lt"/>
              <a:ea typeface="+mn-ea"/>
              <a:cs typeface="+mn-cs"/>
            </a:rPr>
            <a:t>てるてる坊主のふるさと応援基金については、</a:t>
          </a:r>
          <a:r>
            <a:rPr kumimoji="1" lang="ja-JP" altLang="en-US" sz="1100" b="0" i="0" baseline="0">
              <a:solidFill>
                <a:schemeClr val="dk1"/>
              </a:solidFill>
              <a:effectLst/>
              <a:latin typeface="+mn-lt"/>
              <a:ea typeface="+mn-ea"/>
              <a:cs typeface="+mn-cs"/>
            </a:rPr>
            <a:t>該当事業へ充当したため減</a:t>
          </a:r>
          <a:r>
            <a:rPr kumimoji="1" lang="ja-JP" altLang="ja-JP" sz="1100" b="0" i="0" baseline="0">
              <a:solidFill>
                <a:schemeClr val="dk1"/>
              </a:solidFill>
              <a:effectLst/>
              <a:latin typeface="+mn-lt"/>
              <a:ea typeface="+mn-ea"/>
              <a:cs typeface="+mn-cs"/>
            </a:rPr>
            <a:t>。財政調整基金、公共施設等整備基金については、平成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年度より執行している社会資本整備総合交付金事業などの大型事業の実施に伴い、各基金を取崩し一般会計へ繰り入れたため減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・基金の使途</a:t>
          </a:r>
          <a:r>
            <a:rPr kumimoji="1" lang="ja-JP" altLang="en-US"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明確化を図るため、財政調整基金を取崩し、個々の特定目的基金に積み立てていくことも検討が必要かと考える。</a:t>
          </a:r>
          <a:endParaRPr lang="ja-JP" altLang="ja-JP" sz="1400">
            <a:effectLst/>
          </a:endParaRPr>
        </a:p>
        <a:p>
          <a:r>
            <a:rPr kumimoji="1" lang="ja-JP" altLang="ja-JP" sz="1100">
              <a:solidFill>
                <a:schemeClr val="dk1"/>
              </a:solidFill>
              <a:effectLst/>
              <a:latin typeface="+mn-lt"/>
              <a:ea typeface="+mn-ea"/>
              <a:cs typeface="+mn-cs"/>
            </a:rPr>
            <a:t>　・短期的には減債基金において、微増傾向にあるが、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年度に繰上償還を行うことにより皆減となることが予想される。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・公共施設等整備基金：公共施設等の整備充実に使用。</a:t>
          </a:r>
          <a:endParaRPr lang="ja-JP" altLang="ja-JP" sz="1400">
            <a:effectLst/>
          </a:endParaRPr>
        </a:p>
        <a:p>
          <a:r>
            <a:rPr lang="ja-JP" altLang="ja-JP" sz="1100">
              <a:solidFill>
                <a:schemeClr val="dk1"/>
              </a:solidFill>
              <a:effectLst/>
              <a:latin typeface="+mn-lt"/>
              <a:ea typeface="+mn-ea"/>
              <a:cs typeface="+mn-cs"/>
            </a:rPr>
            <a:t>・福祉基金：福祉活動の促進と、快適な生活環境の形成等を図ることにより、住みよい長寿社会と生きがいのある町づくりのための事業へ利用。</a:t>
          </a:r>
          <a:endParaRPr lang="ja-JP" altLang="ja-JP" sz="1400">
            <a:effectLst/>
          </a:endParaRPr>
        </a:p>
        <a:p>
          <a:r>
            <a:rPr lang="ja-JP" altLang="ja-JP" sz="1100">
              <a:solidFill>
                <a:schemeClr val="dk1"/>
              </a:solidFill>
              <a:effectLst/>
              <a:latin typeface="+mn-lt"/>
              <a:ea typeface="+mn-ea"/>
              <a:cs typeface="+mn-cs"/>
            </a:rPr>
            <a:t>・てるてる坊主のふるさと応援基金：池田町の豊かな自然環境や文化資源等を活かしたまちづくりを進めるにあたり、特色あるふるさとづくりと魅力的なまちづくりを推進する事業へ使用。</a:t>
          </a:r>
          <a:endParaRPr lang="ja-JP" altLang="ja-JP" sz="1400">
            <a:effectLst/>
          </a:endParaRPr>
        </a:p>
        <a:p>
          <a:r>
            <a:rPr kumimoji="1" lang="ja-JP" altLang="ja-JP" sz="1100">
              <a:solidFill>
                <a:schemeClr val="dk1"/>
              </a:solidFill>
              <a:effectLst/>
              <a:latin typeface="+mn-lt"/>
              <a:ea typeface="+mn-ea"/>
              <a:cs typeface="+mn-cs"/>
            </a:rPr>
            <a:t>・土地開発基金：</a:t>
          </a:r>
          <a:r>
            <a:rPr lang="ja-JP" altLang="ja-JP" sz="1100">
              <a:solidFill>
                <a:schemeClr val="dk1"/>
              </a:solidFill>
              <a:effectLst/>
              <a:latin typeface="+mn-lt"/>
              <a:ea typeface="+mn-ea"/>
              <a:cs typeface="+mn-cs"/>
            </a:rPr>
            <a:t>公用若しくは公共用に供する土地又は公共の利益のために取得する必要のある土地をあらかじめ取得することにより、事業の円滑な執行を</a:t>
          </a:r>
          <a:r>
            <a:rPr lang="ja-JP" altLang="en-US" sz="1100">
              <a:solidFill>
                <a:srgbClr val="FF0000"/>
              </a:solidFill>
              <a:effectLst/>
              <a:latin typeface="+mn-lt"/>
              <a:ea typeface="+mn-ea"/>
              <a:cs typeface="+mn-cs"/>
            </a:rPr>
            <a:t>図る</a:t>
          </a:r>
          <a:r>
            <a:rPr lang="ja-JP" altLang="ja-JP" sz="1100">
              <a:solidFill>
                <a:schemeClr val="dk1"/>
              </a:solidFill>
              <a:effectLst/>
              <a:latin typeface="+mn-lt"/>
              <a:ea typeface="+mn-ea"/>
              <a:cs typeface="+mn-cs"/>
            </a:rPr>
            <a:t>ために使用。</a:t>
          </a:r>
          <a:endParaRPr lang="ja-JP" altLang="ja-JP" sz="1400">
            <a:effectLst/>
          </a:endParaRPr>
        </a:p>
        <a:p>
          <a:r>
            <a:rPr kumimoji="1" lang="ja-JP" altLang="ja-JP" sz="1100">
              <a:solidFill>
                <a:schemeClr val="dk1"/>
              </a:solidFill>
              <a:effectLst/>
              <a:latin typeface="+mn-lt"/>
              <a:ea typeface="+mn-ea"/>
              <a:cs typeface="+mn-cs"/>
            </a:rPr>
            <a:t>・てるてる坊主基金：</a:t>
          </a:r>
          <a:r>
            <a:rPr lang="ja-JP" altLang="ja-JP" sz="1100">
              <a:solidFill>
                <a:schemeClr val="dk1"/>
              </a:solidFill>
              <a:effectLst/>
              <a:latin typeface="+mn-lt"/>
              <a:ea typeface="+mn-ea"/>
              <a:cs typeface="+mn-cs"/>
            </a:rPr>
            <a:t>作家浅原六朗の功績を讃え、記念事業を実施するために必要な費用及びその他の経費に使用。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・福祉基金、土地開発基金、てるてる坊主基金については変動なし。</a:t>
          </a:r>
          <a:endParaRPr lang="ja-JP" altLang="ja-JP" sz="1400">
            <a:effectLst/>
          </a:endParaRPr>
        </a:p>
        <a:p>
          <a:r>
            <a:rPr kumimoji="1" lang="ja-JP" altLang="ja-JP" sz="1100">
              <a:solidFill>
                <a:schemeClr val="dk1"/>
              </a:solidFill>
              <a:effectLst/>
              <a:latin typeface="+mn-lt"/>
              <a:ea typeface="+mn-ea"/>
              <a:cs typeface="+mn-cs"/>
            </a:rPr>
            <a:t>・公共施設等整備基金については、社会資本整備総合交付金事業などの大型事業の実施に伴い、</a:t>
          </a:r>
          <a:r>
            <a:rPr kumimoji="1" lang="en-US" altLang="ja-JP" sz="1100">
              <a:solidFill>
                <a:schemeClr val="dk1"/>
              </a:solidFill>
              <a:effectLst/>
              <a:latin typeface="+mn-lt"/>
              <a:ea typeface="+mn-ea"/>
              <a:cs typeface="+mn-cs"/>
            </a:rPr>
            <a:t>75,000</a:t>
          </a:r>
          <a:r>
            <a:rPr kumimoji="1" lang="ja-JP" altLang="ja-JP" sz="1100">
              <a:solidFill>
                <a:schemeClr val="dk1"/>
              </a:solidFill>
              <a:effectLst/>
              <a:latin typeface="+mn-lt"/>
              <a:ea typeface="+mn-ea"/>
              <a:cs typeface="+mn-cs"/>
            </a:rPr>
            <a:t>千円を取崩し、一般会計へ繰り入れたため。</a:t>
          </a:r>
          <a:endParaRPr lang="ja-JP" altLang="ja-JP" sz="1400">
            <a:effectLst/>
          </a:endParaRPr>
        </a:p>
        <a:p>
          <a:r>
            <a:rPr kumimoji="1" lang="ja-JP" altLang="ja-JP" sz="1100">
              <a:solidFill>
                <a:schemeClr val="dk1"/>
              </a:solidFill>
              <a:effectLst/>
              <a:latin typeface="+mn-lt"/>
              <a:ea typeface="+mn-ea"/>
              <a:cs typeface="+mn-cs"/>
            </a:rPr>
            <a:t>・てるてる坊主のふるさと応援基金については、ふるさと納税の収入を基金として積立。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・基金としてため込むことを目的とせず、使途にあった基金の利用を推進していく。</a:t>
          </a:r>
          <a:endParaRPr lang="ja-JP" altLang="ja-JP" sz="1400">
            <a:effectLst/>
          </a:endParaRPr>
        </a:p>
        <a:p>
          <a:r>
            <a:rPr kumimoji="1" lang="ja-JP" altLang="ja-JP" sz="1100">
              <a:solidFill>
                <a:schemeClr val="dk1"/>
              </a:solidFill>
              <a:effectLst/>
              <a:latin typeface="+mn-lt"/>
              <a:ea typeface="+mn-ea"/>
              <a:cs typeface="+mn-cs"/>
            </a:rPr>
            <a:t>・特に公共施設等整備基金については、公共施設（学校）の大規模改修及び空調整備事業に充当をする予定である。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社会資本整備交付金事業等の大型事業の実施により、</a:t>
          </a:r>
          <a:r>
            <a:rPr kumimoji="1" lang="en-US" altLang="ja-JP" sz="1100">
              <a:solidFill>
                <a:schemeClr val="dk1"/>
              </a:solidFill>
              <a:effectLst/>
              <a:latin typeface="+mn-lt"/>
              <a:ea typeface="+mn-ea"/>
              <a:cs typeface="+mn-cs"/>
            </a:rPr>
            <a:t>173,000</a:t>
          </a:r>
          <a:r>
            <a:rPr kumimoji="1" lang="ja-JP" altLang="ja-JP" sz="1100">
              <a:solidFill>
                <a:schemeClr val="dk1"/>
              </a:solidFill>
              <a:effectLst/>
              <a:latin typeface="+mn-lt"/>
              <a:ea typeface="+mn-ea"/>
              <a:cs typeface="+mn-cs"/>
            </a:rPr>
            <a:t>千円を取崩し、一般会計へ繰り入れたため。</a:t>
          </a:r>
          <a:endParaRPr kumimoji="0"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今後もしばらくの間、社会資本整備交付金事業及び農地耕作条件改善事業等の大型事業が続くため、計画的に基金の取崩しをおこなっていく予定。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年度の繰上償還に向け、</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千円の積立を行ったことによる増。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強</a:t>
          </a:r>
          <a:r>
            <a:rPr kumimoji="1" lang="ja-JP" altLang="ja-JP" sz="1100">
              <a:solidFill>
                <a:schemeClr val="dk1"/>
              </a:solidFill>
              <a:effectLst/>
              <a:latin typeface="+mn-lt"/>
              <a:ea typeface="+mn-ea"/>
              <a:cs typeface="+mn-cs"/>
            </a:rPr>
            <a:t>の繰上償還を行う予定。過去に起債した大型事業分の繰上償還を実施し、財政の健全化を図る。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37544DF-5671-4D52-B34E-2AF8E81FE3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4245D4-C4BF-49E4-A66C-8356135B05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D82B742-43AB-41C9-870F-7BA4BA06D52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5EF3A70-469A-48BF-88F4-8F8C9088531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C808BCA-21AB-4745-BBBE-6D847AC83E79}"/>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73FFADE-0408-439A-8891-731FD510015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84D0A3F6-6399-4B16-9EE1-5205BB070714}"/>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21F0AAF9-7428-4EA4-ADFF-C94E1345C58C}"/>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A6793C2-76AC-49AF-AC69-06A87EBFEEE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297183B7-0B06-490D-A865-460CBB60B9B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4A94FFC5-E504-4797-A046-E7439D0283A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093D63D-25D0-4B41-8366-33C1C149174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E48472A-DED0-43CD-B800-D5EE3D84BE1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8A9DE277-A84B-41ED-A78C-57991E3F41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7FBA3B1B-DA7E-49D8-89B5-E2F10F69EA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997A354B-FC94-4DE0-AD2A-070E2BFBA08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57315613-BD6B-403C-88C1-44674084C6C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F2F4C85-5F52-44B3-85D9-1BEEA9D575D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E60FD2C1-27D0-4007-89FE-D200F5B855E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93A77DB-39A8-4DFE-BC98-4FA7AE61E7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F415EFC1-49F5-42F6-8CC7-A193DA3638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EB2D9E0-5A29-4466-B0BB-0B73D15996C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22682327-E854-4B43-93F7-DA2CE6FE0B7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42F3811-44C6-496A-B1CA-5676989F81C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FBA53DF-D435-49BD-9B44-B829842307B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B0AC987-2C78-4006-B765-B3597A626F3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43589A95-D5DB-4E52-B152-17B41E0F554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750EEBD1-ADAD-4A56-9530-47211933FDD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486B942F-C7C4-4588-B4B5-3C307622B3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BD7CEC3-DCB3-4A40-B48B-4F96BB3D75C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C627857-2A92-4539-A529-887F467A5E3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8E711880-9B63-4539-A6C5-6121F0413F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3C102271-6602-4B77-ABBA-2A3645F2D20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B12DC06-399D-4EB3-904A-8CE734E10D5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3AEB8C72-F6D0-49DD-BAEC-89871B6F25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8CB8242-BCE9-4320-950E-C03A7860B5D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184308A5-0890-4D9F-AB10-8C6037AEB2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B196E85-02B7-4951-809C-E211A1E1647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A6159F58-CEF6-468B-9F88-008CE5749B42}"/>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00B6D1DC-BB32-49C2-8917-D8EEA312CAB6}"/>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31D27A5D-8DC9-4CBA-A253-5F771466D3F8}"/>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59D7B0CC-64F0-4C5A-A26D-1048888869A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EF60211B-CD47-4172-BB14-841FD53FB0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61D61A0B-EE66-422A-9C54-AEE6B1A3DA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45360EB9-80CB-4351-9197-E7B03786322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FB6CB2AF-D2DC-45A5-9741-E83E9E3601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3B76A038-6383-42A4-8084-716BB5816D9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938190E-E556-437A-AB84-C7D0BCD951D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2E5E902B-E45C-45D6-9EEA-EEE817487F2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7D1717F-46C6-477C-AB4C-A71D7AD0390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6C1406A2-949F-4D3A-BAAF-7ECA14A5ADA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E90E6DF-BFD4-48C9-A255-0FA45941C75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5E08B39-B3D8-4CC2-B374-F559C6637E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15196A7-6F0E-4909-B34C-91E2873C94F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B9D52567-6324-4B45-9B5F-AD63F76BB0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当該団体の有形固定資産減価償却率は平成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年度より類似団体の率を超えている。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計画的な策定や事業実施を行わなければ更に高くなっていくことが予想される。資産が古くなってくると効率性の低下や修繕コスト増加等により設備投資の増加及び設備の更新も必要となってくるため、早急な対応が必要とさ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6919A68-BC5B-4E63-80C3-3D306090F82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A9AE83A-4390-496B-9AFF-0F06D38EF33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B7A8494A-BF0B-4F1D-AD58-98E459D4F8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1AC911C5-9461-4797-982B-80BC44C28B9A}"/>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1107773F-74FF-4604-BF39-E9B9AE97961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AF72850D-434F-4383-9950-D93D7B08E826}"/>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61051868-209F-41F9-9A87-7CB2A1FAC4B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16CA63A8-97DD-4DF1-95E0-55440AAB9B4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B3BAA0A3-331F-4B59-8E2C-7540C8FE6FD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AD0DD256-1F4D-4D03-B571-57A05F52150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5F224F1A-2AFE-4EA8-BC06-4302AED2EDC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56FFE6D3-BD6C-4AA8-A7A3-AC609B5DD94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64D75C39-5FE4-4514-98DF-60FD22043AE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E8D2D5BA-5DC8-41A3-A04E-D95F5C6B8E5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694B5189-02C9-4341-8804-B29E37D6C5D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61441FCA-FF01-4712-9258-15E46603D61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993D0479-C582-4C8B-AB69-0C010DD10CAF}"/>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4FE34239-D289-437F-AC3A-F68301D8450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164828</xdr:rowOff>
    </xdr:from>
    <xdr:to>
      <xdr:col>23</xdr:col>
      <xdr:colOff>85090</xdr:colOff>
      <xdr:row>35</xdr:row>
      <xdr:rowOff>18959</xdr:rowOff>
    </xdr:to>
    <xdr:cxnSp macro="">
      <xdr:nvCxnSpPr>
        <xdr:cNvPr id="75" name="直線コネクタ 74">
          <a:extLst>
            <a:ext uri="{FF2B5EF4-FFF2-40B4-BE49-F238E27FC236}">
              <a16:creationId xmlns:a16="http://schemas.microsoft.com/office/drawing/2014/main" id="{BE9AEDD9-8B40-4C1A-9799-DC228F7155A3}"/>
            </a:ext>
          </a:extLst>
        </xdr:cNvPr>
        <xdr:cNvCxnSpPr/>
      </xdr:nvCxnSpPr>
      <xdr:spPr>
        <a:xfrm flipV="1">
          <a:off x="4760595" y="5394053"/>
          <a:ext cx="1270" cy="139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22786</xdr:rowOff>
    </xdr:from>
    <xdr:ext cx="405111" cy="259045"/>
    <xdr:sp macro="" textlink="">
      <xdr:nvSpPr>
        <xdr:cNvPr id="76" name="有形固定資産減価償却率最小値テキスト">
          <a:extLst>
            <a:ext uri="{FF2B5EF4-FFF2-40B4-BE49-F238E27FC236}">
              <a16:creationId xmlns:a16="http://schemas.microsoft.com/office/drawing/2014/main" id="{D9840419-E3DE-4E19-AF7E-817E2A2863BB}"/>
            </a:ext>
          </a:extLst>
        </xdr:cNvPr>
        <xdr:cNvSpPr txBox="1"/>
      </xdr:nvSpPr>
      <xdr:spPr>
        <a:xfrm>
          <a:off x="4813300" y="679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18959</xdr:rowOff>
    </xdr:from>
    <xdr:to>
      <xdr:col>23</xdr:col>
      <xdr:colOff>174625</xdr:colOff>
      <xdr:row>35</xdr:row>
      <xdr:rowOff>18959</xdr:rowOff>
    </xdr:to>
    <xdr:cxnSp macro="">
      <xdr:nvCxnSpPr>
        <xdr:cNvPr id="77" name="直線コネクタ 76">
          <a:extLst>
            <a:ext uri="{FF2B5EF4-FFF2-40B4-BE49-F238E27FC236}">
              <a16:creationId xmlns:a16="http://schemas.microsoft.com/office/drawing/2014/main" id="{AE0175BB-3D21-4CEB-AC72-1461F6B1DB4A}"/>
            </a:ext>
          </a:extLst>
        </xdr:cNvPr>
        <xdr:cNvCxnSpPr/>
      </xdr:nvCxnSpPr>
      <xdr:spPr>
        <a:xfrm>
          <a:off x="4673600" y="6791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111505</xdr:rowOff>
    </xdr:from>
    <xdr:ext cx="405111" cy="259045"/>
    <xdr:sp macro="" textlink="">
      <xdr:nvSpPr>
        <xdr:cNvPr id="78" name="有形固定資産減価償却率最大値テキスト">
          <a:extLst>
            <a:ext uri="{FF2B5EF4-FFF2-40B4-BE49-F238E27FC236}">
              <a16:creationId xmlns:a16="http://schemas.microsoft.com/office/drawing/2014/main" id="{A29097F9-D367-4FFE-A8AE-407282079D39}"/>
            </a:ext>
          </a:extLst>
        </xdr:cNvPr>
        <xdr:cNvSpPr txBox="1"/>
      </xdr:nvSpPr>
      <xdr:spPr>
        <a:xfrm>
          <a:off x="4813300" y="5169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164828</xdr:rowOff>
    </xdr:from>
    <xdr:to>
      <xdr:col>23</xdr:col>
      <xdr:colOff>174625</xdr:colOff>
      <xdr:row>26</xdr:row>
      <xdr:rowOff>164828</xdr:rowOff>
    </xdr:to>
    <xdr:cxnSp macro="">
      <xdr:nvCxnSpPr>
        <xdr:cNvPr id="79" name="直線コネクタ 78">
          <a:extLst>
            <a:ext uri="{FF2B5EF4-FFF2-40B4-BE49-F238E27FC236}">
              <a16:creationId xmlns:a16="http://schemas.microsoft.com/office/drawing/2014/main" id="{308D3D67-A89A-4A9D-8AFA-63753DBD5D5B}"/>
            </a:ext>
          </a:extLst>
        </xdr:cNvPr>
        <xdr:cNvCxnSpPr/>
      </xdr:nvCxnSpPr>
      <xdr:spPr>
        <a:xfrm>
          <a:off x="4673600" y="539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6276</xdr:rowOff>
    </xdr:from>
    <xdr:ext cx="405111" cy="259045"/>
    <xdr:sp macro="" textlink="">
      <xdr:nvSpPr>
        <xdr:cNvPr id="80" name="有形固定資産減価償却率平均値テキスト">
          <a:extLst>
            <a:ext uri="{FF2B5EF4-FFF2-40B4-BE49-F238E27FC236}">
              <a16:creationId xmlns:a16="http://schemas.microsoft.com/office/drawing/2014/main" id="{8E3B856C-EDCF-4F19-8F0E-C38EDCE270D0}"/>
            </a:ext>
          </a:extLst>
        </xdr:cNvPr>
        <xdr:cNvSpPr txBox="1"/>
      </xdr:nvSpPr>
      <xdr:spPr>
        <a:xfrm>
          <a:off x="4813300" y="60927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27849</xdr:rowOff>
    </xdr:from>
    <xdr:to>
      <xdr:col>23</xdr:col>
      <xdr:colOff>136525</xdr:colOff>
      <xdr:row>31</xdr:row>
      <xdr:rowOff>129449</xdr:rowOff>
    </xdr:to>
    <xdr:sp macro="" textlink="">
      <xdr:nvSpPr>
        <xdr:cNvPr id="81" name="フローチャート: 判断 80">
          <a:extLst>
            <a:ext uri="{FF2B5EF4-FFF2-40B4-BE49-F238E27FC236}">
              <a16:creationId xmlns:a16="http://schemas.microsoft.com/office/drawing/2014/main" id="{F78DDF4E-472E-473C-B988-FCFD7B90C370}"/>
            </a:ext>
          </a:extLst>
        </xdr:cNvPr>
        <xdr:cNvSpPr/>
      </xdr:nvSpPr>
      <xdr:spPr>
        <a:xfrm>
          <a:off x="47117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74114</xdr:rowOff>
    </xdr:from>
    <xdr:to>
      <xdr:col>19</xdr:col>
      <xdr:colOff>187325</xdr:colOff>
      <xdr:row>32</xdr:row>
      <xdr:rowOff>4264</xdr:rowOff>
    </xdr:to>
    <xdr:sp macro="" textlink="">
      <xdr:nvSpPr>
        <xdr:cNvPr id="82" name="フローチャート: 判断 81">
          <a:extLst>
            <a:ext uri="{FF2B5EF4-FFF2-40B4-BE49-F238E27FC236}">
              <a16:creationId xmlns:a16="http://schemas.microsoft.com/office/drawing/2014/main" id="{49E083C8-BFEF-4E65-BA24-781E92C1318C}"/>
            </a:ext>
          </a:extLst>
        </xdr:cNvPr>
        <xdr:cNvSpPr/>
      </xdr:nvSpPr>
      <xdr:spPr>
        <a:xfrm>
          <a:off x="4000500" y="616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83" name="フローチャート: 判断 82">
          <a:extLst>
            <a:ext uri="{FF2B5EF4-FFF2-40B4-BE49-F238E27FC236}">
              <a16:creationId xmlns:a16="http://schemas.microsoft.com/office/drawing/2014/main" id="{93A10523-E6F9-420A-8C56-E31E63B10A65}"/>
            </a:ext>
          </a:extLst>
        </xdr:cNvPr>
        <xdr:cNvSpPr/>
      </xdr:nvSpPr>
      <xdr:spPr>
        <a:xfrm>
          <a:off x="3238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4" name="フローチャート: 判断 83">
          <a:extLst>
            <a:ext uri="{FF2B5EF4-FFF2-40B4-BE49-F238E27FC236}">
              <a16:creationId xmlns:a16="http://schemas.microsoft.com/office/drawing/2014/main" id="{C4B807A6-560B-4A7E-B6A3-FBCF13EC5357}"/>
            </a:ext>
          </a:extLst>
        </xdr:cNvPr>
        <xdr:cNvSpPr/>
      </xdr:nvSpPr>
      <xdr:spPr>
        <a:xfrm>
          <a:off x="2476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491869C-CC0F-49DD-9889-24E00922566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82B13BA-12B8-4670-B928-AE0C831ACE4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BDBF8E4E-836D-4A4E-A0C8-66075F04F0D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4C55813-739B-44C1-A8E1-8F268A8D6BE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77D04CB-095D-46B8-A23E-A82715037E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90" name="楕円 89">
          <a:extLst>
            <a:ext uri="{FF2B5EF4-FFF2-40B4-BE49-F238E27FC236}">
              <a16:creationId xmlns:a16="http://schemas.microsoft.com/office/drawing/2014/main" id="{217831A3-F03C-46B2-8850-4193CF0A3C06}"/>
            </a:ext>
          </a:extLst>
        </xdr:cNvPr>
        <xdr:cNvSpPr/>
      </xdr:nvSpPr>
      <xdr:spPr>
        <a:xfrm>
          <a:off x="47117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91" name="有形固定資産減価償却率該当値テキスト">
          <a:extLst>
            <a:ext uri="{FF2B5EF4-FFF2-40B4-BE49-F238E27FC236}">
              <a16:creationId xmlns:a16="http://schemas.microsoft.com/office/drawing/2014/main" id="{F9BDA0F2-41C5-4B40-8877-6F48B970F039}"/>
            </a:ext>
          </a:extLst>
        </xdr:cNvPr>
        <xdr:cNvSpPr txBox="1"/>
      </xdr:nvSpPr>
      <xdr:spPr>
        <a:xfrm>
          <a:off x="4813300"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92" name="楕円 91">
          <a:extLst>
            <a:ext uri="{FF2B5EF4-FFF2-40B4-BE49-F238E27FC236}">
              <a16:creationId xmlns:a16="http://schemas.microsoft.com/office/drawing/2014/main" id="{CEF23830-9B3A-4C43-A964-94E168BC5E4C}"/>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66312</xdr:rowOff>
    </xdr:to>
    <xdr:cxnSp macro="">
      <xdr:nvCxnSpPr>
        <xdr:cNvPr id="93" name="直線コネクタ 92">
          <a:extLst>
            <a:ext uri="{FF2B5EF4-FFF2-40B4-BE49-F238E27FC236}">
              <a16:creationId xmlns:a16="http://schemas.microsoft.com/office/drawing/2014/main" id="{F8548B40-0937-445F-836A-5BB7087AE4E4}"/>
            </a:ext>
          </a:extLst>
        </xdr:cNvPr>
        <xdr:cNvCxnSpPr/>
      </xdr:nvCxnSpPr>
      <xdr:spPr>
        <a:xfrm flipV="1">
          <a:off x="4051300" y="6118860"/>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4" name="楕円 93">
          <a:extLst>
            <a:ext uri="{FF2B5EF4-FFF2-40B4-BE49-F238E27FC236}">
              <a16:creationId xmlns:a16="http://schemas.microsoft.com/office/drawing/2014/main" id="{BFFE4D3A-508E-4916-BC65-CFE749271D5A}"/>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66312</xdr:rowOff>
    </xdr:from>
    <xdr:to>
      <xdr:col>19</xdr:col>
      <xdr:colOff>136525</xdr:colOff>
      <xdr:row>31</xdr:row>
      <xdr:rowOff>75565</xdr:rowOff>
    </xdr:to>
    <xdr:cxnSp macro="">
      <xdr:nvCxnSpPr>
        <xdr:cNvPr id="95" name="直線コネクタ 94">
          <a:extLst>
            <a:ext uri="{FF2B5EF4-FFF2-40B4-BE49-F238E27FC236}">
              <a16:creationId xmlns:a16="http://schemas.microsoft.com/office/drawing/2014/main" id="{FB58C50E-B4A4-4FD2-9850-460506C253D5}"/>
            </a:ext>
          </a:extLst>
        </xdr:cNvPr>
        <xdr:cNvCxnSpPr/>
      </xdr:nvCxnSpPr>
      <xdr:spPr>
        <a:xfrm flipV="1">
          <a:off x="3289300" y="615278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2631</xdr:rowOff>
    </xdr:from>
    <xdr:to>
      <xdr:col>11</xdr:col>
      <xdr:colOff>187325</xdr:colOff>
      <xdr:row>33</xdr:row>
      <xdr:rowOff>104231</xdr:rowOff>
    </xdr:to>
    <xdr:sp macro="" textlink="">
      <xdr:nvSpPr>
        <xdr:cNvPr id="96" name="楕円 95">
          <a:extLst>
            <a:ext uri="{FF2B5EF4-FFF2-40B4-BE49-F238E27FC236}">
              <a16:creationId xmlns:a16="http://schemas.microsoft.com/office/drawing/2014/main" id="{32E930D3-566C-4B96-9647-06D06CECBA50}"/>
            </a:ext>
          </a:extLst>
        </xdr:cNvPr>
        <xdr:cNvSpPr/>
      </xdr:nvSpPr>
      <xdr:spPr>
        <a:xfrm>
          <a:off x="2476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75565</xdr:rowOff>
    </xdr:from>
    <xdr:to>
      <xdr:col>15</xdr:col>
      <xdr:colOff>136525</xdr:colOff>
      <xdr:row>33</xdr:row>
      <xdr:rowOff>53431</xdr:rowOff>
    </xdr:to>
    <xdr:cxnSp macro="">
      <xdr:nvCxnSpPr>
        <xdr:cNvPr id="97" name="直線コネクタ 96">
          <a:extLst>
            <a:ext uri="{FF2B5EF4-FFF2-40B4-BE49-F238E27FC236}">
              <a16:creationId xmlns:a16="http://schemas.microsoft.com/office/drawing/2014/main" id="{08823FF0-4D33-4CEC-BE97-4001CD4BFFB5}"/>
            </a:ext>
          </a:extLst>
        </xdr:cNvPr>
        <xdr:cNvCxnSpPr/>
      </xdr:nvCxnSpPr>
      <xdr:spPr>
        <a:xfrm flipV="1">
          <a:off x="2527300" y="6162040"/>
          <a:ext cx="762000" cy="3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166841</xdr:rowOff>
    </xdr:from>
    <xdr:ext cx="405111" cy="259045"/>
    <xdr:sp macro="" textlink="">
      <xdr:nvSpPr>
        <xdr:cNvPr id="98" name="n_1aveValue有形固定資産減価償却率">
          <a:extLst>
            <a:ext uri="{FF2B5EF4-FFF2-40B4-BE49-F238E27FC236}">
              <a16:creationId xmlns:a16="http://schemas.microsoft.com/office/drawing/2014/main" id="{C9233F74-80A5-4C11-B1D4-7696CE7A9867}"/>
            </a:ext>
          </a:extLst>
        </xdr:cNvPr>
        <xdr:cNvSpPr txBox="1"/>
      </xdr:nvSpPr>
      <xdr:spPr>
        <a:xfrm>
          <a:off x="38360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10812</xdr:rowOff>
    </xdr:from>
    <xdr:ext cx="405111" cy="259045"/>
    <xdr:sp macro="" textlink="">
      <xdr:nvSpPr>
        <xdr:cNvPr id="99" name="n_2aveValue有形固定資産減価償却率">
          <a:extLst>
            <a:ext uri="{FF2B5EF4-FFF2-40B4-BE49-F238E27FC236}">
              <a16:creationId xmlns:a16="http://schemas.microsoft.com/office/drawing/2014/main" id="{149D1864-813F-43B4-87A3-DD95FF0E7766}"/>
            </a:ext>
          </a:extLst>
        </xdr:cNvPr>
        <xdr:cNvSpPr txBox="1"/>
      </xdr:nvSpPr>
      <xdr:spPr>
        <a:xfrm>
          <a:off x="3086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82476</xdr:rowOff>
    </xdr:from>
    <xdr:ext cx="405111" cy="259045"/>
    <xdr:sp macro="" textlink="">
      <xdr:nvSpPr>
        <xdr:cNvPr id="100" name="n_3aveValue有形固定資産減価償却率">
          <a:extLst>
            <a:ext uri="{FF2B5EF4-FFF2-40B4-BE49-F238E27FC236}">
              <a16:creationId xmlns:a16="http://schemas.microsoft.com/office/drawing/2014/main" id="{F425374A-AE72-4728-9AA7-0523632DA659}"/>
            </a:ext>
          </a:extLst>
        </xdr:cNvPr>
        <xdr:cNvSpPr txBox="1"/>
      </xdr:nvSpPr>
      <xdr:spPr>
        <a:xfrm>
          <a:off x="2324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133639</xdr:rowOff>
    </xdr:from>
    <xdr:ext cx="405111" cy="259045"/>
    <xdr:sp macro="" textlink="">
      <xdr:nvSpPr>
        <xdr:cNvPr id="101" name="n_1mainValue有形固定資産減価償却率">
          <a:extLst>
            <a:ext uri="{FF2B5EF4-FFF2-40B4-BE49-F238E27FC236}">
              <a16:creationId xmlns:a16="http://schemas.microsoft.com/office/drawing/2014/main" id="{E0518ADD-AEC2-4727-82EB-BE2892B99BB5}"/>
            </a:ext>
          </a:extLst>
        </xdr:cNvPr>
        <xdr:cNvSpPr txBox="1"/>
      </xdr:nvSpPr>
      <xdr:spPr>
        <a:xfrm>
          <a:off x="38360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102" name="n_2mainValue有形固定資産減価償却率">
          <a:extLst>
            <a:ext uri="{FF2B5EF4-FFF2-40B4-BE49-F238E27FC236}">
              <a16:creationId xmlns:a16="http://schemas.microsoft.com/office/drawing/2014/main" id="{13FEB242-B7DD-4D39-B048-E792B8172C47}"/>
            </a:ext>
          </a:extLst>
        </xdr:cNvPr>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95358</xdr:rowOff>
    </xdr:from>
    <xdr:ext cx="405111" cy="259045"/>
    <xdr:sp macro="" textlink="">
      <xdr:nvSpPr>
        <xdr:cNvPr id="103" name="n_3mainValue有形固定資産減価償却率">
          <a:extLst>
            <a:ext uri="{FF2B5EF4-FFF2-40B4-BE49-F238E27FC236}">
              <a16:creationId xmlns:a16="http://schemas.microsoft.com/office/drawing/2014/main" id="{5A8DA35F-E96D-4616-B46B-5D6E30FAF7C4}"/>
            </a:ext>
          </a:extLst>
        </xdr:cNvPr>
        <xdr:cNvSpPr txBox="1"/>
      </xdr:nvSpPr>
      <xdr:spPr>
        <a:xfrm>
          <a:off x="2324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7C1D3DEC-A168-4EA3-AAAC-93219FCCD50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3487C675-96AB-44E0-B48C-12A36D5FE8C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2339DA93-6518-42B0-BFB6-785F226EDE1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0924310F-D820-4D78-A833-6F07E16BC58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7128AC5-614F-4831-BE83-340D880368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9A0514E-A5B4-43BE-BB31-A328F051809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12F0D1E5-2393-4264-A92C-9B69F30D5BE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19205D73-DEC3-4FC1-91AD-4F0E3A09858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BBC99835-53C3-4388-A1A0-A109DE1B82D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C0A5E311-879F-47C0-BDE2-8D967A04B29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5FF3304C-1C35-4B90-B399-0ADD8EE6F7B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5EEC73CF-84E7-440A-9FAA-B98A921F0CA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BA0A1E9-2E94-4186-96DC-4CC4F640A9C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業務活動の黒字分を償還財源に充てた場合、類似団体と比べて償還比率が小さくなっている。ただし、社会資本整備総合交付金事業や農地耕作条件改善事業が本格的に始まり、黒字分の減少が見込まれるため、今後数値が変動してくる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1378B835-9CCF-4806-83D6-B3D80139EE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E422BE83-5943-4434-B767-677C0E477B8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7AC21F36-1788-4A60-B4D4-FADBFB25F03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7999D62B-FEA0-4F5C-9614-D5B9D01D72FC}"/>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2EB5E60E-6BE6-4D09-BA5E-846870D0024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199A2801-B7C5-4C6C-903B-99F895EDDE9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694E2CE1-9416-4D40-9D48-B9CF04EF824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A304BD6A-90F0-459E-BADF-26A3E54DE58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4C8DDCD0-5AE2-4995-9DF0-6D335BB8730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D1EC9D2D-E8E1-43FF-BA46-5CB2EF9BF81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FCB33465-6537-4562-8565-E17BD8FA9A3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F9724A36-80EE-48DA-9935-FC4EE989A07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3FDD1668-257B-4CFC-A440-66AD82C6212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DC05966E-7914-45E8-A038-432089F954DE}"/>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9EF61B0-580F-4756-B0D5-D7CE22F8656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165770</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BC50BF7E-8919-4783-B626-AF7E3AC4F93A}"/>
            </a:ext>
          </a:extLst>
        </xdr:cNvPr>
        <xdr:cNvCxnSpPr/>
      </xdr:nvCxnSpPr>
      <xdr:spPr>
        <a:xfrm flipV="1">
          <a:off x="14793595" y="5394995"/>
          <a:ext cx="1269" cy="13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ACA4ABDA-C79E-4CC5-976B-730CE810EA1E}"/>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BDE02EEC-9143-4CA9-9339-1FF390E45D89}"/>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112447</xdr:rowOff>
    </xdr:from>
    <xdr:ext cx="560923" cy="259045"/>
    <xdr:sp macro="" textlink="">
      <xdr:nvSpPr>
        <xdr:cNvPr id="135" name="債務償還比率最大値テキスト">
          <a:extLst>
            <a:ext uri="{FF2B5EF4-FFF2-40B4-BE49-F238E27FC236}">
              <a16:creationId xmlns:a16="http://schemas.microsoft.com/office/drawing/2014/main" id="{3FF1132D-8075-4746-B015-FF296E7DCD80}"/>
            </a:ext>
          </a:extLst>
        </xdr:cNvPr>
        <xdr:cNvSpPr txBox="1"/>
      </xdr:nvSpPr>
      <xdr:spPr>
        <a:xfrm>
          <a:off x="14846300" y="5170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165770</xdr:rowOff>
    </xdr:from>
    <xdr:to>
      <xdr:col>76</xdr:col>
      <xdr:colOff>111125</xdr:colOff>
      <xdr:row>26</xdr:row>
      <xdr:rowOff>165770</xdr:rowOff>
    </xdr:to>
    <xdr:cxnSp macro="">
      <xdr:nvCxnSpPr>
        <xdr:cNvPr id="136" name="直線コネクタ 135">
          <a:extLst>
            <a:ext uri="{FF2B5EF4-FFF2-40B4-BE49-F238E27FC236}">
              <a16:creationId xmlns:a16="http://schemas.microsoft.com/office/drawing/2014/main" id="{708194E6-8601-4986-ACB4-A576AC277364}"/>
            </a:ext>
          </a:extLst>
        </xdr:cNvPr>
        <xdr:cNvCxnSpPr/>
      </xdr:nvCxnSpPr>
      <xdr:spPr>
        <a:xfrm>
          <a:off x="14706600" y="53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6021</xdr:rowOff>
    </xdr:from>
    <xdr:ext cx="469744" cy="259045"/>
    <xdr:sp macro="" textlink="">
      <xdr:nvSpPr>
        <xdr:cNvPr id="137" name="債務償還比率平均値テキスト">
          <a:extLst>
            <a:ext uri="{FF2B5EF4-FFF2-40B4-BE49-F238E27FC236}">
              <a16:creationId xmlns:a16="http://schemas.microsoft.com/office/drawing/2014/main" id="{CC59D4C1-5D24-4F81-BBBC-748EF5D1CC78}"/>
            </a:ext>
          </a:extLst>
        </xdr:cNvPr>
        <xdr:cNvSpPr txBox="1"/>
      </xdr:nvSpPr>
      <xdr:spPr>
        <a:xfrm>
          <a:off x="14846300" y="5921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154594</xdr:rowOff>
    </xdr:from>
    <xdr:to>
      <xdr:col>76</xdr:col>
      <xdr:colOff>73025</xdr:colOff>
      <xdr:row>31</xdr:row>
      <xdr:rowOff>84744</xdr:rowOff>
    </xdr:to>
    <xdr:sp macro="" textlink="">
      <xdr:nvSpPr>
        <xdr:cNvPr id="138" name="フローチャート: 判断 137">
          <a:extLst>
            <a:ext uri="{FF2B5EF4-FFF2-40B4-BE49-F238E27FC236}">
              <a16:creationId xmlns:a16="http://schemas.microsoft.com/office/drawing/2014/main" id="{02AF68D1-87F9-4520-A54B-B284DC9C9784}"/>
            </a:ext>
          </a:extLst>
        </xdr:cNvPr>
        <xdr:cNvSpPr/>
      </xdr:nvSpPr>
      <xdr:spPr>
        <a:xfrm>
          <a:off x="14744700" y="606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105297</xdr:rowOff>
    </xdr:from>
    <xdr:to>
      <xdr:col>72</xdr:col>
      <xdr:colOff>123825</xdr:colOff>
      <xdr:row>31</xdr:row>
      <xdr:rowOff>35447</xdr:rowOff>
    </xdr:to>
    <xdr:sp macro="" textlink="">
      <xdr:nvSpPr>
        <xdr:cNvPr id="139" name="フローチャート: 判断 138">
          <a:extLst>
            <a:ext uri="{FF2B5EF4-FFF2-40B4-BE49-F238E27FC236}">
              <a16:creationId xmlns:a16="http://schemas.microsoft.com/office/drawing/2014/main" id="{A6DE2771-6C34-47FD-9244-B089E0A89981}"/>
            </a:ext>
          </a:extLst>
        </xdr:cNvPr>
        <xdr:cNvSpPr/>
      </xdr:nvSpPr>
      <xdr:spPr>
        <a:xfrm>
          <a:off x="14033500" y="602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7FE6083-E306-4980-B7C7-529D5D454C8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33FDF08-F0AE-41E7-B741-222119E2855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4FDD3EF-CF2F-418C-9D41-6DBFD65669C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6C2A1F1-D3FC-4020-9A94-105CE189F1E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74C214C-BA2B-49A5-B729-9E1450BC366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161142</xdr:rowOff>
    </xdr:from>
    <xdr:to>
      <xdr:col>76</xdr:col>
      <xdr:colOff>73025</xdr:colOff>
      <xdr:row>32</xdr:row>
      <xdr:rowOff>91292</xdr:rowOff>
    </xdr:to>
    <xdr:sp macro="" textlink="">
      <xdr:nvSpPr>
        <xdr:cNvPr id="145" name="楕円 144">
          <a:extLst>
            <a:ext uri="{FF2B5EF4-FFF2-40B4-BE49-F238E27FC236}">
              <a16:creationId xmlns:a16="http://schemas.microsoft.com/office/drawing/2014/main" id="{9518E667-35EA-4729-8ECB-BBEF566FA5D4}"/>
            </a:ext>
          </a:extLst>
        </xdr:cNvPr>
        <xdr:cNvSpPr/>
      </xdr:nvSpPr>
      <xdr:spPr>
        <a:xfrm>
          <a:off x="14744700" y="62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139569</xdr:rowOff>
    </xdr:from>
    <xdr:ext cx="469744" cy="259045"/>
    <xdr:sp macro="" textlink="">
      <xdr:nvSpPr>
        <xdr:cNvPr id="146" name="債務償還比率該当値テキスト">
          <a:extLst>
            <a:ext uri="{FF2B5EF4-FFF2-40B4-BE49-F238E27FC236}">
              <a16:creationId xmlns:a16="http://schemas.microsoft.com/office/drawing/2014/main" id="{A1C2C5D4-67C2-4FCD-A4D7-2AB05247CDD3}"/>
            </a:ext>
          </a:extLst>
        </xdr:cNvPr>
        <xdr:cNvSpPr txBox="1"/>
      </xdr:nvSpPr>
      <xdr:spPr>
        <a:xfrm>
          <a:off x="14846300" y="622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158743</xdr:rowOff>
    </xdr:from>
    <xdr:to>
      <xdr:col>72</xdr:col>
      <xdr:colOff>123825</xdr:colOff>
      <xdr:row>32</xdr:row>
      <xdr:rowOff>88893</xdr:rowOff>
    </xdr:to>
    <xdr:sp macro="" textlink="">
      <xdr:nvSpPr>
        <xdr:cNvPr id="147" name="楕円 146">
          <a:extLst>
            <a:ext uri="{FF2B5EF4-FFF2-40B4-BE49-F238E27FC236}">
              <a16:creationId xmlns:a16="http://schemas.microsoft.com/office/drawing/2014/main" id="{3B6D4D34-AB4B-41C8-AEC0-EF2488736CD3}"/>
            </a:ext>
          </a:extLst>
        </xdr:cNvPr>
        <xdr:cNvSpPr/>
      </xdr:nvSpPr>
      <xdr:spPr>
        <a:xfrm>
          <a:off x="14033500" y="624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38093</xdr:rowOff>
    </xdr:from>
    <xdr:to>
      <xdr:col>76</xdr:col>
      <xdr:colOff>22225</xdr:colOff>
      <xdr:row>32</xdr:row>
      <xdr:rowOff>40492</xdr:rowOff>
    </xdr:to>
    <xdr:cxnSp macro="">
      <xdr:nvCxnSpPr>
        <xdr:cNvPr id="148" name="直線コネクタ 147">
          <a:extLst>
            <a:ext uri="{FF2B5EF4-FFF2-40B4-BE49-F238E27FC236}">
              <a16:creationId xmlns:a16="http://schemas.microsoft.com/office/drawing/2014/main" id="{C16430AE-AD95-4725-8145-58EF2A933C8F}"/>
            </a:ext>
          </a:extLst>
        </xdr:cNvPr>
        <xdr:cNvCxnSpPr/>
      </xdr:nvCxnSpPr>
      <xdr:spPr>
        <a:xfrm>
          <a:off x="14084300" y="6296018"/>
          <a:ext cx="711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51974</xdr:rowOff>
    </xdr:from>
    <xdr:ext cx="469744" cy="259045"/>
    <xdr:sp macro="" textlink="">
      <xdr:nvSpPr>
        <xdr:cNvPr id="149" name="n_1aveValue債務償還比率">
          <a:extLst>
            <a:ext uri="{FF2B5EF4-FFF2-40B4-BE49-F238E27FC236}">
              <a16:creationId xmlns:a16="http://schemas.microsoft.com/office/drawing/2014/main" id="{AF4E7327-3CCD-43AB-8091-3487615E1C68}"/>
            </a:ext>
          </a:extLst>
        </xdr:cNvPr>
        <xdr:cNvSpPr txBox="1"/>
      </xdr:nvSpPr>
      <xdr:spPr>
        <a:xfrm>
          <a:off x="13836727" y="579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80020</xdr:rowOff>
    </xdr:from>
    <xdr:ext cx="469744" cy="259045"/>
    <xdr:sp macro="" textlink="">
      <xdr:nvSpPr>
        <xdr:cNvPr id="150" name="n_1mainValue債務償還比率">
          <a:extLst>
            <a:ext uri="{FF2B5EF4-FFF2-40B4-BE49-F238E27FC236}">
              <a16:creationId xmlns:a16="http://schemas.microsoft.com/office/drawing/2014/main" id="{822AB95A-D50D-4D8B-9DF7-47A7758571AF}"/>
            </a:ext>
          </a:extLst>
        </xdr:cNvPr>
        <xdr:cNvSpPr txBox="1"/>
      </xdr:nvSpPr>
      <xdr:spPr>
        <a:xfrm>
          <a:off x="13836727" y="633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69E944EF-41D7-4D25-9A1C-43827DA8BE9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6E601B0A-A27B-4AC1-854F-4F41B737EC6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215C1867-7043-4452-B17C-ADD067EAC90B}"/>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3B283E9A-A24B-41C9-AC49-91EBD363CC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075C0014-C7AE-48A3-ADDD-6777D3782DA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252AF5A9-0C45-4EF0-A4C8-F174FF3411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212E64-3733-423A-B7E9-D17F117395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06459E-1D5E-47A1-B83F-271BED5F41F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097DFC-1893-4216-A3E0-323591D05C7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9BC0B49-A95B-40CF-9929-F613541F216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1513BB-D49F-4B6A-BB71-611A28975EC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A61F246-045E-4156-81CE-724F3E4A9E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C16F79-207A-4B4A-A9FA-2D057F5FC13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B8845D-A247-46E4-844E-613F6C2755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46529D2-568E-41C0-8E82-9E0E82B5CA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C1AC8F-4E7C-43C7-8BAE-0B8C4F0A8D2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006499D-0DFE-485D-95BF-5796CADA00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08CECD7-F691-4479-86E6-F35B6D21D1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D825E1-C350-4F50-BF64-6890D8BFC7D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4034927-289F-4EE9-9CC0-E1B6C67CFFD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693744-C755-4B84-98CA-864949BDD6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7C5054-C216-4C90-8D4A-D45D3A75E06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F31E86E-772D-440F-93FE-D3A27D2049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7EA5F9-9728-42F5-9885-A1F9DC58BB8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AEA6C15-D3A3-4408-9075-367B2DB7D1F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6520E28-A41F-4D88-8412-9A6A775F8F2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270BAA7-E5E0-477D-86FA-21BE6AAD55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F4BC131-D812-4B3A-806B-3663085EA1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444683A-D8F1-442A-B4C9-A0AEBCF313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F622BDF-2DD9-4886-B747-D2A2B7F2BDB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CC640B-0A6B-4124-AF98-B575628AE6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678E61-DCEE-41DA-815A-A9866E0AE8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235F06-D065-4202-B789-CE95BB21E0D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4BB7D7-D5E9-491F-8BA7-C853B705A8D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59C8B5-5407-440D-89E5-A4BA8A05F3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3E6A0BE-5A9F-45EE-B5DF-6CA660CE1D5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BB0C515-A0EC-479A-86D6-DB1A2DDDE89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DD2574D-6DBB-434C-AC87-A162308A70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8992028F-7934-4372-9082-D5B8524B08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19C8D9D-BD1E-4BA3-888D-79E144F3B7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B9499CE-2DB3-4D6A-B5C9-90E86D744D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BCC1253-7C96-4677-A5B9-6B901F688C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33D4B11-430E-4365-B95C-8A0A2AD8062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53D8BC6-1B24-4EA0-9378-E5A03DCED5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FC43BC3-E35C-465A-9CB1-0ECDB2A49F5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07E0DB6-F15E-4EC7-97F4-CC352AF40D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561662C-E99A-4F16-8363-845ABEBB2A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0CE954C-A4A0-4EF3-8D7E-0B5E4125AC8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25D2C7FF-B9F8-43B9-8EF2-FB9F28C8C68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387CEAF6-4225-4CA3-9BEF-05EAB020CEE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B13BC6D-CADC-476F-9501-868F2EB43D5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F3E8C337-0021-42E7-8A4F-126B19F73A2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801EBA4-33DA-4929-B05A-C397A58CAD3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52D4BD4-EA35-47B1-85D4-0CEC35BCE3A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C55FB5DE-D482-4DA9-946C-7A34A64B699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5A29E841-1D40-44D6-A104-3768A5F1BEE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BA2B8E7F-60C8-412A-B4F3-EDDDA8A4215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E2FC78EA-0C20-4C7D-A283-8C2C3EC446EC}"/>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D5E452C-F60E-4CF1-A872-EBCC24D9392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097AA11-C74F-40A7-8F8D-A88FEBD4C36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95454CB5-BFFA-4898-A400-8EAA366548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37011</xdr:rowOff>
    </xdr:from>
    <xdr:to>
      <xdr:col>24</xdr:col>
      <xdr:colOff>62865</xdr:colOff>
      <xdr:row>42</xdr:row>
      <xdr:rowOff>58238</xdr:rowOff>
    </xdr:to>
    <xdr:cxnSp macro="">
      <xdr:nvCxnSpPr>
        <xdr:cNvPr id="57" name="直線コネクタ 56">
          <a:extLst>
            <a:ext uri="{FF2B5EF4-FFF2-40B4-BE49-F238E27FC236}">
              <a16:creationId xmlns:a16="http://schemas.microsoft.com/office/drawing/2014/main" id="{8DF4C4F1-E384-4A5F-8647-260226C9A301}"/>
            </a:ext>
          </a:extLst>
        </xdr:cNvPr>
        <xdr:cNvCxnSpPr/>
      </xdr:nvCxnSpPr>
      <xdr:spPr>
        <a:xfrm flipV="1">
          <a:off x="4634865" y="569486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62065</xdr:rowOff>
    </xdr:from>
    <xdr:ext cx="340478" cy="259045"/>
    <xdr:sp macro="" textlink="">
      <xdr:nvSpPr>
        <xdr:cNvPr id="58" name="【道路】&#10;有形固定資産減価償却率最小値テキスト">
          <a:extLst>
            <a:ext uri="{FF2B5EF4-FFF2-40B4-BE49-F238E27FC236}">
              <a16:creationId xmlns:a16="http://schemas.microsoft.com/office/drawing/2014/main" id="{EDAA0926-D004-47AC-8674-49051C85086F}"/>
            </a:ext>
          </a:extLst>
        </xdr:cNvPr>
        <xdr:cNvSpPr txBox="1"/>
      </xdr:nvSpPr>
      <xdr:spPr>
        <a:xfrm>
          <a:off x="4673600" y="726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58238</xdr:rowOff>
    </xdr:from>
    <xdr:to>
      <xdr:col>24</xdr:col>
      <xdr:colOff>152400</xdr:colOff>
      <xdr:row>42</xdr:row>
      <xdr:rowOff>58238</xdr:rowOff>
    </xdr:to>
    <xdr:cxnSp macro="">
      <xdr:nvCxnSpPr>
        <xdr:cNvPr id="59" name="直線コネクタ 58">
          <a:extLst>
            <a:ext uri="{FF2B5EF4-FFF2-40B4-BE49-F238E27FC236}">
              <a16:creationId xmlns:a16="http://schemas.microsoft.com/office/drawing/2014/main" id="{FEA509A0-5FFC-40F8-ACD4-69957E8D982C}"/>
            </a:ext>
          </a:extLst>
        </xdr:cNvPr>
        <xdr:cNvCxnSpPr/>
      </xdr:nvCxnSpPr>
      <xdr:spPr>
        <a:xfrm>
          <a:off x="4546600" y="725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155138</xdr:rowOff>
    </xdr:from>
    <xdr:ext cx="405111" cy="259045"/>
    <xdr:sp macro="" textlink="">
      <xdr:nvSpPr>
        <xdr:cNvPr id="60" name="【道路】&#10;有形固定資産減価償却率最大値テキスト">
          <a:extLst>
            <a:ext uri="{FF2B5EF4-FFF2-40B4-BE49-F238E27FC236}">
              <a16:creationId xmlns:a16="http://schemas.microsoft.com/office/drawing/2014/main" id="{80795976-3614-4D45-A97E-3A949FE6F784}"/>
            </a:ext>
          </a:extLst>
        </xdr:cNvPr>
        <xdr:cNvSpPr txBox="1"/>
      </xdr:nvSpPr>
      <xdr:spPr>
        <a:xfrm>
          <a:off x="4673600" y="54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37011</xdr:rowOff>
    </xdr:from>
    <xdr:to>
      <xdr:col>24</xdr:col>
      <xdr:colOff>152400</xdr:colOff>
      <xdr:row>33</xdr:row>
      <xdr:rowOff>37011</xdr:rowOff>
    </xdr:to>
    <xdr:cxnSp macro="">
      <xdr:nvCxnSpPr>
        <xdr:cNvPr id="61" name="直線コネクタ 60">
          <a:extLst>
            <a:ext uri="{FF2B5EF4-FFF2-40B4-BE49-F238E27FC236}">
              <a16:creationId xmlns:a16="http://schemas.microsoft.com/office/drawing/2014/main" id="{C4B13B5E-ABBC-4FAE-BEEF-009FADBEFDA6}"/>
            </a:ext>
          </a:extLst>
        </xdr:cNvPr>
        <xdr:cNvCxnSpPr/>
      </xdr:nvCxnSpPr>
      <xdr:spPr>
        <a:xfrm>
          <a:off x="4546600" y="5694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49547</xdr:rowOff>
    </xdr:from>
    <xdr:ext cx="405111" cy="259045"/>
    <xdr:sp macro="" textlink="">
      <xdr:nvSpPr>
        <xdr:cNvPr id="62" name="【道路】&#10;有形固定資産減価償却率平均値テキスト">
          <a:extLst>
            <a:ext uri="{FF2B5EF4-FFF2-40B4-BE49-F238E27FC236}">
              <a16:creationId xmlns:a16="http://schemas.microsoft.com/office/drawing/2014/main" id="{21AD0D12-9007-4DE1-BA1C-474B3C21637E}"/>
            </a:ext>
          </a:extLst>
        </xdr:cNvPr>
        <xdr:cNvSpPr txBox="1"/>
      </xdr:nvSpPr>
      <xdr:spPr>
        <a:xfrm>
          <a:off x="4673600" y="622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63" name="フローチャート: 判断 62">
          <a:extLst>
            <a:ext uri="{FF2B5EF4-FFF2-40B4-BE49-F238E27FC236}">
              <a16:creationId xmlns:a16="http://schemas.microsoft.com/office/drawing/2014/main" id="{F84F6497-1526-4F82-B582-AA5B9CBD1B1A}"/>
            </a:ext>
          </a:extLst>
        </xdr:cNvPr>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46627</xdr:rowOff>
    </xdr:from>
    <xdr:to>
      <xdr:col>20</xdr:col>
      <xdr:colOff>38100</xdr:colOff>
      <xdr:row>36</xdr:row>
      <xdr:rowOff>148227</xdr:rowOff>
    </xdr:to>
    <xdr:sp macro="" textlink="">
      <xdr:nvSpPr>
        <xdr:cNvPr id="64" name="フローチャート: 判断 63">
          <a:extLst>
            <a:ext uri="{FF2B5EF4-FFF2-40B4-BE49-F238E27FC236}">
              <a16:creationId xmlns:a16="http://schemas.microsoft.com/office/drawing/2014/main" id="{1AE6339C-FC3C-4DF1-AF3E-3AE641F3425A}"/>
            </a:ext>
          </a:extLst>
        </xdr:cNvPr>
        <xdr:cNvSpPr/>
      </xdr:nvSpPr>
      <xdr:spPr>
        <a:xfrm>
          <a:off x="3746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5" name="フローチャート: 判断 64">
          <a:extLst>
            <a:ext uri="{FF2B5EF4-FFF2-40B4-BE49-F238E27FC236}">
              <a16:creationId xmlns:a16="http://schemas.microsoft.com/office/drawing/2014/main" id="{995BD359-2FB9-48D0-95E5-E3FC3A775902}"/>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87449</xdr:rowOff>
    </xdr:from>
    <xdr:to>
      <xdr:col>10</xdr:col>
      <xdr:colOff>165100</xdr:colOff>
      <xdr:row>37</xdr:row>
      <xdr:rowOff>17599</xdr:rowOff>
    </xdr:to>
    <xdr:sp macro="" textlink="">
      <xdr:nvSpPr>
        <xdr:cNvPr id="66" name="フローチャート: 判断 65">
          <a:extLst>
            <a:ext uri="{FF2B5EF4-FFF2-40B4-BE49-F238E27FC236}">
              <a16:creationId xmlns:a16="http://schemas.microsoft.com/office/drawing/2014/main" id="{06F82630-36C8-4AC0-9DEB-7DDCDFE6CD9D}"/>
            </a:ext>
          </a:extLst>
        </xdr:cNvPr>
        <xdr:cNvSpPr/>
      </xdr:nvSpPr>
      <xdr:spPr>
        <a:xfrm>
          <a:off x="1968500" y="625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4E11807-D5EF-44EC-8996-93E5088D06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EAA9DDC-EDAA-42B1-B05C-1D0BED6C29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450A89B-2DE8-4045-8357-EC6F2AE3DFF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FEAFA64-0841-4576-9445-568B6AF218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541FBE9-464A-4831-9595-325A2B885F9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xdr:rowOff>
    </xdr:from>
    <xdr:to>
      <xdr:col>24</xdr:col>
      <xdr:colOff>114300</xdr:colOff>
      <xdr:row>36</xdr:row>
      <xdr:rowOff>102507</xdr:rowOff>
    </xdr:to>
    <xdr:sp macro="" textlink="">
      <xdr:nvSpPr>
        <xdr:cNvPr id="72" name="楕円 71">
          <a:extLst>
            <a:ext uri="{FF2B5EF4-FFF2-40B4-BE49-F238E27FC236}">
              <a16:creationId xmlns:a16="http://schemas.microsoft.com/office/drawing/2014/main" id="{CD969117-64B3-4EB1-9753-C1AD58693945}"/>
            </a:ext>
          </a:extLst>
        </xdr:cNvPr>
        <xdr:cNvSpPr/>
      </xdr:nvSpPr>
      <xdr:spPr>
        <a:xfrm>
          <a:off x="45847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23784</xdr:rowOff>
    </xdr:from>
    <xdr:ext cx="405111" cy="259045"/>
    <xdr:sp macro="" textlink="">
      <xdr:nvSpPr>
        <xdr:cNvPr id="73" name="【道路】&#10;有形固定資産減価償却率該当値テキスト">
          <a:extLst>
            <a:ext uri="{FF2B5EF4-FFF2-40B4-BE49-F238E27FC236}">
              <a16:creationId xmlns:a16="http://schemas.microsoft.com/office/drawing/2014/main" id="{6AD413F7-E5DE-4263-9967-017E17DD43C0}"/>
            </a:ext>
          </a:extLst>
        </xdr:cNvPr>
        <xdr:cNvSpPr txBox="1"/>
      </xdr:nvSpPr>
      <xdr:spPr>
        <a:xfrm>
          <a:off x="4673600" y="602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4" name="楕円 73">
          <a:extLst>
            <a:ext uri="{FF2B5EF4-FFF2-40B4-BE49-F238E27FC236}">
              <a16:creationId xmlns:a16="http://schemas.microsoft.com/office/drawing/2014/main" id="{707E530E-E579-4A41-B074-9FDFC2064D4C}"/>
            </a:ext>
          </a:extLst>
        </xdr:cNvPr>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51707</xdr:rowOff>
    </xdr:from>
    <xdr:to>
      <xdr:col>24</xdr:col>
      <xdr:colOff>63500</xdr:colOff>
      <xdr:row>37</xdr:row>
      <xdr:rowOff>82731</xdr:rowOff>
    </xdr:to>
    <xdr:cxnSp macro="">
      <xdr:nvCxnSpPr>
        <xdr:cNvPr id="75" name="直線コネクタ 74">
          <a:extLst>
            <a:ext uri="{FF2B5EF4-FFF2-40B4-BE49-F238E27FC236}">
              <a16:creationId xmlns:a16="http://schemas.microsoft.com/office/drawing/2014/main" id="{6B46A5B1-FE5B-482D-97AC-ECFDE3D7880C}"/>
            </a:ext>
          </a:extLst>
        </xdr:cNvPr>
        <xdr:cNvCxnSpPr/>
      </xdr:nvCxnSpPr>
      <xdr:spPr>
        <a:xfrm flipV="1">
          <a:off x="3797300" y="6223907"/>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a:extLst>
            <a:ext uri="{FF2B5EF4-FFF2-40B4-BE49-F238E27FC236}">
              <a16:creationId xmlns:a16="http://schemas.microsoft.com/office/drawing/2014/main" id="{BFB9D1B4-C137-419E-A52C-1E7F868FF9C8}"/>
            </a:ext>
          </a:extLst>
        </xdr:cNvPr>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37</xdr:row>
      <xdr:rowOff>82731</xdr:rowOff>
    </xdr:to>
    <xdr:cxnSp macro="">
      <xdr:nvCxnSpPr>
        <xdr:cNvPr id="77" name="直線コネクタ 76">
          <a:extLst>
            <a:ext uri="{FF2B5EF4-FFF2-40B4-BE49-F238E27FC236}">
              <a16:creationId xmlns:a16="http://schemas.microsoft.com/office/drawing/2014/main" id="{B94FF703-11B5-4B3C-9A87-5A9606CA50E0}"/>
            </a:ext>
          </a:extLst>
        </xdr:cNvPr>
        <xdr:cNvCxnSpPr/>
      </xdr:nvCxnSpPr>
      <xdr:spPr>
        <a:xfrm>
          <a:off x="2908300" y="6331676"/>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8" name="楕円 77">
          <a:extLst>
            <a:ext uri="{FF2B5EF4-FFF2-40B4-BE49-F238E27FC236}">
              <a16:creationId xmlns:a16="http://schemas.microsoft.com/office/drawing/2014/main" id="{27691A0C-B02B-44E7-ADDD-F9C39DC69ED9}"/>
            </a:ext>
          </a:extLst>
        </xdr:cNvPr>
        <xdr:cNvSpPr/>
      </xdr:nvSpPr>
      <xdr:spPr>
        <a:xfrm>
          <a:off x="1968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36</xdr:row>
      <xdr:rowOff>159476</xdr:rowOff>
    </xdr:to>
    <xdr:cxnSp macro="">
      <xdr:nvCxnSpPr>
        <xdr:cNvPr id="79" name="直線コネクタ 78">
          <a:extLst>
            <a:ext uri="{FF2B5EF4-FFF2-40B4-BE49-F238E27FC236}">
              <a16:creationId xmlns:a16="http://schemas.microsoft.com/office/drawing/2014/main" id="{41B3FC38-B3EC-4A45-AAD9-3FB46AC11127}"/>
            </a:ext>
          </a:extLst>
        </xdr:cNvPr>
        <xdr:cNvCxnSpPr/>
      </xdr:nvCxnSpPr>
      <xdr:spPr>
        <a:xfrm>
          <a:off x="2019300" y="632841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164754</xdr:rowOff>
    </xdr:from>
    <xdr:ext cx="405111" cy="259045"/>
    <xdr:sp macro="" textlink="">
      <xdr:nvSpPr>
        <xdr:cNvPr id="80" name="n_1aveValue【道路】&#10;有形固定資産減価償却率">
          <a:extLst>
            <a:ext uri="{FF2B5EF4-FFF2-40B4-BE49-F238E27FC236}">
              <a16:creationId xmlns:a16="http://schemas.microsoft.com/office/drawing/2014/main" id="{B3420631-3F3D-407B-B0DE-07C9565ABF4E}"/>
            </a:ext>
          </a:extLst>
        </xdr:cNvPr>
        <xdr:cNvSpPr txBox="1"/>
      </xdr:nvSpPr>
      <xdr:spPr>
        <a:xfrm>
          <a:off x="3582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1" name="n_2aveValue【道路】&#10;有形固定資産減価償却率">
          <a:extLst>
            <a:ext uri="{FF2B5EF4-FFF2-40B4-BE49-F238E27FC236}">
              <a16:creationId xmlns:a16="http://schemas.microsoft.com/office/drawing/2014/main" id="{1717D9DB-6ECA-4B51-9320-98741EB22338}"/>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34126</xdr:rowOff>
    </xdr:from>
    <xdr:ext cx="405111" cy="259045"/>
    <xdr:sp macro="" textlink="">
      <xdr:nvSpPr>
        <xdr:cNvPr id="82" name="n_3aveValue【道路】&#10;有形固定資産減価償却率">
          <a:extLst>
            <a:ext uri="{FF2B5EF4-FFF2-40B4-BE49-F238E27FC236}">
              <a16:creationId xmlns:a16="http://schemas.microsoft.com/office/drawing/2014/main" id="{51F1F6DC-1870-4BE7-8E90-9C0D7DA03F37}"/>
            </a:ext>
          </a:extLst>
        </xdr:cNvPr>
        <xdr:cNvSpPr txBox="1"/>
      </xdr:nvSpPr>
      <xdr:spPr>
        <a:xfrm>
          <a:off x="1816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124658</xdr:rowOff>
    </xdr:from>
    <xdr:ext cx="405111" cy="259045"/>
    <xdr:sp macro="" textlink="">
      <xdr:nvSpPr>
        <xdr:cNvPr id="83" name="n_1mainValue【道路】&#10;有形固定資産減価償却率">
          <a:extLst>
            <a:ext uri="{FF2B5EF4-FFF2-40B4-BE49-F238E27FC236}">
              <a16:creationId xmlns:a16="http://schemas.microsoft.com/office/drawing/2014/main" id="{032BD365-6AA8-40E3-94C1-1A761CF7BE0E}"/>
            </a:ext>
          </a:extLst>
        </xdr:cNvPr>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29953</xdr:rowOff>
    </xdr:from>
    <xdr:ext cx="405111" cy="259045"/>
    <xdr:sp macro="" textlink="">
      <xdr:nvSpPr>
        <xdr:cNvPr id="84" name="n_2mainValue【道路】&#10;有形固定資産減価償却率">
          <a:extLst>
            <a:ext uri="{FF2B5EF4-FFF2-40B4-BE49-F238E27FC236}">
              <a16:creationId xmlns:a16="http://schemas.microsoft.com/office/drawing/2014/main" id="{4097B560-79C5-43B7-8F96-36DCCEF5B3B0}"/>
            </a:ext>
          </a:extLst>
        </xdr:cNvPr>
        <xdr:cNvSpPr txBox="1"/>
      </xdr:nvSpPr>
      <xdr:spPr>
        <a:xfrm>
          <a:off x="2705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5" name="n_3mainValue【道路】&#10;有形固定資産減価償却率">
          <a:extLst>
            <a:ext uri="{FF2B5EF4-FFF2-40B4-BE49-F238E27FC236}">
              <a16:creationId xmlns:a16="http://schemas.microsoft.com/office/drawing/2014/main" id="{FB837F8E-D81A-451E-A8FD-79F5388B924E}"/>
            </a:ext>
          </a:extLst>
        </xdr:cNvPr>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F1F3F20-B88F-4FA5-A0F5-024F3E5455F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A3E4495-A380-4755-90EC-DDE82FF555C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EB25A7E-39F8-4BB4-9913-B9F4CA79099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FC69AF4-E54A-4226-8976-9C3939EE247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501BC720-A3DF-4F4F-80E7-813972E0F93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E7BBEA7-E7F3-487D-B47B-F8CA6D11F5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405B619A-CC23-4964-B34D-555C5175FA4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D20D92B-0748-4E7B-A98D-DAD06FBFD30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CB1B917-A436-4D85-A41F-DD9212E9C23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3C87198-04FB-41CA-9946-BF34B2DBCC5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B9F4E9B-3666-4B39-8A91-2A37B5CA983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FFD0D9E-2F9A-4862-96D8-2A81D315B60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CBE965F-3166-4B61-B444-A8D80C9DE24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FBC7AA29-DB18-45CC-B49C-BD6DA0329CEF}"/>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4F34BC47-D361-4963-83B0-E1CAB4A2E5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870593D8-E5E4-49E4-9A9C-AC3EFAE7DA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A1A2D3F-D547-4673-A6EA-AF36C94411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4349F3D2-52E8-437E-9D21-9E1CC8BECE5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8D4FD86-EB1E-486A-993A-3EB261F11BC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3B22272-8E1C-47B4-A91C-698BBF07721E}"/>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24F81E88-8175-4F22-906D-23AB04BD75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F71E63A6-66B4-460D-B73E-B6CC5EE6641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3525D02-7718-4642-99B0-B96A57D1976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116822</xdr:rowOff>
    </xdr:from>
    <xdr:to>
      <xdr:col>54</xdr:col>
      <xdr:colOff>189865</xdr:colOff>
      <xdr:row>42</xdr:row>
      <xdr:rowOff>23900</xdr:rowOff>
    </xdr:to>
    <xdr:cxnSp macro="">
      <xdr:nvCxnSpPr>
        <xdr:cNvPr id="109" name="直線コネクタ 108">
          <a:extLst>
            <a:ext uri="{FF2B5EF4-FFF2-40B4-BE49-F238E27FC236}">
              <a16:creationId xmlns:a16="http://schemas.microsoft.com/office/drawing/2014/main" id="{903E9337-1EFE-40DD-AC18-1AB66BFF852C}"/>
            </a:ext>
          </a:extLst>
        </xdr:cNvPr>
        <xdr:cNvCxnSpPr/>
      </xdr:nvCxnSpPr>
      <xdr:spPr>
        <a:xfrm flipV="1">
          <a:off x="10476865" y="5603222"/>
          <a:ext cx="0" cy="162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27727</xdr:rowOff>
    </xdr:from>
    <xdr:ext cx="469744" cy="259045"/>
    <xdr:sp macro="" textlink="">
      <xdr:nvSpPr>
        <xdr:cNvPr id="110" name="【道路】&#10;一人当たり延長最小値テキスト">
          <a:extLst>
            <a:ext uri="{FF2B5EF4-FFF2-40B4-BE49-F238E27FC236}">
              <a16:creationId xmlns:a16="http://schemas.microsoft.com/office/drawing/2014/main" id="{7ACDFB64-0605-4C7B-957E-A1A6C776EE71}"/>
            </a:ext>
          </a:extLst>
        </xdr:cNvPr>
        <xdr:cNvSpPr txBox="1"/>
      </xdr:nvSpPr>
      <xdr:spPr>
        <a:xfrm>
          <a:off x="10515600" y="722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23900</xdr:rowOff>
    </xdr:from>
    <xdr:to>
      <xdr:col>55</xdr:col>
      <xdr:colOff>88900</xdr:colOff>
      <xdr:row>42</xdr:row>
      <xdr:rowOff>23900</xdr:rowOff>
    </xdr:to>
    <xdr:cxnSp macro="">
      <xdr:nvCxnSpPr>
        <xdr:cNvPr id="111" name="直線コネクタ 110">
          <a:extLst>
            <a:ext uri="{FF2B5EF4-FFF2-40B4-BE49-F238E27FC236}">
              <a16:creationId xmlns:a16="http://schemas.microsoft.com/office/drawing/2014/main" id="{0ABAF8C3-1408-426C-817A-F431B9CCA8AC}"/>
            </a:ext>
          </a:extLst>
        </xdr:cNvPr>
        <xdr:cNvCxnSpPr/>
      </xdr:nvCxnSpPr>
      <xdr:spPr>
        <a:xfrm>
          <a:off x="10388600" y="722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63499</xdr:rowOff>
    </xdr:from>
    <xdr:ext cx="599010" cy="259045"/>
    <xdr:sp macro="" textlink="">
      <xdr:nvSpPr>
        <xdr:cNvPr id="112" name="【道路】&#10;一人当たり延長最大値テキスト">
          <a:extLst>
            <a:ext uri="{FF2B5EF4-FFF2-40B4-BE49-F238E27FC236}">
              <a16:creationId xmlns:a16="http://schemas.microsoft.com/office/drawing/2014/main" id="{15FB30A0-C688-473E-AD46-26B7F72E37B4}"/>
            </a:ext>
          </a:extLst>
        </xdr:cNvPr>
        <xdr:cNvSpPr txBox="1"/>
      </xdr:nvSpPr>
      <xdr:spPr>
        <a:xfrm>
          <a:off x="10515600" y="537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116822</xdr:rowOff>
    </xdr:from>
    <xdr:to>
      <xdr:col>55</xdr:col>
      <xdr:colOff>88900</xdr:colOff>
      <xdr:row>32</xdr:row>
      <xdr:rowOff>116822</xdr:rowOff>
    </xdr:to>
    <xdr:cxnSp macro="">
      <xdr:nvCxnSpPr>
        <xdr:cNvPr id="113" name="直線コネクタ 112">
          <a:extLst>
            <a:ext uri="{FF2B5EF4-FFF2-40B4-BE49-F238E27FC236}">
              <a16:creationId xmlns:a16="http://schemas.microsoft.com/office/drawing/2014/main" id="{BCB8CDE7-50AB-43C8-9C0E-6E715DA70433}"/>
            </a:ext>
          </a:extLst>
        </xdr:cNvPr>
        <xdr:cNvCxnSpPr/>
      </xdr:nvCxnSpPr>
      <xdr:spPr>
        <a:xfrm>
          <a:off x="10388600" y="560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27920</xdr:rowOff>
    </xdr:from>
    <xdr:ext cx="534377" cy="259045"/>
    <xdr:sp macro="" textlink="">
      <xdr:nvSpPr>
        <xdr:cNvPr id="114" name="【道路】&#10;一人当たり延長平均値テキスト">
          <a:extLst>
            <a:ext uri="{FF2B5EF4-FFF2-40B4-BE49-F238E27FC236}">
              <a16:creationId xmlns:a16="http://schemas.microsoft.com/office/drawing/2014/main" id="{CAC73759-0E9F-42B7-8749-E59677663E5B}"/>
            </a:ext>
          </a:extLst>
        </xdr:cNvPr>
        <xdr:cNvSpPr txBox="1"/>
      </xdr:nvSpPr>
      <xdr:spPr>
        <a:xfrm>
          <a:off x="10515600" y="688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5043</xdr:rowOff>
    </xdr:from>
    <xdr:to>
      <xdr:col>55</xdr:col>
      <xdr:colOff>50800</xdr:colOff>
      <xdr:row>41</xdr:row>
      <xdr:rowOff>106643</xdr:rowOff>
    </xdr:to>
    <xdr:sp macro="" textlink="">
      <xdr:nvSpPr>
        <xdr:cNvPr id="115" name="フローチャート: 判断 114">
          <a:extLst>
            <a:ext uri="{FF2B5EF4-FFF2-40B4-BE49-F238E27FC236}">
              <a16:creationId xmlns:a16="http://schemas.microsoft.com/office/drawing/2014/main" id="{6773E2B1-CEAD-4A25-8911-5CCE46ADC58C}"/>
            </a:ext>
          </a:extLst>
        </xdr:cNvPr>
        <xdr:cNvSpPr/>
      </xdr:nvSpPr>
      <xdr:spPr>
        <a:xfrm>
          <a:off x="10426700" y="703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33820</xdr:rowOff>
    </xdr:from>
    <xdr:to>
      <xdr:col>50</xdr:col>
      <xdr:colOff>165100</xdr:colOff>
      <xdr:row>41</xdr:row>
      <xdr:rowOff>135420</xdr:rowOff>
    </xdr:to>
    <xdr:sp macro="" textlink="">
      <xdr:nvSpPr>
        <xdr:cNvPr id="116" name="フローチャート: 判断 115">
          <a:extLst>
            <a:ext uri="{FF2B5EF4-FFF2-40B4-BE49-F238E27FC236}">
              <a16:creationId xmlns:a16="http://schemas.microsoft.com/office/drawing/2014/main" id="{B2F3AEE1-28E6-4DC6-AD9F-05B100F4FDB3}"/>
            </a:ext>
          </a:extLst>
        </xdr:cNvPr>
        <xdr:cNvSpPr/>
      </xdr:nvSpPr>
      <xdr:spPr>
        <a:xfrm>
          <a:off x="9588500" y="70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20077</xdr:rowOff>
    </xdr:from>
    <xdr:to>
      <xdr:col>46</xdr:col>
      <xdr:colOff>38100</xdr:colOff>
      <xdr:row>41</xdr:row>
      <xdr:rowOff>121677</xdr:rowOff>
    </xdr:to>
    <xdr:sp macro="" textlink="">
      <xdr:nvSpPr>
        <xdr:cNvPr id="117" name="フローチャート: 判断 116">
          <a:extLst>
            <a:ext uri="{FF2B5EF4-FFF2-40B4-BE49-F238E27FC236}">
              <a16:creationId xmlns:a16="http://schemas.microsoft.com/office/drawing/2014/main" id="{89D99A80-6F74-4E0B-9E3B-3B288E9DBAE2}"/>
            </a:ext>
          </a:extLst>
        </xdr:cNvPr>
        <xdr:cNvSpPr/>
      </xdr:nvSpPr>
      <xdr:spPr>
        <a:xfrm>
          <a:off x="8699500" y="704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59606</xdr:rowOff>
    </xdr:from>
    <xdr:to>
      <xdr:col>41</xdr:col>
      <xdr:colOff>101600</xdr:colOff>
      <xdr:row>41</xdr:row>
      <xdr:rowOff>161206</xdr:rowOff>
    </xdr:to>
    <xdr:sp macro="" textlink="">
      <xdr:nvSpPr>
        <xdr:cNvPr id="118" name="フローチャート: 判断 117">
          <a:extLst>
            <a:ext uri="{FF2B5EF4-FFF2-40B4-BE49-F238E27FC236}">
              <a16:creationId xmlns:a16="http://schemas.microsoft.com/office/drawing/2014/main" id="{AF36C91D-28BF-4058-BE68-285F0D30914A}"/>
            </a:ext>
          </a:extLst>
        </xdr:cNvPr>
        <xdr:cNvSpPr/>
      </xdr:nvSpPr>
      <xdr:spPr>
        <a:xfrm>
          <a:off x="7810500" y="70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565282F4-579E-41E5-9B0C-0070E3975F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D453B798-C0E3-4557-9C74-F2A094D77BF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A99C597-8225-4BB1-903F-BB6D695146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76C0384-0AF7-4595-ABC2-59CFDA7380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9928CD0-17C4-47BF-891F-8672A96997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38281</xdr:rowOff>
    </xdr:from>
    <xdr:to>
      <xdr:col>55</xdr:col>
      <xdr:colOff>50800</xdr:colOff>
      <xdr:row>41</xdr:row>
      <xdr:rowOff>139881</xdr:rowOff>
    </xdr:to>
    <xdr:sp macro="" textlink="">
      <xdr:nvSpPr>
        <xdr:cNvPr id="124" name="楕円 123">
          <a:extLst>
            <a:ext uri="{FF2B5EF4-FFF2-40B4-BE49-F238E27FC236}">
              <a16:creationId xmlns:a16="http://schemas.microsoft.com/office/drawing/2014/main" id="{586E6970-F837-43BB-AB6B-1FA8FE8571D5}"/>
            </a:ext>
          </a:extLst>
        </xdr:cNvPr>
        <xdr:cNvSpPr/>
      </xdr:nvSpPr>
      <xdr:spPr>
        <a:xfrm>
          <a:off x="10426700" y="70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154920</xdr:rowOff>
    </xdr:from>
    <xdr:ext cx="534377" cy="259045"/>
    <xdr:sp macro="" textlink="">
      <xdr:nvSpPr>
        <xdr:cNvPr id="125" name="【道路】&#10;一人当たり延長該当値テキスト">
          <a:extLst>
            <a:ext uri="{FF2B5EF4-FFF2-40B4-BE49-F238E27FC236}">
              <a16:creationId xmlns:a16="http://schemas.microsoft.com/office/drawing/2014/main" id="{6F80D182-040E-4A72-B51D-A006D87DF106}"/>
            </a:ext>
          </a:extLst>
        </xdr:cNvPr>
        <xdr:cNvSpPr txBox="1"/>
      </xdr:nvSpPr>
      <xdr:spPr>
        <a:xfrm>
          <a:off x="10515600" y="701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41025</xdr:rowOff>
    </xdr:from>
    <xdr:to>
      <xdr:col>50</xdr:col>
      <xdr:colOff>165100</xdr:colOff>
      <xdr:row>41</xdr:row>
      <xdr:rowOff>142625</xdr:rowOff>
    </xdr:to>
    <xdr:sp macro="" textlink="">
      <xdr:nvSpPr>
        <xdr:cNvPr id="126" name="楕円 125">
          <a:extLst>
            <a:ext uri="{FF2B5EF4-FFF2-40B4-BE49-F238E27FC236}">
              <a16:creationId xmlns:a16="http://schemas.microsoft.com/office/drawing/2014/main" id="{BD64AF1A-8B5E-45FA-8833-B85355053A77}"/>
            </a:ext>
          </a:extLst>
        </xdr:cNvPr>
        <xdr:cNvSpPr/>
      </xdr:nvSpPr>
      <xdr:spPr>
        <a:xfrm>
          <a:off x="9588500" y="70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89081</xdr:rowOff>
    </xdr:from>
    <xdr:to>
      <xdr:col>55</xdr:col>
      <xdr:colOff>0</xdr:colOff>
      <xdr:row>41</xdr:row>
      <xdr:rowOff>91825</xdr:rowOff>
    </xdr:to>
    <xdr:cxnSp macro="">
      <xdr:nvCxnSpPr>
        <xdr:cNvPr id="127" name="直線コネクタ 126">
          <a:extLst>
            <a:ext uri="{FF2B5EF4-FFF2-40B4-BE49-F238E27FC236}">
              <a16:creationId xmlns:a16="http://schemas.microsoft.com/office/drawing/2014/main" id="{199BE777-5D3C-40D7-9691-B88E05BC8F63}"/>
            </a:ext>
          </a:extLst>
        </xdr:cNvPr>
        <xdr:cNvCxnSpPr/>
      </xdr:nvCxnSpPr>
      <xdr:spPr>
        <a:xfrm flipV="1">
          <a:off x="9639300" y="7118531"/>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42084</xdr:rowOff>
    </xdr:from>
    <xdr:to>
      <xdr:col>46</xdr:col>
      <xdr:colOff>38100</xdr:colOff>
      <xdr:row>41</xdr:row>
      <xdr:rowOff>143684</xdr:rowOff>
    </xdr:to>
    <xdr:sp macro="" textlink="">
      <xdr:nvSpPr>
        <xdr:cNvPr id="128" name="楕円 127">
          <a:extLst>
            <a:ext uri="{FF2B5EF4-FFF2-40B4-BE49-F238E27FC236}">
              <a16:creationId xmlns:a16="http://schemas.microsoft.com/office/drawing/2014/main" id="{FF705624-57D2-4FD2-812B-FEE5BE8E98EB}"/>
            </a:ext>
          </a:extLst>
        </xdr:cNvPr>
        <xdr:cNvSpPr/>
      </xdr:nvSpPr>
      <xdr:spPr>
        <a:xfrm>
          <a:off x="8699500" y="70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91825</xdr:rowOff>
    </xdr:from>
    <xdr:to>
      <xdr:col>50</xdr:col>
      <xdr:colOff>114300</xdr:colOff>
      <xdr:row>41</xdr:row>
      <xdr:rowOff>92884</xdr:rowOff>
    </xdr:to>
    <xdr:cxnSp macro="">
      <xdr:nvCxnSpPr>
        <xdr:cNvPr id="129" name="直線コネクタ 128">
          <a:extLst>
            <a:ext uri="{FF2B5EF4-FFF2-40B4-BE49-F238E27FC236}">
              <a16:creationId xmlns:a16="http://schemas.microsoft.com/office/drawing/2014/main" id="{C0E64979-986C-4CB2-829D-3B46FB06F7CB}"/>
            </a:ext>
          </a:extLst>
        </xdr:cNvPr>
        <xdr:cNvCxnSpPr/>
      </xdr:nvCxnSpPr>
      <xdr:spPr>
        <a:xfrm flipV="1">
          <a:off x="8750300" y="7121275"/>
          <a:ext cx="889000" cy="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46062</xdr:rowOff>
    </xdr:from>
    <xdr:to>
      <xdr:col>41</xdr:col>
      <xdr:colOff>101600</xdr:colOff>
      <xdr:row>41</xdr:row>
      <xdr:rowOff>147662</xdr:rowOff>
    </xdr:to>
    <xdr:sp macro="" textlink="">
      <xdr:nvSpPr>
        <xdr:cNvPr id="130" name="楕円 129">
          <a:extLst>
            <a:ext uri="{FF2B5EF4-FFF2-40B4-BE49-F238E27FC236}">
              <a16:creationId xmlns:a16="http://schemas.microsoft.com/office/drawing/2014/main" id="{B15A70CA-67DF-412D-A4D9-AB6779D8B423}"/>
            </a:ext>
          </a:extLst>
        </xdr:cNvPr>
        <xdr:cNvSpPr/>
      </xdr:nvSpPr>
      <xdr:spPr>
        <a:xfrm>
          <a:off x="7810500" y="70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92884</xdr:rowOff>
    </xdr:from>
    <xdr:to>
      <xdr:col>45</xdr:col>
      <xdr:colOff>177800</xdr:colOff>
      <xdr:row>41</xdr:row>
      <xdr:rowOff>96862</xdr:rowOff>
    </xdr:to>
    <xdr:cxnSp macro="">
      <xdr:nvCxnSpPr>
        <xdr:cNvPr id="131" name="直線コネクタ 130">
          <a:extLst>
            <a:ext uri="{FF2B5EF4-FFF2-40B4-BE49-F238E27FC236}">
              <a16:creationId xmlns:a16="http://schemas.microsoft.com/office/drawing/2014/main" id="{40BA9E30-A4CF-4DED-879B-BEDC4276E06C}"/>
            </a:ext>
          </a:extLst>
        </xdr:cNvPr>
        <xdr:cNvCxnSpPr/>
      </xdr:nvCxnSpPr>
      <xdr:spPr>
        <a:xfrm flipV="1">
          <a:off x="7861300" y="7122334"/>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151947</xdr:rowOff>
    </xdr:from>
    <xdr:ext cx="534377" cy="259045"/>
    <xdr:sp macro="" textlink="">
      <xdr:nvSpPr>
        <xdr:cNvPr id="132" name="n_1aveValue【道路】&#10;一人当たり延長">
          <a:extLst>
            <a:ext uri="{FF2B5EF4-FFF2-40B4-BE49-F238E27FC236}">
              <a16:creationId xmlns:a16="http://schemas.microsoft.com/office/drawing/2014/main" id="{0E79199A-64AB-4049-B4BA-2554E2233A30}"/>
            </a:ext>
          </a:extLst>
        </xdr:cNvPr>
        <xdr:cNvSpPr txBox="1"/>
      </xdr:nvSpPr>
      <xdr:spPr>
        <a:xfrm>
          <a:off x="9359411" y="683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138204</xdr:rowOff>
    </xdr:from>
    <xdr:ext cx="534377" cy="259045"/>
    <xdr:sp macro="" textlink="">
      <xdr:nvSpPr>
        <xdr:cNvPr id="133" name="n_2aveValue【道路】&#10;一人当たり延長">
          <a:extLst>
            <a:ext uri="{FF2B5EF4-FFF2-40B4-BE49-F238E27FC236}">
              <a16:creationId xmlns:a16="http://schemas.microsoft.com/office/drawing/2014/main" id="{BEABB44F-84E3-47ED-B030-FA8669F1F4C0}"/>
            </a:ext>
          </a:extLst>
        </xdr:cNvPr>
        <xdr:cNvSpPr txBox="1"/>
      </xdr:nvSpPr>
      <xdr:spPr>
        <a:xfrm>
          <a:off x="8483111" y="68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152333</xdr:rowOff>
    </xdr:from>
    <xdr:ext cx="534377" cy="259045"/>
    <xdr:sp macro="" textlink="">
      <xdr:nvSpPr>
        <xdr:cNvPr id="134" name="n_3aveValue【道路】&#10;一人当たり延長">
          <a:extLst>
            <a:ext uri="{FF2B5EF4-FFF2-40B4-BE49-F238E27FC236}">
              <a16:creationId xmlns:a16="http://schemas.microsoft.com/office/drawing/2014/main" id="{684D2FC4-3AE6-4F07-973A-7F3C6DCBCC60}"/>
            </a:ext>
          </a:extLst>
        </xdr:cNvPr>
        <xdr:cNvSpPr txBox="1"/>
      </xdr:nvSpPr>
      <xdr:spPr>
        <a:xfrm>
          <a:off x="7594111" y="718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133752</xdr:rowOff>
    </xdr:from>
    <xdr:ext cx="534377" cy="259045"/>
    <xdr:sp macro="" textlink="">
      <xdr:nvSpPr>
        <xdr:cNvPr id="135" name="n_1mainValue【道路】&#10;一人当たり延長">
          <a:extLst>
            <a:ext uri="{FF2B5EF4-FFF2-40B4-BE49-F238E27FC236}">
              <a16:creationId xmlns:a16="http://schemas.microsoft.com/office/drawing/2014/main" id="{B5D06D3A-1F8E-434B-8115-10AC75789914}"/>
            </a:ext>
          </a:extLst>
        </xdr:cNvPr>
        <xdr:cNvSpPr txBox="1"/>
      </xdr:nvSpPr>
      <xdr:spPr>
        <a:xfrm>
          <a:off x="9359411" y="716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134811</xdr:rowOff>
    </xdr:from>
    <xdr:ext cx="534377" cy="259045"/>
    <xdr:sp macro="" textlink="">
      <xdr:nvSpPr>
        <xdr:cNvPr id="136" name="n_2mainValue【道路】&#10;一人当たり延長">
          <a:extLst>
            <a:ext uri="{FF2B5EF4-FFF2-40B4-BE49-F238E27FC236}">
              <a16:creationId xmlns:a16="http://schemas.microsoft.com/office/drawing/2014/main" id="{3E0BB96F-21D2-470E-BC7B-80717BABC08E}"/>
            </a:ext>
          </a:extLst>
        </xdr:cNvPr>
        <xdr:cNvSpPr txBox="1"/>
      </xdr:nvSpPr>
      <xdr:spPr>
        <a:xfrm>
          <a:off x="8483111" y="716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164189</xdr:rowOff>
    </xdr:from>
    <xdr:ext cx="534377" cy="259045"/>
    <xdr:sp macro="" textlink="">
      <xdr:nvSpPr>
        <xdr:cNvPr id="137" name="n_3mainValue【道路】&#10;一人当たり延長">
          <a:extLst>
            <a:ext uri="{FF2B5EF4-FFF2-40B4-BE49-F238E27FC236}">
              <a16:creationId xmlns:a16="http://schemas.microsoft.com/office/drawing/2014/main" id="{6F61FB88-D2FB-4E6B-8C02-E89585306F48}"/>
            </a:ext>
          </a:extLst>
        </xdr:cNvPr>
        <xdr:cNvSpPr txBox="1"/>
      </xdr:nvSpPr>
      <xdr:spPr>
        <a:xfrm>
          <a:off x="7594111" y="68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11933B44-7554-41B3-B37D-35B48D4070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BCB46508-F699-49B8-8325-F4CFDF35CCF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91F3D969-289F-4132-83A5-DB5A9D581A7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518F3E5A-7A95-4F6E-AFAE-827E44CF7FA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CEF2C84-CDC2-4E89-A0C2-BA9FB5947E0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33D01C9-126E-4E69-806A-A2384AE6558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54A29D15-9D16-42C2-A9C9-8B45004E675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99E965D5-2E38-4E4E-8FD4-C86D16AFD0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3552CA68-CD4B-4254-91E4-385B400017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6D9ADA0-5829-4E05-ABFF-E4F8D2BA28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1E468ED-3E5A-422A-8707-0665711B33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D389693-D52F-45FE-A7C3-836C2EF49D6F}"/>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F2F03BBD-718D-442F-A390-A50EF945116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255341DD-1D69-4FDC-B852-E5AD6DAEEEE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44FFDE2B-070E-400E-BEAA-BF7E7E8CD18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B7AC9BF-B665-474F-B087-C8C2997CC3C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A0832F1A-63A4-4AAE-8CE6-188645BBEEA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85F68947-9211-4909-8627-DD7BF9E8F94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72700EF-57AF-49C0-A7CE-5D7A89580A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DC1C8B56-B7F0-486E-BABC-2EBD52B854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BD406F4-D30A-44D6-B522-AA536B6EDC4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89991B53-8BBB-4681-A35C-FA84FBC3C0B8}"/>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8CADCD48-A074-469F-ACF2-3FAB6AE287F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A5673106-9668-4D01-A7B1-4427F10E485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11C960B-0A61-4623-9F28-31B771FC010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58783</xdr:rowOff>
    </xdr:from>
    <xdr:to>
      <xdr:col>24</xdr:col>
      <xdr:colOff>62865</xdr:colOff>
      <xdr:row>64</xdr:row>
      <xdr:rowOff>128996</xdr:rowOff>
    </xdr:to>
    <xdr:cxnSp macro="">
      <xdr:nvCxnSpPr>
        <xdr:cNvPr id="163" name="直線コネクタ 162">
          <a:extLst>
            <a:ext uri="{FF2B5EF4-FFF2-40B4-BE49-F238E27FC236}">
              <a16:creationId xmlns:a16="http://schemas.microsoft.com/office/drawing/2014/main" id="{83A536E5-ED58-4E06-B325-862B7A6F98FB}"/>
            </a:ext>
          </a:extLst>
        </xdr:cNvPr>
        <xdr:cNvCxnSpPr/>
      </xdr:nvCxnSpPr>
      <xdr:spPr>
        <a:xfrm flipV="1">
          <a:off x="4634865" y="9659983"/>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4F8C5A97-237F-44DC-A03F-39DF94E386A2}"/>
            </a:ext>
          </a:extLst>
        </xdr:cNvPr>
        <xdr:cNvSpPr txBox="1"/>
      </xdr:nvSpPr>
      <xdr:spPr>
        <a:xfrm>
          <a:off x="4673600" y="111056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5" name="直線コネクタ 164">
          <a:extLst>
            <a:ext uri="{FF2B5EF4-FFF2-40B4-BE49-F238E27FC236}">
              <a16:creationId xmlns:a16="http://schemas.microsoft.com/office/drawing/2014/main" id="{5AAD0E38-E90F-457D-B341-40D6EA4E82A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5460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E41F4D2-23AA-42E6-A805-A371FBD1CE4A}"/>
            </a:ext>
          </a:extLst>
        </xdr:cNvPr>
        <xdr:cNvSpPr txBox="1"/>
      </xdr:nvSpPr>
      <xdr:spPr>
        <a:xfrm>
          <a:off x="4673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58783</xdr:rowOff>
    </xdr:from>
    <xdr:to>
      <xdr:col>24</xdr:col>
      <xdr:colOff>152400</xdr:colOff>
      <xdr:row>56</xdr:row>
      <xdr:rowOff>58783</xdr:rowOff>
    </xdr:to>
    <xdr:cxnSp macro="">
      <xdr:nvCxnSpPr>
        <xdr:cNvPr id="167" name="直線コネクタ 166">
          <a:extLst>
            <a:ext uri="{FF2B5EF4-FFF2-40B4-BE49-F238E27FC236}">
              <a16:creationId xmlns:a16="http://schemas.microsoft.com/office/drawing/2014/main" id="{2FEC994B-05F7-4EEF-830A-AB1D4B28BD82}"/>
            </a:ext>
          </a:extLst>
        </xdr:cNvPr>
        <xdr:cNvCxnSpPr/>
      </xdr:nvCxnSpPr>
      <xdr:spPr>
        <a:xfrm>
          <a:off x="4546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94542</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6F12C48E-B7B2-45F0-B471-2176C0CBFFD4}"/>
            </a:ext>
          </a:extLst>
        </xdr:cNvPr>
        <xdr:cNvSpPr txBox="1"/>
      </xdr:nvSpPr>
      <xdr:spPr>
        <a:xfrm>
          <a:off x="4673600" y="9867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71665</xdr:rowOff>
    </xdr:from>
    <xdr:to>
      <xdr:col>24</xdr:col>
      <xdr:colOff>114300</xdr:colOff>
      <xdr:row>59</xdr:row>
      <xdr:rowOff>1815</xdr:rowOff>
    </xdr:to>
    <xdr:sp macro="" textlink="">
      <xdr:nvSpPr>
        <xdr:cNvPr id="169" name="フローチャート: 判断 168">
          <a:extLst>
            <a:ext uri="{FF2B5EF4-FFF2-40B4-BE49-F238E27FC236}">
              <a16:creationId xmlns:a16="http://schemas.microsoft.com/office/drawing/2014/main" id="{E45AD8CE-2560-4788-A80E-5E88BA63C107}"/>
            </a:ext>
          </a:extLst>
        </xdr:cNvPr>
        <xdr:cNvSpPr/>
      </xdr:nvSpPr>
      <xdr:spPr>
        <a:xfrm>
          <a:off x="4584700" y="100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70031</xdr:rowOff>
    </xdr:from>
    <xdr:to>
      <xdr:col>20</xdr:col>
      <xdr:colOff>38100</xdr:colOff>
      <xdr:row>59</xdr:row>
      <xdr:rowOff>181</xdr:rowOff>
    </xdr:to>
    <xdr:sp macro="" textlink="">
      <xdr:nvSpPr>
        <xdr:cNvPr id="170" name="フローチャート: 判断 169">
          <a:extLst>
            <a:ext uri="{FF2B5EF4-FFF2-40B4-BE49-F238E27FC236}">
              <a16:creationId xmlns:a16="http://schemas.microsoft.com/office/drawing/2014/main" id="{82DD169F-BE86-48B0-9B00-7C5B01FA49ED}"/>
            </a:ext>
          </a:extLst>
        </xdr:cNvPr>
        <xdr:cNvSpPr/>
      </xdr:nvSpPr>
      <xdr:spPr>
        <a:xfrm>
          <a:off x="3746500" y="1001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110853</xdr:rowOff>
    </xdr:from>
    <xdr:to>
      <xdr:col>15</xdr:col>
      <xdr:colOff>101600</xdr:colOff>
      <xdr:row>59</xdr:row>
      <xdr:rowOff>41003</xdr:rowOff>
    </xdr:to>
    <xdr:sp macro="" textlink="">
      <xdr:nvSpPr>
        <xdr:cNvPr id="171" name="フローチャート: 判断 170">
          <a:extLst>
            <a:ext uri="{FF2B5EF4-FFF2-40B4-BE49-F238E27FC236}">
              <a16:creationId xmlns:a16="http://schemas.microsoft.com/office/drawing/2014/main" id="{1D700B0F-23C5-477F-912A-2EED04A38672}"/>
            </a:ext>
          </a:extLst>
        </xdr:cNvPr>
        <xdr:cNvSpPr/>
      </xdr:nvSpPr>
      <xdr:spPr>
        <a:xfrm>
          <a:off x="28575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72" name="フローチャート: 判断 171">
          <a:extLst>
            <a:ext uri="{FF2B5EF4-FFF2-40B4-BE49-F238E27FC236}">
              <a16:creationId xmlns:a16="http://schemas.microsoft.com/office/drawing/2014/main" id="{A78494E8-9892-4CF8-9460-52D832009E9A}"/>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E3F1C81-286F-4DA4-9B13-EBD991570BE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B183A0B-08A8-4C66-933A-90D3165598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D36C593D-8102-4CD3-9EDB-C9E4B23DDF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1DDAC3AF-0CF6-4E0A-A608-5F03498B692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669AB8CE-0519-4268-9843-DD2DF2596F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178" name="楕円 177">
          <a:extLst>
            <a:ext uri="{FF2B5EF4-FFF2-40B4-BE49-F238E27FC236}">
              <a16:creationId xmlns:a16="http://schemas.microsoft.com/office/drawing/2014/main" id="{C80D3383-E964-4E9E-93DC-D1414E58CB26}"/>
            </a:ext>
          </a:extLst>
        </xdr:cNvPr>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74584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22F9A188-7BD5-4B83-B1C3-101C5CDBF561}"/>
            </a:ext>
          </a:extLst>
        </xdr:cNvPr>
        <xdr:cNvSpPr txBox="1"/>
      </xdr:nvSpPr>
      <xdr:spPr>
        <a:xfrm>
          <a:off x="4673600"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80" name="楕円 179">
          <a:extLst>
            <a:ext uri="{FF2B5EF4-FFF2-40B4-BE49-F238E27FC236}">
              <a16:creationId xmlns:a16="http://schemas.microsoft.com/office/drawing/2014/main" id="{5F6A6E00-1F0C-4AC2-ABFB-772EBAF9AEFD}"/>
            </a:ext>
          </a:extLst>
        </xdr:cNvPr>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146957</xdr:rowOff>
    </xdr:from>
    <xdr:to>
      <xdr:col>24</xdr:col>
      <xdr:colOff>63500</xdr:colOff>
      <xdr:row>60</xdr:row>
      <xdr:rowOff>14696</xdr:rowOff>
    </xdr:to>
    <xdr:cxnSp macro="">
      <xdr:nvCxnSpPr>
        <xdr:cNvPr id="181" name="直線コネクタ 180">
          <a:extLst>
            <a:ext uri="{FF2B5EF4-FFF2-40B4-BE49-F238E27FC236}">
              <a16:creationId xmlns:a16="http://schemas.microsoft.com/office/drawing/2014/main" id="{8A96B3A2-BDED-4A89-998C-D0948D7DE5F7}"/>
            </a:ext>
          </a:extLst>
        </xdr:cNvPr>
        <xdr:cNvCxnSpPr/>
      </xdr:nvCxnSpPr>
      <xdr:spPr>
        <a:xfrm flipV="1">
          <a:off x="3797300" y="1026250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138612</xdr:rowOff>
    </xdr:from>
    <xdr:to>
      <xdr:col>15</xdr:col>
      <xdr:colOff>101600</xdr:colOff>
      <xdr:row>60</xdr:row>
      <xdr:rowOff>68762</xdr:rowOff>
    </xdr:to>
    <xdr:sp macro="" textlink="">
      <xdr:nvSpPr>
        <xdr:cNvPr id="182" name="楕円 181">
          <a:extLst>
            <a:ext uri="{FF2B5EF4-FFF2-40B4-BE49-F238E27FC236}">
              <a16:creationId xmlns:a16="http://schemas.microsoft.com/office/drawing/2014/main" id="{261ED57C-FBD4-46D6-9004-460E52B2E42A}"/>
            </a:ext>
          </a:extLst>
        </xdr:cNvPr>
        <xdr:cNvSpPr/>
      </xdr:nvSpPr>
      <xdr:spPr>
        <a:xfrm>
          <a:off x="2857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17962</xdr:rowOff>
    </xdr:to>
    <xdr:cxnSp macro="">
      <xdr:nvCxnSpPr>
        <xdr:cNvPr id="183" name="直線コネクタ 182">
          <a:extLst>
            <a:ext uri="{FF2B5EF4-FFF2-40B4-BE49-F238E27FC236}">
              <a16:creationId xmlns:a16="http://schemas.microsoft.com/office/drawing/2014/main" id="{9DC45E97-AD6C-4BD8-BBBF-E4682624ED8D}"/>
            </a:ext>
          </a:extLst>
        </xdr:cNvPr>
        <xdr:cNvCxnSpPr/>
      </xdr:nvCxnSpPr>
      <xdr:spPr>
        <a:xfrm flipV="1">
          <a:off x="2908300" y="1030169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84" name="楕円 183">
          <a:extLst>
            <a:ext uri="{FF2B5EF4-FFF2-40B4-BE49-F238E27FC236}">
              <a16:creationId xmlns:a16="http://schemas.microsoft.com/office/drawing/2014/main" id="{8474EFBF-7C6F-44E6-A607-E040F17FFD0A}"/>
            </a:ext>
          </a:extLst>
        </xdr:cNvPr>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17962</xdr:rowOff>
    </xdr:to>
    <xdr:cxnSp macro="">
      <xdr:nvCxnSpPr>
        <xdr:cNvPr id="185" name="直線コネクタ 184">
          <a:extLst>
            <a:ext uri="{FF2B5EF4-FFF2-40B4-BE49-F238E27FC236}">
              <a16:creationId xmlns:a16="http://schemas.microsoft.com/office/drawing/2014/main" id="{0A670BBA-9321-4129-BFA8-DA7DBBFF6ABA}"/>
            </a:ext>
          </a:extLst>
        </xdr:cNvPr>
        <xdr:cNvCxnSpPr/>
      </xdr:nvCxnSpPr>
      <xdr:spPr>
        <a:xfrm>
          <a:off x="2019300" y="10304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16708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A301ED9D-D12A-4F40-8FFF-090F55DD2480}"/>
            </a:ext>
          </a:extLst>
        </xdr:cNvPr>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57530</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15A2289B-96A4-4FF1-A6A1-A94333345271}"/>
            </a:ext>
          </a:extLst>
        </xdr:cNvPr>
        <xdr:cNvSpPr txBox="1"/>
      </xdr:nvSpPr>
      <xdr:spPr>
        <a:xfrm>
          <a:off x="2705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919C7B4-4EE2-4A2E-ACF5-CA34AD8B2A63}"/>
            </a:ext>
          </a:extLst>
        </xdr:cNvPr>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C7A6784F-52B9-42EC-8FF5-C125F6EBD5E1}"/>
            </a:ext>
          </a:extLst>
        </xdr:cNvPr>
        <xdr:cNvSpPr txBox="1"/>
      </xdr:nvSpPr>
      <xdr:spPr>
        <a:xfrm>
          <a:off x="3582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59889</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1ACFA31-596E-4F39-BA8A-2CC2BAFD1300}"/>
            </a:ext>
          </a:extLst>
        </xdr:cNvPr>
        <xdr:cNvSpPr txBox="1"/>
      </xdr:nvSpPr>
      <xdr:spPr>
        <a:xfrm>
          <a:off x="2705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59889</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C3727B97-FACE-426E-B9F6-D4C48B75443E}"/>
            </a:ext>
          </a:extLst>
        </xdr:cNvPr>
        <xdr:cNvSpPr txBox="1"/>
      </xdr:nvSpPr>
      <xdr:spPr>
        <a:xfrm>
          <a:off x="18167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6C7F1C31-EF9C-471B-8092-0C50847E362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499208F7-B64A-4062-BEE9-7D10A4AFA67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7466B1F-B9AA-4BC6-A56D-A807E8E1E46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14FA4B87-D53F-427F-A185-0969167EC7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3336AEDF-F08A-4DD2-987D-0B8AB5E2474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36F25A7A-6AAC-4138-9FD4-A83DAD1D29E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8329F035-C774-44C2-8073-D5018FA724F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848881C-FF8A-4B15-A373-2375DD6F49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236940C7-58E6-4AF0-9F1C-66FBB59996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893B7B6D-FA83-4696-AB96-291F6A29F8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8AA2F892-DA82-4B4C-B790-1B36127483A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7C5A4CF4-5744-4D0E-B3F5-C365429107A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F605D9DA-6239-4ABF-9B52-2782698770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5" name="テキスト ボックス 204">
          <a:extLst>
            <a:ext uri="{FF2B5EF4-FFF2-40B4-BE49-F238E27FC236}">
              <a16:creationId xmlns:a16="http://schemas.microsoft.com/office/drawing/2014/main" id="{A4559A98-21EB-4D18-BE12-FD32A6C38E0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320BC584-1E13-4463-8F90-79A3F786EE1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7" name="テキスト ボックス 206">
          <a:extLst>
            <a:ext uri="{FF2B5EF4-FFF2-40B4-BE49-F238E27FC236}">
              <a16:creationId xmlns:a16="http://schemas.microsoft.com/office/drawing/2014/main" id="{64A996E0-A9BD-4CD7-A30F-AAC673590CA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770F7F1A-01FA-4D8C-985C-20320DA399C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9" name="テキスト ボックス 208">
          <a:extLst>
            <a:ext uri="{FF2B5EF4-FFF2-40B4-BE49-F238E27FC236}">
              <a16:creationId xmlns:a16="http://schemas.microsoft.com/office/drawing/2014/main" id="{FE6F09F3-6FF3-4C00-BED8-A9E07959F45C}"/>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CB451DA1-C487-49FD-BB06-2190D906866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D2EC4366-3064-4C2E-9EF6-0E3FFD38D6C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A48C4E00-5450-4759-B626-0A3C5CDC179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2FCCE7DB-98B6-4719-9F62-DACB731E187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5692249E-D33D-4811-84BC-5F6BBCCE6E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64972</xdr:rowOff>
    </xdr:from>
    <xdr:to>
      <xdr:col>54</xdr:col>
      <xdr:colOff>189865</xdr:colOff>
      <xdr:row>64</xdr:row>
      <xdr:rowOff>76128</xdr:rowOff>
    </xdr:to>
    <xdr:cxnSp macro="">
      <xdr:nvCxnSpPr>
        <xdr:cNvPr id="215" name="直線コネクタ 214">
          <a:extLst>
            <a:ext uri="{FF2B5EF4-FFF2-40B4-BE49-F238E27FC236}">
              <a16:creationId xmlns:a16="http://schemas.microsoft.com/office/drawing/2014/main" id="{7C005982-5AA5-49E8-8F82-E033A2F01677}"/>
            </a:ext>
          </a:extLst>
        </xdr:cNvPr>
        <xdr:cNvCxnSpPr/>
      </xdr:nvCxnSpPr>
      <xdr:spPr>
        <a:xfrm flipV="1">
          <a:off x="10476865" y="9666172"/>
          <a:ext cx="0"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79955</xdr:rowOff>
    </xdr:from>
    <xdr:ext cx="378565" cy="259045"/>
    <xdr:sp macro="" textlink="">
      <xdr:nvSpPr>
        <xdr:cNvPr id="216" name="【橋りょう・トンネル】&#10;一人当たり有形固定資産（償却資産）額最小値テキスト">
          <a:extLst>
            <a:ext uri="{FF2B5EF4-FFF2-40B4-BE49-F238E27FC236}">
              <a16:creationId xmlns:a16="http://schemas.microsoft.com/office/drawing/2014/main" id="{BB309DF0-1777-43C5-857A-C5553409CE1E}"/>
            </a:ext>
          </a:extLst>
        </xdr:cNvPr>
        <xdr:cNvSpPr txBox="1"/>
      </xdr:nvSpPr>
      <xdr:spPr>
        <a:xfrm>
          <a:off x="10515600" y="1105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76128</xdr:rowOff>
    </xdr:from>
    <xdr:to>
      <xdr:col>55</xdr:col>
      <xdr:colOff>88900</xdr:colOff>
      <xdr:row>64</xdr:row>
      <xdr:rowOff>76128</xdr:rowOff>
    </xdr:to>
    <xdr:cxnSp macro="">
      <xdr:nvCxnSpPr>
        <xdr:cNvPr id="217" name="直線コネクタ 216">
          <a:extLst>
            <a:ext uri="{FF2B5EF4-FFF2-40B4-BE49-F238E27FC236}">
              <a16:creationId xmlns:a16="http://schemas.microsoft.com/office/drawing/2014/main" id="{30F2FF40-E352-4E0F-8FEA-DE6814DDD899}"/>
            </a:ext>
          </a:extLst>
        </xdr:cNvPr>
        <xdr:cNvCxnSpPr/>
      </xdr:nvCxnSpPr>
      <xdr:spPr>
        <a:xfrm>
          <a:off x="10388600" y="110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11649</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AD47CF8F-8BA2-4418-AC43-D3B96FAD09CA}"/>
            </a:ext>
          </a:extLst>
        </xdr:cNvPr>
        <xdr:cNvSpPr txBox="1"/>
      </xdr:nvSpPr>
      <xdr:spPr>
        <a:xfrm>
          <a:off x="10515600" y="94413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64972</xdr:rowOff>
    </xdr:from>
    <xdr:to>
      <xdr:col>55</xdr:col>
      <xdr:colOff>88900</xdr:colOff>
      <xdr:row>56</xdr:row>
      <xdr:rowOff>64972</xdr:rowOff>
    </xdr:to>
    <xdr:cxnSp macro="">
      <xdr:nvCxnSpPr>
        <xdr:cNvPr id="219" name="直線コネクタ 218">
          <a:extLst>
            <a:ext uri="{FF2B5EF4-FFF2-40B4-BE49-F238E27FC236}">
              <a16:creationId xmlns:a16="http://schemas.microsoft.com/office/drawing/2014/main" id="{E1A15EEE-0E88-46F2-BD0A-18080332E63A}"/>
            </a:ext>
          </a:extLst>
        </xdr:cNvPr>
        <xdr:cNvCxnSpPr/>
      </xdr:nvCxnSpPr>
      <xdr:spPr>
        <a:xfrm>
          <a:off x="10388600" y="966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40149</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3E4BE477-DB49-41B0-BD77-25FDACB721F3}"/>
            </a:ext>
          </a:extLst>
        </xdr:cNvPr>
        <xdr:cNvSpPr txBox="1"/>
      </xdr:nvSpPr>
      <xdr:spPr>
        <a:xfrm>
          <a:off x="10515600" y="106700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17272</xdr:rowOff>
    </xdr:from>
    <xdr:to>
      <xdr:col>55</xdr:col>
      <xdr:colOff>50800</xdr:colOff>
      <xdr:row>63</xdr:row>
      <xdr:rowOff>118872</xdr:rowOff>
    </xdr:to>
    <xdr:sp macro="" textlink="">
      <xdr:nvSpPr>
        <xdr:cNvPr id="221" name="フローチャート: 判断 220">
          <a:extLst>
            <a:ext uri="{FF2B5EF4-FFF2-40B4-BE49-F238E27FC236}">
              <a16:creationId xmlns:a16="http://schemas.microsoft.com/office/drawing/2014/main" id="{75B5331B-9780-4C65-9595-171B2C48CB26}"/>
            </a:ext>
          </a:extLst>
        </xdr:cNvPr>
        <xdr:cNvSpPr/>
      </xdr:nvSpPr>
      <xdr:spPr>
        <a:xfrm>
          <a:off x="10426700" y="1081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3337</xdr:rowOff>
    </xdr:from>
    <xdr:to>
      <xdr:col>50</xdr:col>
      <xdr:colOff>165100</xdr:colOff>
      <xdr:row>63</xdr:row>
      <xdr:rowOff>104937</xdr:rowOff>
    </xdr:to>
    <xdr:sp macro="" textlink="">
      <xdr:nvSpPr>
        <xdr:cNvPr id="222" name="フローチャート: 判断 221">
          <a:extLst>
            <a:ext uri="{FF2B5EF4-FFF2-40B4-BE49-F238E27FC236}">
              <a16:creationId xmlns:a16="http://schemas.microsoft.com/office/drawing/2014/main" id="{0E1C9E52-C348-40F9-AA70-DF3D315B37B4}"/>
            </a:ext>
          </a:extLst>
        </xdr:cNvPr>
        <xdr:cNvSpPr/>
      </xdr:nvSpPr>
      <xdr:spPr>
        <a:xfrm>
          <a:off x="9588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167370</xdr:rowOff>
    </xdr:from>
    <xdr:to>
      <xdr:col>46</xdr:col>
      <xdr:colOff>38100</xdr:colOff>
      <xdr:row>63</xdr:row>
      <xdr:rowOff>97520</xdr:rowOff>
    </xdr:to>
    <xdr:sp macro="" textlink="">
      <xdr:nvSpPr>
        <xdr:cNvPr id="223" name="フローチャート: 判断 222">
          <a:extLst>
            <a:ext uri="{FF2B5EF4-FFF2-40B4-BE49-F238E27FC236}">
              <a16:creationId xmlns:a16="http://schemas.microsoft.com/office/drawing/2014/main" id="{D7BABA05-C89F-4AFB-9D8F-B7BB2AD8DD82}"/>
            </a:ext>
          </a:extLst>
        </xdr:cNvPr>
        <xdr:cNvSpPr/>
      </xdr:nvSpPr>
      <xdr:spPr>
        <a:xfrm>
          <a:off x="8699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33293</xdr:rowOff>
    </xdr:from>
    <xdr:to>
      <xdr:col>41</xdr:col>
      <xdr:colOff>101600</xdr:colOff>
      <xdr:row>63</xdr:row>
      <xdr:rowOff>134893</xdr:rowOff>
    </xdr:to>
    <xdr:sp macro="" textlink="">
      <xdr:nvSpPr>
        <xdr:cNvPr id="224" name="フローチャート: 判断 223">
          <a:extLst>
            <a:ext uri="{FF2B5EF4-FFF2-40B4-BE49-F238E27FC236}">
              <a16:creationId xmlns:a16="http://schemas.microsoft.com/office/drawing/2014/main" id="{FBB4A486-E02A-47EE-AD2F-61B146658F30}"/>
            </a:ext>
          </a:extLst>
        </xdr:cNvPr>
        <xdr:cNvSpPr/>
      </xdr:nvSpPr>
      <xdr:spPr>
        <a:xfrm>
          <a:off x="7810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CD270B0-0064-4649-82B1-A3CFF9E2051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5FAEB05-84EA-47D0-9FE0-23DD0E3EED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61A0E0C-5A3E-4C30-A983-61C80F44F6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B439C073-DB03-4245-93FB-921C715E3C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FAC135C-CC34-4A80-963B-CBE72D44E7D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13562</xdr:rowOff>
    </xdr:from>
    <xdr:to>
      <xdr:col>55</xdr:col>
      <xdr:colOff>50800</xdr:colOff>
      <xdr:row>64</xdr:row>
      <xdr:rowOff>115162</xdr:rowOff>
    </xdr:to>
    <xdr:sp macro="" textlink="">
      <xdr:nvSpPr>
        <xdr:cNvPr id="230" name="楕円 229">
          <a:extLst>
            <a:ext uri="{FF2B5EF4-FFF2-40B4-BE49-F238E27FC236}">
              <a16:creationId xmlns:a16="http://schemas.microsoft.com/office/drawing/2014/main" id="{C453F5D8-D512-4660-A12D-5D92593E626B}"/>
            </a:ext>
          </a:extLst>
        </xdr:cNvPr>
        <xdr:cNvSpPr/>
      </xdr:nvSpPr>
      <xdr:spPr>
        <a:xfrm>
          <a:off x="10426700" y="1098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99939</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A4B90C9B-1298-4A26-8FBF-0AEA6598133C}"/>
            </a:ext>
          </a:extLst>
        </xdr:cNvPr>
        <xdr:cNvSpPr txBox="1"/>
      </xdr:nvSpPr>
      <xdr:spPr>
        <a:xfrm>
          <a:off x="10515600" y="1090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13391</xdr:rowOff>
    </xdr:from>
    <xdr:to>
      <xdr:col>50</xdr:col>
      <xdr:colOff>165100</xdr:colOff>
      <xdr:row>64</xdr:row>
      <xdr:rowOff>114991</xdr:rowOff>
    </xdr:to>
    <xdr:sp macro="" textlink="">
      <xdr:nvSpPr>
        <xdr:cNvPr id="232" name="楕円 231">
          <a:extLst>
            <a:ext uri="{FF2B5EF4-FFF2-40B4-BE49-F238E27FC236}">
              <a16:creationId xmlns:a16="http://schemas.microsoft.com/office/drawing/2014/main" id="{6F5CD857-12BC-4599-9DFC-40A51D76F219}"/>
            </a:ext>
          </a:extLst>
        </xdr:cNvPr>
        <xdr:cNvSpPr/>
      </xdr:nvSpPr>
      <xdr:spPr>
        <a:xfrm>
          <a:off x="9588500" y="109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64191</xdr:rowOff>
    </xdr:from>
    <xdr:to>
      <xdr:col>55</xdr:col>
      <xdr:colOff>0</xdr:colOff>
      <xdr:row>64</xdr:row>
      <xdr:rowOff>64362</xdr:rowOff>
    </xdr:to>
    <xdr:cxnSp macro="">
      <xdr:nvCxnSpPr>
        <xdr:cNvPr id="233" name="直線コネクタ 232">
          <a:extLst>
            <a:ext uri="{FF2B5EF4-FFF2-40B4-BE49-F238E27FC236}">
              <a16:creationId xmlns:a16="http://schemas.microsoft.com/office/drawing/2014/main" id="{8025B57C-BADB-4824-AF84-549A601B6FBB}"/>
            </a:ext>
          </a:extLst>
        </xdr:cNvPr>
        <xdr:cNvCxnSpPr/>
      </xdr:nvCxnSpPr>
      <xdr:spPr>
        <a:xfrm>
          <a:off x="9639300" y="1103699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13927</xdr:rowOff>
    </xdr:from>
    <xdr:to>
      <xdr:col>46</xdr:col>
      <xdr:colOff>38100</xdr:colOff>
      <xdr:row>64</xdr:row>
      <xdr:rowOff>115527</xdr:rowOff>
    </xdr:to>
    <xdr:sp macro="" textlink="">
      <xdr:nvSpPr>
        <xdr:cNvPr id="234" name="楕円 233">
          <a:extLst>
            <a:ext uri="{FF2B5EF4-FFF2-40B4-BE49-F238E27FC236}">
              <a16:creationId xmlns:a16="http://schemas.microsoft.com/office/drawing/2014/main" id="{A7906754-C3CA-4920-BF06-D11D474676EA}"/>
            </a:ext>
          </a:extLst>
        </xdr:cNvPr>
        <xdr:cNvSpPr/>
      </xdr:nvSpPr>
      <xdr:spPr>
        <a:xfrm>
          <a:off x="8699500" y="109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64191</xdr:rowOff>
    </xdr:from>
    <xdr:to>
      <xdr:col>50</xdr:col>
      <xdr:colOff>114300</xdr:colOff>
      <xdr:row>64</xdr:row>
      <xdr:rowOff>64727</xdr:rowOff>
    </xdr:to>
    <xdr:cxnSp macro="">
      <xdr:nvCxnSpPr>
        <xdr:cNvPr id="235" name="直線コネクタ 234">
          <a:extLst>
            <a:ext uri="{FF2B5EF4-FFF2-40B4-BE49-F238E27FC236}">
              <a16:creationId xmlns:a16="http://schemas.microsoft.com/office/drawing/2014/main" id="{E58797D3-720A-4324-A047-708EA10CAE77}"/>
            </a:ext>
          </a:extLst>
        </xdr:cNvPr>
        <xdr:cNvCxnSpPr/>
      </xdr:nvCxnSpPr>
      <xdr:spPr>
        <a:xfrm flipV="1">
          <a:off x="8750300" y="11036991"/>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14057</xdr:rowOff>
    </xdr:from>
    <xdr:to>
      <xdr:col>41</xdr:col>
      <xdr:colOff>101600</xdr:colOff>
      <xdr:row>64</xdr:row>
      <xdr:rowOff>115657</xdr:rowOff>
    </xdr:to>
    <xdr:sp macro="" textlink="">
      <xdr:nvSpPr>
        <xdr:cNvPr id="236" name="楕円 235">
          <a:extLst>
            <a:ext uri="{FF2B5EF4-FFF2-40B4-BE49-F238E27FC236}">
              <a16:creationId xmlns:a16="http://schemas.microsoft.com/office/drawing/2014/main" id="{B755EE2B-2983-463F-83CD-114749688CD8}"/>
            </a:ext>
          </a:extLst>
        </xdr:cNvPr>
        <xdr:cNvSpPr/>
      </xdr:nvSpPr>
      <xdr:spPr>
        <a:xfrm>
          <a:off x="7810500" y="109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64727</xdr:rowOff>
    </xdr:from>
    <xdr:to>
      <xdr:col>45</xdr:col>
      <xdr:colOff>177800</xdr:colOff>
      <xdr:row>64</xdr:row>
      <xdr:rowOff>64857</xdr:rowOff>
    </xdr:to>
    <xdr:cxnSp macro="">
      <xdr:nvCxnSpPr>
        <xdr:cNvPr id="237" name="直線コネクタ 236">
          <a:extLst>
            <a:ext uri="{FF2B5EF4-FFF2-40B4-BE49-F238E27FC236}">
              <a16:creationId xmlns:a16="http://schemas.microsoft.com/office/drawing/2014/main" id="{CF2A7729-EFA7-4C76-8AA0-B821EC1569A9}"/>
            </a:ext>
          </a:extLst>
        </xdr:cNvPr>
        <xdr:cNvCxnSpPr/>
      </xdr:nvCxnSpPr>
      <xdr:spPr>
        <a:xfrm flipV="1">
          <a:off x="7861300" y="1103752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121464</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36EFAAB9-87B1-457A-AA8E-18D5F606D91E}"/>
            </a:ext>
          </a:extLst>
        </xdr:cNvPr>
        <xdr:cNvSpPr txBox="1"/>
      </xdr:nvSpPr>
      <xdr:spPr>
        <a:xfrm>
          <a:off x="93270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114047</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1E6F3714-38AB-4518-9985-1CDC2BE91E17}"/>
            </a:ext>
          </a:extLst>
        </xdr:cNvPr>
        <xdr:cNvSpPr txBox="1"/>
      </xdr:nvSpPr>
      <xdr:spPr>
        <a:xfrm>
          <a:off x="8450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151420</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A274ACC7-96CE-4D47-8F47-AE85D774A0F1}"/>
            </a:ext>
          </a:extLst>
        </xdr:cNvPr>
        <xdr:cNvSpPr txBox="1"/>
      </xdr:nvSpPr>
      <xdr:spPr>
        <a:xfrm>
          <a:off x="7561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106118</xdr:rowOff>
    </xdr:from>
    <xdr:ext cx="534377" cy="259045"/>
    <xdr:sp macro="" textlink="">
      <xdr:nvSpPr>
        <xdr:cNvPr id="241" name="n_1mainValue【橋りょう・トンネル】&#10;一人当たり有形固定資産（償却資産）額">
          <a:extLst>
            <a:ext uri="{FF2B5EF4-FFF2-40B4-BE49-F238E27FC236}">
              <a16:creationId xmlns:a16="http://schemas.microsoft.com/office/drawing/2014/main" id="{C9C755B4-FA3A-47F4-B6AD-EA6BA0482EC1}"/>
            </a:ext>
          </a:extLst>
        </xdr:cNvPr>
        <xdr:cNvSpPr txBox="1"/>
      </xdr:nvSpPr>
      <xdr:spPr>
        <a:xfrm>
          <a:off x="9359411" y="1107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106654</xdr:rowOff>
    </xdr:from>
    <xdr:ext cx="534377" cy="259045"/>
    <xdr:sp macro="" textlink="">
      <xdr:nvSpPr>
        <xdr:cNvPr id="242" name="n_2mainValue【橋りょう・トンネル】&#10;一人当たり有形固定資産（償却資産）額">
          <a:extLst>
            <a:ext uri="{FF2B5EF4-FFF2-40B4-BE49-F238E27FC236}">
              <a16:creationId xmlns:a16="http://schemas.microsoft.com/office/drawing/2014/main" id="{2BE31A54-91B8-456A-B72F-8721450CA595}"/>
            </a:ext>
          </a:extLst>
        </xdr:cNvPr>
        <xdr:cNvSpPr txBox="1"/>
      </xdr:nvSpPr>
      <xdr:spPr>
        <a:xfrm>
          <a:off x="8483111" y="110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106784</xdr:rowOff>
    </xdr:from>
    <xdr:ext cx="534377" cy="259045"/>
    <xdr:sp macro="" textlink="">
      <xdr:nvSpPr>
        <xdr:cNvPr id="243" name="n_3mainValue【橋りょう・トンネル】&#10;一人当たり有形固定資産（償却資産）額">
          <a:extLst>
            <a:ext uri="{FF2B5EF4-FFF2-40B4-BE49-F238E27FC236}">
              <a16:creationId xmlns:a16="http://schemas.microsoft.com/office/drawing/2014/main" id="{49F93771-56D3-4B3F-B3AE-C1D2A4B5998A}"/>
            </a:ext>
          </a:extLst>
        </xdr:cNvPr>
        <xdr:cNvSpPr txBox="1"/>
      </xdr:nvSpPr>
      <xdr:spPr>
        <a:xfrm>
          <a:off x="7594111" y="1107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34FB1C1E-7364-439E-8C17-F9B6383F883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4D457939-507D-4F93-B813-F9B3E2B85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B3B92D76-EA76-4AA5-B285-7CD00CEA26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8B6A76C3-B783-400E-BEE8-710B50B1B0C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12F38BF9-0941-426C-BAF2-DA9E842526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8052ED3F-0EFB-4635-92EB-2C738EF23C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986B4225-896D-4CD2-9557-B1F1B56F745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E952B4F-6BE5-45AD-9B99-AF71F1024E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88A4A83B-2F30-4626-9245-8C0C6BC7C8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C392776F-A042-48B1-B91E-81BBCD1B0E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88ECD975-44CC-4FF0-A507-2677340D0B8E}"/>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D8F49A72-5C92-492D-9C4B-86F301848D3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A85165A5-E1C6-4CCB-9DFB-E0BBFD267E11}"/>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91B2D4E3-6A5B-428C-9396-793A618787E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60224CEB-D1BC-4EE7-B58C-BA4805AA41B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9DCA8AFF-F8D3-4407-80DF-D48BE22CBC5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1C0B9277-55AB-4263-A183-3DF9E9A9E8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D9F7713C-C599-490C-8E17-E5327079782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2173E1F5-5EC2-4606-9209-90844D30A56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9EF4C4BD-32CC-4A6D-9BFA-AC385E36684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BFFF96FA-151D-4B9B-9D92-94DDB97E71B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1FE5AEC7-462A-4BF6-B0D0-B94C44C272B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38605588-6FE2-459D-8515-32538CF7532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F440F0EB-23A2-4ABF-B2B2-CD38CC80916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66675</xdr:rowOff>
    </xdr:to>
    <xdr:cxnSp macro="">
      <xdr:nvCxnSpPr>
        <xdr:cNvPr id="268" name="直線コネクタ 267">
          <a:extLst>
            <a:ext uri="{FF2B5EF4-FFF2-40B4-BE49-F238E27FC236}">
              <a16:creationId xmlns:a16="http://schemas.microsoft.com/office/drawing/2014/main" id="{A928C427-DEE7-42CA-833D-74CFF3F3A299}"/>
            </a:ext>
          </a:extLst>
        </xdr:cNvPr>
        <xdr:cNvCxnSpPr/>
      </xdr:nvCxnSpPr>
      <xdr:spPr>
        <a:xfrm flipV="1">
          <a:off x="4634865" y="1333500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B29F93E0-5150-444F-A456-DAD57DBA2A05}"/>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70" name="直線コネクタ 269">
          <a:extLst>
            <a:ext uri="{FF2B5EF4-FFF2-40B4-BE49-F238E27FC236}">
              <a16:creationId xmlns:a16="http://schemas.microsoft.com/office/drawing/2014/main" id="{C38167E8-9B0A-44BB-AE11-DDBA208A6CAA}"/>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29669731-A3A2-4B6E-9921-C270C9E478F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B6ED466A-CDD0-48C8-8E9B-036798F8885A}"/>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A0302049-FD9C-420D-8AB0-482A30B9BA87}"/>
            </a:ext>
          </a:extLst>
        </xdr:cNvPr>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4" name="フローチャート: 判断 273">
          <a:extLst>
            <a:ext uri="{FF2B5EF4-FFF2-40B4-BE49-F238E27FC236}">
              <a16:creationId xmlns:a16="http://schemas.microsoft.com/office/drawing/2014/main" id="{E54036B5-D129-48DB-B7CC-C8EDD86CA951}"/>
            </a:ext>
          </a:extLst>
        </xdr:cNvPr>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126364</xdr:rowOff>
    </xdr:from>
    <xdr:to>
      <xdr:col>20</xdr:col>
      <xdr:colOff>38100</xdr:colOff>
      <xdr:row>82</xdr:row>
      <xdr:rowOff>56514</xdr:rowOff>
    </xdr:to>
    <xdr:sp macro="" textlink="">
      <xdr:nvSpPr>
        <xdr:cNvPr id="275" name="フローチャート: 判断 274">
          <a:extLst>
            <a:ext uri="{FF2B5EF4-FFF2-40B4-BE49-F238E27FC236}">
              <a16:creationId xmlns:a16="http://schemas.microsoft.com/office/drawing/2014/main" id="{A9A6F532-4BF0-4208-949B-5116C4DB4288}"/>
            </a:ext>
          </a:extLst>
        </xdr:cNvPr>
        <xdr:cNvSpPr/>
      </xdr:nvSpPr>
      <xdr:spPr>
        <a:xfrm>
          <a:off x="3746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135889</xdr:rowOff>
    </xdr:from>
    <xdr:to>
      <xdr:col>15</xdr:col>
      <xdr:colOff>101600</xdr:colOff>
      <xdr:row>82</xdr:row>
      <xdr:rowOff>66039</xdr:rowOff>
    </xdr:to>
    <xdr:sp macro="" textlink="">
      <xdr:nvSpPr>
        <xdr:cNvPr id="276" name="フローチャート: 判断 275">
          <a:extLst>
            <a:ext uri="{FF2B5EF4-FFF2-40B4-BE49-F238E27FC236}">
              <a16:creationId xmlns:a16="http://schemas.microsoft.com/office/drawing/2014/main" id="{2490BB88-6B62-4A1F-AA3B-C99E9F4D4232}"/>
            </a:ext>
          </a:extLst>
        </xdr:cNvPr>
        <xdr:cNvSpPr/>
      </xdr:nvSpPr>
      <xdr:spPr>
        <a:xfrm>
          <a:off x="2857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77" name="フローチャート: 判断 276">
          <a:extLst>
            <a:ext uri="{FF2B5EF4-FFF2-40B4-BE49-F238E27FC236}">
              <a16:creationId xmlns:a16="http://schemas.microsoft.com/office/drawing/2014/main" id="{A945A67A-96F5-4803-BAE1-8973579959B0}"/>
            </a:ext>
          </a:extLst>
        </xdr:cNvPr>
        <xdr:cNvSpPr/>
      </xdr:nvSpPr>
      <xdr:spPr>
        <a:xfrm>
          <a:off x="19685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12311156-1FA1-48C5-8274-150CE73F92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D43B6AB-22C6-45E1-A333-CC2B3D9CBC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C11A90C-D3CC-4126-98CC-C180E34517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0694E86-8E0A-499B-B1B9-B3BFA7E6D2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6BD1EEC-DB26-4774-8B95-DA5D3A27EC4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83" name="楕円 282">
          <a:extLst>
            <a:ext uri="{FF2B5EF4-FFF2-40B4-BE49-F238E27FC236}">
              <a16:creationId xmlns:a16="http://schemas.microsoft.com/office/drawing/2014/main" id="{DE394405-F485-4DCF-9B15-0E8CFDF1D372}"/>
            </a:ext>
          </a:extLst>
        </xdr:cNvPr>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3B110074-EDE4-4A3C-B07A-6195FED89E48}"/>
            </a:ext>
          </a:extLst>
        </xdr:cNvPr>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85" name="楕円 284">
          <a:extLst>
            <a:ext uri="{FF2B5EF4-FFF2-40B4-BE49-F238E27FC236}">
              <a16:creationId xmlns:a16="http://schemas.microsoft.com/office/drawing/2014/main" id="{E06DBB42-D108-4BB2-AFF5-B7B60A0DBC37}"/>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106680</xdr:rowOff>
    </xdr:to>
    <xdr:cxnSp macro="">
      <xdr:nvCxnSpPr>
        <xdr:cNvPr id="286" name="直線コネクタ 285">
          <a:extLst>
            <a:ext uri="{FF2B5EF4-FFF2-40B4-BE49-F238E27FC236}">
              <a16:creationId xmlns:a16="http://schemas.microsoft.com/office/drawing/2014/main" id="{8E526989-E831-426A-BC54-7249FE0DC462}"/>
            </a:ext>
          </a:extLst>
        </xdr:cNvPr>
        <xdr:cNvCxnSpPr/>
      </xdr:nvCxnSpPr>
      <xdr:spPr>
        <a:xfrm flipV="1">
          <a:off x="3797300" y="1379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170180</xdr:rowOff>
    </xdr:from>
    <xdr:to>
      <xdr:col>15</xdr:col>
      <xdr:colOff>101600</xdr:colOff>
      <xdr:row>78</xdr:row>
      <xdr:rowOff>100330</xdr:rowOff>
    </xdr:to>
    <xdr:sp macro="" textlink="">
      <xdr:nvSpPr>
        <xdr:cNvPr id="287" name="楕円 286">
          <a:extLst>
            <a:ext uri="{FF2B5EF4-FFF2-40B4-BE49-F238E27FC236}">
              <a16:creationId xmlns:a16="http://schemas.microsoft.com/office/drawing/2014/main" id="{3A436319-ED46-4D24-A13E-C2838A9F4291}"/>
            </a:ext>
          </a:extLst>
        </xdr:cNvPr>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49530</xdr:rowOff>
    </xdr:from>
    <xdr:to>
      <xdr:col>19</xdr:col>
      <xdr:colOff>177800</xdr:colOff>
      <xdr:row>80</xdr:row>
      <xdr:rowOff>106680</xdr:rowOff>
    </xdr:to>
    <xdr:cxnSp macro="">
      <xdr:nvCxnSpPr>
        <xdr:cNvPr id="288" name="直線コネクタ 287">
          <a:extLst>
            <a:ext uri="{FF2B5EF4-FFF2-40B4-BE49-F238E27FC236}">
              <a16:creationId xmlns:a16="http://schemas.microsoft.com/office/drawing/2014/main" id="{48252150-57DF-49D3-81D3-A435D3650577}"/>
            </a:ext>
          </a:extLst>
        </xdr:cNvPr>
        <xdr:cNvCxnSpPr/>
      </xdr:nvCxnSpPr>
      <xdr:spPr>
        <a:xfrm>
          <a:off x="2908300" y="1342263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118745</xdr:rowOff>
    </xdr:from>
    <xdr:to>
      <xdr:col>10</xdr:col>
      <xdr:colOff>165100</xdr:colOff>
      <xdr:row>79</xdr:row>
      <xdr:rowOff>48895</xdr:rowOff>
    </xdr:to>
    <xdr:sp macro="" textlink="">
      <xdr:nvSpPr>
        <xdr:cNvPr id="289" name="楕円 288">
          <a:extLst>
            <a:ext uri="{FF2B5EF4-FFF2-40B4-BE49-F238E27FC236}">
              <a16:creationId xmlns:a16="http://schemas.microsoft.com/office/drawing/2014/main" id="{EBF54D51-91B6-4351-9D89-12B2AC642329}"/>
            </a:ext>
          </a:extLst>
        </xdr:cNvPr>
        <xdr:cNvSpPr/>
      </xdr:nvSpPr>
      <xdr:spPr>
        <a:xfrm>
          <a:off x="19685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49530</xdr:rowOff>
    </xdr:from>
    <xdr:to>
      <xdr:col>15</xdr:col>
      <xdr:colOff>50800</xdr:colOff>
      <xdr:row>78</xdr:row>
      <xdr:rowOff>169545</xdr:rowOff>
    </xdr:to>
    <xdr:cxnSp macro="">
      <xdr:nvCxnSpPr>
        <xdr:cNvPr id="290" name="直線コネクタ 289">
          <a:extLst>
            <a:ext uri="{FF2B5EF4-FFF2-40B4-BE49-F238E27FC236}">
              <a16:creationId xmlns:a16="http://schemas.microsoft.com/office/drawing/2014/main" id="{07C4C229-320F-40F0-89D4-19EAC712DA29}"/>
            </a:ext>
          </a:extLst>
        </xdr:cNvPr>
        <xdr:cNvCxnSpPr/>
      </xdr:nvCxnSpPr>
      <xdr:spPr>
        <a:xfrm flipV="1">
          <a:off x="2019300" y="1342263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47641</xdr:rowOff>
    </xdr:from>
    <xdr:ext cx="405111" cy="259045"/>
    <xdr:sp macro="" textlink="">
      <xdr:nvSpPr>
        <xdr:cNvPr id="291" name="n_1aveValue【公営住宅】&#10;有形固定資産減価償却率">
          <a:extLst>
            <a:ext uri="{FF2B5EF4-FFF2-40B4-BE49-F238E27FC236}">
              <a16:creationId xmlns:a16="http://schemas.microsoft.com/office/drawing/2014/main" id="{9AF100D6-12D3-44A2-9542-BD74B6495D26}"/>
            </a:ext>
          </a:extLst>
        </xdr:cNvPr>
        <xdr:cNvSpPr txBox="1"/>
      </xdr:nvSpPr>
      <xdr:spPr>
        <a:xfrm>
          <a:off x="35820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2" name="n_2aveValue【公営住宅】&#10;有形固定資産減価償却率">
          <a:extLst>
            <a:ext uri="{FF2B5EF4-FFF2-40B4-BE49-F238E27FC236}">
              <a16:creationId xmlns:a16="http://schemas.microsoft.com/office/drawing/2014/main" id="{10017B20-865A-42D0-A87C-AFAF6F5A3172}"/>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72407</xdr:rowOff>
    </xdr:from>
    <xdr:ext cx="405111" cy="259045"/>
    <xdr:sp macro="" textlink="">
      <xdr:nvSpPr>
        <xdr:cNvPr id="293" name="n_3aveValue【公営住宅】&#10;有形固定資産減価償却率">
          <a:extLst>
            <a:ext uri="{FF2B5EF4-FFF2-40B4-BE49-F238E27FC236}">
              <a16:creationId xmlns:a16="http://schemas.microsoft.com/office/drawing/2014/main" id="{FCCD60AE-42AF-4AF2-884B-06614E1C2325}"/>
            </a:ext>
          </a:extLst>
        </xdr:cNvPr>
        <xdr:cNvSpPr txBox="1"/>
      </xdr:nvSpPr>
      <xdr:spPr>
        <a:xfrm>
          <a:off x="1816744" y="1395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94" name="n_1mainValue【公営住宅】&#10;有形固定資産減価償却率">
          <a:extLst>
            <a:ext uri="{FF2B5EF4-FFF2-40B4-BE49-F238E27FC236}">
              <a16:creationId xmlns:a16="http://schemas.microsoft.com/office/drawing/2014/main" id="{1B247459-A58B-4DF1-B38E-5D04CF77A1EA}"/>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295" name="n_2mainValue【公営住宅】&#10;有形固定資産減価償却率">
          <a:extLst>
            <a:ext uri="{FF2B5EF4-FFF2-40B4-BE49-F238E27FC236}">
              <a16:creationId xmlns:a16="http://schemas.microsoft.com/office/drawing/2014/main" id="{3F127DD5-B4D6-4D17-AD4D-59FE0877FDD7}"/>
            </a:ext>
          </a:extLst>
        </xdr:cNvPr>
        <xdr:cNvSpPr txBox="1"/>
      </xdr:nvSpPr>
      <xdr:spPr>
        <a:xfrm>
          <a:off x="2705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65422</xdr:rowOff>
    </xdr:from>
    <xdr:ext cx="405111" cy="259045"/>
    <xdr:sp macro="" textlink="">
      <xdr:nvSpPr>
        <xdr:cNvPr id="296" name="n_3mainValue【公営住宅】&#10;有形固定資産減価償却率">
          <a:extLst>
            <a:ext uri="{FF2B5EF4-FFF2-40B4-BE49-F238E27FC236}">
              <a16:creationId xmlns:a16="http://schemas.microsoft.com/office/drawing/2014/main" id="{2C95DE64-83F7-407D-81B8-5C9C43FAEA1A}"/>
            </a:ext>
          </a:extLst>
        </xdr:cNvPr>
        <xdr:cNvSpPr txBox="1"/>
      </xdr:nvSpPr>
      <xdr:spPr>
        <a:xfrm>
          <a:off x="1816744" y="1326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FCD91F9-AA9D-454E-B602-2597EA9129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5DEF612-CFA7-4257-803E-A16A2D1396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E34CB632-1174-4CF6-8A27-9EDC057820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A9BE31EC-E949-445D-836A-83C2EA6DB6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6322D31-64B4-4ED7-B598-C1B047A275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36791E14-EFC6-4C19-AFD5-493EC27B13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F5C3BA7A-C560-4AA1-B197-A95F0A381AF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CB6D012D-25BB-4674-846E-521DD78A851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53F1AA4F-D9DC-4398-B10B-F24732C6409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71E2AFB6-6B92-4969-AA68-C9AFDB2B727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D57C4C02-B607-47A6-A852-C73C9D69043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F924CEEB-BB16-4CF0-9808-CCDD709BFC2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1E867FF4-0900-46B2-AADF-1A50A547AF3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4304BE8E-1E24-449A-B3E7-623FD984E77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6E43EB7C-A06A-4BFC-9EDF-E25D88C5618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CAFD3DE1-EB1F-4539-8A1F-D1FC0BD502A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DD25EFAC-798E-4E2B-8AD7-5B53B1768E0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B60FE380-7856-4591-A02C-14B095544A6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AB9CF289-6A1E-41DE-8531-1146FD6F1D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F1DF890C-D1AF-4B23-A050-8482DC5D068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AE41C858-A4A0-4FDD-A4F6-A1D8610065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EDA5F8CD-23CD-4B50-8E68-41E20D17CFA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ACCFE065-285F-48F2-BB0F-DE15807B11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48577</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8F313505-E1B8-4965-AD9E-DA2C3FE1CC2D}"/>
            </a:ext>
          </a:extLst>
        </xdr:cNvPr>
        <xdr:cNvCxnSpPr/>
      </xdr:nvCxnSpPr>
      <xdr:spPr>
        <a:xfrm flipV="1">
          <a:off x="10476865" y="13421677"/>
          <a:ext cx="0" cy="143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94C12297-5EF7-4581-93FC-0C67929BD3E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2F6F1437-B6D0-43CB-9F4E-97931FFBE6AB}"/>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166704</xdr:rowOff>
    </xdr:from>
    <xdr:ext cx="469744" cy="259045"/>
    <xdr:sp macro="" textlink="">
      <xdr:nvSpPr>
        <xdr:cNvPr id="323" name="【公営住宅】&#10;一人当たり面積最大値テキスト">
          <a:extLst>
            <a:ext uri="{FF2B5EF4-FFF2-40B4-BE49-F238E27FC236}">
              <a16:creationId xmlns:a16="http://schemas.microsoft.com/office/drawing/2014/main" id="{831825A2-D3B7-481F-9EB1-789A763D21BC}"/>
            </a:ext>
          </a:extLst>
        </xdr:cNvPr>
        <xdr:cNvSpPr txBox="1"/>
      </xdr:nvSpPr>
      <xdr:spPr>
        <a:xfrm>
          <a:off x="10515600" y="131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48577</xdr:rowOff>
    </xdr:from>
    <xdr:to>
      <xdr:col>55</xdr:col>
      <xdr:colOff>88900</xdr:colOff>
      <xdr:row>78</xdr:row>
      <xdr:rowOff>48577</xdr:rowOff>
    </xdr:to>
    <xdr:cxnSp macro="">
      <xdr:nvCxnSpPr>
        <xdr:cNvPr id="324" name="直線コネクタ 323">
          <a:extLst>
            <a:ext uri="{FF2B5EF4-FFF2-40B4-BE49-F238E27FC236}">
              <a16:creationId xmlns:a16="http://schemas.microsoft.com/office/drawing/2014/main" id="{FAC48344-DF34-4395-B6D6-56E09EEBAC5E}"/>
            </a:ext>
          </a:extLst>
        </xdr:cNvPr>
        <xdr:cNvCxnSpPr/>
      </xdr:nvCxnSpPr>
      <xdr:spPr>
        <a:xfrm>
          <a:off x="10388600" y="1342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86568</xdr:rowOff>
    </xdr:from>
    <xdr:ext cx="469744" cy="259045"/>
    <xdr:sp macro="" textlink="">
      <xdr:nvSpPr>
        <xdr:cNvPr id="325" name="【公営住宅】&#10;一人当たり面積平均値テキスト">
          <a:extLst>
            <a:ext uri="{FF2B5EF4-FFF2-40B4-BE49-F238E27FC236}">
              <a16:creationId xmlns:a16="http://schemas.microsoft.com/office/drawing/2014/main" id="{06751B6F-D14E-444A-A3B2-61B601AD5E4A}"/>
            </a:ext>
          </a:extLst>
        </xdr:cNvPr>
        <xdr:cNvSpPr txBox="1"/>
      </xdr:nvSpPr>
      <xdr:spPr>
        <a:xfrm>
          <a:off x="10515600" y="1431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63691</xdr:rowOff>
    </xdr:from>
    <xdr:to>
      <xdr:col>55</xdr:col>
      <xdr:colOff>50800</xdr:colOff>
      <xdr:row>84</xdr:row>
      <xdr:rowOff>165291</xdr:rowOff>
    </xdr:to>
    <xdr:sp macro="" textlink="">
      <xdr:nvSpPr>
        <xdr:cNvPr id="326" name="フローチャート: 判断 325">
          <a:extLst>
            <a:ext uri="{FF2B5EF4-FFF2-40B4-BE49-F238E27FC236}">
              <a16:creationId xmlns:a16="http://schemas.microsoft.com/office/drawing/2014/main" id="{EEA6088E-C512-4D88-98F9-F528CD63D5E0}"/>
            </a:ext>
          </a:extLst>
        </xdr:cNvPr>
        <xdr:cNvSpPr/>
      </xdr:nvSpPr>
      <xdr:spPr>
        <a:xfrm>
          <a:off x="10426700" y="1446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74358</xdr:rowOff>
    </xdr:from>
    <xdr:to>
      <xdr:col>50</xdr:col>
      <xdr:colOff>165100</xdr:colOff>
      <xdr:row>85</xdr:row>
      <xdr:rowOff>4508</xdr:rowOff>
    </xdr:to>
    <xdr:sp macro="" textlink="">
      <xdr:nvSpPr>
        <xdr:cNvPr id="327" name="フローチャート: 判断 326">
          <a:extLst>
            <a:ext uri="{FF2B5EF4-FFF2-40B4-BE49-F238E27FC236}">
              <a16:creationId xmlns:a16="http://schemas.microsoft.com/office/drawing/2014/main" id="{A31E92A5-2CF2-45A0-8618-F3555C398910}"/>
            </a:ext>
          </a:extLst>
        </xdr:cNvPr>
        <xdr:cNvSpPr/>
      </xdr:nvSpPr>
      <xdr:spPr>
        <a:xfrm>
          <a:off x="9588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102363</xdr:rowOff>
    </xdr:from>
    <xdr:to>
      <xdr:col>46</xdr:col>
      <xdr:colOff>38100</xdr:colOff>
      <xdr:row>85</xdr:row>
      <xdr:rowOff>32513</xdr:rowOff>
    </xdr:to>
    <xdr:sp macro="" textlink="">
      <xdr:nvSpPr>
        <xdr:cNvPr id="328" name="フローチャート: 判断 327">
          <a:extLst>
            <a:ext uri="{FF2B5EF4-FFF2-40B4-BE49-F238E27FC236}">
              <a16:creationId xmlns:a16="http://schemas.microsoft.com/office/drawing/2014/main" id="{ED74C0D2-5ACA-4CD5-B9CD-9B8AF5C7B18D}"/>
            </a:ext>
          </a:extLst>
        </xdr:cNvPr>
        <xdr:cNvSpPr/>
      </xdr:nvSpPr>
      <xdr:spPr>
        <a:xfrm>
          <a:off x="8699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29" name="フローチャート: 判断 328">
          <a:extLst>
            <a:ext uri="{FF2B5EF4-FFF2-40B4-BE49-F238E27FC236}">
              <a16:creationId xmlns:a16="http://schemas.microsoft.com/office/drawing/2014/main" id="{B2DE59C9-5C8E-4F32-A43D-546FD9B48133}"/>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1B468990-ECC3-48AF-AAD6-1AA30207A1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3374405-FD91-4A4E-A164-C985C706E9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F0E2BD0E-7C4E-469F-83BB-E1354DE38A0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6CA2A13D-9321-40F5-B579-909F30A437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D40A1458-783A-44EE-84C9-C66606E4943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44259</xdr:rowOff>
    </xdr:from>
    <xdr:to>
      <xdr:col>55</xdr:col>
      <xdr:colOff>50800</xdr:colOff>
      <xdr:row>86</xdr:row>
      <xdr:rowOff>145859</xdr:rowOff>
    </xdr:to>
    <xdr:sp macro="" textlink="">
      <xdr:nvSpPr>
        <xdr:cNvPr id="335" name="楕円 334">
          <a:extLst>
            <a:ext uri="{FF2B5EF4-FFF2-40B4-BE49-F238E27FC236}">
              <a16:creationId xmlns:a16="http://schemas.microsoft.com/office/drawing/2014/main" id="{8F098A38-0405-4C35-B628-ADEFBBBC7403}"/>
            </a:ext>
          </a:extLst>
        </xdr:cNvPr>
        <xdr:cNvSpPr/>
      </xdr:nvSpPr>
      <xdr:spPr>
        <a:xfrm>
          <a:off x="10426700" y="1478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130636</xdr:rowOff>
    </xdr:from>
    <xdr:ext cx="469744" cy="259045"/>
    <xdr:sp macro="" textlink="">
      <xdr:nvSpPr>
        <xdr:cNvPr id="336" name="【公営住宅】&#10;一人当たり面積該当値テキスト">
          <a:extLst>
            <a:ext uri="{FF2B5EF4-FFF2-40B4-BE49-F238E27FC236}">
              <a16:creationId xmlns:a16="http://schemas.microsoft.com/office/drawing/2014/main" id="{BA878958-5712-4895-A478-00005222DDAE}"/>
            </a:ext>
          </a:extLst>
        </xdr:cNvPr>
        <xdr:cNvSpPr txBox="1"/>
      </xdr:nvSpPr>
      <xdr:spPr>
        <a:xfrm>
          <a:off x="10515600" y="1470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44641</xdr:rowOff>
    </xdr:from>
    <xdr:to>
      <xdr:col>50</xdr:col>
      <xdr:colOff>165100</xdr:colOff>
      <xdr:row>86</xdr:row>
      <xdr:rowOff>146241</xdr:rowOff>
    </xdr:to>
    <xdr:sp macro="" textlink="">
      <xdr:nvSpPr>
        <xdr:cNvPr id="337" name="楕円 336">
          <a:extLst>
            <a:ext uri="{FF2B5EF4-FFF2-40B4-BE49-F238E27FC236}">
              <a16:creationId xmlns:a16="http://schemas.microsoft.com/office/drawing/2014/main" id="{70DE73BE-08CE-48C1-B216-662F2E4229B0}"/>
            </a:ext>
          </a:extLst>
        </xdr:cNvPr>
        <xdr:cNvSpPr/>
      </xdr:nvSpPr>
      <xdr:spPr>
        <a:xfrm>
          <a:off x="9588500" y="14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95059</xdr:rowOff>
    </xdr:from>
    <xdr:to>
      <xdr:col>55</xdr:col>
      <xdr:colOff>0</xdr:colOff>
      <xdr:row>86</xdr:row>
      <xdr:rowOff>95441</xdr:rowOff>
    </xdr:to>
    <xdr:cxnSp macro="">
      <xdr:nvCxnSpPr>
        <xdr:cNvPr id="338" name="直線コネクタ 337">
          <a:extLst>
            <a:ext uri="{FF2B5EF4-FFF2-40B4-BE49-F238E27FC236}">
              <a16:creationId xmlns:a16="http://schemas.microsoft.com/office/drawing/2014/main" id="{B736C88F-B05C-4F8C-A796-67C14AEF375A}"/>
            </a:ext>
          </a:extLst>
        </xdr:cNvPr>
        <xdr:cNvCxnSpPr/>
      </xdr:nvCxnSpPr>
      <xdr:spPr>
        <a:xfrm flipV="1">
          <a:off x="9639300" y="14839759"/>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44831</xdr:rowOff>
    </xdr:from>
    <xdr:to>
      <xdr:col>46</xdr:col>
      <xdr:colOff>38100</xdr:colOff>
      <xdr:row>86</xdr:row>
      <xdr:rowOff>146431</xdr:rowOff>
    </xdr:to>
    <xdr:sp macro="" textlink="">
      <xdr:nvSpPr>
        <xdr:cNvPr id="339" name="楕円 338">
          <a:extLst>
            <a:ext uri="{FF2B5EF4-FFF2-40B4-BE49-F238E27FC236}">
              <a16:creationId xmlns:a16="http://schemas.microsoft.com/office/drawing/2014/main" id="{5914668A-2598-4B70-B0CF-74ED1C581ADD}"/>
            </a:ext>
          </a:extLst>
        </xdr:cNvPr>
        <xdr:cNvSpPr/>
      </xdr:nvSpPr>
      <xdr:spPr>
        <a:xfrm>
          <a:off x="8699500" y="1478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95441</xdr:rowOff>
    </xdr:from>
    <xdr:to>
      <xdr:col>50</xdr:col>
      <xdr:colOff>114300</xdr:colOff>
      <xdr:row>86</xdr:row>
      <xdr:rowOff>95631</xdr:rowOff>
    </xdr:to>
    <xdr:cxnSp macro="">
      <xdr:nvCxnSpPr>
        <xdr:cNvPr id="340" name="直線コネクタ 339">
          <a:extLst>
            <a:ext uri="{FF2B5EF4-FFF2-40B4-BE49-F238E27FC236}">
              <a16:creationId xmlns:a16="http://schemas.microsoft.com/office/drawing/2014/main" id="{BAD4739D-E3D0-41A7-8211-D3C1FC99FD4B}"/>
            </a:ext>
          </a:extLst>
        </xdr:cNvPr>
        <xdr:cNvCxnSpPr/>
      </xdr:nvCxnSpPr>
      <xdr:spPr>
        <a:xfrm flipV="1">
          <a:off x="8750300" y="1484014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445</xdr:rowOff>
    </xdr:from>
    <xdr:to>
      <xdr:col>41</xdr:col>
      <xdr:colOff>101600</xdr:colOff>
      <xdr:row>86</xdr:row>
      <xdr:rowOff>102045</xdr:rowOff>
    </xdr:to>
    <xdr:sp macro="" textlink="">
      <xdr:nvSpPr>
        <xdr:cNvPr id="341" name="楕円 340">
          <a:extLst>
            <a:ext uri="{FF2B5EF4-FFF2-40B4-BE49-F238E27FC236}">
              <a16:creationId xmlns:a16="http://schemas.microsoft.com/office/drawing/2014/main" id="{75E4667C-AB4A-4CFE-9241-07257FBC478C}"/>
            </a:ext>
          </a:extLst>
        </xdr:cNvPr>
        <xdr:cNvSpPr/>
      </xdr:nvSpPr>
      <xdr:spPr>
        <a:xfrm>
          <a:off x="7810500" y="1474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51245</xdr:rowOff>
    </xdr:from>
    <xdr:to>
      <xdr:col>45</xdr:col>
      <xdr:colOff>177800</xdr:colOff>
      <xdr:row>86</xdr:row>
      <xdr:rowOff>95631</xdr:rowOff>
    </xdr:to>
    <xdr:cxnSp macro="">
      <xdr:nvCxnSpPr>
        <xdr:cNvPr id="342" name="直線コネクタ 341">
          <a:extLst>
            <a:ext uri="{FF2B5EF4-FFF2-40B4-BE49-F238E27FC236}">
              <a16:creationId xmlns:a16="http://schemas.microsoft.com/office/drawing/2014/main" id="{F1C3E41F-BB2D-40DA-9CFE-6BD3E11ED179}"/>
            </a:ext>
          </a:extLst>
        </xdr:cNvPr>
        <xdr:cNvCxnSpPr/>
      </xdr:nvCxnSpPr>
      <xdr:spPr>
        <a:xfrm>
          <a:off x="7861300" y="14795945"/>
          <a:ext cx="889000" cy="4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21035</xdr:rowOff>
    </xdr:from>
    <xdr:ext cx="469744" cy="259045"/>
    <xdr:sp macro="" textlink="">
      <xdr:nvSpPr>
        <xdr:cNvPr id="343" name="n_1aveValue【公営住宅】&#10;一人当たり面積">
          <a:extLst>
            <a:ext uri="{FF2B5EF4-FFF2-40B4-BE49-F238E27FC236}">
              <a16:creationId xmlns:a16="http://schemas.microsoft.com/office/drawing/2014/main" id="{A1B5C0FD-6A96-418C-8D78-BC09430BD413}"/>
            </a:ext>
          </a:extLst>
        </xdr:cNvPr>
        <xdr:cNvSpPr txBox="1"/>
      </xdr:nvSpPr>
      <xdr:spPr>
        <a:xfrm>
          <a:off x="93917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49040</xdr:rowOff>
    </xdr:from>
    <xdr:ext cx="469744" cy="259045"/>
    <xdr:sp macro="" textlink="">
      <xdr:nvSpPr>
        <xdr:cNvPr id="344" name="n_2aveValue【公営住宅】&#10;一人当たり面積">
          <a:extLst>
            <a:ext uri="{FF2B5EF4-FFF2-40B4-BE49-F238E27FC236}">
              <a16:creationId xmlns:a16="http://schemas.microsoft.com/office/drawing/2014/main" id="{E267B54B-282F-457F-8F83-37DAF73A5B4E}"/>
            </a:ext>
          </a:extLst>
        </xdr:cNvPr>
        <xdr:cNvSpPr txBox="1"/>
      </xdr:nvSpPr>
      <xdr:spPr>
        <a:xfrm>
          <a:off x="8515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45" name="n_3aveValue【公営住宅】&#10;一人当たり面積">
          <a:extLst>
            <a:ext uri="{FF2B5EF4-FFF2-40B4-BE49-F238E27FC236}">
              <a16:creationId xmlns:a16="http://schemas.microsoft.com/office/drawing/2014/main" id="{BF6ECC6E-52A9-497C-AD95-783EF2F8685E}"/>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137368</xdr:rowOff>
    </xdr:from>
    <xdr:ext cx="469744" cy="259045"/>
    <xdr:sp macro="" textlink="">
      <xdr:nvSpPr>
        <xdr:cNvPr id="346" name="n_1mainValue【公営住宅】&#10;一人当たり面積">
          <a:extLst>
            <a:ext uri="{FF2B5EF4-FFF2-40B4-BE49-F238E27FC236}">
              <a16:creationId xmlns:a16="http://schemas.microsoft.com/office/drawing/2014/main" id="{D35E522E-53D7-4536-893E-565245566378}"/>
            </a:ext>
          </a:extLst>
        </xdr:cNvPr>
        <xdr:cNvSpPr txBox="1"/>
      </xdr:nvSpPr>
      <xdr:spPr>
        <a:xfrm>
          <a:off x="9391727" y="148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137558</xdr:rowOff>
    </xdr:from>
    <xdr:ext cx="469744" cy="259045"/>
    <xdr:sp macro="" textlink="">
      <xdr:nvSpPr>
        <xdr:cNvPr id="347" name="n_2mainValue【公営住宅】&#10;一人当たり面積">
          <a:extLst>
            <a:ext uri="{FF2B5EF4-FFF2-40B4-BE49-F238E27FC236}">
              <a16:creationId xmlns:a16="http://schemas.microsoft.com/office/drawing/2014/main" id="{8B939114-DD24-4D98-9E0B-E63B3B6304AD}"/>
            </a:ext>
          </a:extLst>
        </xdr:cNvPr>
        <xdr:cNvSpPr txBox="1"/>
      </xdr:nvSpPr>
      <xdr:spPr>
        <a:xfrm>
          <a:off x="8515427" y="1488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93172</xdr:rowOff>
    </xdr:from>
    <xdr:ext cx="469744" cy="259045"/>
    <xdr:sp macro="" textlink="">
      <xdr:nvSpPr>
        <xdr:cNvPr id="348" name="n_3mainValue【公営住宅】&#10;一人当たり面積">
          <a:extLst>
            <a:ext uri="{FF2B5EF4-FFF2-40B4-BE49-F238E27FC236}">
              <a16:creationId xmlns:a16="http://schemas.microsoft.com/office/drawing/2014/main" id="{F29CCDE6-0A4E-481A-9BDF-8E1794679351}"/>
            </a:ext>
          </a:extLst>
        </xdr:cNvPr>
        <xdr:cNvSpPr txBox="1"/>
      </xdr:nvSpPr>
      <xdr:spPr>
        <a:xfrm>
          <a:off x="7626427" y="1483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D193762A-4FCC-4FDA-A44B-661C219E67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8A0CE12B-F9BA-44D1-A2A3-25CACB1F5AE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5A954603-E35C-4779-9842-994D328684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1D002DD7-C3E7-42EE-B7A5-C3654CC7ED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7734E31A-02D2-4236-B85B-5156F4EE622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1592CFD3-092E-4DF1-88EA-8994A511FE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1EB1B74B-61E5-482A-A27F-74C88D2F5D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7273AA9F-F5E8-4929-9293-D76A1C97085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4E03BC35-9ECC-4891-88FE-1A0AD96B47D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A752CE75-2422-40FC-8DF2-4227595C227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881CAFE0-CB2D-4AD7-98BF-4DBB7DAB2BD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1EF7AB0E-FF37-4988-8039-B3BEFB10E39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921670CE-9AF6-4D68-B5F8-8C397A52264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26A6D3DF-E6A3-45DD-9956-81F182B84A3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2D726DDA-C433-4A06-AB96-74F89260C5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DB4AAC61-5FD0-44A6-B6C2-62440F9D66B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7433FA0D-55B3-4AC4-B84E-67A136591C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10D6DFCC-FEF5-4E55-8441-9D1CF78F5E3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7C0D288C-FC47-40B5-9412-BEAF84B0A9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B2EAC691-60DB-4B66-B628-5613F18EAE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7270D5CD-3E39-49C2-8B46-E862FEA191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10ECF44E-5E86-4539-9557-5987392E88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27326AB0-C77C-4D44-AB35-8C29ED3E45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3651895E-F332-46E4-8C77-3BBDC64BF01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93512130-BEE4-4B4B-BB3E-9EA6CCD979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234B7E3C-F150-4404-AD62-3C18EB967AE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A3C15AB5-B59A-48A8-8E55-EA904BB2518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C14573A-54D6-4E07-BD75-B2664E157861}"/>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B40227B1-78CB-45AE-9F47-0DE2DD168B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769ED685-6D7C-462D-AFBB-C54E4FEACBF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AAED2DA5-3C7E-47B0-A2A4-FF0F8375229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A0EFA421-DF3C-4B2C-ABB0-AD3DCEC4A4C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4B3BA2D3-264F-498F-AE61-A76B1668673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97B7F7A0-1460-4306-B14B-62966B8A9CB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C786E95E-526C-414C-B981-11E6BFD60E7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B15AA2A7-E3EE-4332-8310-DB36E43BD56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D1430F3C-0CF2-4155-A0A3-B2B0E99916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BBF6FFF9-E14C-4AF4-BB72-CC4C84546A9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D1119E27-1504-4070-B7B6-C635B59A878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246E9249-F650-429F-B982-4A4430B995D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D72AA6BE-85B7-4C46-A57E-630AC49DA64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131717</xdr:rowOff>
    </xdr:to>
    <xdr:cxnSp macro="">
      <xdr:nvCxnSpPr>
        <xdr:cNvPr id="390" name="直線コネクタ 389">
          <a:extLst>
            <a:ext uri="{FF2B5EF4-FFF2-40B4-BE49-F238E27FC236}">
              <a16:creationId xmlns:a16="http://schemas.microsoft.com/office/drawing/2014/main" id="{DF19920C-DD19-4533-AD34-33FE3743419B}"/>
            </a:ext>
          </a:extLst>
        </xdr:cNvPr>
        <xdr:cNvCxnSpPr/>
      </xdr:nvCxnSpPr>
      <xdr:spPr>
        <a:xfrm flipV="1">
          <a:off x="16318864"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91" name="【認定こども園・幼稚園・保育所】&#10;有形固定資産減価償却率最小値テキスト">
          <a:extLst>
            <a:ext uri="{FF2B5EF4-FFF2-40B4-BE49-F238E27FC236}">
              <a16:creationId xmlns:a16="http://schemas.microsoft.com/office/drawing/2014/main" id="{FF36F949-F26E-445B-BDB0-4175ACBC62DC}"/>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92" name="直線コネクタ 391">
          <a:extLst>
            <a:ext uri="{FF2B5EF4-FFF2-40B4-BE49-F238E27FC236}">
              <a16:creationId xmlns:a16="http://schemas.microsoft.com/office/drawing/2014/main" id="{FDC824C3-B1E0-4095-BF65-E180DB408A59}"/>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39AA720D-A17F-4A38-BA73-59BAF9AB9B0A}"/>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46BA6983-7344-452B-A8F2-3DE0EF10283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126654</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633FCA48-306D-443A-A5B2-F51A395F7F29}"/>
            </a:ext>
          </a:extLst>
        </xdr:cNvPr>
        <xdr:cNvSpPr txBox="1"/>
      </xdr:nvSpPr>
      <xdr:spPr>
        <a:xfrm>
          <a:off x="16357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96" name="フローチャート: 判断 395">
          <a:extLst>
            <a:ext uri="{FF2B5EF4-FFF2-40B4-BE49-F238E27FC236}">
              <a16:creationId xmlns:a16="http://schemas.microsoft.com/office/drawing/2014/main" id="{D4946EF5-DCD0-4497-875F-085C90B41B66}"/>
            </a:ext>
          </a:extLst>
        </xdr:cNvPr>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397" name="フローチャート: 判断 396">
          <a:extLst>
            <a:ext uri="{FF2B5EF4-FFF2-40B4-BE49-F238E27FC236}">
              <a16:creationId xmlns:a16="http://schemas.microsoft.com/office/drawing/2014/main" id="{4D124A31-3D16-43F9-9A50-6F17E78D280A}"/>
            </a:ext>
          </a:extLst>
        </xdr:cNvPr>
        <xdr:cNvSpPr/>
      </xdr:nvSpPr>
      <xdr:spPr>
        <a:xfrm>
          <a:off x="15430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53158</xdr:rowOff>
    </xdr:from>
    <xdr:to>
      <xdr:col>76</xdr:col>
      <xdr:colOff>165100</xdr:colOff>
      <xdr:row>37</xdr:row>
      <xdr:rowOff>154758</xdr:rowOff>
    </xdr:to>
    <xdr:sp macro="" textlink="">
      <xdr:nvSpPr>
        <xdr:cNvPr id="398" name="フローチャート: 判断 397">
          <a:extLst>
            <a:ext uri="{FF2B5EF4-FFF2-40B4-BE49-F238E27FC236}">
              <a16:creationId xmlns:a16="http://schemas.microsoft.com/office/drawing/2014/main" id="{209439CE-8FBD-417B-BC79-2FB109D4AA47}"/>
            </a:ext>
          </a:extLst>
        </xdr:cNvPr>
        <xdr:cNvSpPr/>
      </xdr:nvSpPr>
      <xdr:spPr>
        <a:xfrm>
          <a:off x="14541500" y="639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113574</xdr:rowOff>
    </xdr:from>
    <xdr:to>
      <xdr:col>72</xdr:col>
      <xdr:colOff>38100</xdr:colOff>
      <xdr:row>37</xdr:row>
      <xdr:rowOff>43724</xdr:rowOff>
    </xdr:to>
    <xdr:sp macro="" textlink="">
      <xdr:nvSpPr>
        <xdr:cNvPr id="399" name="フローチャート: 判断 398">
          <a:extLst>
            <a:ext uri="{FF2B5EF4-FFF2-40B4-BE49-F238E27FC236}">
              <a16:creationId xmlns:a16="http://schemas.microsoft.com/office/drawing/2014/main" id="{64491FA6-AE5D-4A67-8121-ED3D4348EA88}"/>
            </a:ext>
          </a:extLst>
        </xdr:cNvPr>
        <xdr:cNvSpPr/>
      </xdr:nvSpPr>
      <xdr:spPr>
        <a:xfrm>
          <a:off x="13652500" y="628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EA39928-84AC-4E07-AB97-EB56EACA8F6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4FFED426-4E23-46A9-B111-E874A7522A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10EE05FB-2FAC-42E5-A38E-3D6F595BF0D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6DD1091F-C751-4C31-B8D9-17046D34FB6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FDB0DE68-274F-48A9-9E15-A1F314F36A3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05" name="楕円 404">
          <a:extLst>
            <a:ext uri="{FF2B5EF4-FFF2-40B4-BE49-F238E27FC236}">
              <a16:creationId xmlns:a16="http://schemas.microsoft.com/office/drawing/2014/main" id="{95783783-4A23-4F7F-BE20-17422AE2AC3A}"/>
            </a:ext>
          </a:extLst>
        </xdr:cNvPr>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75673</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E2E79686-F0F7-407C-9A81-87EDC5965B12}"/>
            </a:ext>
          </a:extLst>
        </xdr:cNvPr>
        <xdr:cNvSpPr txBox="1"/>
      </xdr:nvSpPr>
      <xdr:spPr>
        <a:xfrm>
          <a:off x="16357600"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40096</xdr:rowOff>
    </xdr:from>
    <xdr:to>
      <xdr:col>81</xdr:col>
      <xdr:colOff>101600</xdr:colOff>
      <xdr:row>39</xdr:row>
      <xdr:rowOff>141696</xdr:rowOff>
    </xdr:to>
    <xdr:sp macro="" textlink="">
      <xdr:nvSpPr>
        <xdr:cNvPr id="407" name="楕円 406">
          <a:extLst>
            <a:ext uri="{FF2B5EF4-FFF2-40B4-BE49-F238E27FC236}">
              <a16:creationId xmlns:a16="http://schemas.microsoft.com/office/drawing/2014/main" id="{C906A7DF-9B89-4436-92B6-BDEC7EC45D90}"/>
            </a:ext>
          </a:extLst>
        </xdr:cNvPr>
        <xdr:cNvSpPr/>
      </xdr:nvSpPr>
      <xdr:spPr>
        <a:xfrm>
          <a:off x="15430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90896</xdr:rowOff>
    </xdr:to>
    <xdr:cxnSp macro="">
      <xdr:nvCxnSpPr>
        <xdr:cNvPr id="408" name="直線コネクタ 407">
          <a:extLst>
            <a:ext uri="{FF2B5EF4-FFF2-40B4-BE49-F238E27FC236}">
              <a16:creationId xmlns:a16="http://schemas.microsoft.com/office/drawing/2014/main" id="{30ABC115-6940-41D1-AA3E-5A0275F4994C}"/>
            </a:ext>
          </a:extLst>
        </xdr:cNvPr>
        <xdr:cNvCxnSpPr/>
      </xdr:nvCxnSpPr>
      <xdr:spPr>
        <a:xfrm flipV="1">
          <a:off x="15481300" y="666314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409" name="楕円 408">
          <a:extLst>
            <a:ext uri="{FF2B5EF4-FFF2-40B4-BE49-F238E27FC236}">
              <a16:creationId xmlns:a16="http://schemas.microsoft.com/office/drawing/2014/main" id="{A1F7AD3E-5406-40FD-9461-0C7A5A51FACF}"/>
            </a:ext>
          </a:extLst>
        </xdr:cNvPr>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90896</xdr:rowOff>
    </xdr:from>
    <xdr:to>
      <xdr:col>81</xdr:col>
      <xdr:colOff>50800</xdr:colOff>
      <xdr:row>39</xdr:row>
      <xdr:rowOff>94162</xdr:rowOff>
    </xdr:to>
    <xdr:cxnSp macro="">
      <xdr:nvCxnSpPr>
        <xdr:cNvPr id="410" name="直線コネクタ 409">
          <a:extLst>
            <a:ext uri="{FF2B5EF4-FFF2-40B4-BE49-F238E27FC236}">
              <a16:creationId xmlns:a16="http://schemas.microsoft.com/office/drawing/2014/main" id="{E57BF983-CC39-45F1-B8A5-2EEC12E41EA6}"/>
            </a:ext>
          </a:extLst>
        </xdr:cNvPr>
        <xdr:cNvCxnSpPr/>
      </xdr:nvCxnSpPr>
      <xdr:spPr>
        <a:xfrm flipV="1">
          <a:off x="14592300" y="6777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43362</xdr:rowOff>
    </xdr:from>
    <xdr:to>
      <xdr:col>72</xdr:col>
      <xdr:colOff>38100</xdr:colOff>
      <xdr:row>39</xdr:row>
      <xdr:rowOff>144962</xdr:rowOff>
    </xdr:to>
    <xdr:sp macro="" textlink="">
      <xdr:nvSpPr>
        <xdr:cNvPr id="411" name="楕円 410">
          <a:extLst>
            <a:ext uri="{FF2B5EF4-FFF2-40B4-BE49-F238E27FC236}">
              <a16:creationId xmlns:a16="http://schemas.microsoft.com/office/drawing/2014/main" id="{9E56EE7E-FD83-4495-BD92-23F319257C37}"/>
            </a:ext>
          </a:extLst>
        </xdr:cNvPr>
        <xdr:cNvSpPr/>
      </xdr:nvSpPr>
      <xdr:spPr>
        <a:xfrm>
          <a:off x="1365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94162</xdr:rowOff>
    </xdr:to>
    <xdr:cxnSp macro="">
      <xdr:nvCxnSpPr>
        <xdr:cNvPr id="412" name="直線コネクタ 411">
          <a:extLst>
            <a:ext uri="{FF2B5EF4-FFF2-40B4-BE49-F238E27FC236}">
              <a16:creationId xmlns:a16="http://schemas.microsoft.com/office/drawing/2014/main" id="{8860BB40-06B7-418E-A801-A265D4D25DD6}"/>
            </a:ext>
          </a:extLst>
        </xdr:cNvPr>
        <xdr:cNvCxnSpPr/>
      </xdr:nvCxnSpPr>
      <xdr:spPr>
        <a:xfrm>
          <a:off x="13703300" y="678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AF668011-560B-4F26-A584-1F054CE0454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171285</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28CCC478-3A45-4C8A-9BAA-DFA79A386234}"/>
            </a:ext>
          </a:extLst>
        </xdr:cNvPr>
        <xdr:cNvSpPr txBox="1"/>
      </xdr:nvSpPr>
      <xdr:spPr>
        <a:xfrm>
          <a:off x="14389744" y="617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60251</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7E5DDC91-5616-4171-87A4-D7E476455A73}"/>
            </a:ext>
          </a:extLst>
        </xdr:cNvPr>
        <xdr:cNvSpPr txBox="1"/>
      </xdr:nvSpPr>
      <xdr:spPr>
        <a:xfrm>
          <a:off x="13500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132823</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DF2F8F58-5909-4634-9A9F-FB119461B236}"/>
            </a:ext>
          </a:extLst>
        </xdr:cNvPr>
        <xdr:cNvSpPr txBox="1"/>
      </xdr:nvSpPr>
      <xdr:spPr>
        <a:xfrm>
          <a:off x="15266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85285F99-A381-4628-B558-7B18E6CF7B9B}"/>
            </a:ext>
          </a:extLst>
        </xdr:cNvPr>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136089</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5F2951E3-1E62-48F7-8935-328B50BDBECA}"/>
            </a:ext>
          </a:extLst>
        </xdr:cNvPr>
        <xdr:cNvSpPr txBox="1"/>
      </xdr:nvSpPr>
      <xdr:spPr>
        <a:xfrm>
          <a:off x="13500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CE8F4D76-6C86-4F6C-98F7-4E925D6427D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433B519A-0B78-4B3C-A3FA-E974344C25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151689BF-2B6E-4BD5-A0E2-33E950FAC7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81C5DFBB-D656-4209-A719-49B1CF340E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CECE8D29-B0F8-4C33-BB3C-9FEB456C97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BFF1753A-721C-4519-BBD7-F6D12682AF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57463E43-A644-4ED0-9A5D-33928D1A92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4A74370D-2D88-4C4B-A99C-FDC6B8F0D67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A09A5027-44E1-41A2-A001-A5E879DA9B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C00473A9-F334-4F16-AA4A-BF59894E39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CAF27C70-BD75-489F-9571-AC4C1B00BD3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49D762AA-86FD-4265-810C-74FE5D76DB1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77EA9771-EF0A-4C01-AB5E-6DB78F0FA9D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4C4395ED-6632-4091-91FF-F7FD34D2723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15FE2997-C1E9-4079-99C8-0CE00FF6B15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576BC03A-419C-4D8F-B42C-77BEA0199DD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F6FE0643-B582-450D-9518-F8331863D6F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2274BD6B-F144-4542-BD75-C5C1E50C796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7781B104-8D6F-4F1D-841B-57584EEB43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81D35AD1-C09C-41BB-860D-313A5386CAA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A1577E2F-0C5E-470C-8AA3-6B34D15439B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67056</xdr:rowOff>
    </xdr:from>
    <xdr:to>
      <xdr:col>116</xdr:col>
      <xdr:colOff>62864</xdr:colOff>
      <xdr:row>41</xdr:row>
      <xdr:rowOff>7620</xdr:rowOff>
    </xdr:to>
    <xdr:cxnSp macro="">
      <xdr:nvCxnSpPr>
        <xdr:cNvPr id="440" name="直線コネクタ 439">
          <a:extLst>
            <a:ext uri="{FF2B5EF4-FFF2-40B4-BE49-F238E27FC236}">
              <a16:creationId xmlns:a16="http://schemas.microsoft.com/office/drawing/2014/main" id="{40EEB2F0-9F0B-4C37-8FEC-BD95676C5BC1}"/>
            </a:ext>
          </a:extLst>
        </xdr:cNvPr>
        <xdr:cNvCxnSpPr/>
      </xdr:nvCxnSpPr>
      <xdr:spPr>
        <a:xfrm flipV="1">
          <a:off x="22160864" y="572490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11447</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CCF80094-A0B4-4C0B-920E-E8E02B89F0FF}"/>
            </a:ext>
          </a:extLst>
        </xdr:cNvPr>
        <xdr:cNvSpPr txBox="1"/>
      </xdr:nvSpPr>
      <xdr:spPr>
        <a:xfrm>
          <a:off x="22199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xdr:rowOff>
    </xdr:from>
    <xdr:to>
      <xdr:col>116</xdr:col>
      <xdr:colOff>152400</xdr:colOff>
      <xdr:row>41</xdr:row>
      <xdr:rowOff>7620</xdr:rowOff>
    </xdr:to>
    <xdr:cxnSp macro="">
      <xdr:nvCxnSpPr>
        <xdr:cNvPr id="442" name="直線コネクタ 441">
          <a:extLst>
            <a:ext uri="{FF2B5EF4-FFF2-40B4-BE49-F238E27FC236}">
              <a16:creationId xmlns:a16="http://schemas.microsoft.com/office/drawing/2014/main" id="{1A6B1E47-3A2F-47EF-808F-73BBAD01E9B6}"/>
            </a:ext>
          </a:extLst>
        </xdr:cNvPr>
        <xdr:cNvCxnSpPr/>
      </xdr:nvCxnSpPr>
      <xdr:spPr>
        <a:xfrm>
          <a:off x="22072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13733</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3FEEC000-DB63-433E-87C7-A420212AD3E0}"/>
            </a:ext>
          </a:extLst>
        </xdr:cNvPr>
        <xdr:cNvSpPr txBox="1"/>
      </xdr:nvSpPr>
      <xdr:spPr>
        <a:xfrm>
          <a:off x="22199600" y="5500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67056</xdr:rowOff>
    </xdr:from>
    <xdr:to>
      <xdr:col>116</xdr:col>
      <xdr:colOff>152400</xdr:colOff>
      <xdr:row>33</xdr:row>
      <xdr:rowOff>67056</xdr:rowOff>
    </xdr:to>
    <xdr:cxnSp macro="">
      <xdr:nvCxnSpPr>
        <xdr:cNvPr id="444" name="直線コネクタ 443">
          <a:extLst>
            <a:ext uri="{FF2B5EF4-FFF2-40B4-BE49-F238E27FC236}">
              <a16:creationId xmlns:a16="http://schemas.microsoft.com/office/drawing/2014/main" id="{0F6EBC85-824A-4B1B-82C7-C39F72146757}"/>
            </a:ext>
          </a:extLst>
        </xdr:cNvPr>
        <xdr:cNvCxnSpPr/>
      </xdr:nvCxnSpPr>
      <xdr:spPr>
        <a:xfrm>
          <a:off x="22072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113555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CCE25468-4BB8-47CD-AD18-E84294F4D6B3}"/>
            </a:ext>
          </a:extLst>
        </xdr:cNvPr>
        <xdr:cNvSpPr txBox="1"/>
      </xdr:nvSpPr>
      <xdr:spPr>
        <a:xfrm>
          <a:off x="22199600" y="645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135128</xdr:rowOff>
    </xdr:from>
    <xdr:to>
      <xdr:col>116</xdr:col>
      <xdr:colOff>114300</xdr:colOff>
      <xdr:row>38</xdr:row>
      <xdr:rowOff>65278</xdr:rowOff>
    </xdr:to>
    <xdr:sp macro="" textlink="">
      <xdr:nvSpPr>
        <xdr:cNvPr id="446" name="フローチャート: 判断 445">
          <a:extLst>
            <a:ext uri="{FF2B5EF4-FFF2-40B4-BE49-F238E27FC236}">
              <a16:creationId xmlns:a16="http://schemas.microsoft.com/office/drawing/2014/main" id="{A7726904-1506-48CE-AE62-7E5BE94F8FD2}"/>
            </a:ext>
          </a:extLst>
        </xdr:cNvPr>
        <xdr:cNvSpPr/>
      </xdr:nvSpPr>
      <xdr:spPr>
        <a:xfrm>
          <a:off x="221107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128270</xdr:rowOff>
    </xdr:from>
    <xdr:to>
      <xdr:col>112</xdr:col>
      <xdr:colOff>38100</xdr:colOff>
      <xdr:row>38</xdr:row>
      <xdr:rowOff>58420</xdr:rowOff>
    </xdr:to>
    <xdr:sp macro="" textlink="">
      <xdr:nvSpPr>
        <xdr:cNvPr id="447" name="フローチャート: 判断 446">
          <a:extLst>
            <a:ext uri="{FF2B5EF4-FFF2-40B4-BE49-F238E27FC236}">
              <a16:creationId xmlns:a16="http://schemas.microsoft.com/office/drawing/2014/main" id="{E326EADB-1E63-4DA7-9ACB-377C7D4BFF66}"/>
            </a:ext>
          </a:extLst>
        </xdr:cNvPr>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162560</xdr:rowOff>
    </xdr:from>
    <xdr:to>
      <xdr:col>107</xdr:col>
      <xdr:colOff>101600</xdr:colOff>
      <xdr:row>38</xdr:row>
      <xdr:rowOff>92710</xdr:rowOff>
    </xdr:to>
    <xdr:sp macro="" textlink="">
      <xdr:nvSpPr>
        <xdr:cNvPr id="448" name="フローチャート: 判断 447">
          <a:extLst>
            <a:ext uri="{FF2B5EF4-FFF2-40B4-BE49-F238E27FC236}">
              <a16:creationId xmlns:a16="http://schemas.microsoft.com/office/drawing/2014/main" id="{5619C87D-7761-46FC-B2B3-07E5CF14FA06}"/>
            </a:ext>
          </a:extLst>
        </xdr:cNvPr>
        <xdr:cNvSpPr/>
      </xdr:nvSpPr>
      <xdr:spPr>
        <a:xfrm>
          <a:off x="2038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148844</xdr:rowOff>
    </xdr:from>
    <xdr:to>
      <xdr:col>102</xdr:col>
      <xdr:colOff>165100</xdr:colOff>
      <xdr:row>38</xdr:row>
      <xdr:rowOff>78994</xdr:rowOff>
    </xdr:to>
    <xdr:sp macro="" textlink="">
      <xdr:nvSpPr>
        <xdr:cNvPr id="449" name="フローチャート: 判断 448">
          <a:extLst>
            <a:ext uri="{FF2B5EF4-FFF2-40B4-BE49-F238E27FC236}">
              <a16:creationId xmlns:a16="http://schemas.microsoft.com/office/drawing/2014/main" id="{918644C5-FEF2-4DF9-9E5B-43D1EBBC89F0}"/>
            </a:ext>
          </a:extLst>
        </xdr:cNvPr>
        <xdr:cNvSpPr/>
      </xdr:nvSpPr>
      <xdr:spPr>
        <a:xfrm>
          <a:off x="19494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5ADDEFD9-BB19-465C-91D0-0B1CE50327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CAC1AD71-135C-4191-BA3B-90CC6788E53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A04E79DB-41F1-417D-99EB-44C820B17B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7B4CDF76-C1EA-4203-BAD8-59A214752FA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DF667FA7-D66D-456A-A6D1-86D567C0946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91694</xdr:rowOff>
    </xdr:from>
    <xdr:to>
      <xdr:col>116</xdr:col>
      <xdr:colOff>114300</xdr:colOff>
      <xdr:row>37</xdr:row>
      <xdr:rowOff>21844</xdr:rowOff>
    </xdr:to>
    <xdr:sp macro="" textlink="">
      <xdr:nvSpPr>
        <xdr:cNvPr id="455" name="楕円 454">
          <a:extLst>
            <a:ext uri="{FF2B5EF4-FFF2-40B4-BE49-F238E27FC236}">
              <a16:creationId xmlns:a16="http://schemas.microsoft.com/office/drawing/2014/main" id="{897E0C04-EC73-44A2-8FC9-80C575EFEF97}"/>
            </a:ext>
          </a:extLst>
        </xdr:cNvPr>
        <xdr:cNvSpPr/>
      </xdr:nvSpPr>
      <xdr:spPr>
        <a:xfrm>
          <a:off x="221107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114571</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C4C8CAEA-D858-44E0-8E72-6F4ACE4F794F}"/>
            </a:ext>
          </a:extLst>
        </xdr:cNvPr>
        <xdr:cNvSpPr txBox="1"/>
      </xdr:nvSpPr>
      <xdr:spPr>
        <a:xfrm>
          <a:off x="22199600" y="61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107696</xdr:rowOff>
    </xdr:from>
    <xdr:to>
      <xdr:col>112</xdr:col>
      <xdr:colOff>38100</xdr:colOff>
      <xdr:row>37</xdr:row>
      <xdr:rowOff>37846</xdr:rowOff>
    </xdr:to>
    <xdr:sp macro="" textlink="">
      <xdr:nvSpPr>
        <xdr:cNvPr id="457" name="楕円 456">
          <a:extLst>
            <a:ext uri="{FF2B5EF4-FFF2-40B4-BE49-F238E27FC236}">
              <a16:creationId xmlns:a16="http://schemas.microsoft.com/office/drawing/2014/main" id="{37BEC78A-EA1A-472C-9DFB-B04125FFCA20}"/>
            </a:ext>
          </a:extLst>
        </xdr:cNvPr>
        <xdr:cNvSpPr/>
      </xdr:nvSpPr>
      <xdr:spPr>
        <a:xfrm>
          <a:off x="21272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142494</xdr:rowOff>
    </xdr:from>
    <xdr:to>
      <xdr:col>116</xdr:col>
      <xdr:colOff>63500</xdr:colOff>
      <xdr:row>36</xdr:row>
      <xdr:rowOff>158496</xdr:rowOff>
    </xdr:to>
    <xdr:cxnSp macro="">
      <xdr:nvCxnSpPr>
        <xdr:cNvPr id="458" name="直線コネクタ 457">
          <a:extLst>
            <a:ext uri="{FF2B5EF4-FFF2-40B4-BE49-F238E27FC236}">
              <a16:creationId xmlns:a16="http://schemas.microsoft.com/office/drawing/2014/main" id="{BBA5B393-2151-4BA8-A2AB-BF28E43C2390}"/>
            </a:ext>
          </a:extLst>
        </xdr:cNvPr>
        <xdr:cNvCxnSpPr/>
      </xdr:nvCxnSpPr>
      <xdr:spPr>
        <a:xfrm flipV="1">
          <a:off x="21323300" y="63146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116840</xdr:rowOff>
    </xdr:from>
    <xdr:to>
      <xdr:col>107</xdr:col>
      <xdr:colOff>101600</xdr:colOff>
      <xdr:row>37</xdr:row>
      <xdr:rowOff>46990</xdr:rowOff>
    </xdr:to>
    <xdr:sp macro="" textlink="">
      <xdr:nvSpPr>
        <xdr:cNvPr id="459" name="楕円 458">
          <a:extLst>
            <a:ext uri="{FF2B5EF4-FFF2-40B4-BE49-F238E27FC236}">
              <a16:creationId xmlns:a16="http://schemas.microsoft.com/office/drawing/2014/main" id="{DBADC117-233B-4388-AA17-D084BFF50D2D}"/>
            </a:ext>
          </a:extLst>
        </xdr:cNvPr>
        <xdr:cNvSpPr/>
      </xdr:nvSpPr>
      <xdr:spPr>
        <a:xfrm>
          <a:off x="2038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158496</xdr:rowOff>
    </xdr:from>
    <xdr:to>
      <xdr:col>111</xdr:col>
      <xdr:colOff>177800</xdr:colOff>
      <xdr:row>36</xdr:row>
      <xdr:rowOff>167640</xdr:rowOff>
    </xdr:to>
    <xdr:cxnSp macro="">
      <xdr:nvCxnSpPr>
        <xdr:cNvPr id="460" name="直線コネクタ 459">
          <a:extLst>
            <a:ext uri="{FF2B5EF4-FFF2-40B4-BE49-F238E27FC236}">
              <a16:creationId xmlns:a16="http://schemas.microsoft.com/office/drawing/2014/main" id="{4FD00C28-281F-4A8F-96FF-5B5E6AA5361D}"/>
            </a:ext>
          </a:extLst>
        </xdr:cNvPr>
        <xdr:cNvCxnSpPr/>
      </xdr:nvCxnSpPr>
      <xdr:spPr>
        <a:xfrm flipV="1">
          <a:off x="20434300" y="63306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461" name="楕円 460">
          <a:extLst>
            <a:ext uri="{FF2B5EF4-FFF2-40B4-BE49-F238E27FC236}">
              <a16:creationId xmlns:a16="http://schemas.microsoft.com/office/drawing/2014/main" id="{EED064A5-9CE9-4206-B63B-6747E35FA98E}"/>
            </a:ext>
          </a:extLst>
        </xdr:cNvPr>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167640</xdr:rowOff>
    </xdr:from>
    <xdr:to>
      <xdr:col>107</xdr:col>
      <xdr:colOff>50800</xdr:colOff>
      <xdr:row>37</xdr:row>
      <xdr:rowOff>169926</xdr:rowOff>
    </xdr:to>
    <xdr:cxnSp macro="">
      <xdr:nvCxnSpPr>
        <xdr:cNvPr id="462" name="直線コネクタ 461">
          <a:extLst>
            <a:ext uri="{FF2B5EF4-FFF2-40B4-BE49-F238E27FC236}">
              <a16:creationId xmlns:a16="http://schemas.microsoft.com/office/drawing/2014/main" id="{A5F93DBA-B12E-4852-BF70-FD56B837F06B}"/>
            </a:ext>
          </a:extLst>
        </xdr:cNvPr>
        <xdr:cNvCxnSpPr/>
      </xdr:nvCxnSpPr>
      <xdr:spPr>
        <a:xfrm flipV="1">
          <a:off x="19545300" y="63398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49547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2B70807D-9BB0-4AF1-B49F-4B74650BCEC5}"/>
            </a:ext>
          </a:extLst>
        </xdr:cNvPr>
        <xdr:cNvSpPr txBox="1"/>
      </xdr:nvSpPr>
      <xdr:spPr>
        <a:xfrm>
          <a:off x="21075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83837</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AAF04346-201F-42D6-8255-FF2909E253DF}"/>
            </a:ext>
          </a:extLst>
        </xdr:cNvPr>
        <xdr:cNvSpPr txBox="1"/>
      </xdr:nvSpPr>
      <xdr:spPr>
        <a:xfrm>
          <a:off x="20199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70121</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6E4448CB-8558-46A3-8AE7-D623B7CE15CA}"/>
            </a:ext>
          </a:extLst>
        </xdr:cNvPr>
        <xdr:cNvSpPr txBox="1"/>
      </xdr:nvSpPr>
      <xdr:spPr>
        <a:xfrm>
          <a:off x="19310427" y="65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54373</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6C59C878-B960-4F6A-8DE7-9392866AE597}"/>
            </a:ext>
          </a:extLst>
        </xdr:cNvPr>
        <xdr:cNvSpPr txBox="1"/>
      </xdr:nvSpPr>
      <xdr:spPr>
        <a:xfrm>
          <a:off x="210757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63517</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8486A70D-5FE8-48A4-9C53-867B35DE8234}"/>
            </a:ext>
          </a:extLst>
        </xdr:cNvPr>
        <xdr:cNvSpPr txBox="1"/>
      </xdr:nvSpPr>
      <xdr:spPr>
        <a:xfrm>
          <a:off x="20199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EA540534-D5AE-48C9-AAF5-8C6394F8F719}"/>
            </a:ext>
          </a:extLst>
        </xdr:cNvPr>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21BC255C-58BC-4DE0-AF4C-D8A7CB0E190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358214B2-CADD-4F69-AB1C-D6F14F0218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E631319A-E004-4BFF-B0F4-441709F64C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C4708723-F11E-4341-9898-3F55D3CA58B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EAD202D2-2AE7-48BB-9970-EF2D6E1C831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7B991934-7E73-4A3A-8E86-2C3A7990DC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885A32A7-7AD0-49C5-9489-856B53ED10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B40770A7-F200-43A6-B903-C0F69B7A04B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8834A177-BDBB-4284-A8E3-75394457DEA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B5017A09-DD52-4F27-8520-6B492D0F7BF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9" name="直線コネクタ 478">
          <a:extLst>
            <a:ext uri="{FF2B5EF4-FFF2-40B4-BE49-F238E27FC236}">
              <a16:creationId xmlns:a16="http://schemas.microsoft.com/office/drawing/2014/main" id="{968ED32A-954B-4A64-9CBB-6360B4A9168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0" name="テキスト ボックス 479">
          <a:extLst>
            <a:ext uri="{FF2B5EF4-FFF2-40B4-BE49-F238E27FC236}">
              <a16:creationId xmlns:a16="http://schemas.microsoft.com/office/drawing/2014/main" id="{E72D1CE2-3E25-4A1A-9A83-C657E716B30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1" name="直線コネクタ 480">
          <a:extLst>
            <a:ext uri="{FF2B5EF4-FFF2-40B4-BE49-F238E27FC236}">
              <a16:creationId xmlns:a16="http://schemas.microsoft.com/office/drawing/2014/main" id="{5F563641-EEBA-4EA4-AEAE-54067B62CB4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2" name="テキスト ボックス 481">
          <a:extLst>
            <a:ext uri="{FF2B5EF4-FFF2-40B4-BE49-F238E27FC236}">
              <a16:creationId xmlns:a16="http://schemas.microsoft.com/office/drawing/2014/main" id="{023E62BC-3135-43F3-BD9F-7CFA5B1B7C4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3" name="直線コネクタ 482">
          <a:extLst>
            <a:ext uri="{FF2B5EF4-FFF2-40B4-BE49-F238E27FC236}">
              <a16:creationId xmlns:a16="http://schemas.microsoft.com/office/drawing/2014/main" id="{768CDFF0-D57F-41B2-AF3E-6C7A1D63AA7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4" name="テキスト ボックス 483">
          <a:extLst>
            <a:ext uri="{FF2B5EF4-FFF2-40B4-BE49-F238E27FC236}">
              <a16:creationId xmlns:a16="http://schemas.microsoft.com/office/drawing/2014/main" id="{5833B072-0D04-488F-9583-26A84C24561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5" name="直線コネクタ 484">
          <a:extLst>
            <a:ext uri="{FF2B5EF4-FFF2-40B4-BE49-F238E27FC236}">
              <a16:creationId xmlns:a16="http://schemas.microsoft.com/office/drawing/2014/main" id="{359DDE4C-CE99-4314-9EA7-BE517F685CD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6" name="テキスト ボックス 485">
          <a:extLst>
            <a:ext uri="{FF2B5EF4-FFF2-40B4-BE49-F238E27FC236}">
              <a16:creationId xmlns:a16="http://schemas.microsoft.com/office/drawing/2014/main" id="{66FF1DBD-C70B-4068-8D9B-19A6BE16285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7" name="直線コネクタ 486">
          <a:extLst>
            <a:ext uri="{FF2B5EF4-FFF2-40B4-BE49-F238E27FC236}">
              <a16:creationId xmlns:a16="http://schemas.microsoft.com/office/drawing/2014/main" id="{B73D2FF2-0AC7-4EE4-AAD9-4EC193627CE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8" name="テキスト ボックス 487">
          <a:extLst>
            <a:ext uri="{FF2B5EF4-FFF2-40B4-BE49-F238E27FC236}">
              <a16:creationId xmlns:a16="http://schemas.microsoft.com/office/drawing/2014/main" id="{152DAE8E-2B17-4541-8400-629E1B7576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9" name="直線コネクタ 488">
          <a:extLst>
            <a:ext uri="{FF2B5EF4-FFF2-40B4-BE49-F238E27FC236}">
              <a16:creationId xmlns:a16="http://schemas.microsoft.com/office/drawing/2014/main" id="{2B82536D-44FE-4A8B-846A-FE2A5675E83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8B2450A8-7BCF-404C-BA66-BFDEBA763E0C}"/>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1AEF981B-1013-4B29-B6EE-EC63B89BEE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2A54FC6C-B126-4E15-8CF1-DD51BC691FD6}"/>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B734BA5C-AAF5-4F0D-9491-13F06CD355D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155122</xdr:rowOff>
    </xdr:from>
    <xdr:to>
      <xdr:col>85</xdr:col>
      <xdr:colOff>126364</xdr:colOff>
      <xdr:row>64</xdr:row>
      <xdr:rowOff>19594</xdr:rowOff>
    </xdr:to>
    <xdr:cxnSp macro="">
      <xdr:nvCxnSpPr>
        <xdr:cNvPr id="494" name="直線コネクタ 493">
          <a:extLst>
            <a:ext uri="{FF2B5EF4-FFF2-40B4-BE49-F238E27FC236}">
              <a16:creationId xmlns:a16="http://schemas.microsoft.com/office/drawing/2014/main" id="{002621B7-9711-4D28-B0E9-47C97893669E}"/>
            </a:ext>
          </a:extLst>
        </xdr:cNvPr>
        <xdr:cNvCxnSpPr/>
      </xdr:nvCxnSpPr>
      <xdr:spPr>
        <a:xfrm flipV="1">
          <a:off x="16318864" y="95848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340478" cy="259045"/>
    <xdr:sp macro="" textlink="">
      <xdr:nvSpPr>
        <xdr:cNvPr id="495" name="【学校施設】&#10;有形固定資産減価償却率最小値テキスト">
          <a:extLst>
            <a:ext uri="{FF2B5EF4-FFF2-40B4-BE49-F238E27FC236}">
              <a16:creationId xmlns:a16="http://schemas.microsoft.com/office/drawing/2014/main" id="{8D47F624-8769-4A6C-9E80-3915299D28CF}"/>
            </a:ext>
          </a:extLst>
        </xdr:cNvPr>
        <xdr:cNvSpPr txBox="1"/>
      </xdr:nvSpPr>
      <xdr:spPr>
        <a:xfrm>
          <a:off x="16357600" y="1099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496" name="直線コネクタ 495">
          <a:extLst>
            <a:ext uri="{FF2B5EF4-FFF2-40B4-BE49-F238E27FC236}">
              <a16:creationId xmlns:a16="http://schemas.microsoft.com/office/drawing/2014/main" id="{E3446166-437B-4AC8-80CC-DF56AAE87CFF}"/>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101799</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3C79BE2C-952B-44CB-971D-D723F1F5677F}"/>
            </a:ext>
          </a:extLst>
        </xdr:cNvPr>
        <xdr:cNvSpPr txBox="1"/>
      </xdr:nvSpPr>
      <xdr:spPr>
        <a:xfrm>
          <a:off x="16357600" y="936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155122</xdr:rowOff>
    </xdr:from>
    <xdr:to>
      <xdr:col>86</xdr:col>
      <xdr:colOff>25400</xdr:colOff>
      <xdr:row>55</xdr:row>
      <xdr:rowOff>155122</xdr:rowOff>
    </xdr:to>
    <xdr:cxnSp macro="">
      <xdr:nvCxnSpPr>
        <xdr:cNvPr id="498" name="直線コネクタ 497">
          <a:extLst>
            <a:ext uri="{FF2B5EF4-FFF2-40B4-BE49-F238E27FC236}">
              <a16:creationId xmlns:a16="http://schemas.microsoft.com/office/drawing/2014/main" id="{E3BAB625-4D0D-4422-883E-F6151DD3FAB3}"/>
            </a:ext>
          </a:extLst>
        </xdr:cNvPr>
        <xdr:cNvCxnSpPr/>
      </xdr:nvCxnSpPr>
      <xdr:spPr>
        <a:xfrm>
          <a:off x="16230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130101</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2A81FDD5-E7D0-44FD-94AB-7D9547EEEB28}"/>
            </a:ext>
          </a:extLst>
        </xdr:cNvPr>
        <xdr:cNvSpPr txBox="1"/>
      </xdr:nvSpPr>
      <xdr:spPr>
        <a:xfrm>
          <a:off x="16357600" y="10074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151674</xdr:rowOff>
    </xdr:from>
    <xdr:to>
      <xdr:col>85</xdr:col>
      <xdr:colOff>177800</xdr:colOff>
      <xdr:row>59</xdr:row>
      <xdr:rowOff>81824</xdr:rowOff>
    </xdr:to>
    <xdr:sp macro="" textlink="">
      <xdr:nvSpPr>
        <xdr:cNvPr id="500" name="フローチャート: 判断 499">
          <a:extLst>
            <a:ext uri="{FF2B5EF4-FFF2-40B4-BE49-F238E27FC236}">
              <a16:creationId xmlns:a16="http://schemas.microsoft.com/office/drawing/2014/main" id="{E6B3F3D9-F21B-4097-92AE-B0AE459B59F8}"/>
            </a:ext>
          </a:extLst>
        </xdr:cNvPr>
        <xdr:cNvSpPr/>
      </xdr:nvSpPr>
      <xdr:spPr>
        <a:xfrm>
          <a:off x="162687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146776</xdr:rowOff>
    </xdr:from>
    <xdr:to>
      <xdr:col>81</xdr:col>
      <xdr:colOff>101600</xdr:colOff>
      <xdr:row>59</xdr:row>
      <xdr:rowOff>76926</xdr:rowOff>
    </xdr:to>
    <xdr:sp macro="" textlink="">
      <xdr:nvSpPr>
        <xdr:cNvPr id="501" name="フローチャート: 判断 500">
          <a:extLst>
            <a:ext uri="{FF2B5EF4-FFF2-40B4-BE49-F238E27FC236}">
              <a16:creationId xmlns:a16="http://schemas.microsoft.com/office/drawing/2014/main" id="{B1E15FB6-DE62-4497-BDB8-38D2BBC021CE}"/>
            </a:ext>
          </a:extLst>
        </xdr:cNvPr>
        <xdr:cNvSpPr/>
      </xdr:nvSpPr>
      <xdr:spPr>
        <a:xfrm>
          <a:off x="15430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153307</xdr:rowOff>
    </xdr:from>
    <xdr:to>
      <xdr:col>76</xdr:col>
      <xdr:colOff>165100</xdr:colOff>
      <xdr:row>59</xdr:row>
      <xdr:rowOff>83457</xdr:rowOff>
    </xdr:to>
    <xdr:sp macro="" textlink="">
      <xdr:nvSpPr>
        <xdr:cNvPr id="502" name="フローチャート: 判断 501">
          <a:extLst>
            <a:ext uri="{FF2B5EF4-FFF2-40B4-BE49-F238E27FC236}">
              <a16:creationId xmlns:a16="http://schemas.microsoft.com/office/drawing/2014/main" id="{813EE5E2-2642-442B-987E-C88CA00C07F4}"/>
            </a:ext>
          </a:extLst>
        </xdr:cNvPr>
        <xdr:cNvSpPr/>
      </xdr:nvSpPr>
      <xdr:spPr>
        <a:xfrm>
          <a:off x="14541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503" name="フローチャート: 判断 502">
          <a:extLst>
            <a:ext uri="{FF2B5EF4-FFF2-40B4-BE49-F238E27FC236}">
              <a16:creationId xmlns:a16="http://schemas.microsoft.com/office/drawing/2014/main" id="{5A52AFAF-2A36-452B-AD77-3BEA123D90DA}"/>
            </a:ext>
          </a:extLst>
        </xdr:cNvPr>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EDD64CB9-735B-4FFD-B649-71604364709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DA436B9-A96F-42A4-8EFB-17573B7ABC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44648480-ECBA-4859-8D5A-2F369474BB3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4E3D9E56-6F0D-4ECD-89D9-A3409179314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33C4DBCE-3F06-478A-ABBC-2EACF8892AF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58601</xdr:rowOff>
    </xdr:from>
    <xdr:to>
      <xdr:col>85</xdr:col>
      <xdr:colOff>177800</xdr:colOff>
      <xdr:row>58</xdr:row>
      <xdr:rowOff>160201</xdr:rowOff>
    </xdr:to>
    <xdr:sp macro="" textlink="">
      <xdr:nvSpPr>
        <xdr:cNvPr id="509" name="楕円 508">
          <a:extLst>
            <a:ext uri="{FF2B5EF4-FFF2-40B4-BE49-F238E27FC236}">
              <a16:creationId xmlns:a16="http://schemas.microsoft.com/office/drawing/2014/main" id="{E9BAC9DD-352F-409B-9DC1-F0356676341F}"/>
            </a:ext>
          </a:extLst>
        </xdr:cNvPr>
        <xdr:cNvSpPr/>
      </xdr:nvSpPr>
      <xdr:spPr>
        <a:xfrm>
          <a:off x="16268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81478</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C486D15C-8E90-42D6-8358-EEE375F6A102}"/>
            </a:ext>
          </a:extLst>
        </xdr:cNvPr>
        <xdr:cNvSpPr txBox="1"/>
      </xdr:nvSpPr>
      <xdr:spPr>
        <a:xfrm>
          <a:off x="16357600"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32476</xdr:rowOff>
    </xdr:from>
    <xdr:to>
      <xdr:col>81</xdr:col>
      <xdr:colOff>101600</xdr:colOff>
      <xdr:row>59</xdr:row>
      <xdr:rowOff>134076</xdr:rowOff>
    </xdr:to>
    <xdr:sp macro="" textlink="">
      <xdr:nvSpPr>
        <xdr:cNvPr id="511" name="楕円 510">
          <a:extLst>
            <a:ext uri="{FF2B5EF4-FFF2-40B4-BE49-F238E27FC236}">
              <a16:creationId xmlns:a16="http://schemas.microsoft.com/office/drawing/2014/main" id="{598EAFDE-4AA0-45E2-B4DB-200B62CF3B1B}"/>
            </a:ext>
          </a:extLst>
        </xdr:cNvPr>
        <xdr:cNvSpPr/>
      </xdr:nvSpPr>
      <xdr:spPr>
        <a:xfrm>
          <a:off x="15430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109401</xdr:rowOff>
    </xdr:from>
    <xdr:to>
      <xdr:col>85</xdr:col>
      <xdr:colOff>127000</xdr:colOff>
      <xdr:row>59</xdr:row>
      <xdr:rowOff>83276</xdr:rowOff>
    </xdr:to>
    <xdr:cxnSp macro="">
      <xdr:nvCxnSpPr>
        <xdr:cNvPr id="512" name="直線コネクタ 511">
          <a:extLst>
            <a:ext uri="{FF2B5EF4-FFF2-40B4-BE49-F238E27FC236}">
              <a16:creationId xmlns:a16="http://schemas.microsoft.com/office/drawing/2014/main" id="{3378F2BC-8E58-4EA1-A425-B4FB217A1A04}"/>
            </a:ext>
          </a:extLst>
        </xdr:cNvPr>
        <xdr:cNvCxnSpPr/>
      </xdr:nvCxnSpPr>
      <xdr:spPr>
        <a:xfrm flipV="1">
          <a:off x="15481300" y="10053501"/>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34109</xdr:rowOff>
    </xdr:from>
    <xdr:to>
      <xdr:col>76</xdr:col>
      <xdr:colOff>165100</xdr:colOff>
      <xdr:row>59</xdr:row>
      <xdr:rowOff>135709</xdr:rowOff>
    </xdr:to>
    <xdr:sp macro="" textlink="">
      <xdr:nvSpPr>
        <xdr:cNvPr id="513" name="楕円 512">
          <a:extLst>
            <a:ext uri="{FF2B5EF4-FFF2-40B4-BE49-F238E27FC236}">
              <a16:creationId xmlns:a16="http://schemas.microsoft.com/office/drawing/2014/main" id="{7F335A1D-6A41-4CFC-8FBF-F2615F711386}"/>
            </a:ext>
          </a:extLst>
        </xdr:cNvPr>
        <xdr:cNvSpPr/>
      </xdr:nvSpPr>
      <xdr:spPr>
        <a:xfrm>
          <a:off x="14541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84909</xdr:rowOff>
    </xdr:to>
    <xdr:cxnSp macro="">
      <xdr:nvCxnSpPr>
        <xdr:cNvPr id="514" name="直線コネクタ 513">
          <a:extLst>
            <a:ext uri="{FF2B5EF4-FFF2-40B4-BE49-F238E27FC236}">
              <a16:creationId xmlns:a16="http://schemas.microsoft.com/office/drawing/2014/main" id="{951380A4-A2FB-4B73-9888-27796FCDB145}"/>
            </a:ext>
          </a:extLst>
        </xdr:cNvPr>
        <xdr:cNvCxnSpPr/>
      </xdr:nvCxnSpPr>
      <xdr:spPr>
        <a:xfrm flipV="1">
          <a:off x="14592300" y="101988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15" name="楕円 514">
          <a:extLst>
            <a:ext uri="{FF2B5EF4-FFF2-40B4-BE49-F238E27FC236}">
              <a16:creationId xmlns:a16="http://schemas.microsoft.com/office/drawing/2014/main" id="{4744BD3B-CAC4-43E8-9FA8-3111B63EC2D2}"/>
            </a:ext>
          </a:extLst>
        </xdr:cNvPr>
        <xdr:cNvSpPr/>
      </xdr:nvSpPr>
      <xdr:spPr>
        <a:xfrm>
          <a:off x="13652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75112</xdr:rowOff>
    </xdr:from>
    <xdr:to>
      <xdr:col>76</xdr:col>
      <xdr:colOff>114300</xdr:colOff>
      <xdr:row>59</xdr:row>
      <xdr:rowOff>84909</xdr:rowOff>
    </xdr:to>
    <xdr:cxnSp macro="">
      <xdr:nvCxnSpPr>
        <xdr:cNvPr id="516" name="直線コネクタ 515">
          <a:extLst>
            <a:ext uri="{FF2B5EF4-FFF2-40B4-BE49-F238E27FC236}">
              <a16:creationId xmlns:a16="http://schemas.microsoft.com/office/drawing/2014/main" id="{491D0FB9-31A6-466C-8A82-D716681744DC}"/>
            </a:ext>
          </a:extLst>
        </xdr:cNvPr>
        <xdr:cNvCxnSpPr/>
      </xdr:nvCxnSpPr>
      <xdr:spPr>
        <a:xfrm>
          <a:off x="13703300" y="101906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93453</xdr:rowOff>
    </xdr:from>
    <xdr:ext cx="405111" cy="259045"/>
    <xdr:sp macro="" textlink="">
      <xdr:nvSpPr>
        <xdr:cNvPr id="517" name="n_1aveValue【学校施設】&#10;有形固定資産減価償却率">
          <a:extLst>
            <a:ext uri="{FF2B5EF4-FFF2-40B4-BE49-F238E27FC236}">
              <a16:creationId xmlns:a16="http://schemas.microsoft.com/office/drawing/2014/main" id="{DD0D2C34-E90E-44BE-9F47-A231121655AC}"/>
            </a:ext>
          </a:extLst>
        </xdr:cNvPr>
        <xdr:cNvSpPr txBox="1"/>
      </xdr:nvSpPr>
      <xdr:spPr>
        <a:xfrm>
          <a:off x="152660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99984</xdr:rowOff>
    </xdr:from>
    <xdr:ext cx="405111" cy="259045"/>
    <xdr:sp macro="" textlink="">
      <xdr:nvSpPr>
        <xdr:cNvPr id="518" name="n_2aveValue【学校施設】&#10;有形固定資産減価償却率">
          <a:extLst>
            <a:ext uri="{FF2B5EF4-FFF2-40B4-BE49-F238E27FC236}">
              <a16:creationId xmlns:a16="http://schemas.microsoft.com/office/drawing/2014/main" id="{57530CA6-93BC-495C-AD55-C050FC67FC4E}"/>
            </a:ext>
          </a:extLst>
        </xdr:cNvPr>
        <xdr:cNvSpPr txBox="1"/>
      </xdr:nvSpPr>
      <xdr:spPr>
        <a:xfrm>
          <a:off x="14389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519" name="n_3aveValue【学校施設】&#10;有形固定資産減価償却率">
          <a:extLst>
            <a:ext uri="{FF2B5EF4-FFF2-40B4-BE49-F238E27FC236}">
              <a16:creationId xmlns:a16="http://schemas.microsoft.com/office/drawing/2014/main" id="{0102AC28-6E0C-4578-BCA8-0A9B272C1068}"/>
            </a:ext>
          </a:extLst>
        </xdr:cNvPr>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125203</xdr:rowOff>
    </xdr:from>
    <xdr:ext cx="405111" cy="259045"/>
    <xdr:sp macro="" textlink="">
      <xdr:nvSpPr>
        <xdr:cNvPr id="520" name="n_1mainValue【学校施設】&#10;有形固定資産減価償却率">
          <a:extLst>
            <a:ext uri="{FF2B5EF4-FFF2-40B4-BE49-F238E27FC236}">
              <a16:creationId xmlns:a16="http://schemas.microsoft.com/office/drawing/2014/main" id="{18390C6B-F8F4-45A5-BEE1-EC4F54DC78A1}"/>
            </a:ext>
          </a:extLst>
        </xdr:cNvPr>
        <xdr:cNvSpPr txBox="1"/>
      </xdr:nvSpPr>
      <xdr:spPr>
        <a:xfrm>
          <a:off x="15266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126836</xdr:rowOff>
    </xdr:from>
    <xdr:ext cx="405111" cy="259045"/>
    <xdr:sp macro="" textlink="">
      <xdr:nvSpPr>
        <xdr:cNvPr id="521" name="n_2mainValue【学校施設】&#10;有形固定資産減価償却率">
          <a:extLst>
            <a:ext uri="{FF2B5EF4-FFF2-40B4-BE49-F238E27FC236}">
              <a16:creationId xmlns:a16="http://schemas.microsoft.com/office/drawing/2014/main" id="{A5B817B0-6373-4B7F-A314-500CB00F15BA}"/>
            </a:ext>
          </a:extLst>
        </xdr:cNvPr>
        <xdr:cNvSpPr txBox="1"/>
      </xdr:nvSpPr>
      <xdr:spPr>
        <a:xfrm>
          <a:off x="143897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22" name="n_3mainValue【学校施設】&#10;有形固定資産減価償却率">
          <a:extLst>
            <a:ext uri="{FF2B5EF4-FFF2-40B4-BE49-F238E27FC236}">
              <a16:creationId xmlns:a16="http://schemas.microsoft.com/office/drawing/2014/main" id="{1804E3D1-8A80-4257-953D-3CC7CE1BDCB5}"/>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B4197FB9-10CA-4200-8D68-0A957812A4B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FD98DF59-D9EF-4927-82DB-D6F8714F415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9C9492C2-D9B5-47F3-BCC0-3214D4751C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C51147E9-FA8D-48DA-A288-8B0188FA1BD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12CB2E9B-8B9A-4446-9A4F-80F17DB087B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E7E3E1B5-BCDF-452A-B6B8-6FA940664EE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DF58E9E7-24E5-42FC-A6F2-58B045195E6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B7BD864A-67BD-45E9-8D45-580FE3FD7E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AD62BA77-5781-46D3-A477-FCDB6F19162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0A2CAB4A-1CEA-43AC-97E0-252DA56CE0A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3" name="直線コネクタ 532">
          <a:extLst>
            <a:ext uri="{FF2B5EF4-FFF2-40B4-BE49-F238E27FC236}">
              <a16:creationId xmlns:a16="http://schemas.microsoft.com/office/drawing/2014/main" id="{0C4EF941-5259-431A-AEB0-50BB660A7E9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4" name="テキスト ボックス 533">
          <a:extLst>
            <a:ext uri="{FF2B5EF4-FFF2-40B4-BE49-F238E27FC236}">
              <a16:creationId xmlns:a16="http://schemas.microsoft.com/office/drawing/2014/main" id="{A36E4C99-BFD7-4BDE-9BF6-599737FFCB3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5" name="直線コネクタ 534">
          <a:extLst>
            <a:ext uri="{FF2B5EF4-FFF2-40B4-BE49-F238E27FC236}">
              <a16:creationId xmlns:a16="http://schemas.microsoft.com/office/drawing/2014/main" id="{D3A53C2C-0642-4C5B-84B4-692AB468EEC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6" name="テキスト ボックス 535">
          <a:extLst>
            <a:ext uri="{FF2B5EF4-FFF2-40B4-BE49-F238E27FC236}">
              <a16:creationId xmlns:a16="http://schemas.microsoft.com/office/drawing/2014/main" id="{ADED0E0C-5C71-4C89-8804-9B41CB00880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7" name="直線コネクタ 536">
          <a:extLst>
            <a:ext uri="{FF2B5EF4-FFF2-40B4-BE49-F238E27FC236}">
              <a16:creationId xmlns:a16="http://schemas.microsoft.com/office/drawing/2014/main" id="{23C9EF7E-3D1C-444A-8C01-C65E58EB03A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8" name="テキスト ボックス 537">
          <a:extLst>
            <a:ext uri="{FF2B5EF4-FFF2-40B4-BE49-F238E27FC236}">
              <a16:creationId xmlns:a16="http://schemas.microsoft.com/office/drawing/2014/main" id="{660C53EA-40F5-4ABF-AF4E-7166105682E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9" name="直線コネクタ 538">
          <a:extLst>
            <a:ext uri="{FF2B5EF4-FFF2-40B4-BE49-F238E27FC236}">
              <a16:creationId xmlns:a16="http://schemas.microsoft.com/office/drawing/2014/main" id="{A01B316F-0192-43E9-AF60-ED9ED0D20B8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0" name="テキスト ボックス 539">
          <a:extLst>
            <a:ext uri="{FF2B5EF4-FFF2-40B4-BE49-F238E27FC236}">
              <a16:creationId xmlns:a16="http://schemas.microsoft.com/office/drawing/2014/main" id="{B27C723F-5E53-47A3-97FB-0F9B9F45C0D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1" name="直線コネクタ 540">
          <a:extLst>
            <a:ext uri="{FF2B5EF4-FFF2-40B4-BE49-F238E27FC236}">
              <a16:creationId xmlns:a16="http://schemas.microsoft.com/office/drawing/2014/main" id="{FF42CA22-ADA6-4430-BFA8-6B6F758036E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2" name="テキスト ボックス 541">
          <a:extLst>
            <a:ext uri="{FF2B5EF4-FFF2-40B4-BE49-F238E27FC236}">
              <a16:creationId xmlns:a16="http://schemas.microsoft.com/office/drawing/2014/main" id="{4F4683D0-0373-416E-AFA0-8AED6941CF7D}"/>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3" name="直線コネクタ 542">
          <a:extLst>
            <a:ext uri="{FF2B5EF4-FFF2-40B4-BE49-F238E27FC236}">
              <a16:creationId xmlns:a16="http://schemas.microsoft.com/office/drawing/2014/main" id="{94FBACBB-82E9-4AB1-9943-9375DD334FA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4" name="テキスト ボックス 543">
          <a:extLst>
            <a:ext uri="{FF2B5EF4-FFF2-40B4-BE49-F238E27FC236}">
              <a16:creationId xmlns:a16="http://schemas.microsoft.com/office/drawing/2014/main" id="{6DAFF9FF-4F32-45C3-9CE3-D6320741A6A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6DA63F06-CB82-44B8-AC90-46BC66B2393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6" name="テキスト ボックス 545">
          <a:extLst>
            <a:ext uri="{FF2B5EF4-FFF2-40B4-BE49-F238E27FC236}">
              <a16:creationId xmlns:a16="http://schemas.microsoft.com/office/drawing/2014/main" id="{74547038-FE70-49AC-B553-FC2AB95D083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C1F6D7A1-D3E4-4D89-AF6B-1A09A7322A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123553</xdr:rowOff>
    </xdr:from>
    <xdr:to>
      <xdr:col>116</xdr:col>
      <xdr:colOff>62864</xdr:colOff>
      <xdr:row>64</xdr:row>
      <xdr:rowOff>38753</xdr:rowOff>
    </xdr:to>
    <xdr:cxnSp macro="">
      <xdr:nvCxnSpPr>
        <xdr:cNvPr id="548" name="直線コネクタ 547">
          <a:extLst>
            <a:ext uri="{FF2B5EF4-FFF2-40B4-BE49-F238E27FC236}">
              <a16:creationId xmlns:a16="http://schemas.microsoft.com/office/drawing/2014/main" id="{60191CCF-730D-492A-B1E5-73BB5133350B}"/>
            </a:ext>
          </a:extLst>
        </xdr:cNvPr>
        <xdr:cNvCxnSpPr/>
      </xdr:nvCxnSpPr>
      <xdr:spPr>
        <a:xfrm flipV="1">
          <a:off x="22160864" y="9553303"/>
          <a:ext cx="0" cy="145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42580</xdr:rowOff>
    </xdr:from>
    <xdr:ext cx="469744" cy="259045"/>
    <xdr:sp macro="" textlink="">
      <xdr:nvSpPr>
        <xdr:cNvPr id="549" name="【学校施設】&#10;一人当たり面積最小値テキスト">
          <a:extLst>
            <a:ext uri="{FF2B5EF4-FFF2-40B4-BE49-F238E27FC236}">
              <a16:creationId xmlns:a16="http://schemas.microsoft.com/office/drawing/2014/main" id="{96E69EFB-DE3E-4A5C-89C7-BEFA0A5F752E}"/>
            </a:ext>
          </a:extLst>
        </xdr:cNvPr>
        <xdr:cNvSpPr txBox="1"/>
      </xdr:nvSpPr>
      <xdr:spPr>
        <a:xfrm>
          <a:off x="22199600" y="110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38753</xdr:rowOff>
    </xdr:from>
    <xdr:to>
      <xdr:col>116</xdr:col>
      <xdr:colOff>152400</xdr:colOff>
      <xdr:row>64</xdr:row>
      <xdr:rowOff>38753</xdr:rowOff>
    </xdr:to>
    <xdr:cxnSp macro="">
      <xdr:nvCxnSpPr>
        <xdr:cNvPr id="550" name="直線コネクタ 549">
          <a:extLst>
            <a:ext uri="{FF2B5EF4-FFF2-40B4-BE49-F238E27FC236}">
              <a16:creationId xmlns:a16="http://schemas.microsoft.com/office/drawing/2014/main" id="{85A7AA6A-EEF1-4BC2-81FE-32FF65CC1E3B}"/>
            </a:ext>
          </a:extLst>
        </xdr:cNvPr>
        <xdr:cNvCxnSpPr/>
      </xdr:nvCxnSpPr>
      <xdr:spPr>
        <a:xfrm>
          <a:off x="22072600" y="1101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70230</xdr:rowOff>
    </xdr:from>
    <xdr:ext cx="534377" cy="259045"/>
    <xdr:sp macro="" textlink="">
      <xdr:nvSpPr>
        <xdr:cNvPr id="551" name="【学校施設】&#10;一人当たり面積最大値テキスト">
          <a:extLst>
            <a:ext uri="{FF2B5EF4-FFF2-40B4-BE49-F238E27FC236}">
              <a16:creationId xmlns:a16="http://schemas.microsoft.com/office/drawing/2014/main" id="{F53CB513-F3B0-4513-9E04-9C2A68BA826C}"/>
            </a:ext>
          </a:extLst>
        </xdr:cNvPr>
        <xdr:cNvSpPr txBox="1"/>
      </xdr:nvSpPr>
      <xdr:spPr>
        <a:xfrm>
          <a:off x="22199600" y="93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123553</xdr:rowOff>
    </xdr:from>
    <xdr:to>
      <xdr:col>116</xdr:col>
      <xdr:colOff>152400</xdr:colOff>
      <xdr:row>55</xdr:row>
      <xdr:rowOff>123553</xdr:rowOff>
    </xdr:to>
    <xdr:cxnSp macro="">
      <xdr:nvCxnSpPr>
        <xdr:cNvPr id="552" name="直線コネクタ 551">
          <a:extLst>
            <a:ext uri="{FF2B5EF4-FFF2-40B4-BE49-F238E27FC236}">
              <a16:creationId xmlns:a16="http://schemas.microsoft.com/office/drawing/2014/main" id="{879372DA-BF77-43F3-975D-A96AEAF92C49}"/>
            </a:ext>
          </a:extLst>
        </xdr:cNvPr>
        <xdr:cNvCxnSpPr/>
      </xdr:nvCxnSpPr>
      <xdr:spPr>
        <a:xfrm>
          <a:off x="22072600" y="955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168346</xdr:rowOff>
    </xdr:from>
    <xdr:ext cx="469744" cy="259045"/>
    <xdr:sp macro="" textlink="">
      <xdr:nvSpPr>
        <xdr:cNvPr id="553" name="【学校施設】&#10;一人当たり面積平均値テキスト">
          <a:extLst>
            <a:ext uri="{FF2B5EF4-FFF2-40B4-BE49-F238E27FC236}">
              <a16:creationId xmlns:a16="http://schemas.microsoft.com/office/drawing/2014/main" id="{51401906-2516-4561-AA2A-7E28BC48CADA}"/>
            </a:ext>
          </a:extLst>
        </xdr:cNvPr>
        <xdr:cNvSpPr txBox="1"/>
      </xdr:nvSpPr>
      <xdr:spPr>
        <a:xfrm>
          <a:off x="22199600" y="10626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145469</xdr:rowOff>
    </xdr:from>
    <xdr:to>
      <xdr:col>116</xdr:col>
      <xdr:colOff>114300</xdr:colOff>
      <xdr:row>63</xdr:row>
      <xdr:rowOff>75619</xdr:rowOff>
    </xdr:to>
    <xdr:sp macro="" textlink="">
      <xdr:nvSpPr>
        <xdr:cNvPr id="554" name="フローチャート: 判断 553">
          <a:extLst>
            <a:ext uri="{FF2B5EF4-FFF2-40B4-BE49-F238E27FC236}">
              <a16:creationId xmlns:a16="http://schemas.microsoft.com/office/drawing/2014/main" id="{3458A4B7-F41F-47EB-9154-319ECF604E62}"/>
            </a:ext>
          </a:extLst>
        </xdr:cNvPr>
        <xdr:cNvSpPr/>
      </xdr:nvSpPr>
      <xdr:spPr>
        <a:xfrm>
          <a:off x="22110700" y="1077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167567</xdr:rowOff>
    </xdr:from>
    <xdr:to>
      <xdr:col>112</xdr:col>
      <xdr:colOff>38100</xdr:colOff>
      <xdr:row>63</xdr:row>
      <xdr:rowOff>97717</xdr:rowOff>
    </xdr:to>
    <xdr:sp macro="" textlink="">
      <xdr:nvSpPr>
        <xdr:cNvPr id="555" name="フローチャート: 判断 554">
          <a:extLst>
            <a:ext uri="{FF2B5EF4-FFF2-40B4-BE49-F238E27FC236}">
              <a16:creationId xmlns:a16="http://schemas.microsoft.com/office/drawing/2014/main" id="{8AC69B61-9657-49A0-9BB0-822CDF5C0F25}"/>
            </a:ext>
          </a:extLst>
        </xdr:cNvPr>
        <xdr:cNvSpPr/>
      </xdr:nvSpPr>
      <xdr:spPr>
        <a:xfrm>
          <a:off x="212725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168656</xdr:rowOff>
    </xdr:from>
    <xdr:to>
      <xdr:col>107</xdr:col>
      <xdr:colOff>101600</xdr:colOff>
      <xdr:row>63</xdr:row>
      <xdr:rowOff>98806</xdr:rowOff>
    </xdr:to>
    <xdr:sp macro="" textlink="">
      <xdr:nvSpPr>
        <xdr:cNvPr id="556" name="フローチャート: 判断 555">
          <a:extLst>
            <a:ext uri="{FF2B5EF4-FFF2-40B4-BE49-F238E27FC236}">
              <a16:creationId xmlns:a16="http://schemas.microsoft.com/office/drawing/2014/main" id="{63BCE36D-63F3-4313-8400-6BD97A8B4B72}"/>
            </a:ext>
          </a:extLst>
        </xdr:cNvPr>
        <xdr:cNvSpPr/>
      </xdr:nvSpPr>
      <xdr:spPr>
        <a:xfrm>
          <a:off x="20383500" y="1079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165173</xdr:rowOff>
    </xdr:from>
    <xdr:to>
      <xdr:col>102</xdr:col>
      <xdr:colOff>165100</xdr:colOff>
      <xdr:row>63</xdr:row>
      <xdr:rowOff>95323</xdr:rowOff>
    </xdr:to>
    <xdr:sp macro="" textlink="">
      <xdr:nvSpPr>
        <xdr:cNvPr id="557" name="フローチャート: 判断 556">
          <a:extLst>
            <a:ext uri="{FF2B5EF4-FFF2-40B4-BE49-F238E27FC236}">
              <a16:creationId xmlns:a16="http://schemas.microsoft.com/office/drawing/2014/main" id="{F866EC52-06CA-4565-BFA9-6E0A5DA6FF57}"/>
            </a:ext>
          </a:extLst>
        </xdr:cNvPr>
        <xdr:cNvSpPr/>
      </xdr:nvSpPr>
      <xdr:spPr>
        <a:xfrm>
          <a:off x="19494500" y="1079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7FFA6D6A-6A5E-4AC8-A42E-EB462EE9E70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B66E96FE-250D-4416-9502-3A1B135B49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7B1A54EE-F76C-4B35-8F41-0E331B8F638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7F0307DE-1F5F-43DF-B01B-5E07A03B48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8D5E899A-2CEB-4FB5-96D8-F0688A7266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16691</xdr:rowOff>
    </xdr:from>
    <xdr:to>
      <xdr:col>116</xdr:col>
      <xdr:colOff>114300</xdr:colOff>
      <xdr:row>63</xdr:row>
      <xdr:rowOff>118291</xdr:rowOff>
    </xdr:to>
    <xdr:sp macro="" textlink="">
      <xdr:nvSpPr>
        <xdr:cNvPr id="563" name="楕円 562">
          <a:extLst>
            <a:ext uri="{FF2B5EF4-FFF2-40B4-BE49-F238E27FC236}">
              <a16:creationId xmlns:a16="http://schemas.microsoft.com/office/drawing/2014/main" id="{C1350ADC-32D8-4E02-8321-037B9E695D40}"/>
            </a:ext>
          </a:extLst>
        </xdr:cNvPr>
        <xdr:cNvSpPr/>
      </xdr:nvSpPr>
      <xdr:spPr>
        <a:xfrm>
          <a:off x="22110700" y="108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166568</xdr:rowOff>
    </xdr:from>
    <xdr:ext cx="469744" cy="259045"/>
    <xdr:sp macro="" textlink="">
      <xdr:nvSpPr>
        <xdr:cNvPr id="564" name="【学校施設】&#10;一人当たり面積該当値テキスト">
          <a:extLst>
            <a:ext uri="{FF2B5EF4-FFF2-40B4-BE49-F238E27FC236}">
              <a16:creationId xmlns:a16="http://schemas.microsoft.com/office/drawing/2014/main" id="{5154C7BD-2ADD-4C00-82C2-7FEBEE5BAAE0}"/>
            </a:ext>
          </a:extLst>
        </xdr:cNvPr>
        <xdr:cNvSpPr txBox="1"/>
      </xdr:nvSpPr>
      <xdr:spPr>
        <a:xfrm>
          <a:off x="22199600" y="1079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21263</xdr:rowOff>
    </xdr:from>
    <xdr:to>
      <xdr:col>112</xdr:col>
      <xdr:colOff>38100</xdr:colOff>
      <xdr:row>63</xdr:row>
      <xdr:rowOff>122863</xdr:rowOff>
    </xdr:to>
    <xdr:sp macro="" textlink="">
      <xdr:nvSpPr>
        <xdr:cNvPr id="565" name="楕円 564">
          <a:extLst>
            <a:ext uri="{FF2B5EF4-FFF2-40B4-BE49-F238E27FC236}">
              <a16:creationId xmlns:a16="http://schemas.microsoft.com/office/drawing/2014/main" id="{EA1D2CDD-1409-4D0F-A56C-62BCF6B0ABB4}"/>
            </a:ext>
          </a:extLst>
        </xdr:cNvPr>
        <xdr:cNvSpPr/>
      </xdr:nvSpPr>
      <xdr:spPr>
        <a:xfrm>
          <a:off x="21272500" y="108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67491</xdr:rowOff>
    </xdr:from>
    <xdr:to>
      <xdr:col>116</xdr:col>
      <xdr:colOff>63500</xdr:colOff>
      <xdr:row>63</xdr:row>
      <xdr:rowOff>72063</xdr:rowOff>
    </xdr:to>
    <xdr:cxnSp macro="">
      <xdr:nvCxnSpPr>
        <xdr:cNvPr id="566" name="直線コネクタ 565">
          <a:extLst>
            <a:ext uri="{FF2B5EF4-FFF2-40B4-BE49-F238E27FC236}">
              <a16:creationId xmlns:a16="http://schemas.microsoft.com/office/drawing/2014/main" id="{2625EE13-4D25-406D-B325-1ACBA5D9B057}"/>
            </a:ext>
          </a:extLst>
        </xdr:cNvPr>
        <xdr:cNvCxnSpPr/>
      </xdr:nvCxnSpPr>
      <xdr:spPr>
        <a:xfrm flipV="1">
          <a:off x="21323300" y="1086884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23876</xdr:rowOff>
    </xdr:from>
    <xdr:to>
      <xdr:col>107</xdr:col>
      <xdr:colOff>101600</xdr:colOff>
      <xdr:row>63</xdr:row>
      <xdr:rowOff>125476</xdr:rowOff>
    </xdr:to>
    <xdr:sp macro="" textlink="">
      <xdr:nvSpPr>
        <xdr:cNvPr id="567" name="楕円 566">
          <a:extLst>
            <a:ext uri="{FF2B5EF4-FFF2-40B4-BE49-F238E27FC236}">
              <a16:creationId xmlns:a16="http://schemas.microsoft.com/office/drawing/2014/main" id="{8E88D434-9B0B-4C3E-AFB6-744B336FCF1F}"/>
            </a:ext>
          </a:extLst>
        </xdr:cNvPr>
        <xdr:cNvSpPr/>
      </xdr:nvSpPr>
      <xdr:spPr>
        <a:xfrm>
          <a:off x="20383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72063</xdr:rowOff>
    </xdr:from>
    <xdr:to>
      <xdr:col>111</xdr:col>
      <xdr:colOff>177800</xdr:colOff>
      <xdr:row>63</xdr:row>
      <xdr:rowOff>74676</xdr:rowOff>
    </xdr:to>
    <xdr:cxnSp macro="">
      <xdr:nvCxnSpPr>
        <xdr:cNvPr id="568" name="直線コネクタ 567">
          <a:extLst>
            <a:ext uri="{FF2B5EF4-FFF2-40B4-BE49-F238E27FC236}">
              <a16:creationId xmlns:a16="http://schemas.microsoft.com/office/drawing/2014/main" id="{BE921F85-B0EC-42B0-858C-3B020E02F962}"/>
            </a:ext>
          </a:extLst>
        </xdr:cNvPr>
        <xdr:cNvCxnSpPr/>
      </xdr:nvCxnSpPr>
      <xdr:spPr>
        <a:xfrm flipV="1">
          <a:off x="20434300" y="1087341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21808</xdr:rowOff>
    </xdr:from>
    <xdr:to>
      <xdr:col>102</xdr:col>
      <xdr:colOff>165100</xdr:colOff>
      <xdr:row>63</xdr:row>
      <xdr:rowOff>123408</xdr:rowOff>
    </xdr:to>
    <xdr:sp macro="" textlink="">
      <xdr:nvSpPr>
        <xdr:cNvPr id="569" name="楕円 568">
          <a:extLst>
            <a:ext uri="{FF2B5EF4-FFF2-40B4-BE49-F238E27FC236}">
              <a16:creationId xmlns:a16="http://schemas.microsoft.com/office/drawing/2014/main" id="{14346487-FF10-49BF-9181-688926D3E0CC}"/>
            </a:ext>
          </a:extLst>
        </xdr:cNvPr>
        <xdr:cNvSpPr/>
      </xdr:nvSpPr>
      <xdr:spPr>
        <a:xfrm>
          <a:off x="19494500" y="10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72608</xdr:rowOff>
    </xdr:from>
    <xdr:to>
      <xdr:col>107</xdr:col>
      <xdr:colOff>50800</xdr:colOff>
      <xdr:row>63</xdr:row>
      <xdr:rowOff>74676</xdr:rowOff>
    </xdr:to>
    <xdr:cxnSp macro="">
      <xdr:nvCxnSpPr>
        <xdr:cNvPr id="570" name="直線コネクタ 569">
          <a:extLst>
            <a:ext uri="{FF2B5EF4-FFF2-40B4-BE49-F238E27FC236}">
              <a16:creationId xmlns:a16="http://schemas.microsoft.com/office/drawing/2014/main" id="{A4839CE2-9209-419B-8A85-7CA6649EF6FD}"/>
            </a:ext>
          </a:extLst>
        </xdr:cNvPr>
        <xdr:cNvCxnSpPr/>
      </xdr:nvCxnSpPr>
      <xdr:spPr>
        <a:xfrm>
          <a:off x="19545300" y="1087395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114244</xdr:rowOff>
    </xdr:from>
    <xdr:ext cx="469744" cy="259045"/>
    <xdr:sp macro="" textlink="">
      <xdr:nvSpPr>
        <xdr:cNvPr id="571" name="n_1aveValue【学校施設】&#10;一人当たり面積">
          <a:extLst>
            <a:ext uri="{FF2B5EF4-FFF2-40B4-BE49-F238E27FC236}">
              <a16:creationId xmlns:a16="http://schemas.microsoft.com/office/drawing/2014/main" id="{B8C1252F-3B53-43B9-BDD9-FDD62EAFF511}"/>
            </a:ext>
          </a:extLst>
        </xdr:cNvPr>
        <xdr:cNvSpPr txBox="1"/>
      </xdr:nvSpPr>
      <xdr:spPr>
        <a:xfrm>
          <a:off x="21075727" y="1057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115333</xdr:rowOff>
    </xdr:from>
    <xdr:ext cx="469744" cy="259045"/>
    <xdr:sp macro="" textlink="">
      <xdr:nvSpPr>
        <xdr:cNvPr id="572" name="n_2aveValue【学校施設】&#10;一人当たり面積">
          <a:extLst>
            <a:ext uri="{FF2B5EF4-FFF2-40B4-BE49-F238E27FC236}">
              <a16:creationId xmlns:a16="http://schemas.microsoft.com/office/drawing/2014/main" id="{CD1E0ACF-D90D-4D3C-B032-867CC517AB27}"/>
            </a:ext>
          </a:extLst>
        </xdr:cNvPr>
        <xdr:cNvSpPr txBox="1"/>
      </xdr:nvSpPr>
      <xdr:spPr>
        <a:xfrm>
          <a:off x="20199427" y="1057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111850</xdr:rowOff>
    </xdr:from>
    <xdr:ext cx="469744" cy="259045"/>
    <xdr:sp macro="" textlink="">
      <xdr:nvSpPr>
        <xdr:cNvPr id="573" name="n_3aveValue【学校施設】&#10;一人当たり面積">
          <a:extLst>
            <a:ext uri="{FF2B5EF4-FFF2-40B4-BE49-F238E27FC236}">
              <a16:creationId xmlns:a16="http://schemas.microsoft.com/office/drawing/2014/main" id="{37B22C76-EECC-47D8-B57F-CC4836A6E934}"/>
            </a:ext>
          </a:extLst>
        </xdr:cNvPr>
        <xdr:cNvSpPr txBox="1"/>
      </xdr:nvSpPr>
      <xdr:spPr>
        <a:xfrm>
          <a:off x="19310427" y="1057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113990</xdr:rowOff>
    </xdr:from>
    <xdr:ext cx="469744" cy="259045"/>
    <xdr:sp macro="" textlink="">
      <xdr:nvSpPr>
        <xdr:cNvPr id="574" name="n_1mainValue【学校施設】&#10;一人当たり面積">
          <a:extLst>
            <a:ext uri="{FF2B5EF4-FFF2-40B4-BE49-F238E27FC236}">
              <a16:creationId xmlns:a16="http://schemas.microsoft.com/office/drawing/2014/main" id="{A908CC01-00F9-4B9C-AEBD-D27BB15F27F5}"/>
            </a:ext>
          </a:extLst>
        </xdr:cNvPr>
        <xdr:cNvSpPr txBox="1"/>
      </xdr:nvSpPr>
      <xdr:spPr>
        <a:xfrm>
          <a:off x="21075727" y="1091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116603</xdr:rowOff>
    </xdr:from>
    <xdr:ext cx="469744" cy="259045"/>
    <xdr:sp macro="" textlink="">
      <xdr:nvSpPr>
        <xdr:cNvPr id="575" name="n_2mainValue【学校施設】&#10;一人当たり面積">
          <a:extLst>
            <a:ext uri="{FF2B5EF4-FFF2-40B4-BE49-F238E27FC236}">
              <a16:creationId xmlns:a16="http://schemas.microsoft.com/office/drawing/2014/main" id="{5391A02A-4864-46E1-A1D6-6901649CDEF8}"/>
            </a:ext>
          </a:extLst>
        </xdr:cNvPr>
        <xdr:cNvSpPr txBox="1"/>
      </xdr:nvSpPr>
      <xdr:spPr>
        <a:xfrm>
          <a:off x="20199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114535</xdr:rowOff>
    </xdr:from>
    <xdr:ext cx="469744" cy="259045"/>
    <xdr:sp macro="" textlink="">
      <xdr:nvSpPr>
        <xdr:cNvPr id="576" name="n_3mainValue【学校施設】&#10;一人当たり面積">
          <a:extLst>
            <a:ext uri="{FF2B5EF4-FFF2-40B4-BE49-F238E27FC236}">
              <a16:creationId xmlns:a16="http://schemas.microsoft.com/office/drawing/2014/main" id="{9A365474-0A72-464F-89B8-2AF67AAD0F32}"/>
            </a:ext>
          </a:extLst>
        </xdr:cNvPr>
        <xdr:cNvSpPr txBox="1"/>
      </xdr:nvSpPr>
      <xdr:spPr>
        <a:xfrm>
          <a:off x="19310427" y="1091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588E1ABF-6254-4F4E-A331-BA2F8E1B9F8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F9DDBFDC-4D6A-41DA-9EF3-F6084A870C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78ED0C76-5C13-45D5-BDC4-D70800C483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7B259384-E9D7-4F64-991A-C46A5CD414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E67C38AE-46FA-4276-A142-C9751F1AD96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DB3C823A-FFBE-4911-A53E-54A3F96E83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FC943D66-8A95-41E6-AB7D-28C1392081C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70700058-DBB8-42AA-AD4A-0B9F4E6579E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63F9846F-14EE-4B50-A92C-ACCF510A1F0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A8527731-8F16-40E1-9D17-D9ECD8B8D4B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2B65F27A-862C-48E2-AFD7-A3688BCC195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93979657-984A-4FB9-B1C4-8A395EC5EDEC}"/>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27E65C5A-669D-44A5-99CA-17D8E48E321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79C4E0B1-805A-4558-9B4F-FA6F48782C3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E5474372-10FF-41D2-8309-A21915484E0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B06E250C-FC9D-4323-A61C-4BE78F6B5B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C713B152-5AC3-47A3-BDFC-018765251B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EEF729A6-97AB-489A-A6BA-7E9F7A96836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AC40A19A-D591-45F3-A7D9-D0533F5A86F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93F01F44-68CC-48BF-9EB5-57B29C33310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78744757-04E8-478F-8116-B9D26676EB0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BEB2D61B-5919-44B5-868A-5886EAAECD9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7AE46C0F-F3AF-4737-BFC5-AA90F37A17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22FAB6B0-40CE-4063-A455-809B0FA12676}"/>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606AF303-25E8-4069-9DBF-D842820F3B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602" name="直線コネクタ 601">
          <a:extLst>
            <a:ext uri="{FF2B5EF4-FFF2-40B4-BE49-F238E27FC236}">
              <a16:creationId xmlns:a16="http://schemas.microsoft.com/office/drawing/2014/main" id="{B31CBB53-A986-4042-9A09-2D56880E97FF}"/>
            </a:ext>
          </a:extLst>
        </xdr:cNvPr>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603" name="【児童館】&#10;有形固定資産減価償却率最小値テキスト">
          <a:extLst>
            <a:ext uri="{FF2B5EF4-FFF2-40B4-BE49-F238E27FC236}">
              <a16:creationId xmlns:a16="http://schemas.microsoft.com/office/drawing/2014/main" id="{6942A49F-6213-4A19-A1B9-2FDD8CBD328D}"/>
            </a:ext>
          </a:extLst>
        </xdr:cNvPr>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604" name="直線コネクタ 603">
          <a:extLst>
            <a:ext uri="{FF2B5EF4-FFF2-40B4-BE49-F238E27FC236}">
              <a16:creationId xmlns:a16="http://schemas.microsoft.com/office/drawing/2014/main" id="{5E621A94-7007-4A49-8397-8B57C804CF75}"/>
            </a:ext>
          </a:extLst>
        </xdr:cNvPr>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DDE75FED-6580-4D4A-A01C-D62CC2FED47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32B906E6-98CE-4D58-8D65-127E3C67A886}"/>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86558</xdr:rowOff>
    </xdr:from>
    <xdr:ext cx="405111" cy="259045"/>
    <xdr:sp macro="" textlink="">
      <xdr:nvSpPr>
        <xdr:cNvPr id="607" name="【児童館】&#10;有形固定資産減価償却率平均値テキスト">
          <a:extLst>
            <a:ext uri="{FF2B5EF4-FFF2-40B4-BE49-F238E27FC236}">
              <a16:creationId xmlns:a16="http://schemas.microsoft.com/office/drawing/2014/main" id="{AE4FAB38-0592-4F7A-983C-77C547DD679D}"/>
            </a:ext>
          </a:extLst>
        </xdr:cNvPr>
        <xdr:cNvSpPr txBox="1"/>
      </xdr:nvSpPr>
      <xdr:spPr>
        <a:xfrm>
          <a:off x="16357600" y="1380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108131</xdr:rowOff>
    </xdr:from>
    <xdr:to>
      <xdr:col>85</xdr:col>
      <xdr:colOff>177800</xdr:colOff>
      <xdr:row>81</xdr:row>
      <xdr:rowOff>38281</xdr:rowOff>
    </xdr:to>
    <xdr:sp macro="" textlink="">
      <xdr:nvSpPr>
        <xdr:cNvPr id="608" name="フローチャート: 判断 607">
          <a:extLst>
            <a:ext uri="{FF2B5EF4-FFF2-40B4-BE49-F238E27FC236}">
              <a16:creationId xmlns:a16="http://schemas.microsoft.com/office/drawing/2014/main" id="{7D4DC7DD-88DC-4EBC-A6E5-EF5C681E4635}"/>
            </a:ext>
          </a:extLst>
        </xdr:cNvPr>
        <xdr:cNvSpPr/>
      </xdr:nvSpPr>
      <xdr:spPr>
        <a:xfrm>
          <a:off x="16268700" y="1382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09" name="フローチャート: 判断 608">
          <a:extLst>
            <a:ext uri="{FF2B5EF4-FFF2-40B4-BE49-F238E27FC236}">
              <a16:creationId xmlns:a16="http://schemas.microsoft.com/office/drawing/2014/main" id="{1983B601-104A-4C20-9B32-FB6F06EE5ABF}"/>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34652</xdr:rowOff>
    </xdr:from>
    <xdr:to>
      <xdr:col>76</xdr:col>
      <xdr:colOff>165100</xdr:colOff>
      <xdr:row>79</xdr:row>
      <xdr:rowOff>136252</xdr:rowOff>
    </xdr:to>
    <xdr:sp macro="" textlink="">
      <xdr:nvSpPr>
        <xdr:cNvPr id="610" name="フローチャート: 判断 609">
          <a:extLst>
            <a:ext uri="{FF2B5EF4-FFF2-40B4-BE49-F238E27FC236}">
              <a16:creationId xmlns:a16="http://schemas.microsoft.com/office/drawing/2014/main" id="{F14DC023-A87D-434E-A20D-3A3EF63E0E99}"/>
            </a:ext>
          </a:extLst>
        </xdr:cNvPr>
        <xdr:cNvSpPr/>
      </xdr:nvSpPr>
      <xdr:spPr>
        <a:xfrm>
          <a:off x="14541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152219</xdr:rowOff>
    </xdr:from>
    <xdr:to>
      <xdr:col>72</xdr:col>
      <xdr:colOff>38100</xdr:colOff>
      <xdr:row>80</xdr:row>
      <xdr:rowOff>82369</xdr:rowOff>
    </xdr:to>
    <xdr:sp macro="" textlink="">
      <xdr:nvSpPr>
        <xdr:cNvPr id="611" name="フローチャート: 判断 610">
          <a:extLst>
            <a:ext uri="{FF2B5EF4-FFF2-40B4-BE49-F238E27FC236}">
              <a16:creationId xmlns:a16="http://schemas.microsoft.com/office/drawing/2014/main" id="{CB5D061C-B86A-4D00-A610-85C79838FCC8}"/>
            </a:ext>
          </a:extLst>
        </xdr:cNvPr>
        <xdr:cNvSpPr/>
      </xdr:nvSpPr>
      <xdr:spPr>
        <a:xfrm>
          <a:off x="13652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8EF8759-38B5-43C3-ADF3-8E7AF0B02E5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226F697B-0923-4B21-88E9-CABFE874D43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599CCE1E-DB13-4D62-BC8A-4C560139AE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1BADFC8-5F71-4425-B507-06FC2F5744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E3FC68D-5E52-4803-BF15-531707863D5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158750</xdr:rowOff>
    </xdr:from>
    <xdr:to>
      <xdr:col>85</xdr:col>
      <xdr:colOff>177800</xdr:colOff>
      <xdr:row>80</xdr:row>
      <xdr:rowOff>88900</xdr:rowOff>
    </xdr:to>
    <xdr:sp macro="" textlink="">
      <xdr:nvSpPr>
        <xdr:cNvPr id="617" name="楕円 616">
          <a:extLst>
            <a:ext uri="{FF2B5EF4-FFF2-40B4-BE49-F238E27FC236}">
              <a16:creationId xmlns:a16="http://schemas.microsoft.com/office/drawing/2014/main" id="{B1D9E6D5-C280-48AA-AA23-68A633EED5EF}"/>
            </a:ext>
          </a:extLst>
        </xdr:cNvPr>
        <xdr:cNvSpPr/>
      </xdr:nvSpPr>
      <xdr:spPr>
        <a:xfrm>
          <a:off x="16268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10177</xdr:rowOff>
    </xdr:from>
    <xdr:ext cx="405111" cy="259045"/>
    <xdr:sp macro="" textlink="">
      <xdr:nvSpPr>
        <xdr:cNvPr id="618" name="【児童館】&#10;有形固定資産減価償却率該当値テキスト">
          <a:extLst>
            <a:ext uri="{FF2B5EF4-FFF2-40B4-BE49-F238E27FC236}">
              <a16:creationId xmlns:a16="http://schemas.microsoft.com/office/drawing/2014/main" id="{E0C81A89-1B0F-452C-AE6E-C031131EAD47}"/>
            </a:ext>
          </a:extLst>
        </xdr:cNvPr>
        <xdr:cNvSpPr txBox="1"/>
      </xdr:nvSpPr>
      <xdr:spPr>
        <a:xfrm>
          <a:off x="16357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619" name="楕円 618">
          <a:extLst>
            <a:ext uri="{FF2B5EF4-FFF2-40B4-BE49-F238E27FC236}">
              <a16:creationId xmlns:a16="http://schemas.microsoft.com/office/drawing/2014/main" id="{C050A7CD-4D14-4A31-876D-4E0C38E6255C}"/>
            </a:ext>
          </a:extLst>
        </xdr:cNvPr>
        <xdr:cNvSpPr/>
      </xdr:nvSpPr>
      <xdr:spPr>
        <a:xfrm>
          <a:off x="15430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38100</xdr:rowOff>
    </xdr:from>
    <xdr:to>
      <xdr:col>85</xdr:col>
      <xdr:colOff>127000</xdr:colOff>
      <xdr:row>81</xdr:row>
      <xdr:rowOff>8708</xdr:rowOff>
    </xdr:to>
    <xdr:cxnSp macro="">
      <xdr:nvCxnSpPr>
        <xdr:cNvPr id="620" name="直線コネクタ 619">
          <a:extLst>
            <a:ext uri="{FF2B5EF4-FFF2-40B4-BE49-F238E27FC236}">
              <a16:creationId xmlns:a16="http://schemas.microsoft.com/office/drawing/2014/main" id="{1A0BC434-18B3-47BA-8434-E3D493018FC2}"/>
            </a:ext>
          </a:extLst>
        </xdr:cNvPr>
        <xdr:cNvCxnSpPr/>
      </xdr:nvCxnSpPr>
      <xdr:spPr>
        <a:xfrm flipV="1">
          <a:off x="15481300" y="13754100"/>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132624</xdr:rowOff>
    </xdr:from>
    <xdr:to>
      <xdr:col>76</xdr:col>
      <xdr:colOff>165100</xdr:colOff>
      <xdr:row>81</xdr:row>
      <xdr:rowOff>62774</xdr:rowOff>
    </xdr:to>
    <xdr:sp macro="" textlink="">
      <xdr:nvSpPr>
        <xdr:cNvPr id="621" name="楕円 620">
          <a:extLst>
            <a:ext uri="{FF2B5EF4-FFF2-40B4-BE49-F238E27FC236}">
              <a16:creationId xmlns:a16="http://schemas.microsoft.com/office/drawing/2014/main" id="{D8C0957C-8445-415D-803E-50C80A4066C2}"/>
            </a:ext>
          </a:extLst>
        </xdr:cNvPr>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xdr:rowOff>
    </xdr:from>
    <xdr:to>
      <xdr:col>81</xdr:col>
      <xdr:colOff>50800</xdr:colOff>
      <xdr:row>81</xdr:row>
      <xdr:rowOff>11974</xdr:rowOff>
    </xdr:to>
    <xdr:cxnSp macro="">
      <xdr:nvCxnSpPr>
        <xdr:cNvPr id="622" name="直線コネクタ 621">
          <a:extLst>
            <a:ext uri="{FF2B5EF4-FFF2-40B4-BE49-F238E27FC236}">
              <a16:creationId xmlns:a16="http://schemas.microsoft.com/office/drawing/2014/main" id="{504BAFC4-94D7-4F6D-BD49-0A48C224D72F}"/>
            </a:ext>
          </a:extLst>
        </xdr:cNvPr>
        <xdr:cNvCxnSpPr/>
      </xdr:nvCxnSpPr>
      <xdr:spPr>
        <a:xfrm flipV="1">
          <a:off x="14592300" y="138961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132624</xdr:rowOff>
    </xdr:from>
    <xdr:to>
      <xdr:col>72</xdr:col>
      <xdr:colOff>38100</xdr:colOff>
      <xdr:row>81</xdr:row>
      <xdr:rowOff>62774</xdr:rowOff>
    </xdr:to>
    <xdr:sp macro="" textlink="">
      <xdr:nvSpPr>
        <xdr:cNvPr id="623" name="楕円 622">
          <a:extLst>
            <a:ext uri="{FF2B5EF4-FFF2-40B4-BE49-F238E27FC236}">
              <a16:creationId xmlns:a16="http://schemas.microsoft.com/office/drawing/2014/main" id="{1091C344-5006-4135-8123-2245BA99FC27}"/>
            </a:ext>
          </a:extLst>
        </xdr:cNvPr>
        <xdr:cNvSpPr/>
      </xdr:nvSpPr>
      <xdr:spPr>
        <a:xfrm>
          <a:off x="13652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11974</xdr:rowOff>
    </xdr:from>
    <xdr:to>
      <xdr:col>76</xdr:col>
      <xdr:colOff>114300</xdr:colOff>
      <xdr:row>81</xdr:row>
      <xdr:rowOff>11974</xdr:rowOff>
    </xdr:to>
    <xdr:cxnSp macro="">
      <xdr:nvCxnSpPr>
        <xdr:cNvPr id="624" name="直線コネクタ 623">
          <a:extLst>
            <a:ext uri="{FF2B5EF4-FFF2-40B4-BE49-F238E27FC236}">
              <a16:creationId xmlns:a16="http://schemas.microsoft.com/office/drawing/2014/main" id="{7BB165D1-80D5-4710-A52C-FA5FDA76640B}"/>
            </a:ext>
          </a:extLst>
        </xdr:cNvPr>
        <xdr:cNvCxnSpPr/>
      </xdr:nvCxnSpPr>
      <xdr:spPr>
        <a:xfrm>
          <a:off x="13703300" y="13899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57166</xdr:rowOff>
    </xdr:from>
    <xdr:ext cx="405111" cy="259045"/>
    <xdr:sp macro="" textlink="">
      <xdr:nvSpPr>
        <xdr:cNvPr id="625" name="n_1aveValue【児童館】&#10;有形固定資産減価償却率">
          <a:extLst>
            <a:ext uri="{FF2B5EF4-FFF2-40B4-BE49-F238E27FC236}">
              <a16:creationId xmlns:a16="http://schemas.microsoft.com/office/drawing/2014/main" id="{69407BE7-C813-4A08-A74D-8343C9D74980}"/>
            </a:ext>
          </a:extLst>
        </xdr:cNvPr>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152779</xdr:rowOff>
    </xdr:from>
    <xdr:ext cx="405111" cy="259045"/>
    <xdr:sp macro="" textlink="">
      <xdr:nvSpPr>
        <xdr:cNvPr id="626" name="n_2aveValue【児童館】&#10;有形固定資産減価償却率">
          <a:extLst>
            <a:ext uri="{FF2B5EF4-FFF2-40B4-BE49-F238E27FC236}">
              <a16:creationId xmlns:a16="http://schemas.microsoft.com/office/drawing/2014/main" id="{53972C2D-1EB6-4EB2-9CB1-F9CF4FF710C6}"/>
            </a:ext>
          </a:extLst>
        </xdr:cNvPr>
        <xdr:cNvSpPr txBox="1"/>
      </xdr:nvSpPr>
      <xdr:spPr>
        <a:xfrm>
          <a:off x="14389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98896</xdr:rowOff>
    </xdr:from>
    <xdr:ext cx="405111" cy="259045"/>
    <xdr:sp macro="" textlink="">
      <xdr:nvSpPr>
        <xdr:cNvPr id="627" name="n_3aveValue【児童館】&#10;有形固定資産減価償却率">
          <a:extLst>
            <a:ext uri="{FF2B5EF4-FFF2-40B4-BE49-F238E27FC236}">
              <a16:creationId xmlns:a16="http://schemas.microsoft.com/office/drawing/2014/main" id="{A1FA24AE-8610-4F06-AF17-9CB5D3F3BDE7}"/>
            </a:ext>
          </a:extLst>
        </xdr:cNvPr>
        <xdr:cNvSpPr txBox="1"/>
      </xdr:nvSpPr>
      <xdr:spPr>
        <a:xfrm>
          <a:off x="13500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76035</xdr:rowOff>
    </xdr:from>
    <xdr:ext cx="405111" cy="259045"/>
    <xdr:sp macro="" textlink="">
      <xdr:nvSpPr>
        <xdr:cNvPr id="628" name="n_1mainValue【児童館】&#10;有形固定資産減価償却率">
          <a:extLst>
            <a:ext uri="{FF2B5EF4-FFF2-40B4-BE49-F238E27FC236}">
              <a16:creationId xmlns:a16="http://schemas.microsoft.com/office/drawing/2014/main" id="{E38EA6B0-6969-479B-B3FA-566427F86FD7}"/>
            </a:ext>
          </a:extLst>
        </xdr:cNvPr>
        <xdr:cNvSpPr txBox="1"/>
      </xdr:nvSpPr>
      <xdr:spPr>
        <a:xfrm>
          <a:off x="15266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53901</xdr:rowOff>
    </xdr:from>
    <xdr:ext cx="405111" cy="259045"/>
    <xdr:sp macro="" textlink="">
      <xdr:nvSpPr>
        <xdr:cNvPr id="629" name="n_2mainValue【児童館】&#10;有形固定資産減価償却率">
          <a:extLst>
            <a:ext uri="{FF2B5EF4-FFF2-40B4-BE49-F238E27FC236}">
              <a16:creationId xmlns:a16="http://schemas.microsoft.com/office/drawing/2014/main" id="{E71B1EAE-FA55-4014-BE7E-934CF4444198}"/>
            </a:ext>
          </a:extLst>
        </xdr:cNvPr>
        <xdr:cNvSpPr txBox="1"/>
      </xdr:nvSpPr>
      <xdr:spPr>
        <a:xfrm>
          <a:off x="14389744"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53901</xdr:rowOff>
    </xdr:from>
    <xdr:ext cx="405111" cy="259045"/>
    <xdr:sp macro="" textlink="">
      <xdr:nvSpPr>
        <xdr:cNvPr id="630" name="n_3mainValue【児童館】&#10;有形固定資産減価償却率">
          <a:extLst>
            <a:ext uri="{FF2B5EF4-FFF2-40B4-BE49-F238E27FC236}">
              <a16:creationId xmlns:a16="http://schemas.microsoft.com/office/drawing/2014/main" id="{80489E57-4D3F-446F-B70F-EB926543C3F7}"/>
            </a:ext>
          </a:extLst>
        </xdr:cNvPr>
        <xdr:cNvSpPr txBox="1"/>
      </xdr:nvSpPr>
      <xdr:spPr>
        <a:xfrm>
          <a:off x="13500744" y="1394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73BD6E3B-80AC-4257-AB16-046EE59F2D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4CA41140-4E40-4BE5-A365-6D74F450B6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941F23C7-13A3-403E-83C1-771A01189E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8A22B3FF-BC5F-49FB-AE51-59313B4AA6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E9DE1FF4-AEFB-4D7B-9CC7-3C782EE580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100D1D75-49C2-433A-BBB9-CAAEE2A701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58BB4D9E-F694-44F8-8E03-40FD3A364C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9B67A735-2830-49DF-AB36-C82AF0E6025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8DF02D71-A0CA-4863-8215-DEF389CC7C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92C03523-B7F8-4419-B53C-318903F9EB2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DEF9DB17-FAEA-480C-8788-69E28D8DD7F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C8A8F77E-F5C0-48BC-B944-AB11996CCB4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40E833AE-0DD8-490A-8E49-59D1063670D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177DEC70-71F5-45F2-AA18-8B31C2603BB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B6339350-49F7-4200-B9EA-BA2214AE25B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B8099A98-F9C4-42E3-BB0C-D156B9C919B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735A17E3-E6FE-44D5-9582-95F2B9A7837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AE262B5-A229-4BFF-8E8F-C1ACEA9D046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4C3724CB-9F93-4D1A-B399-8AD81FB805F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559048A0-510E-4237-8B8B-C7D8A25F65E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591860AD-690C-44BE-96E1-35D30A42BC5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DF3C6A7C-73B8-454C-9853-605A5C02EE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5564FD7A-2764-4894-90D3-0289FE7680E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85</xdr:row>
      <xdr:rowOff>125730</xdr:rowOff>
    </xdr:to>
    <xdr:cxnSp macro="">
      <xdr:nvCxnSpPr>
        <xdr:cNvPr id="654" name="直線コネクタ 653">
          <a:extLst>
            <a:ext uri="{FF2B5EF4-FFF2-40B4-BE49-F238E27FC236}">
              <a16:creationId xmlns:a16="http://schemas.microsoft.com/office/drawing/2014/main" id="{52B929A3-AE66-4DF7-BEE1-0B59E64E52F2}"/>
            </a:ext>
          </a:extLst>
        </xdr:cNvPr>
        <xdr:cNvCxnSpPr/>
      </xdr:nvCxnSpPr>
      <xdr:spPr>
        <a:xfrm flipV="1">
          <a:off x="22160864" y="134416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55" name="【児童館】&#10;一人当たり面積最小値テキスト">
          <a:extLst>
            <a:ext uri="{FF2B5EF4-FFF2-40B4-BE49-F238E27FC236}">
              <a16:creationId xmlns:a16="http://schemas.microsoft.com/office/drawing/2014/main" id="{EEA58D2F-5541-45D4-A5AF-EA36ED2A02DD}"/>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56" name="直線コネクタ 655">
          <a:extLst>
            <a:ext uri="{FF2B5EF4-FFF2-40B4-BE49-F238E27FC236}">
              <a16:creationId xmlns:a16="http://schemas.microsoft.com/office/drawing/2014/main" id="{A049DB16-7A9B-4192-83FA-6B4CB7C853FD}"/>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657" name="【児童館】&#10;一人当たり面積最大値テキスト">
          <a:extLst>
            <a:ext uri="{FF2B5EF4-FFF2-40B4-BE49-F238E27FC236}">
              <a16:creationId xmlns:a16="http://schemas.microsoft.com/office/drawing/2014/main" id="{41BCCA1F-F641-4A37-B8D1-536D0AF3D017}"/>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658" name="直線コネクタ 657">
          <a:extLst>
            <a:ext uri="{FF2B5EF4-FFF2-40B4-BE49-F238E27FC236}">
              <a16:creationId xmlns:a16="http://schemas.microsoft.com/office/drawing/2014/main" id="{9F352DD4-2187-413A-9492-D89064073E19}"/>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59" name="【児童館】&#10;一人当たり面積平均値テキスト">
          <a:extLst>
            <a:ext uri="{FF2B5EF4-FFF2-40B4-BE49-F238E27FC236}">
              <a16:creationId xmlns:a16="http://schemas.microsoft.com/office/drawing/2014/main" id="{613B682D-9F35-4BA3-8512-9D7AAD43B7A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0" name="フローチャート: 判断 659">
          <a:extLst>
            <a:ext uri="{FF2B5EF4-FFF2-40B4-BE49-F238E27FC236}">
              <a16:creationId xmlns:a16="http://schemas.microsoft.com/office/drawing/2014/main" id="{A1BE6311-8015-4085-842E-2B66F8121DC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61" name="フローチャート: 判断 660">
          <a:extLst>
            <a:ext uri="{FF2B5EF4-FFF2-40B4-BE49-F238E27FC236}">
              <a16:creationId xmlns:a16="http://schemas.microsoft.com/office/drawing/2014/main" id="{F6A5EA5F-7052-4C04-AB51-C8892649F40F}"/>
            </a:ext>
          </a:extLst>
        </xdr:cNvPr>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62" name="フローチャート: 判断 661">
          <a:extLst>
            <a:ext uri="{FF2B5EF4-FFF2-40B4-BE49-F238E27FC236}">
              <a16:creationId xmlns:a16="http://schemas.microsoft.com/office/drawing/2014/main" id="{6040E8F3-82EB-4D4B-858D-A1C500EAC88F}"/>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105411</xdr:rowOff>
    </xdr:from>
    <xdr:to>
      <xdr:col>102</xdr:col>
      <xdr:colOff>165100</xdr:colOff>
      <xdr:row>84</xdr:row>
      <xdr:rowOff>35561</xdr:rowOff>
    </xdr:to>
    <xdr:sp macro="" textlink="">
      <xdr:nvSpPr>
        <xdr:cNvPr id="663" name="フローチャート: 判断 662">
          <a:extLst>
            <a:ext uri="{FF2B5EF4-FFF2-40B4-BE49-F238E27FC236}">
              <a16:creationId xmlns:a16="http://schemas.microsoft.com/office/drawing/2014/main" id="{BDCCAE8F-FDEB-4D73-BD4B-E2E648057B5A}"/>
            </a:ext>
          </a:extLst>
        </xdr:cNvPr>
        <xdr:cNvSpPr/>
      </xdr:nvSpPr>
      <xdr:spPr>
        <a:xfrm>
          <a:off x="19494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13B82B3-2F23-42EF-8C61-FE97E3A67C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40BC254E-71B9-4365-9E79-9D4735D7A9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CC8653BB-B597-48C8-A672-37CB21A593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3B4257E1-1858-4569-AACC-2F6FCBBCB4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DC30A46F-8612-44D0-AFEC-B03591BE9A4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9" name="楕円 668">
          <a:extLst>
            <a:ext uri="{FF2B5EF4-FFF2-40B4-BE49-F238E27FC236}">
              <a16:creationId xmlns:a16="http://schemas.microsoft.com/office/drawing/2014/main" id="{8D7292E1-5A02-4F98-B10A-9A70928552F0}"/>
            </a:ext>
          </a:extLst>
        </xdr:cNvPr>
        <xdr:cNvSpPr/>
      </xdr:nvSpPr>
      <xdr:spPr>
        <a:xfrm>
          <a:off x="221107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97807</xdr:rowOff>
    </xdr:from>
    <xdr:ext cx="469744" cy="259045"/>
    <xdr:sp macro="" textlink="">
      <xdr:nvSpPr>
        <xdr:cNvPr id="670" name="【児童館】&#10;一人当たり面積該当値テキスト">
          <a:extLst>
            <a:ext uri="{FF2B5EF4-FFF2-40B4-BE49-F238E27FC236}">
              <a16:creationId xmlns:a16="http://schemas.microsoft.com/office/drawing/2014/main" id="{AD8DD33C-0F3E-4907-9F3E-A7F1D7B721D9}"/>
            </a:ext>
          </a:extLst>
        </xdr:cNvPr>
        <xdr:cNvSpPr txBox="1"/>
      </xdr:nvSpPr>
      <xdr:spPr>
        <a:xfrm>
          <a:off x="22199600"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90170</xdr:rowOff>
    </xdr:from>
    <xdr:to>
      <xdr:col>112</xdr:col>
      <xdr:colOff>38100</xdr:colOff>
      <xdr:row>84</xdr:row>
      <xdr:rowOff>20320</xdr:rowOff>
    </xdr:to>
    <xdr:sp macro="" textlink="">
      <xdr:nvSpPr>
        <xdr:cNvPr id="671" name="楕円 670">
          <a:extLst>
            <a:ext uri="{FF2B5EF4-FFF2-40B4-BE49-F238E27FC236}">
              <a16:creationId xmlns:a16="http://schemas.microsoft.com/office/drawing/2014/main" id="{67B18CD2-3D2B-46E0-8933-2F68E20D93F2}"/>
            </a:ext>
          </a:extLst>
        </xdr:cNvPr>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125730</xdr:rowOff>
    </xdr:from>
    <xdr:to>
      <xdr:col>116</xdr:col>
      <xdr:colOff>63500</xdr:colOff>
      <xdr:row>83</xdr:row>
      <xdr:rowOff>140970</xdr:rowOff>
    </xdr:to>
    <xdr:cxnSp macro="">
      <xdr:nvCxnSpPr>
        <xdr:cNvPr id="672" name="直線コネクタ 671">
          <a:extLst>
            <a:ext uri="{FF2B5EF4-FFF2-40B4-BE49-F238E27FC236}">
              <a16:creationId xmlns:a16="http://schemas.microsoft.com/office/drawing/2014/main" id="{831F8C48-2159-4A23-9B84-214CD305D882}"/>
            </a:ext>
          </a:extLst>
        </xdr:cNvPr>
        <xdr:cNvCxnSpPr/>
      </xdr:nvCxnSpPr>
      <xdr:spPr>
        <a:xfrm flipV="1">
          <a:off x="21323300" y="14356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73" name="楕円 672">
          <a:extLst>
            <a:ext uri="{FF2B5EF4-FFF2-40B4-BE49-F238E27FC236}">
              <a16:creationId xmlns:a16="http://schemas.microsoft.com/office/drawing/2014/main" id="{E113D97E-DFD7-4804-8783-D283D431257B}"/>
            </a:ext>
          </a:extLst>
        </xdr:cNvPr>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83</xdr:row>
      <xdr:rowOff>140970</xdr:rowOff>
    </xdr:to>
    <xdr:cxnSp macro="">
      <xdr:nvCxnSpPr>
        <xdr:cNvPr id="674" name="直線コネクタ 673">
          <a:extLst>
            <a:ext uri="{FF2B5EF4-FFF2-40B4-BE49-F238E27FC236}">
              <a16:creationId xmlns:a16="http://schemas.microsoft.com/office/drawing/2014/main" id="{5399A504-3641-4FA1-BAD7-717C5636A437}"/>
            </a:ext>
          </a:extLst>
        </xdr:cNvPr>
        <xdr:cNvCxnSpPr/>
      </xdr:nvCxnSpPr>
      <xdr:spPr>
        <a:xfrm>
          <a:off x="20434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675" name="楕円 674">
          <a:extLst>
            <a:ext uri="{FF2B5EF4-FFF2-40B4-BE49-F238E27FC236}">
              <a16:creationId xmlns:a16="http://schemas.microsoft.com/office/drawing/2014/main" id="{74F02E73-F419-4E7E-B569-5929C376DA7D}"/>
            </a:ext>
          </a:extLst>
        </xdr:cNvPr>
        <xdr:cNvSpPr/>
      </xdr:nvSpPr>
      <xdr:spPr>
        <a:xfrm>
          <a:off x="19494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140970</xdr:rowOff>
    </xdr:from>
    <xdr:to>
      <xdr:col>107</xdr:col>
      <xdr:colOff>50800</xdr:colOff>
      <xdr:row>83</xdr:row>
      <xdr:rowOff>148589</xdr:rowOff>
    </xdr:to>
    <xdr:cxnSp macro="">
      <xdr:nvCxnSpPr>
        <xdr:cNvPr id="676" name="直線コネクタ 675">
          <a:extLst>
            <a:ext uri="{FF2B5EF4-FFF2-40B4-BE49-F238E27FC236}">
              <a16:creationId xmlns:a16="http://schemas.microsoft.com/office/drawing/2014/main" id="{CA198F33-3C52-4D54-8952-EA06A758026D}"/>
            </a:ext>
          </a:extLst>
        </xdr:cNvPr>
        <xdr:cNvCxnSpPr/>
      </xdr:nvCxnSpPr>
      <xdr:spPr>
        <a:xfrm flipV="1">
          <a:off x="19545300" y="14371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77" name="n_1aveValue【児童館】&#10;一人当たり面積">
          <a:extLst>
            <a:ext uri="{FF2B5EF4-FFF2-40B4-BE49-F238E27FC236}">
              <a16:creationId xmlns:a16="http://schemas.microsoft.com/office/drawing/2014/main" id="{47CDBCBF-48C7-4D34-8ECF-1255F4DAED2B}"/>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8" name="n_2aveValue【児童館】&#10;一人当たり面積">
          <a:extLst>
            <a:ext uri="{FF2B5EF4-FFF2-40B4-BE49-F238E27FC236}">
              <a16:creationId xmlns:a16="http://schemas.microsoft.com/office/drawing/2014/main" id="{A77B8E3D-B365-48A0-9F00-124451916579}"/>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26688</xdr:rowOff>
    </xdr:from>
    <xdr:ext cx="469744" cy="259045"/>
    <xdr:sp macro="" textlink="">
      <xdr:nvSpPr>
        <xdr:cNvPr id="679" name="n_3aveValue【児童館】&#10;一人当たり面積">
          <a:extLst>
            <a:ext uri="{FF2B5EF4-FFF2-40B4-BE49-F238E27FC236}">
              <a16:creationId xmlns:a16="http://schemas.microsoft.com/office/drawing/2014/main" id="{4A55A3D0-0A1A-4C82-B884-1DAB2457E300}"/>
            </a:ext>
          </a:extLst>
        </xdr:cNvPr>
        <xdr:cNvSpPr txBox="1"/>
      </xdr:nvSpPr>
      <xdr:spPr>
        <a:xfrm>
          <a:off x="19310427"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11447</xdr:rowOff>
    </xdr:from>
    <xdr:ext cx="469744" cy="259045"/>
    <xdr:sp macro="" textlink="">
      <xdr:nvSpPr>
        <xdr:cNvPr id="680" name="n_1mainValue【児童館】&#10;一人当たり面積">
          <a:extLst>
            <a:ext uri="{FF2B5EF4-FFF2-40B4-BE49-F238E27FC236}">
              <a16:creationId xmlns:a16="http://schemas.microsoft.com/office/drawing/2014/main" id="{8D84BABF-6525-43FB-B769-A3869FD41DFB}"/>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81" name="n_2mainValue【児童館】&#10;一人当たり面積">
          <a:extLst>
            <a:ext uri="{FF2B5EF4-FFF2-40B4-BE49-F238E27FC236}">
              <a16:creationId xmlns:a16="http://schemas.microsoft.com/office/drawing/2014/main" id="{79BA01E8-225C-499D-8A2A-9CFF36C1807F}"/>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44466</xdr:rowOff>
    </xdr:from>
    <xdr:ext cx="469744" cy="259045"/>
    <xdr:sp macro="" textlink="">
      <xdr:nvSpPr>
        <xdr:cNvPr id="682" name="n_3mainValue【児童館】&#10;一人当たり面積">
          <a:extLst>
            <a:ext uri="{FF2B5EF4-FFF2-40B4-BE49-F238E27FC236}">
              <a16:creationId xmlns:a16="http://schemas.microsoft.com/office/drawing/2014/main" id="{BA507B0F-BE03-47FA-900C-9846D3CC6E5A}"/>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a:extLst>
            <a:ext uri="{FF2B5EF4-FFF2-40B4-BE49-F238E27FC236}">
              <a16:creationId xmlns:a16="http://schemas.microsoft.com/office/drawing/2014/main" id="{DB862632-E07E-4608-A164-290071622A4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a:extLst>
            <a:ext uri="{FF2B5EF4-FFF2-40B4-BE49-F238E27FC236}">
              <a16:creationId xmlns:a16="http://schemas.microsoft.com/office/drawing/2014/main" id="{45DC41C9-2DB3-496D-8E23-8EB40A1D20B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a:extLst>
            <a:ext uri="{FF2B5EF4-FFF2-40B4-BE49-F238E27FC236}">
              <a16:creationId xmlns:a16="http://schemas.microsoft.com/office/drawing/2014/main" id="{1AF4B890-CD7F-4835-9DCA-81C9E3D03E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a:extLst>
            <a:ext uri="{FF2B5EF4-FFF2-40B4-BE49-F238E27FC236}">
              <a16:creationId xmlns:a16="http://schemas.microsoft.com/office/drawing/2014/main" id="{8B0DED02-10DF-49F1-B8BD-28B7964BF07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a:extLst>
            <a:ext uri="{FF2B5EF4-FFF2-40B4-BE49-F238E27FC236}">
              <a16:creationId xmlns:a16="http://schemas.microsoft.com/office/drawing/2014/main" id="{E6860A06-5952-403F-86A8-763FFEFA32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a:extLst>
            <a:ext uri="{FF2B5EF4-FFF2-40B4-BE49-F238E27FC236}">
              <a16:creationId xmlns:a16="http://schemas.microsoft.com/office/drawing/2014/main" id="{3A40BBE3-4AF3-498D-AA9D-A0AABA9C7B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a:extLst>
            <a:ext uri="{FF2B5EF4-FFF2-40B4-BE49-F238E27FC236}">
              <a16:creationId xmlns:a16="http://schemas.microsoft.com/office/drawing/2014/main" id="{EB79A2F5-7E3B-4EC1-ACF8-CDF9E2FA34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a:extLst>
            <a:ext uri="{FF2B5EF4-FFF2-40B4-BE49-F238E27FC236}">
              <a16:creationId xmlns:a16="http://schemas.microsoft.com/office/drawing/2014/main" id="{80D9D661-E22C-4267-8EB0-BD26ED9FAA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a:extLst>
            <a:ext uri="{FF2B5EF4-FFF2-40B4-BE49-F238E27FC236}">
              <a16:creationId xmlns:a16="http://schemas.microsoft.com/office/drawing/2014/main" id="{837197EA-BC8A-4165-B0FD-464BACA33D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a:extLst>
            <a:ext uri="{FF2B5EF4-FFF2-40B4-BE49-F238E27FC236}">
              <a16:creationId xmlns:a16="http://schemas.microsoft.com/office/drawing/2014/main" id="{12242745-0999-4AEA-AD28-F78C420147E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a:extLst>
            <a:ext uri="{FF2B5EF4-FFF2-40B4-BE49-F238E27FC236}">
              <a16:creationId xmlns:a16="http://schemas.microsoft.com/office/drawing/2014/main" id="{9D301550-F8BA-4E2B-932F-86CE8F83D338}"/>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4" name="直線コネクタ 693">
          <a:extLst>
            <a:ext uri="{FF2B5EF4-FFF2-40B4-BE49-F238E27FC236}">
              <a16:creationId xmlns:a16="http://schemas.microsoft.com/office/drawing/2014/main" id="{315C01E2-8EEB-4097-A5F2-D9B2129E3C0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5" name="テキスト ボックス 694">
          <a:extLst>
            <a:ext uri="{FF2B5EF4-FFF2-40B4-BE49-F238E27FC236}">
              <a16:creationId xmlns:a16="http://schemas.microsoft.com/office/drawing/2014/main" id="{8AD5C75C-983F-45B8-974C-87D573FC913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6" name="直線コネクタ 695">
          <a:extLst>
            <a:ext uri="{FF2B5EF4-FFF2-40B4-BE49-F238E27FC236}">
              <a16:creationId xmlns:a16="http://schemas.microsoft.com/office/drawing/2014/main" id="{D2545C88-314F-46F6-8D8A-3968B75E72C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7" name="テキスト ボックス 696">
          <a:extLst>
            <a:ext uri="{FF2B5EF4-FFF2-40B4-BE49-F238E27FC236}">
              <a16:creationId xmlns:a16="http://schemas.microsoft.com/office/drawing/2014/main" id="{1E20A403-479D-449D-8EDB-DB3E4D10FD2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8" name="直線コネクタ 697">
          <a:extLst>
            <a:ext uri="{FF2B5EF4-FFF2-40B4-BE49-F238E27FC236}">
              <a16:creationId xmlns:a16="http://schemas.microsoft.com/office/drawing/2014/main" id="{23A6881A-2E96-46BF-9FE3-36BE9CCC0A8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9" name="テキスト ボックス 698">
          <a:extLst>
            <a:ext uri="{FF2B5EF4-FFF2-40B4-BE49-F238E27FC236}">
              <a16:creationId xmlns:a16="http://schemas.microsoft.com/office/drawing/2014/main" id="{4DAE32FC-7EC3-4DD8-AB41-1A317611005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0" name="直線コネクタ 699">
          <a:extLst>
            <a:ext uri="{FF2B5EF4-FFF2-40B4-BE49-F238E27FC236}">
              <a16:creationId xmlns:a16="http://schemas.microsoft.com/office/drawing/2014/main" id="{54DF4448-5207-48E6-BA90-999EEA31C55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1" name="テキスト ボックス 700">
          <a:extLst>
            <a:ext uri="{FF2B5EF4-FFF2-40B4-BE49-F238E27FC236}">
              <a16:creationId xmlns:a16="http://schemas.microsoft.com/office/drawing/2014/main" id="{38123758-CB17-4121-B56C-B9D93A0E1AC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2" name="直線コネクタ 701">
          <a:extLst>
            <a:ext uri="{FF2B5EF4-FFF2-40B4-BE49-F238E27FC236}">
              <a16:creationId xmlns:a16="http://schemas.microsoft.com/office/drawing/2014/main" id="{E7F71D8D-EAE2-459E-8E8B-683352D8393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3" name="テキスト ボックス 702">
          <a:extLst>
            <a:ext uri="{FF2B5EF4-FFF2-40B4-BE49-F238E27FC236}">
              <a16:creationId xmlns:a16="http://schemas.microsoft.com/office/drawing/2014/main" id="{5C3A0060-CDE0-47E6-B6A3-BF85AB5377E7}"/>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4" name="直線コネクタ 703">
          <a:extLst>
            <a:ext uri="{FF2B5EF4-FFF2-40B4-BE49-F238E27FC236}">
              <a16:creationId xmlns:a16="http://schemas.microsoft.com/office/drawing/2014/main" id="{6F36770B-9F83-4A59-B838-D921D321C31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5" name="テキスト ボックス 704">
          <a:extLst>
            <a:ext uri="{FF2B5EF4-FFF2-40B4-BE49-F238E27FC236}">
              <a16:creationId xmlns:a16="http://schemas.microsoft.com/office/drawing/2014/main" id="{8DFB5EE7-D2D7-4406-BD8E-460BE92EAA8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6" name="【公民館】&#10;有形固定資産減価償却率グラフ枠">
          <a:extLst>
            <a:ext uri="{FF2B5EF4-FFF2-40B4-BE49-F238E27FC236}">
              <a16:creationId xmlns:a16="http://schemas.microsoft.com/office/drawing/2014/main" id="{E3358033-662D-488F-BD2C-2E4D253ADF6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87630</xdr:rowOff>
    </xdr:to>
    <xdr:cxnSp macro="">
      <xdr:nvCxnSpPr>
        <xdr:cNvPr id="707" name="直線コネクタ 706">
          <a:extLst>
            <a:ext uri="{FF2B5EF4-FFF2-40B4-BE49-F238E27FC236}">
              <a16:creationId xmlns:a16="http://schemas.microsoft.com/office/drawing/2014/main" id="{13B2D558-7474-40BA-B7D7-55A2EA1C7AD9}"/>
            </a:ext>
          </a:extLst>
        </xdr:cNvPr>
        <xdr:cNvCxnSpPr/>
      </xdr:nvCxnSpPr>
      <xdr:spPr>
        <a:xfrm flipV="1">
          <a:off x="16318864" y="171450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91457</xdr:rowOff>
    </xdr:from>
    <xdr:ext cx="405111" cy="259045"/>
    <xdr:sp macro="" textlink="">
      <xdr:nvSpPr>
        <xdr:cNvPr id="708" name="【公民館】&#10;有形固定資産減価償却率最小値テキスト">
          <a:extLst>
            <a:ext uri="{FF2B5EF4-FFF2-40B4-BE49-F238E27FC236}">
              <a16:creationId xmlns:a16="http://schemas.microsoft.com/office/drawing/2014/main" id="{D47A53AE-70D1-44B5-A3A5-C7D568D33601}"/>
            </a:ext>
          </a:extLst>
        </xdr:cNvPr>
        <xdr:cNvSpPr txBox="1"/>
      </xdr:nvSpPr>
      <xdr:spPr>
        <a:xfrm>
          <a:off x="163576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87630</xdr:rowOff>
    </xdr:from>
    <xdr:to>
      <xdr:col>86</xdr:col>
      <xdr:colOff>25400</xdr:colOff>
      <xdr:row>107</xdr:row>
      <xdr:rowOff>87630</xdr:rowOff>
    </xdr:to>
    <xdr:cxnSp macro="">
      <xdr:nvCxnSpPr>
        <xdr:cNvPr id="709" name="直線コネクタ 708">
          <a:extLst>
            <a:ext uri="{FF2B5EF4-FFF2-40B4-BE49-F238E27FC236}">
              <a16:creationId xmlns:a16="http://schemas.microsoft.com/office/drawing/2014/main" id="{04B45DC7-8BC0-4DEF-B719-2AB091E9D9C5}"/>
            </a:ext>
          </a:extLst>
        </xdr:cNvPr>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10" name="【公民館】&#10;有形固定資産減価償却率最大値テキスト">
          <a:extLst>
            <a:ext uri="{FF2B5EF4-FFF2-40B4-BE49-F238E27FC236}">
              <a16:creationId xmlns:a16="http://schemas.microsoft.com/office/drawing/2014/main" id="{C2BA0A99-D7A9-4B64-935F-9210FC23305C}"/>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1" name="直線コネクタ 710">
          <a:extLst>
            <a:ext uri="{FF2B5EF4-FFF2-40B4-BE49-F238E27FC236}">
              <a16:creationId xmlns:a16="http://schemas.microsoft.com/office/drawing/2014/main" id="{5D086312-0C7F-45C9-A19D-3B9DB09E256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131463</xdr:rowOff>
    </xdr:from>
    <xdr:ext cx="405111" cy="259045"/>
    <xdr:sp macro="" textlink="">
      <xdr:nvSpPr>
        <xdr:cNvPr id="712" name="【公民館】&#10;有形固定資産減価償却率平均値テキスト">
          <a:extLst>
            <a:ext uri="{FF2B5EF4-FFF2-40B4-BE49-F238E27FC236}">
              <a16:creationId xmlns:a16="http://schemas.microsoft.com/office/drawing/2014/main" id="{885BC1B5-AAD5-429C-8458-06CA64847085}"/>
            </a:ext>
          </a:extLst>
        </xdr:cNvPr>
        <xdr:cNvSpPr txBox="1"/>
      </xdr:nvSpPr>
      <xdr:spPr>
        <a:xfrm>
          <a:off x="163576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13" name="フローチャート: 判断 712">
          <a:extLst>
            <a:ext uri="{FF2B5EF4-FFF2-40B4-BE49-F238E27FC236}">
              <a16:creationId xmlns:a16="http://schemas.microsoft.com/office/drawing/2014/main" id="{892287C9-2713-4F32-A03A-BB2A0D0BD7C5}"/>
            </a:ext>
          </a:extLst>
        </xdr:cNvPr>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4" name="フローチャート: 判断 713">
          <a:extLst>
            <a:ext uri="{FF2B5EF4-FFF2-40B4-BE49-F238E27FC236}">
              <a16:creationId xmlns:a16="http://schemas.microsoft.com/office/drawing/2014/main" id="{945BABF5-2C5E-4078-B62F-7968C919159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133986</xdr:rowOff>
    </xdr:from>
    <xdr:to>
      <xdr:col>76</xdr:col>
      <xdr:colOff>165100</xdr:colOff>
      <xdr:row>103</xdr:row>
      <xdr:rowOff>64136</xdr:rowOff>
    </xdr:to>
    <xdr:sp macro="" textlink="">
      <xdr:nvSpPr>
        <xdr:cNvPr id="715" name="フローチャート: 判断 714">
          <a:extLst>
            <a:ext uri="{FF2B5EF4-FFF2-40B4-BE49-F238E27FC236}">
              <a16:creationId xmlns:a16="http://schemas.microsoft.com/office/drawing/2014/main" id="{3F01614D-FDF5-478A-8D5A-1086D6071A55}"/>
            </a:ext>
          </a:extLst>
        </xdr:cNvPr>
        <xdr:cNvSpPr/>
      </xdr:nvSpPr>
      <xdr:spPr>
        <a:xfrm>
          <a:off x="1454150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97789</xdr:rowOff>
    </xdr:from>
    <xdr:to>
      <xdr:col>72</xdr:col>
      <xdr:colOff>38100</xdr:colOff>
      <xdr:row>104</xdr:row>
      <xdr:rowOff>27939</xdr:rowOff>
    </xdr:to>
    <xdr:sp macro="" textlink="">
      <xdr:nvSpPr>
        <xdr:cNvPr id="716" name="フローチャート: 判断 715">
          <a:extLst>
            <a:ext uri="{FF2B5EF4-FFF2-40B4-BE49-F238E27FC236}">
              <a16:creationId xmlns:a16="http://schemas.microsoft.com/office/drawing/2014/main" id="{5C700756-AE09-4DF3-A73C-2EA599038226}"/>
            </a:ext>
          </a:extLst>
        </xdr:cNvPr>
        <xdr:cNvSpPr/>
      </xdr:nvSpPr>
      <xdr:spPr>
        <a:xfrm>
          <a:off x="13652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F396B5DA-1DE2-4377-A861-FB0A318BE70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407177D-974D-44B5-922B-877FB5F170B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7425158D-137E-454F-AD95-7022FF2701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4D010DF4-AF58-461A-AFA4-5F57A51B3D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C438237E-9E69-4C00-ACC5-D3A44D2B77F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22" name="楕円 721">
          <a:extLst>
            <a:ext uri="{FF2B5EF4-FFF2-40B4-BE49-F238E27FC236}">
              <a16:creationId xmlns:a16="http://schemas.microsoft.com/office/drawing/2014/main" id="{23B8C962-0BB1-447A-8D2D-7E3D5EF96562}"/>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723" name="【公民館】&#10;有形固定資産減価償却率該当値テキスト">
          <a:extLst>
            <a:ext uri="{FF2B5EF4-FFF2-40B4-BE49-F238E27FC236}">
              <a16:creationId xmlns:a16="http://schemas.microsoft.com/office/drawing/2014/main" id="{E32E1A42-82CD-42B9-B4DF-110BB389E9C4}"/>
            </a:ext>
          </a:extLst>
        </xdr:cNvPr>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84455</xdr:rowOff>
    </xdr:from>
    <xdr:to>
      <xdr:col>81</xdr:col>
      <xdr:colOff>101600</xdr:colOff>
      <xdr:row>101</xdr:row>
      <xdr:rowOff>14605</xdr:rowOff>
    </xdr:to>
    <xdr:sp macro="" textlink="">
      <xdr:nvSpPr>
        <xdr:cNvPr id="724" name="楕円 723">
          <a:extLst>
            <a:ext uri="{FF2B5EF4-FFF2-40B4-BE49-F238E27FC236}">
              <a16:creationId xmlns:a16="http://schemas.microsoft.com/office/drawing/2014/main" id="{392075C6-4C8E-4115-AE78-553829816610}"/>
            </a:ext>
          </a:extLst>
        </xdr:cNvPr>
        <xdr:cNvSpPr/>
      </xdr:nvSpPr>
      <xdr:spPr>
        <a:xfrm>
          <a:off x="15430500" y="172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135255</xdr:rowOff>
    </xdr:to>
    <xdr:cxnSp macro="">
      <xdr:nvCxnSpPr>
        <xdr:cNvPr id="725" name="直線コネクタ 724">
          <a:extLst>
            <a:ext uri="{FF2B5EF4-FFF2-40B4-BE49-F238E27FC236}">
              <a16:creationId xmlns:a16="http://schemas.microsoft.com/office/drawing/2014/main" id="{70E1C18E-2AC4-4AE0-916B-B50676485418}"/>
            </a:ext>
          </a:extLst>
        </xdr:cNvPr>
        <xdr:cNvCxnSpPr/>
      </xdr:nvCxnSpPr>
      <xdr:spPr>
        <a:xfrm flipV="1">
          <a:off x="15481300" y="17145000"/>
          <a:ext cx="8382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92075</xdr:rowOff>
    </xdr:from>
    <xdr:to>
      <xdr:col>76</xdr:col>
      <xdr:colOff>165100</xdr:colOff>
      <xdr:row>101</xdr:row>
      <xdr:rowOff>22225</xdr:rowOff>
    </xdr:to>
    <xdr:sp macro="" textlink="">
      <xdr:nvSpPr>
        <xdr:cNvPr id="726" name="楕円 725">
          <a:extLst>
            <a:ext uri="{FF2B5EF4-FFF2-40B4-BE49-F238E27FC236}">
              <a16:creationId xmlns:a16="http://schemas.microsoft.com/office/drawing/2014/main" id="{8256470E-4AD8-424B-86CE-B4994EA9DA6E}"/>
            </a:ext>
          </a:extLst>
        </xdr:cNvPr>
        <xdr:cNvSpPr/>
      </xdr:nvSpPr>
      <xdr:spPr>
        <a:xfrm>
          <a:off x="14541500" y="172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135255</xdr:rowOff>
    </xdr:from>
    <xdr:to>
      <xdr:col>81</xdr:col>
      <xdr:colOff>50800</xdr:colOff>
      <xdr:row>100</xdr:row>
      <xdr:rowOff>142875</xdr:rowOff>
    </xdr:to>
    <xdr:cxnSp macro="">
      <xdr:nvCxnSpPr>
        <xdr:cNvPr id="727" name="直線コネクタ 726">
          <a:extLst>
            <a:ext uri="{FF2B5EF4-FFF2-40B4-BE49-F238E27FC236}">
              <a16:creationId xmlns:a16="http://schemas.microsoft.com/office/drawing/2014/main" id="{A882D3F4-EDB8-43D5-B319-0FBAC91CB3ED}"/>
            </a:ext>
          </a:extLst>
        </xdr:cNvPr>
        <xdr:cNvCxnSpPr/>
      </xdr:nvCxnSpPr>
      <xdr:spPr>
        <a:xfrm flipV="1">
          <a:off x="14592300" y="172802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109</xdr:row>
      <xdr:rowOff>4445</xdr:rowOff>
    </xdr:from>
    <xdr:to>
      <xdr:col>72</xdr:col>
      <xdr:colOff>38100</xdr:colOff>
      <xdr:row>109</xdr:row>
      <xdr:rowOff>106045</xdr:rowOff>
    </xdr:to>
    <xdr:sp macro="" textlink="">
      <xdr:nvSpPr>
        <xdr:cNvPr id="728" name="楕円 727">
          <a:extLst>
            <a:ext uri="{FF2B5EF4-FFF2-40B4-BE49-F238E27FC236}">
              <a16:creationId xmlns:a16="http://schemas.microsoft.com/office/drawing/2014/main" id="{B6301E50-A170-4506-BC8C-29AA9019E7D8}"/>
            </a:ext>
          </a:extLst>
        </xdr:cNvPr>
        <xdr:cNvSpPr/>
      </xdr:nvSpPr>
      <xdr:spPr>
        <a:xfrm>
          <a:off x="13652500" y="186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142875</xdr:rowOff>
    </xdr:from>
    <xdr:to>
      <xdr:col>76</xdr:col>
      <xdr:colOff>114300</xdr:colOff>
      <xdr:row>109</xdr:row>
      <xdr:rowOff>55245</xdr:rowOff>
    </xdr:to>
    <xdr:cxnSp macro="">
      <xdr:nvCxnSpPr>
        <xdr:cNvPr id="729" name="直線コネクタ 728">
          <a:extLst>
            <a:ext uri="{FF2B5EF4-FFF2-40B4-BE49-F238E27FC236}">
              <a16:creationId xmlns:a16="http://schemas.microsoft.com/office/drawing/2014/main" id="{D367DBB1-BD6C-4B01-B351-DAE4070E7DCC}"/>
            </a:ext>
          </a:extLst>
        </xdr:cNvPr>
        <xdr:cNvCxnSpPr/>
      </xdr:nvCxnSpPr>
      <xdr:spPr>
        <a:xfrm flipV="1">
          <a:off x="13703300" y="17287875"/>
          <a:ext cx="889000" cy="145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0" name="n_1aveValue【公民館】&#10;有形固定資産減価償却率">
          <a:extLst>
            <a:ext uri="{FF2B5EF4-FFF2-40B4-BE49-F238E27FC236}">
              <a16:creationId xmlns:a16="http://schemas.microsoft.com/office/drawing/2014/main" id="{59BC5E93-2A38-443A-95C1-5AAF4DE59D2B}"/>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55263</xdr:rowOff>
    </xdr:from>
    <xdr:ext cx="405111" cy="259045"/>
    <xdr:sp macro="" textlink="">
      <xdr:nvSpPr>
        <xdr:cNvPr id="731" name="n_2aveValue【公民館】&#10;有形固定資産減価償却率">
          <a:extLst>
            <a:ext uri="{FF2B5EF4-FFF2-40B4-BE49-F238E27FC236}">
              <a16:creationId xmlns:a16="http://schemas.microsoft.com/office/drawing/2014/main" id="{3AB8D642-FFC8-46C8-B387-F66AED4DB7AF}"/>
            </a:ext>
          </a:extLst>
        </xdr:cNvPr>
        <xdr:cNvSpPr txBox="1"/>
      </xdr:nvSpPr>
      <xdr:spPr>
        <a:xfrm>
          <a:off x="14389744" y="1771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44466</xdr:rowOff>
    </xdr:from>
    <xdr:ext cx="405111" cy="259045"/>
    <xdr:sp macro="" textlink="">
      <xdr:nvSpPr>
        <xdr:cNvPr id="732" name="n_3aveValue【公民館】&#10;有形固定資産減価償却率">
          <a:extLst>
            <a:ext uri="{FF2B5EF4-FFF2-40B4-BE49-F238E27FC236}">
              <a16:creationId xmlns:a16="http://schemas.microsoft.com/office/drawing/2014/main" id="{48FA6A61-71A5-4877-92B9-9C141365D449}"/>
            </a:ext>
          </a:extLst>
        </xdr:cNvPr>
        <xdr:cNvSpPr txBox="1"/>
      </xdr:nvSpPr>
      <xdr:spPr>
        <a:xfrm>
          <a:off x="13500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31132</xdr:rowOff>
    </xdr:from>
    <xdr:ext cx="405111" cy="259045"/>
    <xdr:sp macro="" textlink="">
      <xdr:nvSpPr>
        <xdr:cNvPr id="733" name="n_1mainValue【公民館】&#10;有形固定資産減価償却率">
          <a:extLst>
            <a:ext uri="{FF2B5EF4-FFF2-40B4-BE49-F238E27FC236}">
              <a16:creationId xmlns:a16="http://schemas.microsoft.com/office/drawing/2014/main" id="{5ED82039-C3DE-4E12-A7BC-67E522643898}"/>
            </a:ext>
          </a:extLst>
        </xdr:cNvPr>
        <xdr:cNvSpPr txBox="1"/>
      </xdr:nvSpPr>
      <xdr:spPr>
        <a:xfrm>
          <a:off x="15266044" y="1700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38752</xdr:rowOff>
    </xdr:from>
    <xdr:ext cx="405111" cy="259045"/>
    <xdr:sp macro="" textlink="">
      <xdr:nvSpPr>
        <xdr:cNvPr id="734" name="n_2mainValue【公民館】&#10;有形固定資産減価償却率">
          <a:extLst>
            <a:ext uri="{FF2B5EF4-FFF2-40B4-BE49-F238E27FC236}">
              <a16:creationId xmlns:a16="http://schemas.microsoft.com/office/drawing/2014/main" id="{D00D49C4-0766-4B5B-A85F-8D24A315C646}"/>
            </a:ext>
          </a:extLst>
        </xdr:cNvPr>
        <xdr:cNvSpPr txBox="1"/>
      </xdr:nvSpPr>
      <xdr:spPr>
        <a:xfrm>
          <a:off x="14389744"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97172</xdr:rowOff>
    </xdr:from>
    <xdr:ext cx="405111" cy="259045"/>
    <xdr:sp macro="" textlink="">
      <xdr:nvSpPr>
        <xdr:cNvPr id="735" name="n_3mainValue【公民館】&#10;有形固定資産減価償却率">
          <a:extLst>
            <a:ext uri="{FF2B5EF4-FFF2-40B4-BE49-F238E27FC236}">
              <a16:creationId xmlns:a16="http://schemas.microsoft.com/office/drawing/2014/main" id="{AFE9B70D-20BD-4577-8264-AEDA5DD08A06}"/>
            </a:ext>
          </a:extLst>
        </xdr:cNvPr>
        <xdr:cNvSpPr txBox="1"/>
      </xdr:nvSpPr>
      <xdr:spPr>
        <a:xfrm>
          <a:off x="13500744" y="187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id="{E932282D-B099-47C0-B2BD-8A256D6A6C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id="{F3F35D1D-ABF0-437E-B8ED-3CCB03CC6A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id="{26C63F2D-9186-4FE1-BCF6-A7803F9E23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id="{A5DF3839-FECA-4D8F-A412-5DD58477E43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id="{4BF8AD32-B577-4C20-B687-F928C6C6FDA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id="{F153075E-64F9-4684-9711-20717FEE71C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id="{D000D8A6-32EB-4A0A-9AFF-86F90F34D2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id="{F941C85C-8C19-4C87-A9F4-71D6358A0F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id="{402B435B-054A-4DD1-B01B-CE2C72847E2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id="{12BBEFEE-A845-491A-96D4-2772AD54F0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id="{3FA133F8-62D1-43C7-89E8-53D57E9198C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id="{C36FD642-C80C-41C6-A638-F45C8FFCFA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id="{8DCDCFE6-830D-42F9-8596-862A482A4A9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id="{BEBA55FC-2310-43C6-94B9-3B140521E4B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id="{2A5C31CC-95BB-4136-9CF8-A7ED786642A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a:extLst>
            <a:ext uri="{FF2B5EF4-FFF2-40B4-BE49-F238E27FC236}">
              <a16:creationId xmlns:a16="http://schemas.microsoft.com/office/drawing/2014/main" id="{7818B89D-674D-484B-8F8A-EEA38C03468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id="{02DA3FF3-AE8A-4036-B2E6-F24DB03F992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a:extLst>
            <a:ext uri="{FF2B5EF4-FFF2-40B4-BE49-F238E27FC236}">
              <a16:creationId xmlns:a16="http://schemas.microsoft.com/office/drawing/2014/main" id="{13ADBF5D-78A3-4DD8-BA70-D6004C43F73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id="{3BD32F8B-AFBD-4F3C-A7B3-BECCD2DB56D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D9CF15FB-7D14-47EF-AD40-81580F2ADB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4A155A55-9DDA-40FD-8FC9-F1C4859301C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A513A041-4AD8-4368-9133-1BBDBCACCCF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B6592535-D024-4F9F-9626-07E8822E4B4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143511</xdr:rowOff>
    </xdr:from>
    <xdr:to>
      <xdr:col>116</xdr:col>
      <xdr:colOff>62864</xdr:colOff>
      <xdr:row>108</xdr:row>
      <xdr:rowOff>71120</xdr:rowOff>
    </xdr:to>
    <xdr:cxnSp macro="">
      <xdr:nvCxnSpPr>
        <xdr:cNvPr id="759" name="直線コネクタ 758">
          <a:extLst>
            <a:ext uri="{FF2B5EF4-FFF2-40B4-BE49-F238E27FC236}">
              <a16:creationId xmlns:a16="http://schemas.microsoft.com/office/drawing/2014/main" id="{D4B25A84-BCAA-4183-A3DA-0619E4BF62A8}"/>
            </a:ext>
          </a:extLst>
        </xdr:cNvPr>
        <xdr:cNvCxnSpPr/>
      </xdr:nvCxnSpPr>
      <xdr:spPr>
        <a:xfrm flipV="1">
          <a:off x="22160864" y="171170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74947</xdr:rowOff>
    </xdr:from>
    <xdr:ext cx="469744" cy="259045"/>
    <xdr:sp macro="" textlink="">
      <xdr:nvSpPr>
        <xdr:cNvPr id="760" name="【公民館】&#10;一人当たり面積最小値テキスト">
          <a:extLst>
            <a:ext uri="{FF2B5EF4-FFF2-40B4-BE49-F238E27FC236}">
              <a16:creationId xmlns:a16="http://schemas.microsoft.com/office/drawing/2014/main" id="{5E5016A6-3C45-4428-BB2C-924AC7FD4561}"/>
            </a:ext>
          </a:extLst>
        </xdr:cNvPr>
        <xdr:cNvSpPr txBox="1"/>
      </xdr:nvSpPr>
      <xdr:spPr>
        <a:xfrm>
          <a:off x="22199600" y="185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71120</xdr:rowOff>
    </xdr:from>
    <xdr:to>
      <xdr:col>116</xdr:col>
      <xdr:colOff>152400</xdr:colOff>
      <xdr:row>108</xdr:row>
      <xdr:rowOff>71120</xdr:rowOff>
    </xdr:to>
    <xdr:cxnSp macro="">
      <xdr:nvCxnSpPr>
        <xdr:cNvPr id="761" name="直線コネクタ 760">
          <a:extLst>
            <a:ext uri="{FF2B5EF4-FFF2-40B4-BE49-F238E27FC236}">
              <a16:creationId xmlns:a16="http://schemas.microsoft.com/office/drawing/2014/main" id="{AAC4CA59-A109-4387-BB8B-CAC541DF9C07}"/>
            </a:ext>
          </a:extLst>
        </xdr:cNvPr>
        <xdr:cNvCxnSpPr/>
      </xdr:nvCxnSpPr>
      <xdr:spPr>
        <a:xfrm>
          <a:off x="22072600" y="185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90188</xdr:rowOff>
    </xdr:from>
    <xdr:ext cx="469744" cy="259045"/>
    <xdr:sp macro="" textlink="">
      <xdr:nvSpPr>
        <xdr:cNvPr id="762" name="【公民館】&#10;一人当たり面積最大値テキスト">
          <a:extLst>
            <a:ext uri="{FF2B5EF4-FFF2-40B4-BE49-F238E27FC236}">
              <a16:creationId xmlns:a16="http://schemas.microsoft.com/office/drawing/2014/main" id="{9C728017-9307-493C-8E1C-5DAD537BFB5E}"/>
            </a:ext>
          </a:extLst>
        </xdr:cNvPr>
        <xdr:cNvSpPr txBox="1"/>
      </xdr:nvSpPr>
      <xdr:spPr>
        <a:xfrm>
          <a:off x="22199600"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143511</xdr:rowOff>
    </xdr:from>
    <xdr:to>
      <xdr:col>116</xdr:col>
      <xdr:colOff>152400</xdr:colOff>
      <xdr:row>99</xdr:row>
      <xdr:rowOff>143511</xdr:rowOff>
    </xdr:to>
    <xdr:cxnSp macro="">
      <xdr:nvCxnSpPr>
        <xdr:cNvPr id="763" name="直線コネクタ 762">
          <a:extLst>
            <a:ext uri="{FF2B5EF4-FFF2-40B4-BE49-F238E27FC236}">
              <a16:creationId xmlns:a16="http://schemas.microsoft.com/office/drawing/2014/main" id="{DD53D041-DD01-47A0-B50D-4F3C8C7BC2E7}"/>
            </a:ext>
          </a:extLst>
        </xdr:cNvPr>
        <xdr:cNvCxnSpPr/>
      </xdr:nvCxnSpPr>
      <xdr:spPr>
        <a:xfrm>
          <a:off x="22072600" y="1711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764" name="【公民館】&#10;一人当たり面積平均値テキスト">
          <a:extLst>
            <a:ext uri="{FF2B5EF4-FFF2-40B4-BE49-F238E27FC236}">
              <a16:creationId xmlns:a16="http://schemas.microsoft.com/office/drawing/2014/main" id="{06435B2A-A167-4754-9167-913E636B8E12}"/>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765" name="フローチャート: 判断 764">
          <a:extLst>
            <a:ext uri="{FF2B5EF4-FFF2-40B4-BE49-F238E27FC236}">
              <a16:creationId xmlns:a16="http://schemas.microsoft.com/office/drawing/2014/main" id="{5E5E1F65-C2CA-4BDD-A5A7-67E3C11A1ABA}"/>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132080</xdr:rowOff>
    </xdr:from>
    <xdr:to>
      <xdr:col>112</xdr:col>
      <xdr:colOff>38100</xdr:colOff>
      <xdr:row>106</xdr:row>
      <xdr:rowOff>62230</xdr:rowOff>
    </xdr:to>
    <xdr:sp macro="" textlink="">
      <xdr:nvSpPr>
        <xdr:cNvPr id="766" name="フローチャート: 判断 765">
          <a:extLst>
            <a:ext uri="{FF2B5EF4-FFF2-40B4-BE49-F238E27FC236}">
              <a16:creationId xmlns:a16="http://schemas.microsoft.com/office/drawing/2014/main" id="{88256899-8162-4EB4-942F-9ECFA5F3FA9B}"/>
            </a:ext>
          </a:extLst>
        </xdr:cNvPr>
        <xdr:cNvSpPr/>
      </xdr:nvSpPr>
      <xdr:spPr>
        <a:xfrm>
          <a:off x="21272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7620</xdr:rowOff>
    </xdr:from>
    <xdr:to>
      <xdr:col>107</xdr:col>
      <xdr:colOff>101600</xdr:colOff>
      <xdr:row>106</xdr:row>
      <xdr:rowOff>109220</xdr:rowOff>
    </xdr:to>
    <xdr:sp macro="" textlink="">
      <xdr:nvSpPr>
        <xdr:cNvPr id="767" name="フローチャート: 判断 766">
          <a:extLst>
            <a:ext uri="{FF2B5EF4-FFF2-40B4-BE49-F238E27FC236}">
              <a16:creationId xmlns:a16="http://schemas.microsoft.com/office/drawing/2014/main" id="{86AC46A0-A207-4495-9F7C-4BB24F7DB660}"/>
            </a:ext>
          </a:extLst>
        </xdr:cNvPr>
        <xdr:cNvSpPr/>
      </xdr:nvSpPr>
      <xdr:spPr>
        <a:xfrm>
          <a:off x="20383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156211</xdr:rowOff>
    </xdr:from>
    <xdr:to>
      <xdr:col>102</xdr:col>
      <xdr:colOff>165100</xdr:colOff>
      <xdr:row>106</xdr:row>
      <xdr:rowOff>86361</xdr:rowOff>
    </xdr:to>
    <xdr:sp macro="" textlink="">
      <xdr:nvSpPr>
        <xdr:cNvPr id="768" name="フローチャート: 判断 767">
          <a:extLst>
            <a:ext uri="{FF2B5EF4-FFF2-40B4-BE49-F238E27FC236}">
              <a16:creationId xmlns:a16="http://schemas.microsoft.com/office/drawing/2014/main" id="{DA8A78A8-41BC-4F6F-9E9C-FE9734CE0663}"/>
            </a:ext>
          </a:extLst>
        </xdr:cNvPr>
        <xdr:cNvSpPr/>
      </xdr:nvSpPr>
      <xdr:spPr>
        <a:xfrm>
          <a:off x="19494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C3662EEA-C159-4350-8EC0-66D32A40BC8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FB8ADD9D-6B3C-40C9-9212-20C9BD8E55D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9F96A76-15D7-4917-B469-8C4ABDB8E8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7C90D473-65C6-49D4-BE0E-3ECBEE4E949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23102AC-F661-41D8-B80F-5FD4317D25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138430</xdr:rowOff>
    </xdr:from>
    <xdr:to>
      <xdr:col>116</xdr:col>
      <xdr:colOff>114300</xdr:colOff>
      <xdr:row>108</xdr:row>
      <xdr:rowOff>68580</xdr:rowOff>
    </xdr:to>
    <xdr:sp macro="" textlink="">
      <xdr:nvSpPr>
        <xdr:cNvPr id="774" name="楕円 773">
          <a:extLst>
            <a:ext uri="{FF2B5EF4-FFF2-40B4-BE49-F238E27FC236}">
              <a16:creationId xmlns:a16="http://schemas.microsoft.com/office/drawing/2014/main" id="{8006165F-D4D4-4257-AD54-66DE80DF2891}"/>
            </a:ext>
          </a:extLst>
        </xdr:cNvPr>
        <xdr:cNvSpPr/>
      </xdr:nvSpPr>
      <xdr:spPr>
        <a:xfrm>
          <a:off x="22110700" y="184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53357</xdr:rowOff>
    </xdr:from>
    <xdr:ext cx="469744" cy="259045"/>
    <xdr:sp macro="" textlink="">
      <xdr:nvSpPr>
        <xdr:cNvPr id="775" name="【公民館】&#10;一人当たり面積該当値テキスト">
          <a:extLst>
            <a:ext uri="{FF2B5EF4-FFF2-40B4-BE49-F238E27FC236}">
              <a16:creationId xmlns:a16="http://schemas.microsoft.com/office/drawing/2014/main" id="{94018C04-CCC4-48CB-97BB-6D4306C8D95D}"/>
            </a:ext>
          </a:extLst>
        </xdr:cNvPr>
        <xdr:cNvSpPr txBox="1"/>
      </xdr:nvSpPr>
      <xdr:spPr>
        <a:xfrm>
          <a:off x="221996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140970</xdr:rowOff>
    </xdr:from>
    <xdr:to>
      <xdr:col>112</xdr:col>
      <xdr:colOff>38100</xdr:colOff>
      <xdr:row>108</xdr:row>
      <xdr:rowOff>71120</xdr:rowOff>
    </xdr:to>
    <xdr:sp macro="" textlink="">
      <xdr:nvSpPr>
        <xdr:cNvPr id="776" name="楕円 775">
          <a:extLst>
            <a:ext uri="{FF2B5EF4-FFF2-40B4-BE49-F238E27FC236}">
              <a16:creationId xmlns:a16="http://schemas.microsoft.com/office/drawing/2014/main" id="{15FAA871-9EBC-4C7A-AFCE-D383524C3476}"/>
            </a:ext>
          </a:extLst>
        </xdr:cNvPr>
        <xdr:cNvSpPr/>
      </xdr:nvSpPr>
      <xdr:spPr>
        <a:xfrm>
          <a:off x="21272500" y="184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17780</xdr:rowOff>
    </xdr:from>
    <xdr:to>
      <xdr:col>116</xdr:col>
      <xdr:colOff>63500</xdr:colOff>
      <xdr:row>108</xdr:row>
      <xdr:rowOff>20320</xdr:rowOff>
    </xdr:to>
    <xdr:cxnSp macro="">
      <xdr:nvCxnSpPr>
        <xdr:cNvPr id="777" name="直線コネクタ 776">
          <a:extLst>
            <a:ext uri="{FF2B5EF4-FFF2-40B4-BE49-F238E27FC236}">
              <a16:creationId xmlns:a16="http://schemas.microsoft.com/office/drawing/2014/main" id="{DB378F0F-36E6-4C05-A6B9-A98C4E8F01A5}"/>
            </a:ext>
          </a:extLst>
        </xdr:cNvPr>
        <xdr:cNvCxnSpPr/>
      </xdr:nvCxnSpPr>
      <xdr:spPr>
        <a:xfrm flipV="1">
          <a:off x="21323300" y="185343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142239</xdr:rowOff>
    </xdr:from>
    <xdr:to>
      <xdr:col>107</xdr:col>
      <xdr:colOff>101600</xdr:colOff>
      <xdr:row>108</xdr:row>
      <xdr:rowOff>72389</xdr:rowOff>
    </xdr:to>
    <xdr:sp macro="" textlink="">
      <xdr:nvSpPr>
        <xdr:cNvPr id="778" name="楕円 777">
          <a:extLst>
            <a:ext uri="{FF2B5EF4-FFF2-40B4-BE49-F238E27FC236}">
              <a16:creationId xmlns:a16="http://schemas.microsoft.com/office/drawing/2014/main" id="{42CEA2B2-DE0C-49C7-A053-1644C641658A}"/>
            </a:ext>
          </a:extLst>
        </xdr:cNvPr>
        <xdr:cNvSpPr/>
      </xdr:nvSpPr>
      <xdr:spPr>
        <a:xfrm>
          <a:off x="20383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20320</xdr:rowOff>
    </xdr:from>
    <xdr:to>
      <xdr:col>111</xdr:col>
      <xdr:colOff>177800</xdr:colOff>
      <xdr:row>108</xdr:row>
      <xdr:rowOff>21589</xdr:rowOff>
    </xdr:to>
    <xdr:cxnSp macro="">
      <xdr:nvCxnSpPr>
        <xdr:cNvPr id="779" name="直線コネクタ 778">
          <a:extLst>
            <a:ext uri="{FF2B5EF4-FFF2-40B4-BE49-F238E27FC236}">
              <a16:creationId xmlns:a16="http://schemas.microsoft.com/office/drawing/2014/main" id="{FF3F3B0B-A792-4366-AD8F-D96C4D33E4C4}"/>
            </a:ext>
          </a:extLst>
        </xdr:cNvPr>
        <xdr:cNvCxnSpPr/>
      </xdr:nvCxnSpPr>
      <xdr:spPr>
        <a:xfrm flipV="1">
          <a:off x="20434300" y="185369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63500</xdr:rowOff>
    </xdr:from>
    <xdr:to>
      <xdr:col>102</xdr:col>
      <xdr:colOff>165100</xdr:colOff>
      <xdr:row>104</xdr:row>
      <xdr:rowOff>165100</xdr:rowOff>
    </xdr:to>
    <xdr:sp macro="" textlink="">
      <xdr:nvSpPr>
        <xdr:cNvPr id="780" name="楕円 779">
          <a:extLst>
            <a:ext uri="{FF2B5EF4-FFF2-40B4-BE49-F238E27FC236}">
              <a16:creationId xmlns:a16="http://schemas.microsoft.com/office/drawing/2014/main" id="{52C6C813-85ED-463B-B285-37EB0F694F02}"/>
            </a:ext>
          </a:extLst>
        </xdr:cNvPr>
        <xdr:cNvSpPr/>
      </xdr:nvSpPr>
      <xdr:spPr>
        <a:xfrm>
          <a:off x="19494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114300</xdr:rowOff>
    </xdr:from>
    <xdr:to>
      <xdr:col>107</xdr:col>
      <xdr:colOff>50800</xdr:colOff>
      <xdr:row>108</xdr:row>
      <xdr:rowOff>21589</xdr:rowOff>
    </xdr:to>
    <xdr:cxnSp macro="">
      <xdr:nvCxnSpPr>
        <xdr:cNvPr id="781" name="直線コネクタ 780">
          <a:extLst>
            <a:ext uri="{FF2B5EF4-FFF2-40B4-BE49-F238E27FC236}">
              <a16:creationId xmlns:a16="http://schemas.microsoft.com/office/drawing/2014/main" id="{9267123C-015E-4964-A4FA-E417D70547E4}"/>
            </a:ext>
          </a:extLst>
        </xdr:cNvPr>
        <xdr:cNvCxnSpPr/>
      </xdr:nvCxnSpPr>
      <xdr:spPr>
        <a:xfrm>
          <a:off x="19545300" y="17945100"/>
          <a:ext cx="889000" cy="59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78757</xdr:rowOff>
    </xdr:from>
    <xdr:ext cx="469744" cy="259045"/>
    <xdr:sp macro="" textlink="">
      <xdr:nvSpPr>
        <xdr:cNvPr id="782" name="n_1aveValue【公民館】&#10;一人当たり面積">
          <a:extLst>
            <a:ext uri="{FF2B5EF4-FFF2-40B4-BE49-F238E27FC236}">
              <a16:creationId xmlns:a16="http://schemas.microsoft.com/office/drawing/2014/main" id="{FFBDDD63-EE21-47C8-BADE-DFB05AE38E4C}"/>
            </a:ext>
          </a:extLst>
        </xdr:cNvPr>
        <xdr:cNvSpPr txBox="1"/>
      </xdr:nvSpPr>
      <xdr:spPr>
        <a:xfrm>
          <a:off x="210757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125747</xdr:rowOff>
    </xdr:from>
    <xdr:ext cx="469744" cy="259045"/>
    <xdr:sp macro="" textlink="">
      <xdr:nvSpPr>
        <xdr:cNvPr id="783" name="n_2aveValue【公民館】&#10;一人当たり面積">
          <a:extLst>
            <a:ext uri="{FF2B5EF4-FFF2-40B4-BE49-F238E27FC236}">
              <a16:creationId xmlns:a16="http://schemas.microsoft.com/office/drawing/2014/main" id="{FB6FE597-C150-4311-AF7E-DB3B92943275}"/>
            </a:ext>
          </a:extLst>
        </xdr:cNvPr>
        <xdr:cNvSpPr txBox="1"/>
      </xdr:nvSpPr>
      <xdr:spPr>
        <a:xfrm>
          <a:off x="201994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77488</xdr:rowOff>
    </xdr:from>
    <xdr:ext cx="469744" cy="259045"/>
    <xdr:sp macro="" textlink="">
      <xdr:nvSpPr>
        <xdr:cNvPr id="784" name="n_3aveValue【公民館】&#10;一人当たり面積">
          <a:extLst>
            <a:ext uri="{FF2B5EF4-FFF2-40B4-BE49-F238E27FC236}">
              <a16:creationId xmlns:a16="http://schemas.microsoft.com/office/drawing/2014/main" id="{585B74B4-1200-435F-B384-B097C1DE3ED0}"/>
            </a:ext>
          </a:extLst>
        </xdr:cNvPr>
        <xdr:cNvSpPr txBox="1"/>
      </xdr:nvSpPr>
      <xdr:spPr>
        <a:xfrm>
          <a:off x="19310427" y="182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62247</xdr:rowOff>
    </xdr:from>
    <xdr:ext cx="469744" cy="259045"/>
    <xdr:sp macro="" textlink="">
      <xdr:nvSpPr>
        <xdr:cNvPr id="785" name="n_1mainValue【公民館】&#10;一人当たり面積">
          <a:extLst>
            <a:ext uri="{FF2B5EF4-FFF2-40B4-BE49-F238E27FC236}">
              <a16:creationId xmlns:a16="http://schemas.microsoft.com/office/drawing/2014/main" id="{1E9CB3E8-3FED-4D55-814F-FB56BF79C0A9}"/>
            </a:ext>
          </a:extLst>
        </xdr:cNvPr>
        <xdr:cNvSpPr txBox="1"/>
      </xdr:nvSpPr>
      <xdr:spPr>
        <a:xfrm>
          <a:off x="21075727" y="185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63516</xdr:rowOff>
    </xdr:from>
    <xdr:ext cx="469744" cy="259045"/>
    <xdr:sp macro="" textlink="">
      <xdr:nvSpPr>
        <xdr:cNvPr id="786" name="n_2mainValue【公民館】&#10;一人当たり面積">
          <a:extLst>
            <a:ext uri="{FF2B5EF4-FFF2-40B4-BE49-F238E27FC236}">
              <a16:creationId xmlns:a16="http://schemas.microsoft.com/office/drawing/2014/main" id="{8925ADAD-9254-4F01-9F90-A6381EB7577F}"/>
            </a:ext>
          </a:extLst>
        </xdr:cNvPr>
        <xdr:cNvSpPr txBox="1"/>
      </xdr:nvSpPr>
      <xdr:spPr>
        <a:xfrm>
          <a:off x="20199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10177</xdr:rowOff>
    </xdr:from>
    <xdr:ext cx="469744" cy="259045"/>
    <xdr:sp macro="" textlink="">
      <xdr:nvSpPr>
        <xdr:cNvPr id="787" name="n_3mainValue【公民館】&#10;一人当たり面積">
          <a:extLst>
            <a:ext uri="{FF2B5EF4-FFF2-40B4-BE49-F238E27FC236}">
              <a16:creationId xmlns:a16="http://schemas.microsoft.com/office/drawing/2014/main" id="{4264ECBD-8C47-4576-8C8B-C5A8441D2B4D}"/>
            </a:ext>
          </a:extLst>
        </xdr:cNvPr>
        <xdr:cNvSpPr txBox="1"/>
      </xdr:nvSpPr>
      <xdr:spPr>
        <a:xfrm>
          <a:off x="19310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4F7C4219-525E-4CF1-AC7E-E41E3DF2930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C8BFC3FA-6966-44EC-B511-F0D27EC748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334C2051-B634-4B6D-B189-A9CF2F0044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橋梁・トンネル、認定こども園関係については、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同様に計画的に更新や事業実施をしているため、類似団体と比べ有形固定資産減価償却率が低い推移となっている。反対に公営住宅については類似団体と比較して老朽化が進んでおり、効率性の低下や修繕コストの増加等から施設の更新も必要となってくるため、計画的な策定、対策が必要である。また、社会資本整備総合交付金事業の一環として、</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民館、図書館機能を有した複合施設（地域交流センター）の建設を予定している。（繰越事業となったため、供用開始は令和元年度中）そのため、公民館については、現段階で類似団体と比べ有形原価償却率が高い状況となっているが、低い推移となることが見込まれる。新たな計画策定の際は、一人あたりの面積等を減少できるよう努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7047248-9068-4751-9314-FBAB778BB52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6D9C4A-681E-4EFB-9496-46CDFDC4B2C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FE2DE67-7843-4EE4-8C4A-2725551175A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CCDA00-4669-4F95-932B-F1803C69389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EA648F-BC0B-4EA0-B349-C9E8F30973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A147C68-0733-4ECD-AC6F-FEDE35DB86C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8B5DA3-FE08-46B7-9D13-E12FA6AC3A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94CD22C-8D7C-4C8C-95A9-5EBAD8C57E7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87CBEE-9C28-41BD-ABA6-FD9F5ED305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E76A96A-C594-4A77-B39A-5369621844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DA2164-294C-455A-9D6B-EBB7AFEBDBB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E7E549-98D4-4659-A6C1-E4E6BB1DC0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A5887FD-8F71-4AC1-9678-9F2FDEE7F6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A4E5D8B-2274-4504-BA8A-C018928C0D9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829C64-1D7D-4412-8D7E-820E5038DB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55BD2E2-E6EC-45D8-A2E7-FB0E586CC0C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414DF9F-6B6B-4B9F-B6A3-03A9F868C6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7F796C-DF75-44A3-AF23-CFD9F7141E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3CF9FA3-26FB-481D-889D-1F77DA7F8F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CE0916-0D8B-4DEA-AE24-7A92A7BA8B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461092-9D86-4124-B6C9-E885D21F23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29A306-EE4E-4088-86C2-D8965454987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4BBB93-91FB-4D9E-B39B-C28065AEC4A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7A3EEE-A114-477D-99C7-7AE33B5FC8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D8A3BC1-298F-47A8-A162-2DF8A2FEDC2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7B258CC-D048-4C66-8FC4-E90930339AA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32431B5-9B23-4250-8869-B0A20D23408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CBFCEF8-8658-4F48-8F5D-5EBC74CE79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0DF5FD-3BAA-46BB-9BD7-28D03402323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4D318B1-16BA-4B4D-9CE7-15645BE855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D8EAA65-7762-426B-B918-B83AE7F3F77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710EFCB-84D5-4142-9D50-959FC53183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DCA5741-DC01-4208-A2B0-B843328F13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D1E3A12-761E-49D0-84E1-D6EC7834A8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E659CBA-4A6A-40E7-83B4-2CF0058F79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51EF3C0-A7A6-46EA-84D8-813C29FE9F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E54F611-187B-464C-9129-5DE331572DF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A3B8A4C-1021-43C2-8597-7AC52158F8F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6C36746-EDDE-4E48-A6AB-0B98A9DD44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5E79F67-DC24-4CAD-B039-9BFC37F5369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BDB3165-966E-4F6F-A35D-69298B65AF0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B181CFA-67B2-4D01-AE71-C7F57E40F50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8968B89C-2118-449A-A81A-4E872037D0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2B1EC3B-26AD-4ED5-B4CA-38DBBFBB6B9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8FA4202-ABD1-460D-BE1C-0A466A6FA02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A0B8EAD3-6E25-44E0-92F3-574E23B87FB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7281CD2-3452-4F4D-81C2-0CC1D21216A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D191FDD-DD73-447A-9B30-7E3C92BF62A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24C98A9-81C8-4167-A9B8-350BB54C761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CA4BA5C-6E95-4923-BA62-B9EB3205781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9ABE36F-232A-4A9B-B010-B038F9EB018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F1450306-F4F1-4795-9F75-F0930962F5B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04D3CDF-E30A-4969-B149-500BFE89811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2ADD0DE-5376-45B6-AADB-31F74192CB0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BF7603F-5374-49B2-B4DA-FF842E1DA1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a:extLst>
            <a:ext uri="{FF2B5EF4-FFF2-40B4-BE49-F238E27FC236}">
              <a16:creationId xmlns:a16="http://schemas.microsoft.com/office/drawing/2014/main" id="{AA53808E-B3A5-463D-874A-C64CE77FC98D}"/>
            </a:ext>
          </a:extLst>
        </xdr:cNvPr>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a:extLst>
            <a:ext uri="{FF2B5EF4-FFF2-40B4-BE49-F238E27FC236}">
              <a16:creationId xmlns:a16="http://schemas.microsoft.com/office/drawing/2014/main" id="{12BBB649-82C8-4BA8-BAE4-15C13392E7A7}"/>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a:extLst>
            <a:ext uri="{FF2B5EF4-FFF2-40B4-BE49-F238E27FC236}">
              <a16:creationId xmlns:a16="http://schemas.microsoft.com/office/drawing/2014/main" id="{A539E73A-E8B6-4BA6-967B-7171FB13198F}"/>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FB0307A5-110B-41D4-9D94-92ECF4AF3BB8}"/>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72869CDC-B1C4-44B8-9E33-4E9454E95CC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51180</xdr:rowOff>
    </xdr:from>
    <xdr:ext cx="405111" cy="259045"/>
    <xdr:sp macro="" textlink="">
      <xdr:nvSpPr>
        <xdr:cNvPr id="62" name="【図書館】&#10;有形固定資産減価償却率平均値テキスト">
          <a:extLst>
            <a:ext uri="{FF2B5EF4-FFF2-40B4-BE49-F238E27FC236}">
              <a16:creationId xmlns:a16="http://schemas.microsoft.com/office/drawing/2014/main" id="{DFB7B8B9-D449-4B9E-A8D2-85425D074996}"/>
            </a:ext>
          </a:extLst>
        </xdr:cNvPr>
        <xdr:cNvSpPr txBox="1"/>
      </xdr:nvSpPr>
      <xdr:spPr>
        <a:xfrm>
          <a:off x="4673600" y="656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63" name="フローチャート: 判断 62">
          <a:extLst>
            <a:ext uri="{FF2B5EF4-FFF2-40B4-BE49-F238E27FC236}">
              <a16:creationId xmlns:a16="http://schemas.microsoft.com/office/drawing/2014/main" id="{105C5E50-C5FC-4B1C-9425-67290D72F7AA}"/>
            </a:ext>
          </a:extLst>
        </xdr:cNvPr>
        <xdr:cNvSpPr/>
      </xdr:nvSpPr>
      <xdr:spPr>
        <a:xfrm>
          <a:off x="45847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4" name="フローチャート: 判断 63">
          <a:extLst>
            <a:ext uri="{FF2B5EF4-FFF2-40B4-BE49-F238E27FC236}">
              <a16:creationId xmlns:a16="http://schemas.microsoft.com/office/drawing/2014/main" id="{C026A9AF-37AF-4C28-82FF-D5961419501C}"/>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5" name="フローチャート: 判断 64">
          <a:extLst>
            <a:ext uri="{FF2B5EF4-FFF2-40B4-BE49-F238E27FC236}">
              <a16:creationId xmlns:a16="http://schemas.microsoft.com/office/drawing/2014/main" id="{5199AABD-6C67-437D-9B38-32B6E3ACCF33}"/>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49893</xdr:rowOff>
    </xdr:from>
    <xdr:to>
      <xdr:col>10</xdr:col>
      <xdr:colOff>165100</xdr:colOff>
      <xdr:row>38</xdr:row>
      <xdr:rowOff>151493</xdr:rowOff>
    </xdr:to>
    <xdr:sp macro="" textlink="">
      <xdr:nvSpPr>
        <xdr:cNvPr id="66" name="フローチャート: 判断 65">
          <a:extLst>
            <a:ext uri="{FF2B5EF4-FFF2-40B4-BE49-F238E27FC236}">
              <a16:creationId xmlns:a16="http://schemas.microsoft.com/office/drawing/2014/main" id="{46E3686F-BEE7-4701-81DF-347E3277FC26}"/>
            </a:ext>
          </a:extLst>
        </xdr:cNvPr>
        <xdr:cNvSpPr/>
      </xdr:nvSpPr>
      <xdr:spPr>
        <a:xfrm>
          <a:off x="1968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B6AEC81-9799-43A0-9139-175BCA8FF2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B1D89F1-EAEE-4957-8CAB-59A0C44ADC9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B948B76-23A1-4749-8D9B-86980D9219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96C5B7-9177-4406-BDF9-1CB104A2E5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D9ED926-0FF5-4A7D-8E8C-9C48AF4D35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2" name="楕円 71">
          <a:extLst>
            <a:ext uri="{FF2B5EF4-FFF2-40B4-BE49-F238E27FC236}">
              <a16:creationId xmlns:a16="http://schemas.microsoft.com/office/drawing/2014/main" id="{81964D33-5204-4568-BADA-29E6020D7833}"/>
            </a:ext>
          </a:extLst>
        </xdr:cNvPr>
        <xdr:cNvSpPr/>
      </xdr:nvSpPr>
      <xdr:spPr>
        <a:xfrm>
          <a:off x="4584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3" name="【図書館】&#10;有形固定資産減価償却率該当値テキスト">
          <a:extLst>
            <a:ext uri="{FF2B5EF4-FFF2-40B4-BE49-F238E27FC236}">
              <a16:creationId xmlns:a16="http://schemas.microsoft.com/office/drawing/2014/main" id="{1AC488F7-DC91-4AC3-B953-59A050A41D25}"/>
            </a:ext>
          </a:extLst>
        </xdr:cNvPr>
        <xdr:cNvSpPr txBox="1"/>
      </xdr:nvSpPr>
      <xdr:spPr>
        <a:xfrm>
          <a:off x="4673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51526</xdr:rowOff>
    </xdr:from>
    <xdr:to>
      <xdr:col>20</xdr:col>
      <xdr:colOff>38100</xdr:colOff>
      <xdr:row>36</xdr:row>
      <xdr:rowOff>153126</xdr:rowOff>
    </xdr:to>
    <xdr:sp macro="" textlink="">
      <xdr:nvSpPr>
        <xdr:cNvPr id="74" name="楕円 73">
          <a:extLst>
            <a:ext uri="{FF2B5EF4-FFF2-40B4-BE49-F238E27FC236}">
              <a16:creationId xmlns:a16="http://schemas.microsoft.com/office/drawing/2014/main" id="{FC23AC6E-82EF-4C29-9D6E-0FD04366AAC9}"/>
            </a:ext>
          </a:extLst>
        </xdr:cNvPr>
        <xdr:cNvSpPr/>
      </xdr:nvSpPr>
      <xdr:spPr>
        <a:xfrm>
          <a:off x="3746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102326</xdr:rowOff>
    </xdr:to>
    <xdr:cxnSp macro="">
      <xdr:nvCxnSpPr>
        <xdr:cNvPr id="75" name="直線コネクタ 74">
          <a:extLst>
            <a:ext uri="{FF2B5EF4-FFF2-40B4-BE49-F238E27FC236}">
              <a16:creationId xmlns:a16="http://schemas.microsoft.com/office/drawing/2014/main" id="{2DD134E8-B0BB-4968-9367-C3694374D7A5}"/>
            </a:ext>
          </a:extLst>
        </xdr:cNvPr>
        <xdr:cNvCxnSpPr/>
      </xdr:nvCxnSpPr>
      <xdr:spPr>
        <a:xfrm flipV="1">
          <a:off x="3797300" y="6147163"/>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6" name="楕円 75">
          <a:extLst>
            <a:ext uri="{FF2B5EF4-FFF2-40B4-BE49-F238E27FC236}">
              <a16:creationId xmlns:a16="http://schemas.microsoft.com/office/drawing/2014/main" id="{91E8785B-1282-461F-B59D-283500627C23}"/>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102326</xdr:rowOff>
    </xdr:from>
    <xdr:to>
      <xdr:col>19</xdr:col>
      <xdr:colOff>177800</xdr:colOff>
      <xdr:row>36</xdr:row>
      <xdr:rowOff>105592</xdr:rowOff>
    </xdr:to>
    <xdr:cxnSp macro="">
      <xdr:nvCxnSpPr>
        <xdr:cNvPr id="77" name="直線コネクタ 76">
          <a:extLst>
            <a:ext uri="{FF2B5EF4-FFF2-40B4-BE49-F238E27FC236}">
              <a16:creationId xmlns:a16="http://schemas.microsoft.com/office/drawing/2014/main" id="{E83E9EB1-6FDF-4E26-B70A-55959F19DB5B}"/>
            </a:ext>
          </a:extLst>
        </xdr:cNvPr>
        <xdr:cNvCxnSpPr/>
      </xdr:nvCxnSpPr>
      <xdr:spPr>
        <a:xfrm flipV="1">
          <a:off x="2908300" y="62745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8" name="楕円 77">
          <a:extLst>
            <a:ext uri="{FF2B5EF4-FFF2-40B4-BE49-F238E27FC236}">
              <a16:creationId xmlns:a16="http://schemas.microsoft.com/office/drawing/2014/main" id="{A33C64B9-AECE-4EAD-8A0C-5D09E821B310}"/>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105592</xdr:rowOff>
    </xdr:to>
    <xdr:cxnSp macro="">
      <xdr:nvCxnSpPr>
        <xdr:cNvPr id="79" name="直線コネクタ 78">
          <a:extLst>
            <a:ext uri="{FF2B5EF4-FFF2-40B4-BE49-F238E27FC236}">
              <a16:creationId xmlns:a16="http://schemas.microsoft.com/office/drawing/2014/main" id="{3DAFA6EA-9EF2-447F-BB2C-99C35A60977B}"/>
            </a:ext>
          </a:extLst>
        </xdr:cNvPr>
        <xdr:cNvCxnSpPr/>
      </xdr:nvCxnSpPr>
      <xdr:spPr>
        <a:xfrm>
          <a:off x="2019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0" name="n_1aveValue【図書館】&#10;有形固定資産減価償却率">
          <a:extLst>
            <a:ext uri="{FF2B5EF4-FFF2-40B4-BE49-F238E27FC236}">
              <a16:creationId xmlns:a16="http://schemas.microsoft.com/office/drawing/2014/main" id="{2D958EB7-8A00-4FFC-8D5E-4BF32C97B23B}"/>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1" name="n_2aveValue【図書館】&#10;有形固定資産減価償却率">
          <a:extLst>
            <a:ext uri="{FF2B5EF4-FFF2-40B4-BE49-F238E27FC236}">
              <a16:creationId xmlns:a16="http://schemas.microsoft.com/office/drawing/2014/main" id="{ECD0E3A6-456C-456F-AC81-EEB274D226C8}"/>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142620</xdr:rowOff>
    </xdr:from>
    <xdr:ext cx="405111" cy="259045"/>
    <xdr:sp macro="" textlink="">
      <xdr:nvSpPr>
        <xdr:cNvPr id="82" name="n_3aveValue【図書館】&#10;有形固定資産減価償却率">
          <a:extLst>
            <a:ext uri="{FF2B5EF4-FFF2-40B4-BE49-F238E27FC236}">
              <a16:creationId xmlns:a16="http://schemas.microsoft.com/office/drawing/2014/main" id="{BE5042C8-47C3-47C7-9CAE-B0D4D587B1A3}"/>
            </a:ext>
          </a:extLst>
        </xdr:cNvPr>
        <xdr:cNvSpPr txBox="1"/>
      </xdr:nvSpPr>
      <xdr:spPr>
        <a:xfrm>
          <a:off x="1816744"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169653</xdr:rowOff>
    </xdr:from>
    <xdr:ext cx="405111" cy="259045"/>
    <xdr:sp macro="" textlink="">
      <xdr:nvSpPr>
        <xdr:cNvPr id="83" name="n_1mainValue【図書館】&#10;有形固定資産減価償却率">
          <a:extLst>
            <a:ext uri="{FF2B5EF4-FFF2-40B4-BE49-F238E27FC236}">
              <a16:creationId xmlns:a16="http://schemas.microsoft.com/office/drawing/2014/main" id="{E5635814-8D7B-405D-AB45-498812FEEE72}"/>
            </a:ext>
          </a:extLst>
        </xdr:cNvPr>
        <xdr:cNvSpPr txBox="1"/>
      </xdr:nvSpPr>
      <xdr:spPr>
        <a:xfrm>
          <a:off x="35820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4" name="n_2mainValue【図書館】&#10;有形固定資産減価償却率">
          <a:extLst>
            <a:ext uri="{FF2B5EF4-FFF2-40B4-BE49-F238E27FC236}">
              <a16:creationId xmlns:a16="http://schemas.microsoft.com/office/drawing/2014/main" id="{3936DBFB-91A0-4433-BE43-1CB6518CDD07}"/>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図書館】&#10;有形固定資産減価償却率">
          <a:extLst>
            <a:ext uri="{FF2B5EF4-FFF2-40B4-BE49-F238E27FC236}">
              <a16:creationId xmlns:a16="http://schemas.microsoft.com/office/drawing/2014/main" id="{BF72A94E-9C14-4AE1-8493-9706960B22AA}"/>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577FB4A-592B-4528-A646-E6D80815E3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CCAEBE3-1360-41D4-860C-9AD3F3E67F8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400AA466-303F-4FB2-99B9-68021173BD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477E5CD-2801-455B-A073-43BA3D8ACD8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3046545-D2C1-4279-A156-B36CE5FD697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BA8ECA0-7088-4879-9675-D2BAA8A5636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58290679-9B75-4BD6-A8E9-DC5D7492FB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DBF450A2-9081-4E66-BF47-0D6DB3B38E6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5B04EF48-A2C7-4272-961E-6CD2B2D2B4B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EFB11AE-893E-4681-8EDB-9216C80011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15F877E-A4AD-4F5E-B62F-51F83B6CF0A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545D416-C4E8-41D6-AA35-87C3057F5FC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F326E22-B405-432E-942B-2DFE8DA284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0C68778-D766-438F-B303-D1485F739AA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38E1AC3-F815-4BE5-BFAD-234D66CF1D5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7F80B967-680D-413B-BB54-15E328624B6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C4EFCEDB-8301-4EB3-97E3-9EFFF0C0CA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CE8782FF-A22A-4DA4-9D94-96C79C7B407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4361C78F-6CBB-42CB-B8CA-4A3F242CC85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9AEA9D29-A944-4F74-86DF-D44B39560AC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77594D99-CA10-45D3-A0ED-A871C99F0F5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C102F981-7AF8-489C-A77B-0F553258327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E2156403-B744-4F3A-AF34-866CEDF1287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41</xdr:row>
      <xdr:rowOff>72390</xdr:rowOff>
    </xdr:to>
    <xdr:cxnSp macro="">
      <xdr:nvCxnSpPr>
        <xdr:cNvPr id="109" name="直線コネクタ 108">
          <a:extLst>
            <a:ext uri="{FF2B5EF4-FFF2-40B4-BE49-F238E27FC236}">
              <a16:creationId xmlns:a16="http://schemas.microsoft.com/office/drawing/2014/main" id="{6471B5BC-B102-4257-8C4D-8FC1F374CB7C}"/>
            </a:ext>
          </a:extLst>
        </xdr:cNvPr>
        <xdr:cNvCxnSpPr/>
      </xdr:nvCxnSpPr>
      <xdr:spPr>
        <a:xfrm flipV="1">
          <a:off x="10476865" y="56616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0" name="【図書館】&#10;一人当たり面積最小値テキスト">
          <a:extLst>
            <a:ext uri="{FF2B5EF4-FFF2-40B4-BE49-F238E27FC236}">
              <a16:creationId xmlns:a16="http://schemas.microsoft.com/office/drawing/2014/main" id="{4175BA33-86B6-4685-859E-B417F115B14A}"/>
            </a:ext>
          </a:extLst>
        </xdr:cNvPr>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1" name="直線コネクタ 110">
          <a:extLst>
            <a:ext uri="{FF2B5EF4-FFF2-40B4-BE49-F238E27FC236}">
              <a16:creationId xmlns:a16="http://schemas.microsoft.com/office/drawing/2014/main" id="{B45DD53B-814C-482A-8072-2CB5166CC7CC}"/>
            </a:ext>
          </a:extLst>
        </xdr:cNvPr>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2" name="【図書館】&#10;一人当たり面積最大値テキスト">
          <a:extLst>
            <a:ext uri="{FF2B5EF4-FFF2-40B4-BE49-F238E27FC236}">
              <a16:creationId xmlns:a16="http://schemas.microsoft.com/office/drawing/2014/main" id="{1A451FA0-07EC-4C4E-B4F8-28438A8F4DD7}"/>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3" name="直線コネクタ 112">
          <a:extLst>
            <a:ext uri="{FF2B5EF4-FFF2-40B4-BE49-F238E27FC236}">
              <a16:creationId xmlns:a16="http://schemas.microsoft.com/office/drawing/2014/main" id="{507E4E82-20EB-4395-9C04-BE524AB8764B}"/>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52087</xdr:rowOff>
    </xdr:from>
    <xdr:ext cx="469744" cy="259045"/>
    <xdr:sp macro="" textlink="">
      <xdr:nvSpPr>
        <xdr:cNvPr id="114" name="【図書館】&#10;一人当たり面積平均値テキスト">
          <a:extLst>
            <a:ext uri="{FF2B5EF4-FFF2-40B4-BE49-F238E27FC236}">
              <a16:creationId xmlns:a16="http://schemas.microsoft.com/office/drawing/2014/main" id="{BE69E0BC-C222-4C4C-B572-1B5F3C6F2304}"/>
            </a:ext>
          </a:extLst>
        </xdr:cNvPr>
        <xdr:cNvSpPr txBox="1"/>
      </xdr:nvSpPr>
      <xdr:spPr>
        <a:xfrm>
          <a:off x="10515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29210</xdr:rowOff>
    </xdr:from>
    <xdr:to>
      <xdr:col>55</xdr:col>
      <xdr:colOff>50800</xdr:colOff>
      <xdr:row>39</xdr:row>
      <xdr:rowOff>130810</xdr:rowOff>
    </xdr:to>
    <xdr:sp macro="" textlink="">
      <xdr:nvSpPr>
        <xdr:cNvPr id="115" name="フローチャート: 判断 114">
          <a:extLst>
            <a:ext uri="{FF2B5EF4-FFF2-40B4-BE49-F238E27FC236}">
              <a16:creationId xmlns:a16="http://schemas.microsoft.com/office/drawing/2014/main" id="{8C977F2F-7B1F-41FF-A3B2-033DD6DA5970}"/>
            </a:ext>
          </a:extLst>
        </xdr:cNvPr>
        <xdr:cNvSpPr/>
      </xdr:nvSpPr>
      <xdr:spPr>
        <a:xfrm>
          <a:off x="10426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105410</xdr:rowOff>
    </xdr:from>
    <xdr:to>
      <xdr:col>50</xdr:col>
      <xdr:colOff>165100</xdr:colOff>
      <xdr:row>40</xdr:row>
      <xdr:rowOff>35560</xdr:rowOff>
    </xdr:to>
    <xdr:sp macro="" textlink="">
      <xdr:nvSpPr>
        <xdr:cNvPr id="116" name="フローチャート: 判断 115">
          <a:extLst>
            <a:ext uri="{FF2B5EF4-FFF2-40B4-BE49-F238E27FC236}">
              <a16:creationId xmlns:a16="http://schemas.microsoft.com/office/drawing/2014/main" id="{51525014-8441-451C-A624-E22ACA2D1B87}"/>
            </a:ext>
          </a:extLst>
        </xdr:cNvPr>
        <xdr:cNvSpPr/>
      </xdr:nvSpPr>
      <xdr:spPr>
        <a:xfrm>
          <a:off x="9588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xdr:rowOff>
    </xdr:from>
    <xdr:to>
      <xdr:col>46</xdr:col>
      <xdr:colOff>38100</xdr:colOff>
      <xdr:row>40</xdr:row>
      <xdr:rowOff>104140</xdr:rowOff>
    </xdr:to>
    <xdr:sp macro="" textlink="">
      <xdr:nvSpPr>
        <xdr:cNvPr id="117" name="フローチャート: 判断 116">
          <a:extLst>
            <a:ext uri="{FF2B5EF4-FFF2-40B4-BE49-F238E27FC236}">
              <a16:creationId xmlns:a16="http://schemas.microsoft.com/office/drawing/2014/main" id="{2A5F9152-1610-49B1-B1C3-F8D9CE0EA6D3}"/>
            </a:ext>
          </a:extLst>
        </xdr:cNvPr>
        <xdr:cNvSpPr/>
      </xdr:nvSpPr>
      <xdr:spPr>
        <a:xfrm>
          <a:off x="8699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a:extLst>
            <a:ext uri="{FF2B5EF4-FFF2-40B4-BE49-F238E27FC236}">
              <a16:creationId xmlns:a16="http://schemas.microsoft.com/office/drawing/2014/main" id="{D70A645F-FD4B-4635-BA8A-B039ABF2E155}"/>
            </a:ext>
          </a:extLst>
        </xdr:cNvPr>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C0EA5F3-FEE6-4A97-96E4-61A1FD88633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6C5AD74-59A3-4073-9A89-94189C3ECA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47F05AC2-3F4A-41A0-849C-AD36C18ECB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8D0299B-FD45-4FA7-8D09-D621C76EC3A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3D5FE70-77BC-4A8B-A853-85ECC5A826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24" name="楕円 123">
          <a:extLst>
            <a:ext uri="{FF2B5EF4-FFF2-40B4-BE49-F238E27FC236}">
              <a16:creationId xmlns:a16="http://schemas.microsoft.com/office/drawing/2014/main" id="{2DDA9126-9DA0-428D-BE2F-A971E4A59C95}"/>
            </a:ext>
          </a:extLst>
        </xdr:cNvPr>
        <xdr:cNvSpPr/>
      </xdr:nvSpPr>
      <xdr:spPr>
        <a:xfrm>
          <a:off x="10426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66057</xdr:rowOff>
    </xdr:from>
    <xdr:ext cx="469744" cy="259045"/>
    <xdr:sp macro="" textlink="">
      <xdr:nvSpPr>
        <xdr:cNvPr id="125" name="【図書館】&#10;一人当たり面積該当値テキスト">
          <a:extLst>
            <a:ext uri="{FF2B5EF4-FFF2-40B4-BE49-F238E27FC236}">
              <a16:creationId xmlns:a16="http://schemas.microsoft.com/office/drawing/2014/main" id="{346D9517-90BF-473F-BBC8-7BDA4B8BF048}"/>
            </a:ext>
          </a:extLst>
        </xdr:cNvPr>
        <xdr:cNvSpPr txBox="1"/>
      </xdr:nvSpPr>
      <xdr:spPr>
        <a:xfrm>
          <a:off x="10515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26" name="楕円 125">
          <a:extLst>
            <a:ext uri="{FF2B5EF4-FFF2-40B4-BE49-F238E27FC236}">
              <a16:creationId xmlns:a16="http://schemas.microsoft.com/office/drawing/2014/main" id="{F1D9C12C-684A-495D-8A30-01DEB4F5A508}"/>
            </a:ext>
          </a:extLst>
        </xdr:cNvPr>
        <xdr:cNvSpPr/>
      </xdr:nvSpPr>
      <xdr:spPr>
        <a:xfrm>
          <a:off x="9588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27" name="直線コネクタ 126">
          <a:extLst>
            <a:ext uri="{FF2B5EF4-FFF2-40B4-BE49-F238E27FC236}">
              <a16:creationId xmlns:a16="http://schemas.microsoft.com/office/drawing/2014/main" id="{2B118BC4-CBCA-4F94-A1FF-6EAAD5F57202}"/>
            </a:ext>
          </a:extLst>
        </xdr:cNvPr>
        <xdr:cNvCxnSpPr/>
      </xdr:nvCxnSpPr>
      <xdr:spPr>
        <a:xfrm flipV="1">
          <a:off x="9639300" y="70599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28" name="楕円 127">
          <a:extLst>
            <a:ext uri="{FF2B5EF4-FFF2-40B4-BE49-F238E27FC236}">
              <a16:creationId xmlns:a16="http://schemas.microsoft.com/office/drawing/2014/main" id="{75EBCD19-686A-43F9-9C99-66906823979F}"/>
            </a:ext>
          </a:extLst>
        </xdr:cNvPr>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38100</xdr:rowOff>
    </xdr:to>
    <xdr:cxnSp macro="">
      <xdr:nvCxnSpPr>
        <xdr:cNvPr id="129" name="直線コネクタ 128">
          <a:extLst>
            <a:ext uri="{FF2B5EF4-FFF2-40B4-BE49-F238E27FC236}">
              <a16:creationId xmlns:a16="http://schemas.microsoft.com/office/drawing/2014/main" id="{A5EE7975-638B-4800-BCFB-7B2E003FABC4}"/>
            </a:ext>
          </a:extLst>
        </xdr:cNvPr>
        <xdr:cNvCxnSpPr/>
      </xdr:nvCxnSpPr>
      <xdr:spPr>
        <a:xfrm flipV="1">
          <a:off x="8750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0" name="楕円 129">
          <a:extLst>
            <a:ext uri="{FF2B5EF4-FFF2-40B4-BE49-F238E27FC236}">
              <a16:creationId xmlns:a16="http://schemas.microsoft.com/office/drawing/2014/main" id="{A9C5A1AF-87FA-416A-9022-5BE42EADBDF6}"/>
            </a:ext>
          </a:extLst>
        </xdr:cNvPr>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1" name="直線コネクタ 130">
          <a:extLst>
            <a:ext uri="{FF2B5EF4-FFF2-40B4-BE49-F238E27FC236}">
              <a16:creationId xmlns:a16="http://schemas.microsoft.com/office/drawing/2014/main" id="{19339058-51A9-4EBA-BAD3-A6BCE7898F78}"/>
            </a:ext>
          </a:extLst>
        </xdr:cNvPr>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52087</xdr:rowOff>
    </xdr:from>
    <xdr:ext cx="469744" cy="259045"/>
    <xdr:sp macro="" textlink="">
      <xdr:nvSpPr>
        <xdr:cNvPr id="132" name="n_1aveValue【図書館】&#10;一人当たり面積">
          <a:extLst>
            <a:ext uri="{FF2B5EF4-FFF2-40B4-BE49-F238E27FC236}">
              <a16:creationId xmlns:a16="http://schemas.microsoft.com/office/drawing/2014/main" id="{43F542ED-7029-4076-95D6-A0B58594C7EA}"/>
            </a:ext>
          </a:extLst>
        </xdr:cNvPr>
        <xdr:cNvSpPr txBox="1"/>
      </xdr:nvSpPr>
      <xdr:spPr>
        <a:xfrm>
          <a:off x="93917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120667</xdr:rowOff>
    </xdr:from>
    <xdr:ext cx="469744" cy="259045"/>
    <xdr:sp macro="" textlink="">
      <xdr:nvSpPr>
        <xdr:cNvPr id="133" name="n_2aveValue【図書館】&#10;一人当たり面積">
          <a:extLst>
            <a:ext uri="{FF2B5EF4-FFF2-40B4-BE49-F238E27FC236}">
              <a16:creationId xmlns:a16="http://schemas.microsoft.com/office/drawing/2014/main" id="{65D654CA-E55A-42D8-842D-A39FCC53C54E}"/>
            </a:ext>
          </a:extLst>
        </xdr:cNvPr>
        <xdr:cNvSpPr txBox="1"/>
      </xdr:nvSpPr>
      <xdr:spPr>
        <a:xfrm>
          <a:off x="8515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154957</xdr:rowOff>
    </xdr:from>
    <xdr:ext cx="469744" cy="259045"/>
    <xdr:sp macro="" textlink="">
      <xdr:nvSpPr>
        <xdr:cNvPr id="134" name="n_3aveValue【図書館】&#10;一人当たり面積">
          <a:extLst>
            <a:ext uri="{FF2B5EF4-FFF2-40B4-BE49-F238E27FC236}">
              <a16:creationId xmlns:a16="http://schemas.microsoft.com/office/drawing/2014/main" id="{AEA28D89-3AA3-44E3-9C76-5D0817DA4DA0}"/>
            </a:ext>
          </a:extLst>
        </xdr:cNvPr>
        <xdr:cNvSpPr txBox="1"/>
      </xdr:nvSpPr>
      <xdr:spPr>
        <a:xfrm>
          <a:off x="7626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35" name="n_1mainValue【図書館】&#10;一人当たり面積">
          <a:extLst>
            <a:ext uri="{FF2B5EF4-FFF2-40B4-BE49-F238E27FC236}">
              <a16:creationId xmlns:a16="http://schemas.microsoft.com/office/drawing/2014/main" id="{5CDC7360-6736-41C1-BECE-E9B6448B8B3E}"/>
            </a:ext>
          </a:extLst>
        </xdr:cNvPr>
        <xdr:cNvSpPr txBox="1"/>
      </xdr:nvSpPr>
      <xdr:spPr>
        <a:xfrm>
          <a:off x="9391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36" name="n_2mainValue【図書館】&#10;一人当たり面積">
          <a:extLst>
            <a:ext uri="{FF2B5EF4-FFF2-40B4-BE49-F238E27FC236}">
              <a16:creationId xmlns:a16="http://schemas.microsoft.com/office/drawing/2014/main" id="{1E3CE992-F10D-4363-8D9A-CA4FBBD29FF3}"/>
            </a:ext>
          </a:extLst>
        </xdr:cNvPr>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37" name="n_3mainValue【図書館】&#10;一人当たり面積">
          <a:extLst>
            <a:ext uri="{FF2B5EF4-FFF2-40B4-BE49-F238E27FC236}">
              <a16:creationId xmlns:a16="http://schemas.microsoft.com/office/drawing/2014/main" id="{E2C2CFFA-8B9B-4E6F-B320-4B48786DA6A0}"/>
            </a:ext>
          </a:extLst>
        </xdr:cNvPr>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90B8EDC2-5179-4D0E-B922-C1E795B2D1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2F3A58A-5E4A-410F-A628-7D958DC7AB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3BC7D23E-A1A5-44A7-8B00-5FC527B732C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8BE0367-986D-4725-8FA0-68527E29D70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9A10D428-8B11-41C7-A1DF-A1B825379F1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D5174B3A-E0CD-4D40-905C-FC9F683D60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BD70EA0B-C370-4254-8FB7-FD72F62740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88CE0AEB-056E-47C1-B053-A1164F83CD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6233751-816C-4E60-9E2F-2CA42E40AF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670B58A8-5CB7-4FD9-A785-088309C0492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5B80BA1D-FD30-4C91-8500-A1188C75E97C}"/>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C4886A12-E532-433D-896F-EBE7925935A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AC0428D0-EF49-4AC5-AFD0-E7A3A9CD127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CA5C81D5-87F4-491F-8F39-4F4783FE81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AD2CA7B2-5115-47BD-ADF0-A467463B95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153A0B91-3426-4B5F-8DBA-B6FC1DF0608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B6224CAC-42C2-4D9B-A16F-E8D4796B085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63F84A95-B25B-4FB1-9065-A8E314FB131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8731765E-45AD-4319-A08B-75DCBAD9A46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7DF9E912-3581-41BA-A800-49BAEFE9E09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F34200F1-1E6C-430E-9A7E-9D02939C2DB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ADC4BD9E-450D-43A1-AC23-06767ED3893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6EEE225C-26F1-4CBD-BD9B-8BDC184448D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FCCE8316-14ED-4704-ACA7-545344E5AA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34290</xdr:rowOff>
    </xdr:to>
    <xdr:cxnSp macro="">
      <xdr:nvCxnSpPr>
        <xdr:cNvPr id="162" name="直線コネクタ 161">
          <a:extLst>
            <a:ext uri="{FF2B5EF4-FFF2-40B4-BE49-F238E27FC236}">
              <a16:creationId xmlns:a16="http://schemas.microsoft.com/office/drawing/2014/main" id="{321D4298-A5BA-4211-A564-E7F436219280}"/>
            </a:ext>
          </a:extLst>
        </xdr:cNvPr>
        <xdr:cNvCxnSpPr/>
      </xdr:nvCxnSpPr>
      <xdr:spPr>
        <a:xfrm flipV="1">
          <a:off x="4634865" y="952500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E1B10947-B622-448E-918D-E7AF574254D4}"/>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4" name="直線コネクタ 163">
          <a:extLst>
            <a:ext uri="{FF2B5EF4-FFF2-40B4-BE49-F238E27FC236}">
              <a16:creationId xmlns:a16="http://schemas.microsoft.com/office/drawing/2014/main" id="{4A04CABC-1471-4DAF-9AC2-D17EE2B8B72C}"/>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4D1EA2CA-7CEC-4B2A-BFE3-CCEFB0264D58}"/>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3B45B7EF-B789-4ADE-95AE-46FDA519835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38752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45B2791E-891E-44A8-AD42-3A3BF44A6702}"/>
            </a:ext>
          </a:extLst>
        </xdr:cNvPr>
        <xdr:cNvSpPr txBox="1"/>
      </xdr:nvSpPr>
      <xdr:spPr>
        <a:xfrm>
          <a:off x="4673600" y="99828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xdr:rowOff>
    </xdr:from>
    <xdr:to>
      <xdr:col>24</xdr:col>
      <xdr:colOff>114300</xdr:colOff>
      <xdr:row>59</xdr:row>
      <xdr:rowOff>117475</xdr:rowOff>
    </xdr:to>
    <xdr:sp macro="" textlink="">
      <xdr:nvSpPr>
        <xdr:cNvPr id="168" name="フローチャート: 判断 167">
          <a:extLst>
            <a:ext uri="{FF2B5EF4-FFF2-40B4-BE49-F238E27FC236}">
              <a16:creationId xmlns:a16="http://schemas.microsoft.com/office/drawing/2014/main" id="{FE68067E-F28D-4A52-9AE6-EE34858472F7}"/>
            </a:ext>
          </a:extLst>
        </xdr:cNvPr>
        <xdr:cNvSpPr/>
      </xdr:nvSpPr>
      <xdr:spPr>
        <a:xfrm>
          <a:off x="45847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90170</xdr:rowOff>
    </xdr:from>
    <xdr:to>
      <xdr:col>20</xdr:col>
      <xdr:colOff>38100</xdr:colOff>
      <xdr:row>60</xdr:row>
      <xdr:rowOff>20320</xdr:rowOff>
    </xdr:to>
    <xdr:sp macro="" textlink="">
      <xdr:nvSpPr>
        <xdr:cNvPr id="169" name="フローチャート: 判断 168">
          <a:extLst>
            <a:ext uri="{FF2B5EF4-FFF2-40B4-BE49-F238E27FC236}">
              <a16:creationId xmlns:a16="http://schemas.microsoft.com/office/drawing/2014/main" id="{232A8E62-C213-4C13-9941-DBD2600879BA}"/>
            </a:ext>
          </a:extLst>
        </xdr:cNvPr>
        <xdr:cNvSpPr/>
      </xdr:nvSpPr>
      <xdr:spPr>
        <a:xfrm>
          <a:off x="3746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139700</xdr:rowOff>
    </xdr:from>
    <xdr:to>
      <xdr:col>15</xdr:col>
      <xdr:colOff>101600</xdr:colOff>
      <xdr:row>60</xdr:row>
      <xdr:rowOff>69850</xdr:rowOff>
    </xdr:to>
    <xdr:sp macro="" textlink="">
      <xdr:nvSpPr>
        <xdr:cNvPr id="170" name="フローチャート: 判断 169">
          <a:extLst>
            <a:ext uri="{FF2B5EF4-FFF2-40B4-BE49-F238E27FC236}">
              <a16:creationId xmlns:a16="http://schemas.microsoft.com/office/drawing/2014/main" id="{D1840844-CDCD-4E40-B01D-7EDA6CDCE3A4}"/>
            </a:ext>
          </a:extLst>
        </xdr:cNvPr>
        <xdr:cNvSpPr/>
      </xdr:nvSpPr>
      <xdr:spPr>
        <a:xfrm>
          <a:off x="2857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168275</xdr:rowOff>
    </xdr:from>
    <xdr:to>
      <xdr:col>10</xdr:col>
      <xdr:colOff>165100</xdr:colOff>
      <xdr:row>60</xdr:row>
      <xdr:rowOff>98425</xdr:rowOff>
    </xdr:to>
    <xdr:sp macro="" textlink="">
      <xdr:nvSpPr>
        <xdr:cNvPr id="171" name="フローチャート: 判断 170">
          <a:extLst>
            <a:ext uri="{FF2B5EF4-FFF2-40B4-BE49-F238E27FC236}">
              <a16:creationId xmlns:a16="http://schemas.microsoft.com/office/drawing/2014/main" id="{2C929B81-D049-4A73-8262-3FF83D7D3C6A}"/>
            </a:ext>
          </a:extLst>
        </xdr:cNvPr>
        <xdr:cNvSpPr/>
      </xdr:nvSpPr>
      <xdr:spPr>
        <a:xfrm>
          <a:off x="1968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7456D51-2D67-4313-8070-DFB453111BE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891E24E1-7061-4773-964F-BAD956D3BD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7A8E382-E1FE-44A3-8C38-BD06276FF33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10BCF7C-B8FE-4DCE-91EF-E4AB5A056A8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8D749F2-4A3F-4247-98A8-EC26BD745B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77" name="楕円 176">
          <a:extLst>
            <a:ext uri="{FF2B5EF4-FFF2-40B4-BE49-F238E27FC236}">
              <a16:creationId xmlns:a16="http://schemas.microsoft.com/office/drawing/2014/main" id="{4DF2E40C-8453-4EB6-8918-EFE5A8DCDDA8}"/>
            </a:ext>
          </a:extLst>
        </xdr:cNvPr>
        <xdr:cNvSpPr/>
      </xdr:nvSpPr>
      <xdr:spPr>
        <a:xfrm>
          <a:off x="4584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28592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FFFA236-2980-42DE-BB27-180CD5B179F1}"/>
            </a:ext>
          </a:extLst>
        </xdr:cNvPr>
        <xdr:cNvSpPr txBox="1"/>
      </xdr:nvSpPr>
      <xdr:spPr>
        <a:xfrm>
          <a:off x="4673600"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9" name="楕円 178">
          <a:extLst>
            <a:ext uri="{FF2B5EF4-FFF2-40B4-BE49-F238E27FC236}">
              <a16:creationId xmlns:a16="http://schemas.microsoft.com/office/drawing/2014/main" id="{27A490DD-329B-46DC-9EBA-68747BF2D595}"/>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59</xdr:row>
      <xdr:rowOff>100965</xdr:rowOff>
    </xdr:to>
    <xdr:cxnSp macro="">
      <xdr:nvCxnSpPr>
        <xdr:cNvPr id="180" name="直線コネクタ 179">
          <a:extLst>
            <a:ext uri="{FF2B5EF4-FFF2-40B4-BE49-F238E27FC236}">
              <a16:creationId xmlns:a16="http://schemas.microsoft.com/office/drawing/2014/main" id="{5566D2D9-870E-46CA-BA3E-A8326C5D67E0}"/>
            </a:ext>
          </a:extLst>
        </xdr:cNvPr>
        <xdr:cNvCxnSpPr/>
      </xdr:nvCxnSpPr>
      <xdr:spPr>
        <a:xfrm>
          <a:off x="3797300" y="9921240"/>
          <a:ext cx="8382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103505</xdr:rowOff>
    </xdr:from>
    <xdr:to>
      <xdr:col>15</xdr:col>
      <xdr:colOff>101600</xdr:colOff>
      <xdr:row>58</xdr:row>
      <xdr:rowOff>33655</xdr:rowOff>
    </xdr:to>
    <xdr:sp macro="" textlink="">
      <xdr:nvSpPr>
        <xdr:cNvPr id="181" name="楕円 180">
          <a:extLst>
            <a:ext uri="{FF2B5EF4-FFF2-40B4-BE49-F238E27FC236}">
              <a16:creationId xmlns:a16="http://schemas.microsoft.com/office/drawing/2014/main" id="{52482C46-3945-4AAC-A633-131B08B7274F}"/>
            </a:ext>
          </a:extLst>
        </xdr:cNvPr>
        <xdr:cNvSpPr/>
      </xdr:nvSpPr>
      <xdr:spPr>
        <a:xfrm>
          <a:off x="2857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57</xdr:row>
      <xdr:rowOff>154305</xdr:rowOff>
    </xdr:to>
    <xdr:cxnSp macro="">
      <xdr:nvCxnSpPr>
        <xdr:cNvPr id="182" name="直線コネクタ 181">
          <a:extLst>
            <a:ext uri="{FF2B5EF4-FFF2-40B4-BE49-F238E27FC236}">
              <a16:creationId xmlns:a16="http://schemas.microsoft.com/office/drawing/2014/main" id="{F3CBE87D-FB49-4A5C-88C0-C07A7D7FF260}"/>
            </a:ext>
          </a:extLst>
        </xdr:cNvPr>
        <xdr:cNvCxnSpPr/>
      </xdr:nvCxnSpPr>
      <xdr:spPr>
        <a:xfrm flipV="1">
          <a:off x="2908300" y="99212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103505</xdr:rowOff>
    </xdr:from>
    <xdr:to>
      <xdr:col>10</xdr:col>
      <xdr:colOff>165100</xdr:colOff>
      <xdr:row>58</xdr:row>
      <xdr:rowOff>33655</xdr:rowOff>
    </xdr:to>
    <xdr:sp macro="" textlink="">
      <xdr:nvSpPr>
        <xdr:cNvPr id="183" name="楕円 182">
          <a:extLst>
            <a:ext uri="{FF2B5EF4-FFF2-40B4-BE49-F238E27FC236}">
              <a16:creationId xmlns:a16="http://schemas.microsoft.com/office/drawing/2014/main" id="{F19245D1-288A-48E7-8117-4F6B3DF5A0E0}"/>
            </a:ext>
          </a:extLst>
        </xdr:cNvPr>
        <xdr:cNvSpPr/>
      </xdr:nvSpPr>
      <xdr:spPr>
        <a:xfrm>
          <a:off x="196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154305</xdr:rowOff>
    </xdr:from>
    <xdr:to>
      <xdr:col>15</xdr:col>
      <xdr:colOff>50800</xdr:colOff>
      <xdr:row>57</xdr:row>
      <xdr:rowOff>154305</xdr:rowOff>
    </xdr:to>
    <xdr:cxnSp macro="">
      <xdr:nvCxnSpPr>
        <xdr:cNvPr id="184" name="直線コネクタ 183">
          <a:extLst>
            <a:ext uri="{FF2B5EF4-FFF2-40B4-BE49-F238E27FC236}">
              <a16:creationId xmlns:a16="http://schemas.microsoft.com/office/drawing/2014/main" id="{19CAC1CA-DB62-4BFE-8FFC-85415183599F}"/>
            </a:ext>
          </a:extLst>
        </xdr:cNvPr>
        <xdr:cNvCxnSpPr/>
      </xdr:nvCxnSpPr>
      <xdr:spPr>
        <a:xfrm>
          <a:off x="2019300" y="9926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11447</xdr:rowOff>
    </xdr:from>
    <xdr:ext cx="405111" cy="259045"/>
    <xdr:sp macro="" textlink="">
      <xdr:nvSpPr>
        <xdr:cNvPr id="185" name="n_1aveValue【体育館・プール】&#10;有形固定資産減価償却率">
          <a:extLst>
            <a:ext uri="{FF2B5EF4-FFF2-40B4-BE49-F238E27FC236}">
              <a16:creationId xmlns:a16="http://schemas.microsoft.com/office/drawing/2014/main" id="{9FBF8DD7-4904-4B1A-BA88-6B07B5EE3BA7}"/>
            </a:ext>
          </a:extLst>
        </xdr:cNvPr>
        <xdr:cNvSpPr txBox="1"/>
      </xdr:nvSpPr>
      <xdr:spPr>
        <a:xfrm>
          <a:off x="35820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60977</xdr:rowOff>
    </xdr:from>
    <xdr:ext cx="405111" cy="259045"/>
    <xdr:sp macro="" textlink="">
      <xdr:nvSpPr>
        <xdr:cNvPr id="186" name="n_2aveValue【体育館・プール】&#10;有形固定資産減価償却率">
          <a:extLst>
            <a:ext uri="{FF2B5EF4-FFF2-40B4-BE49-F238E27FC236}">
              <a16:creationId xmlns:a16="http://schemas.microsoft.com/office/drawing/2014/main" id="{1A03FABE-CBCC-4FA1-AC37-0E1627616107}"/>
            </a:ext>
          </a:extLst>
        </xdr:cNvPr>
        <xdr:cNvSpPr txBox="1"/>
      </xdr:nvSpPr>
      <xdr:spPr>
        <a:xfrm>
          <a:off x="2705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89552</xdr:rowOff>
    </xdr:from>
    <xdr:ext cx="405111" cy="259045"/>
    <xdr:sp macro="" textlink="">
      <xdr:nvSpPr>
        <xdr:cNvPr id="187" name="n_3aveValue【体育館・プール】&#10;有形固定資産減価償却率">
          <a:extLst>
            <a:ext uri="{FF2B5EF4-FFF2-40B4-BE49-F238E27FC236}">
              <a16:creationId xmlns:a16="http://schemas.microsoft.com/office/drawing/2014/main" id="{B78CBB73-B504-4482-BCFD-41316B8A4F6F}"/>
            </a:ext>
          </a:extLst>
        </xdr:cNvPr>
        <xdr:cNvSpPr txBox="1"/>
      </xdr:nvSpPr>
      <xdr:spPr>
        <a:xfrm>
          <a:off x="1816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88" name="n_1mainValue【体育館・プール】&#10;有形固定資産減価償却率">
          <a:extLst>
            <a:ext uri="{FF2B5EF4-FFF2-40B4-BE49-F238E27FC236}">
              <a16:creationId xmlns:a16="http://schemas.microsoft.com/office/drawing/2014/main" id="{8D361418-DA3B-4C41-9D38-208960E14C20}"/>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50182</xdr:rowOff>
    </xdr:from>
    <xdr:ext cx="405111" cy="259045"/>
    <xdr:sp macro="" textlink="">
      <xdr:nvSpPr>
        <xdr:cNvPr id="189" name="n_2mainValue【体育館・プール】&#10;有形固定資産減価償却率">
          <a:extLst>
            <a:ext uri="{FF2B5EF4-FFF2-40B4-BE49-F238E27FC236}">
              <a16:creationId xmlns:a16="http://schemas.microsoft.com/office/drawing/2014/main" id="{78B933A0-10C2-4141-B6DA-B05E285E2A08}"/>
            </a:ext>
          </a:extLst>
        </xdr:cNvPr>
        <xdr:cNvSpPr txBox="1"/>
      </xdr:nvSpPr>
      <xdr:spPr>
        <a:xfrm>
          <a:off x="2705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50182</xdr:rowOff>
    </xdr:from>
    <xdr:ext cx="405111" cy="259045"/>
    <xdr:sp macro="" textlink="">
      <xdr:nvSpPr>
        <xdr:cNvPr id="190" name="n_3mainValue【体育館・プール】&#10;有形固定資産減価償却率">
          <a:extLst>
            <a:ext uri="{FF2B5EF4-FFF2-40B4-BE49-F238E27FC236}">
              <a16:creationId xmlns:a16="http://schemas.microsoft.com/office/drawing/2014/main" id="{D7B3B123-D576-441C-BC16-D829171100D7}"/>
            </a:ext>
          </a:extLst>
        </xdr:cNvPr>
        <xdr:cNvSpPr txBox="1"/>
      </xdr:nvSpPr>
      <xdr:spPr>
        <a:xfrm>
          <a:off x="1816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50B4ADD-26D8-41C8-9091-36697260F4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72F0338E-73B0-44EF-8231-866EE3FE67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8F2C83D4-CD5E-419A-9E2D-16C6E170118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7C80ADE-21A3-4A0F-A0A3-0C226758BF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2D9C037B-1CB6-4AFF-98D1-C73C21DDBD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E18FBFC2-B473-4A10-A4B9-8163E364953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1638BFF-8ABD-4A3C-82AC-201EC0DCFC0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82DFE03D-3D12-4A16-9309-F67AFE8AB17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FB3AEB86-1545-4C87-BEE1-0196E9AA42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57B874A9-FF89-4F03-AC48-7E0445A9CD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76CBE396-66D9-4FBD-98E2-5FF9BA6D288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B0584D21-F3AC-42FE-BD80-8FE633A2C89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DE17BEE2-ABCF-4262-B2EF-E797B91BED5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86377</xdr:rowOff>
    </xdr:from>
    <xdr:ext cx="531299" cy="259045"/>
    <xdr:sp macro="" textlink="">
      <xdr:nvSpPr>
        <xdr:cNvPr id="204" name="テキスト ボックス 203">
          <a:extLst>
            <a:ext uri="{FF2B5EF4-FFF2-40B4-BE49-F238E27FC236}">
              <a16:creationId xmlns:a16="http://schemas.microsoft.com/office/drawing/2014/main" id="{A38466A2-48CA-4080-A224-AC79A59D404C}"/>
            </a:ext>
          </a:extLst>
        </xdr:cNvPr>
        <xdr:cNvSpPr txBox="1"/>
      </xdr:nvSpPr>
      <xdr:spPr>
        <a:xfrm>
          <a:off x="6072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BBAA9843-BE5A-495C-8DDA-24521C704DF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06" name="テキスト ボックス 205">
          <a:extLst>
            <a:ext uri="{FF2B5EF4-FFF2-40B4-BE49-F238E27FC236}">
              <a16:creationId xmlns:a16="http://schemas.microsoft.com/office/drawing/2014/main" id="{08FA8C9C-56F2-4048-9D0A-8288694546CB}"/>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5D5F0A37-5A6A-4B2B-AF66-CB6CC7B7428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08" name="テキスト ボックス 207">
          <a:extLst>
            <a:ext uri="{FF2B5EF4-FFF2-40B4-BE49-F238E27FC236}">
              <a16:creationId xmlns:a16="http://schemas.microsoft.com/office/drawing/2014/main" id="{3766C078-E5C9-4F29-A80D-CBD1EC55D972}"/>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70D1E026-8282-4568-907D-0F7C9A2CC48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0" name="テキスト ボックス 209">
          <a:extLst>
            <a:ext uri="{FF2B5EF4-FFF2-40B4-BE49-F238E27FC236}">
              <a16:creationId xmlns:a16="http://schemas.microsoft.com/office/drawing/2014/main" id="{DA2EAF60-4C03-482F-8640-8214134D21D2}"/>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FEC8B8B-60DC-4AA4-B039-7FC17CE484C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80284</xdr:rowOff>
    </xdr:from>
    <xdr:to>
      <xdr:col>54</xdr:col>
      <xdr:colOff>189865</xdr:colOff>
      <xdr:row>63</xdr:row>
      <xdr:rowOff>171084</xdr:rowOff>
    </xdr:to>
    <xdr:cxnSp macro="">
      <xdr:nvCxnSpPr>
        <xdr:cNvPr id="212" name="直線コネクタ 211">
          <a:extLst>
            <a:ext uri="{FF2B5EF4-FFF2-40B4-BE49-F238E27FC236}">
              <a16:creationId xmlns:a16="http://schemas.microsoft.com/office/drawing/2014/main" id="{EF6FCBA2-6212-4163-B68B-620F8238AC26}"/>
            </a:ext>
          </a:extLst>
        </xdr:cNvPr>
        <xdr:cNvCxnSpPr/>
      </xdr:nvCxnSpPr>
      <xdr:spPr>
        <a:xfrm flipV="1">
          <a:off x="10476865" y="9681484"/>
          <a:ext cx="0" cy="129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6689</xdr:rowOff>
    </xdr:from>
    <xdr:ext cx="469744" cy="259045"/>
    <xdr:sp macro="" textlink="">
      <xdr:nvSpPr>
        <xdr:cNvPr id="213" name="【体育館・プール】&#10;一人当たり面積最小値テキスト">
          <a:extLst>
            <a:ext uri="{FF2B5EF4-FFF2-40B4-BE49-F238E27FC236}">
              <a16:creationId xmlns:a16="http://schemas.microsoft.com/office/drawing/2014/main" id="{E6A94B61-F507-4542-B112-3A7A325453CA}"/>
            </a:ext>
          </a:extLst>
        </xdr:cNvPr>
        <xdr:cNvSpPr txBox="1"/>
      </xdr:nvSpPr>
      <xdr:spPr>
        <a:xfrm>
          <a:off x="10515600" y="1097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171084</xdr:rowOff>
    </xdr:from>
    <xdr:to>
      <xdr:col>55</xdr:col>
      <xdr:colOff>88900</xdr:colOff>
      <xdr:row>63</xdr:row>
      <xdr:rowOff>171084</xdr:rowOff>
    </xdr:to>
    <xdr:cxnSp macro="">
      <xdr:nvCxnSpPr>
        <xdr:cNvPr id="214" name="直線コネクタ 213">
          <a:extLst>
            <a:ext uri="{FF2B5EF4-FFF2-40B4-BE49-F238E27FC236}">
              <a16:creationId xmlns:a16="http://schemas.microsoft.com/office/drawing/2014/main" id="{FBAC8377-6454-4365-879A-5621634CEF74}"/>
            </a:ext>
          </a:extLst>
        </xdr:cNvPr>
        <xdr:cNvCxnSpPr/>
      </xdr:nvCxnSpPr>
      <xdr:spPr>
        <a:xfrm>
          <a:off x="10388600" y="10972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26961</xdr:rowOff>
    </xdr:from>
    <xdr:ext cx="534377" cy="259045"/>
    <xdr:sp macro="" textlink="">
      <xdr:nvSpPr>
        <xdr:cNvPr id="215" name="【体育館・プール】&#10;一人当たり面積最大値テキスト">
          <a:extLst>
            <a:ext uri="{FF2B5EF4-FFF2-40B4-BE49-F238E27FC236}">
              <a16:creationId xmlns:a16="http://schemas.microsoft.com/office/drawing/2014/main" id="{02C4D297-4C0E-4406-A1B3-22ED118C5824}"/>
            </a:ext>
          </a:extLst>
        </xdr:cNvPr>
        <xdr:cNvSpPr txBox="1"/>
      </xdr:nvSpPr>
      <xdr:spPr>
        <a:xfrm>
          <a:off x="10515600" y="94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80284</xdr:rowOff>
    </xdr:from>
    <xdr:to>
      <xdr:col>55</xdr:col>
      <xdr:colOff>88900</xdr:colOff>
      <xdr:row>56</xdr:row>
      <xdr:rowOff>80284</xdr:rowOff>
    </xdr:to>
    <xdr:cxnSp macro="">
      <xdr:nvCxnSpPr>
        <xdr:cNvPr id="216" name="直線コネクタ 215">
          <a:extLst>
            <a:ext uri="{FF2B5EF4-FFF2-40B4-BE49-F238E27FC236}">
              <a16:creationId xmlns:a16="http://schemas.microsoft.com/office/drawing/2014/main" id="{05206787-763A-45F4-889A-80D882E45804}"/>
            </a:ext>
          </a:extLst>
        </xdr:cNvPr>
        <xdr:cNvCxnSpPr/>
      </xdr:nvCxnSpPr>
      <xdr:spPr>
        <a:xfrm>
          <a:off x="10388600" y="968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95590</xdr:rowOff>
    </xdr:from>
    <xdr:ext cx="469744" cy="259045"/>
    <xdr:sp macro="" textlink="">
      <xdr:nvSpPr>
        <xdr:cNvPr id="217" name="【体育館・プール】&#10;一人当たり面積平均値テキスト">
          <a:extLst>
            <a:ext uri="{FF2B5EF4-FFF2-40B4-BE49-F238E27FC236}">
              <a16:creationId xmlns:a16="http://schemas.microsoft.com/office/drawing/2014/main" id="{11A21331-D014-450E-9799-DA510CF087A4}"/>
            </a:ext>
          </a:extLst>
        </xdr:cNvPr>
        <xdr:cNvSpPr txBox="1"/>
      </xdr:nvSpPr>
      <xdr:spPr>
        <a:xfrm>
          <a:off x="10515600" y="10725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72713</xdr:rowOff>
    </xdr:from>
    <xdr:to>
      <xdr:col>55</xdr:col>
      <xdr:colOff>50800</xdr:colOff>
      <xdr:row>64</xdr:row>
      <xdr:rowOff>2863</xdr:rowOff>
    </xdr:to>
    <xdr:sp macro="" textlink="">
      <xdr:nvSpPr>
        <xdr:cNvPr id="218" name="フローチャート: 判断 217">
          <a:extLst>
            <a:ext uri="{FF2B5EF4-FFF2-40B4-BE49-F238E27FC236}">
              <a16:creationId xmlns:a16="http://schemas.microsoft.com/office/drawing/2014/main" id="{975BDCEA-9999-4C63-9DD9-A5E99AD4E6B8}"/>
            </a:ext>
          </a:extLst>
        </xdr:cNvPr>
        <xdr:cNvSpPr/>
      </xdr:nvSpPr>
      <xdr:spPr>
        <a:xfrm>
          <a:off x="10426700" y="108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103528</xdr:rowOff>
    </xdr:from>
    <xdr:to>
      <xdr:col>50</xdr:col>
      <xdr:colOff>165100</xdr:colOff>
      <xdr:row>64</xdr:row>
      <xdr:rowOff>33678</xdr:rowOff>
    </xdr:to>
    <xdr:sp macro="" textlink="">
      <xdr:nvSpPr>
        <xdr:cNvPr id="219" name="フローチャート: 判断 218">
          <a:extLst>
            <a:ext uri="{FF2B5EF4-FFF2-40B4-BE49-F238E27FC236}">
              <a16:creationId xmlns:a16="http://schemas.microsoft.com/office/drawing/2014/main" id="{212BAEDF-3C7D-409B-9DEF-B00AE1D7B206}"/>
            </a:ext>
          </a:extLst>
        </xdr:cNvPr>
        <xdr:cNvSpPr/>
      </xdr:nvSpPr>
      <xdr:spPr>
        <a:xfrm>
          <a:off x="9588500" y="1090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108374</xdr:rowOff>
    </xdr:from>
    <xdr:to>
      <xdr:col>46</xdr:col>
      <xdr:colOff>38100</xdr:colOff>
      <xdr:row>64</xdr:row>
      <xdr:rowOff>38524</xdr:rowOff>
    </xdr:to>
    <xdr:sp macro="" textlink="">
      <xdr:nvSpPr>
        <xdr:cNvPr id="220" name="フローチャート: 判断 219">
          <a:extLst>
            <a:ext uri="{FF2B5EF4-FFF2-40B4-BE49-F238E27FC236}">
              <a16:creationId xmlns:a16="http://schemas.microsoft.com/office/drawing/2014/main" id="{07FCB7A2-85CD-4941-AE73-C6BFFE3823A5}"/>
            </a:ext>
          </a:extLst>
        </xdr:cNvPr>
        <xdr:cNvSpPr/>
      </xdr:nvSpPr>
      <xdr:spPr>
        <a:xfrm>
          <a:off x="8699500" y="1090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110294</xdr:rowOff>
    </xdr:from>
    <xdr:to>
      <xdr:col>41</xdr:col>
      <xdr:colOff>101600</xdr:colOff>
      <xdr:row>64</xdr:row>
      <xdr:rowOff>40444</xdr:rowOff>
    </xdr:to>
    <xdr:sp macro="" textlink="">
      <xdr:nvSpPr>
        <xdr:cNvPr id="221" name="フローチャート: 判断 220">
          <a:extLst>
            <a:ext uri="{FF2B5EF4-FFF2-40B4-BE49-F238E27FC236}">
              <a16:creationId xmlns:a16="http://schemas.microsoft.com/office/drawing/2014/main" id="{7DA65E55-2771-4F1B-A991-DE85063B3797}"/>
            </a:ext>
          </a:extLst>
        </xdr:cNvPr>
        <xdr:cNvSpPr/>
      </xdr:nvSpPr>
      <xdr:spPr>
        <a:xfrm>
          <a:off x="7810500" y="1091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5AA9E9F1-0E85-4523-B817-ACF069B5457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8C1C9CDD-7F3F-4CA0-9188-63D7E9AD942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A71B8F2-4F1D-45FD-AAC9-3040663C4E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D900372-8968-4EB7-9E26-2225516B80C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9432523-A243-46BA-A1CE-028E79EC01B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112398</xdr:rowOff>
    </xdr:from>
    <xdr:to>
      <xdr:col>55</xdr:col>
      <xdr:colOff>50800</xdr:colOff>
      <xdr:row>64</xdr:row>
      <xdr:rowOff>42548</xdr:rowOff>
    </xdr:to>
    <xdr:sp macro="" textlink="">
      <xdr:nvSpPr>
        <xdr:cNvPr id="227" name="楕円 226">
          <a:extLst>
            <a:ext uri="{FF2B5EF4-FFF2-40B4-BE49-F238E27FC236}">
              <a16:creationId xmlns:a16="http://schemas.microsoft.com/office/drawing/2014/main" id="{B775E325-AAB5-451D-AB27-1F6CB6DE62A4}"/>
            </a:ext>
          </a:extLst>
        </xdr:cNvPr>
        <xdr:cNvSpPr/>
      </xdr:nvSpPr>
      <xdr:spPr>
        <a:xfrm>
          <a:off x="10426700" y="1091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51140</xdr:rowOff>
    </xdr:from>
    <xdr:ext cx="469744" cy="259045"/>
    <xdr:sp macro="" textlink="">
      <xdr:nvSpPr>
        <xdr:cNvPr id="228" name="【体育館・プール】&#10;一人当たり面積該当値テキスト">
          <a:extLst>
            <a:ext uri="{FF2B5EF4-FFF2-40B4-BE49-F238E27FC236}">
              <a16:creationId xmlns:a16="http://schemas.microsoft.com/office/drawing/2014/main" id="{396605E3-5689-4D72-BE0D-C21967C0FB39}"/>
            </a:ext>
          </a:extLst>
        </xdr:cNvPr>
        <xdr:cNvSpPr txBox="1"/>
      </xdr:nvSpPr>
      <xdr:spPr>
        <a:xfrm>
          <a:off x="10515600" y="108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112557</xdr:rowOff>
    </xdr:from>
    <xdr:to>
      <xdr:col>50</xdr:col>
      <xdr:colOff>165100</xdr:colOff>
      <xdr:row>64</xdr:row>
      <xdr:rowOff>42707</xdr:rowOff>
    </xdr:to>
    <xdr:sp macro="" textlink="">
      <xdr:nvSpPr>
        <xdr:cNvPr id="229" name="楕円 228">
          <a:extLst>
            <a:ext uri="{FF2B5EF4-FFF2-40B4-BE49-F238E27FC236}">
              <a16:creationId xmlns:a16="http://schemas.microsoft.com/office/drawing/2014/main" id="{F4DC4170-BC39-49D3-BD14-6E11E8BC282A}"/>
            </a:ext>
          </a:extLst>
        </xdr:cNvPr>
        <xdr:cNvSpPr/>
      </xdr:nvSpPr>
      <xdr:spPr>
        <a:xfrm>
          <a:off x="9588500" y="109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163198</xdr:rowOff>
    </xdr:from>
    <xdr:to>
      <xdr:col>55</xdr:col>
      <xdr:colOff>0</xdr:colOff>
      <xdr:row>63</xdr:row>
      <xdr:rowOff>163357</xdr:rowOff>
    </xdr:to>
    <xdr:cxnSp macro="">
      <xdr:nvCxnSpPr>
        <xdr:cNvPr id="230" name="直線コネクタ 229">
          <a:extLst>
            <a:ext uri="{FF2B5EF4-FFF2-40B4-BE49-F238E27FC236}">
              <a16:creationId xmlns:a16="http://schemas.microsoft.com/office/drawing/2014/main" id="{BDB855FE-E840-453C-961C-B2B9B73ED9BF}"/>
            </a:ext>
          </a:extLst>
        </xdr:cNvPr>
        <xdr:cNvCxnSpPr/>
      </xdr:nvCxnSpPr>
      <xdr:spPr>
        <a:xfrm flipV="1">
          <a:off x="9639300" y="10964548"/>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112649</xdr:rowOff>
    </xdr:from>
    <xdr:to>
      <xdr:col>46</xdr:col>
      <xdr:colOff>38100</xdr:colOff>
      <xdr:row>64</xdr:row>
      <xdr:rowOff>42799</xdr:rowOff>
    </xdr:to>
    <xdr:sp macro="" textlink="">
      <xdr:nvSpPr>
        <xdr:cNvPr id="231" name="楕円 230">
          <a:extLst>
            <a:ext uri="{FF2B5EF4-FFF2-40B4-BE49-F238E27FC236}">
              <a16:creationId xmlns:a16="http://schemas.microsoft.com/office/drawing/2014/main" id="{46BF5463-DE1C-44D1-80C6-89A72D091CD4}"/>
            </a:ext>
          </a:extLst>
        </xdr:cNvPr>
        <xdr:cNvSpPr/>
      </xdr:nvSpPr>
      <xdr:spPr>
        <a:xfrm>
          <a:off x="8699500" y="1091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163357</xdr:rowOff>
    </xdr:from>
    <xdr:to>
      <xdr:col>50</xdr:col>
      <xdr:colOff>114300</xdr:colOff>
      <xdr:row>63</xdr:row>
      <xdr:rowOff>163449</xdr:rowOff>
    </xdr:to>
    <xdr:cxnSp macro="">
      <xdr:nvCxnSpPr>
        <xdr:cNvPr id="232" name="直線コネクタ 231">
          <a:extLst>
            <a:ext uri="{FF2B5EF4-FFF2-40B4-BE49-F238E27FC236}">
              <a16:creationId xmlns:a16="http://schemas.microsoft.com/office/drawing/2014/main" id="{435D472A-E63B-4A87-BA58-D17173B73ECB}"/>
            </a:ext>
          </a:extLst>
        </xdr:cNvPr>
        <xdr:cNvCxnSpPr/>
      </xdr:nvCxnSpPr>
      <xdr:spPr>
        <a:xfrm flipV="1">
          <a:off x="8750300" y="1096470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112261</xdr:rowOff>
    </xdr:from>
    <xdr:to>
      <xdr:col>41</xdr:col>
      <xdr:colOff>101600</xdr:colOff>
      <xdr:row>64</xdr:row>
      <xdr:rowOff>42411</xdr:rowOff>
    </xdr:to>
    <xdr:sp macro="" textlink="">
      <xdr:nvSpPr>
        <xdr:cNvPr id="233" name="楕円 232">
          <a:extLst>
            <a:ext uri="{FF2B5EF4-FFF2-40B4-BE49-F238E27FC236}">
              <a16:creationId xmlns:a16="http://schemas.microsoft.com/office/drawing/2014/main" id="{A04E0FA2-26CB-4C8A-93E6-49677D846EEA}"/>
            </a:ext>
          </a:extLst>
        </xdr:cNvPr>
        <xdr:cNvSpPr/>
      </xdr:nvSpPr>
      <xdr:spPr>
        <a:xfrm>
          <a:off x="7810500" y="109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163061</xdr:rowOff>
    </xdr:from>
    <xdr:to>
      <xdr:col>45</xdr:col>
      <xdr:colOff>177800</xdr:colOff>
      <xdr:row>63</xdr:row>
      <xdr:rowOff>163449</xdr:rowOff>
    </xdr:to>
    <xdr:cxnSp macro="">
      <xdr:nvCxnSpPr>
        <xdr:cNvPr id="234" name="直線コネクタ 233">
          <a:extLst>
            <a:ext uri="{FF2B5EF4-FFF2-40B4-BE49-F238E27FC236}">
              <a16:creationId xmlns:a16="http://schemas.microsoft.com/office/drawing/2014/main" id="{68436846-D388-450B-9FCF-CFFCF0F574D5}"/>
            </a:ext>
          </a:extLst>
        </xdr:cNvPr>
        <xdr:cNvCxnSpPr/>
      </xdr:nvCxnSpPr>
      <xdr:spPr>
        <a:xfrm>
          <a:off x="7861300" y="10964411"/>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50205</xdr:rowOff>
    </xdr:from>
    <xdr:ext cx="469744" cy="259045"/>
    <xdr:sp macro="" textlink="">
      <xdr:nvSpPr>
        <xdr:cNvPr id="235" name="n_1aveValue【体育館・プール】&#10;一人当たり面積">
          <a:extLst>
            <a:ext uri="{FF2B5EF4-FFF2-40B4-BE49-F238E27FC236}">
              <a16:creationId xmlns:a16="http://schemas.microsoft.com/office/drawing/2014/main" id="{7DA85276-973A-4459-B5C3-AA2117BB71E3}"/>
            </a:ext>
          </a:extLst>
        </xdr:cNvPr>
        <xdr:cNvSpPr txBox="1"/>
      </xdr:nvSpPr>
      <xdr:spPr>
        <a:xfrm>
          <a:off x="9391727" y="106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55051</xdr:rowOff>
    </xdr:from>
    <xdr:ext cx="469744" cy="259045"/>
    <xdr:sp macro="" textlink="">
      <xdr:nvSpPr>
        <xdr:cNvPr id="236" name="n_2aveValue【体育館・プール】&#10;一人当たり面積">
          <a:extLst>
            <a:ext uri="{FF2B5EF4-FFF2-40B4-BE49-F238E27FC236}">
              <a16:creationId xmlns:a16="http://schemas.microsoft.com/office/drawing/2014/main" id="{C4E3BD1D-1AD3-427A-B466-982DCC437E65}"/>
            </a:ext>
          </a:extLst>
        </xdr:cNvPr>
        <xdr:cNvSpPr txBox="1"/>
      </xdr:nvSpPr>
      <xdr:spPr>
        <a:xfrm>
          <a:off x="8515427" y="1068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56971</xdr:rowOff>
    </xdr:from>
    <xdr:ext cx="469744" cy="259045"/>
    <xdr:sp macro="" textlink="">
      <xdr:nvSpPr>
        <xdr:cNvPr id="237" name="n_3aveValue【体育館・プール】&#10;一人当たり面積">
          <a:extLst>
            <a:ext uri="{FF2B5EF4-FFF2-40B4-BE49-F238E27FC236}">
              <a16:creationId xmlns:a16="http://schemas.microsoft.com/office/drawing/2014/main" id="{2BA61832-BC81-4196-9AC4-4CB85AFDFB84}"/>
            </a:ext>
          </a:extLst>
        </xdr:cNvPr>
        <xdr:cNvSpPr txBox="1"/>
      </xdr:nvSpPr>
      <xdr:spPr>
        <a:xfrm>
          <a:off x="7626427" y="1068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33834</xdr:rowOff>
    </xdr:from>
    <xdr:ext cx="469744" cy="259045"/>
    <xdr:sp macro="" textlink="">
      <xdr:nvSpPr>
        <xdr:cNvPr id="238" name="n_1mainValue【体育館・プール】&#10;一人当たり面積">
          <a:extLst>
            <a:ext uri="{FF2B5EF4-FFF2-40B4-BE49-F238E27FC236}">
              <a16:creationId xmlns:a16="http://schemas.microsoft.com/office/drawing/2014/main" id="{5F52EB0F-2293-4E83-AC5A-E903ECF72BAC}"/>
            </a:ext>
          </a:extLst>
        </xdr:cNvPr>
        <xdr:cNvSpPr txBox="1"/>
      </xdr:nvSpPr>
      <xdr:spPr>
        <a:xfrm>
          <a:off x="9391727" y="1100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33926</xdr:rowOff>
    </xdr:from>
    <xdr:ext cx="469744" cy="259045"/>
    <xdr:sp macro="" textlink="">
      <xdr:nvSpPr>
        <xdr:cNvPr id="239" name="n_2mainValue【体育館・プール】&#10;一人当たり面積">
          <a:extLst>
            <a:ext uri="{FF2B5EF4-FFF2-40B4-BE49-F238E27FC236}">
              <a16:creationId xmlns:a16="http://schemas.microsoft.com/office/drawing/2014/main" id="{152D6ECE-0DB2-4BFC-B3EE-8D58AF0C3EF6}"/>
            </a:ext>
          </a:extLst>
        </xdr:cNvPr>
        <xdr:cNvSpPr txBox="1"/>
      </xdr:nvSpPr>
      <xdr:spPr>
        <a:xfrm>
          <a:off x="8515427" y="1100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33538</xdr:rowOff>
    </xdr:from>
    <xdr:ext cx="469744" cy="259045"/>
    <xdr:sp macro="" textlink="">
      <xdr:nvSpPr>
        <xdr:cNvPr id="240" name="n_3mainValue【体育館・プール】&#10;一人当たり面積">
          <a:extLst>
            <a:ext uri="{FF2B5EF4-FFF2-40B4-BE49-F238E27FC236}">
              <a16:creationId xmlns:a16="http://schemas.microsoft.com/office/drawing/2014/main" id="{AD7537F6-C7B1-44CD-A0F0-27BCB2A26385}"/>
            </a:ext>
          </a:extLst>
        </xdr:cNvPr>
        <xdr:cNvSpPr txBox="1"/>
      </xdr:nvSpPr>
      <xdr:spPr>
        <a:xfrm>
          <a:off x="7626427" y="1100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433A17B0-DCB0-40F2-A6C6-0EF5F1E3F4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19ED4436-537C-4BEB-ACF2-3AB338EBE9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8D769483-BFB3-46B4-A533-5A585AAA96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BFA2F17E-6706-498D-91BA-8E0B6C38789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87DE3DB0-CAC7-4BE0-9A76-8A8357E950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D2045725-6271-40FF-B9EA-54B942CF20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4C63803F-FFC9-4635-9C34-834BD6A19AB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ADC2CEE0-DF66-434D-A18F-29AA492481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EEEE39B5-43AD-4AE1-928C-4427DDF8FBC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B1909DF-BF0A-4BBA-8112-2AEABB7C36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678C80CA-A5AE-4933-B8AE-D1B326347A3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a:extLst>
            <a:ext uri="{FF2B5EF4-FFF2-40B4-BE49-F238E27FC236}">
              <a16:creationId xmlns:a16="http://schemas.microsoft.com/office/drawing/2014/main" id="{6D14393C-92FB-4CB4-9406-D9A72839CC4D}"/>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BAEA1552-C991-445D-91C1-D499FC70AE3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238FAE52-848E-4BE4-8A8E-8510921B4D6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9AF858D8-F506-4032-A573-11F49794CFA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F99925AC-1D9F-43DC-A4CE-1459C267555D}"/>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1937B163-6F71-43E8-9323-CA2F5BFB987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31840A9F-2754-4B59-BC3A-BA58AF214ED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DB9649DD-4059-4696-A63D-55E6596EEFA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76051F02-1359-408E-9B5F-FE4FB310301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9DFB8603-E092-4CBA-816C-F461997ADC3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a:extLst>
            <a:ext uri="{FF2B5EF4-FFF2-40B4-BE49-F238E27FC236}">
              <a16:creationId xmlns:a16="http://schemas.microsoft.com/office/drawing/2014/main" id="{FD3DE177-6E99-41EE-A917-29A142DECF3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EE875D1-2019-46E3-B289-7BB3FCA6E87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9BE8727B-E1CC-4DB3-852D-CE1313A8642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5104E614-A150-4918-9206-14BD171809A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157299</xdr:rowOff>
    </xdr:to>
    <xdr:cxnSp macro="">
      <xdr:nvCxnSpPr>
        <xdr:cNvPr id="266" name="直線コネクタ 265">
          <a:extLst>
            <a:ext uri="{FF2B5EF4-FFF2-40B4-BE49-F238E27FC236}">
              <a16:creationId xmlns:a16="http://schemas.microsoft.com/office/drawing/2014/main" id="{920AC03C-11BB-48C4-9B4C-80781DF9FBF2}"/>
            </a:ext>
          </a:extLst>
        </xdr:cNvPr>
        <xdr:cNvCxnSpPr/>
      </xdr:nvCxnSpPr>
      <xdr:spPr>
        <a:xfrm flipV="1">
          <a:off x="4634865" y="1328057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161126</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4746A59C-CA57-4D05-B527-68B4747261A2}"/>
            </a:ext>
          </a:extLst>
        </xdr:cNvPr>
        <xdr:cNvSpPr txBox="1"/>
      </xdr:nvSpPr>
      <xdr:spPr>
        <a:xfrm>
          <a:off x="4673600" y="1473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157299</xdr:rowOff>
    </xdr:from>
    <xdr:to>
      <xdr:col>24</xdr:col>
      <xdr:colOff>152400</xdr:colOff>
      <xdr:row>85</xdr:row>
      <xdr:rowOff>157299</xdr:rowOff>
    </xdr:to>
    <xdr:cxnSp macro="">
      <xdr:nvCxnSpPr>
        <xdr:cNvPr id="268" name="直線コネクタ 267">
          <a:extLst>
            <a:ext uri="{FF2B5EF4-FFF2-40B4-BE49-F238E27FC236}">
              <a16:creationId xmlns:a16="http://schemas.microsoft.com/office/drawing/2014/main" id="{E2024159-2BDF-49A1-8C79-DD0EE78E1C43}"/>
            </a:ext>
          </a:extLst>
        </xdr:cNvPr>
        <xdr:cNvCxnSpPr/>
      </xdr:nvCxnSpPr>
      <xdr:spPr>
        <a:xfrm>
          <a:off x="4546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福祉施設】&#10;有形固定資産減価償却率最大値テキスト">
          <a:extLst>
            <a:ext uri="{FF2B5EF4-FFF2-40B4-BE49-F238E27FC236}">
              <a16:creationId xmlns:a16="http://schemas.microsoft.com/office/drawing/2014/main" id="{E537075C-A67B-4539-89BD-2FA7B68CB54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a:extLst>
            <a:ext uri="{FF2B5EF4-FFF2-40B4-BE49-F238E27FC236}">
              <a16:creationId xmlns:a16="http://schemas.microsoft.com/office/drawing/2014/main" id="{65301B44-6D7A-4956-9C60-7F205A0B80BC}"/>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104883</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4930881C-D6E0-4235-80D0-89DCD04A14C7}"/>
            </a:ext>
          </a:extLst>
        </xdr:cNvPr>
        <xdr:cNvSpPr txBox="1"/>
      </xdr:nvSpPr>
      <xdr:spPr>
        <a:xfrm>
          <a:off x="4673600" y="1364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72" name="フローチャート: 判断 271">
          <a:extLst>
            <a:ext uri="{FF2B5EF4-FFF2-40B4-BE49-F238E27FC236}">
              <a16:creationId xmlns:a16="http://schemas.microsoft.com/office/drawing/2014/main" id="{E2CC6A21-3AD4-4BFB-9293-DEF5CB4238F5}"/>
            </a:ext>
          </a:extLst>
        </xdr:cNvPr>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73842</xdr:rowOff>
    </xdr:from>
    <xdr:to>
      <xdr:col>20</xdr:col>
      <xdr:colOff>38100</xdr:colOff>
      <xdr:row>81</xdr:row>
      <xdr:rowOff>3992</xdr:rowOff>
    </xdr:to>
    <xdr:sp macro="" textlink="">
      <xdr:nvSpPr>
        <xdr:cNvPr id="273" name="フローチャート: 判断 272">
          <a:extLst>
            <a:ext uri="{FF2B5EF4-FFF2-40B4-BE49-F238E27FC236}">
              <a16:creationId xmlns:a16="http://schemas.microsoft.com/office/drawing/2014/main" id="{21F4AC5E-3572-44D1-ABF8-30534A98220C}"/>
            </a:ext>
          </a:extLst>
        </xdr:cNvPr>
        <xdr:cNvSpPr/>
      </xdr:nvSpPr>
      <xdr:spPr>
        <a:xfrm>
          <a:off x="3746500" y="1378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13426</xdr:rowOff>
    </xdr:from>
    <xdr:to>
      <xdr:col>15</xdr:col>
      <xdr:colOff>101600</xdr:colOff>
      <xdr:row>81</xdr:row>
      <xdr:rowOff>115026</xdr:rowOff>
    </xdr:to>
    <xdr:sp macro="" textlink="">
      <xdr:nvSpPr>
        <xdr:cNvPr id="274" name="フローチャート: 判断 273">
          <a:extLst>
            <a:ext uri="{FF2B5EF4-FFF2-40B4-BE49-F238E27FC236}">
              <a16:creationId xmlns:a16="http://schemas.microsoft.com/office/drawing/2014/main" id="{4260288B-015E-4B0C-BC8E-781679C341A5}"/>
            </a:ext>
          </a:extLst>
        </xdr:cNvPr>
        <xdr:cNvSpPr/>
      </xdr:nvSpPr>
      <xdr:spPr>
        <a:xfrm>
          <a:off x="2857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50981</xdr:rowOff>
    </xdr:from>
    <xdr:to>
      <xdr:col>10</xdr:col>
      <xdr:colOff>165100</xdr:colOff>
      <xdr:row>81</xdr:row>
      <xdr:rowOff>152581</xdr:rowOff>
    </xdr:to>
    <xdr:sp macro="" textlink="">
      <xdr:nvSpPr>
        <xdr:cNvPr id="275" name="フローチャート: 判断 274">
          <a:extLst>
            <a:ext uri="{FF2B5EF4-FFF2-40B4-BE49-F238E27FC236}">
              <a16:creationId xmlns:a16="http://schemas.microsoft.com/office/drawing/2014/main" id="{09B697A6-013A-4507-8E52-8EB622C38D30}"/>
            </a:ext>
          </a:extLst>
        </xdr:cNvPr>
        <xdr:cNvSpPr/>
      </xdr:nvSpPr>
      <xdr:spPr>
        <a:xfrm>
          <a:off x="1968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27241EE-53AC-4297-9BB5-64D42EB16D5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558C397-5107-4719-9010-03F33CEAB0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5398756-192D-46EB-B42D-1258F3A4A3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C046168-B773-4304-85B5-2933B10E75F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6B45B40-2231-4851-83B0-348A5FB1B0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81" name="楕円 280">
          <a:extLst>
            <a:ext uri="{FF2B5EF4-FFF2-40B4-BE49-F238E27FC236}">
              <a16:creationId xmlns:a16="http://schemas.microsoft.com/office/drawing/2014/main" id="{8B5E67C9-7C40-4DC3-A8AF-1CF11BD8FE22}"/>
            </a:ext>
          </a:extLst>
        </xdr:cNvPr>
        <xdr:cNvSpPr/>
      </xdr:nvSpPr>
      <xdr:spPr>
        <a:xfrm>
          <a:off x="4584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106153</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6986489F-60F2-4EBA-9DFB-9FE600896708}"/>
            </a:ext>
          </a:extLst>
        </xdr:cNvPr>
        <xdr:cNvSpPr txBox="1"/>
      </xdr:nvSpPr>
      <xdr:spPr>
        <a:xfrm>
          <a:off x="4673600" y="1382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163649</xdr:rowOff>
    </xdr:from>
    <xdr:to>
      <xdr:col>20</xdr:col>
      <xdr:colOff>38100</xdr:colOff>
      <xdr:row>81</xdr:row>
      <xdr:rowOff>93799</xdr:rowOff>
    </xdr:to>
    <xdr:sp macro="" textlink="">
      <xdr:nvSpPr>
        <xdr:cNvPr id="283" name="楕円 282">
          <a:extLst>
            <a:ext uri="{FF2B5EF4-FFF2-40B4-BE49-F238E27FC236}">
              <a16:creationId xmlns:a16="http://schemas.microsoft.com/office/drawing/2014/main" id="{59C11BA5-4728-47EE-AE76-D35126521CC7}"/>
            </a:ext>
          </a:extLst>
        </xdr:cNvPr>
        <xdr:cNvSpPr/>
      </xdr:nvSpPr>
      <xdr:spPr>
        <a:xfrm>
          <a:off x="3746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7076</xdr:rowOff>
    </xdr:from>
    <xdr:to>
      <xdr:col>24</xdr:col>
      <xdr:colOff>63500</xdr:colOff>
      <xdr:row>81</xdr:row>
      <xdr:rowOff>42999</xdr:rowOff>
    </xdr:to>
    <xdr:cxnSp macro="">
      <xdr:nvCxnSpPr>
        <xdr:cNvPr id="284" name="直線コネクタ 283">
          <a:extLst>
            <a:ext uri="{FF2B5EF4-FFF2-40B4-BE49-F238E27FC236}">
              <a16:creationId xmlns:a16="http://schemas.microsoft.com/office/drawing/2014/main" id="{EE873008-C32B-4AFE-8499-3EDD5351AAFB}"/>
            </a:ext>
          </a:extLst>
        </xdr:cNvPr>
        <xdr:cNvCxnSpPr/>
      </xdr:nvCxnSpPr>
      <xdr:spPr>
        <a:xfrm flipV="1">
          <a:off x="3797300" y="138945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163649</xdr:rowOff>
    </xdr:from>
    <xdr:to>
      <xdr:col>15</xdr:col>
      <xdr:colOff>101600</xdr:colOff>
      <xdr:row>84</xdr:row>
      <xdr:rowOff>93799</xdr:rowOff>
    </xdr:to>
    <xdr:sp macro="" textlink="">
      <xdr:nvSpPr>
        <xdr:cNvPr id="285" name="楕円 284">
          <a:extLst>
            <a:ext uri="{FF2B5EF4-FFF2-40B4-BE49-F238E27FC236}">
              <a16:creationId xmlns:a16="http://schemas.microsoft.com/office/drawing/2014/main" id="{0EF84155-C160-46E1-8620-DEFEFF1F9506}"/>
            </a:ext>
          </a:extLst>
        </xdr:cNvPr>
        <xdr:cNvSpPr/>
      </xdr:nvSpPr>
      <xdr:spPr>
        <a:xfrm>
          <a:off x="2857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42999</xdr:rowOff>
    </xdr:from>
    <xdr:to>
      <xdr:col>19</xdr:col>
      <xdr:colOff>177800</xdr:colOff>
      <xdr:row>84</xdr:row>
      <xdr:rowOff>42999</xdr:rowOff>
    </xdr:to>
    <xdr:cxnSp macro="">
      <xdr:nvCxnSpPr>
        <xdr:cNvPr id="286" name="直線コネクタ 285">
          <a:extLst>
            <a:ext uri="{FF2B5EF4-FFF2-40B4-BE49-F238E27FC236}">
              <a16:creationId xmlns:a16="http://schemas.microsoft.com/office/drawing/2014/main" id="{044A7884-C01D-4EF3-A416-5BEF7F4A365F}"/>
            </a:ext>
          </a:extLst>
        </xdr:cNvPr>
        <xdr:cNvCxnSpPr/>
      </xdr:nvCxnSpPr>
      <xdr:spPr>
        <a:xfrm flipV="1">
          <a:off x="2908300" y="13930449"/>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20519</xdr:rowOff>
    </xdr:from>
    <xdr:ext cx="405111" cy="259045"/>
    <xdr:sp macro="" textlink="">
      <xdr:nvSpPr>
        <xdr:cNvPr id="287" name="n_1aveValue【福祉施設】&#10;有形固定資産減価償却率">
          <a:extLst>
            <a:ext uri="{FF2B5EF4-FFF2-40B4-BE49-F238E27FC236}">
              <a16:creationId xmlns:a16="http://schemas.microsoft.com/office/drawing/2014/main" id="{5D7C8475-1189-4B9B-BA71-63FE4D237CCA}"/>
            </a:ext>
          </a:extLst>
        </xdr:cNvPr>
        <xdr:cNvSpPr txBox="1"/>
      </xdr:nvSpPr>
      <xdr:spPr>
        <a:xfrm>
          <a:off x="3582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131553</xdr:rowOff>
    </xdr:from>
    <xdr:ext cx="405111" cy="259045"/>
    <xdr:sp macro="" textlink="">
      <xdr:nvSpPr>
        <xdr:cNvPr id="288" name="n_2aveValue【福祉施設】&#10;有形固定資産減価償却率">
          <a:extLst>
            <a:ext uri="{FF2B5EF4-FFF2-40B4-BE49-F238E27FC236}">
              <a16:creationId xmlns:a16="http://schemas.microsoft.com/office/drawing/2014/main" id="{3F42D9DE-4AF3-4DD5-BEB6-936757ADA83B}"/>
            </a:ext>
          </a:extLst>
        </xdr:cNvPr>
        <xdr:cNvSpPr txBox="1"/>
      </xdr:nvSpPr>
      <xdr:spPr>
        <a:xfrm>
          <a:off x="2705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169108</xdr:rowOff>
    </xdr:from>
    <xdr:ext cx="405111" cy="259045"/>
    <xdr:sp macro="" textlink="">
      <xdr:nvSpPr>
        <xdr:cNvPr id="289" name="n_3aveValue【福祉施設】&#10;有形固定資産減価償却率">
          <a:extLst>
            <a:ext uri="{FF2B5EF4-FFF2-40B4-BE49-F238E27FC236}">
              <a16:creationId xmlns:a16="http://schemas.microsoft.com/office/drawing/2014/main" id="{AAD5EA07-4FD3-4FDE-A5FF-34AB8BE356E9}"/>
            </a:ext>
          </a:extLst>
        </xdr:cNvPr>
        <xdr:cNvSpPr txBox="1"/>
      </xdr:nvSpPr>
      <xdr:spPr>
        <a:xfrm>
          <a:off x="18167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84926</xdr:rowOff>
    </xdr:from>
    <xdr:ext cx="405111" cy="259045"/>
    <xdr:sp macro="" textlink="">
      <xdr:nvSpPr>
        <xdr:cNvPr id="290" name="n_1mainValue【福祉施設】&#10;有形固定資産減価償却率">
          <a:extLst>
            <a:ext uri="{FF2B5EF4-FFF2-40B4-BE49-F238E27FC236}">
              <a16:creationId xmlns:a16="http://schemas.microsoft.com/office/drawing/2014/main" id="{856449B9-4B76-4D14-AF99-5BF1AA108CFE}"/>
            </a:ext>
          </a:extLst>
        </xdr:cNvPr>
        <xdr:cNvSpPr txBox="1"/>
      </xdr:nvSpPr>
      <xdr:spPr>
        <a:xfrm>
          <a:off x="3582044" y="1397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84926</xdr:rowOff>
    </xdr:from>
    <xdr:ext cx="405111" cy="259045"/>
    <xdr:sp macro="" textlink="">
      <xdr:nvSpPr>
        <xdr:cNvPr id="291" name="n_2mainValue【福祉施設】&#10;有形固定資産減価償却率">
          <a:extLst>
            <a:ext uri="{FF2B5EF4-FFF2-40B4-BE49-F238E27FC236}">
              <a16:creationId xmlns:a16="http://schemas.microsoft.com/office/drawing/2014/main" id="{7525E9BF-8156-40F4-B0BB-D28F8122357E}"/>
            </a:ext>
          </a:extLst>
        </xdr:cNvPr>
        <xdr:cNvSpPr txBox="1"/>
      </xdr:nvSpPr>
      <xdr:spPr>
        <a:xfrm>
          <a:off x="2705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29589B5C-69D4-4F7C-8198-73BBFADFF1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848DF472-A350-4A6A-9C1F-D99A06F9DFB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3F6EDF0A-DF2B-496B-8EA6-733BDE8E126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CE6C2762-77A0-4A1F-BFB9-16970DE2E12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EB52E06D-AC82-4E7F-94EE-79811843C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A8370819-6B00-48D5-BFAB-4D5B378617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3123B3D3-A5B8-44BB-9C72-20FA1BCDFE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4B64146F-1482-46A8-A94E-5507DAAE30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6319907B-80AF-4FC5-91BC-02FD7377992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68537344-1A4C-4985-A7AB-BC7477EF6D7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a16="http://schemas.microsoft.com/office/drawing/2014/main" id="{B0E83424-C8E9-4815-B0A7-351E8126C19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a16="http://schemas.microsoft.com/office/drawing/2014/main" id="{EA1AAA6A-78DA-4E3C-84D8-8F1894D0FB1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a16="http://schemas.microsoft.com/office/drawing/2014/main" id="{1640B677-3051-4C01-8680-F1802C3387D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a16="http://schemas.microsoft.com/office/drawing/2014/main" id="{6632B578-255E-4EBE-BBAD-1B5612995D6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C84433EC-9A13-46C5-A454-581A56CE5CA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20585EB6-3CC1-4730-87D6-04A0B17EE02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a16="http://schemas.microsoft.com/office/drawing/2014/main" id="{8A2F3EA0-2595-4C56-8659-B882F9253DE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a16="http://schemas.microsoft.com/office/drawing/2014/main" id="{E15D96D0-DEBC-473E-AE50-22E2391246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a16="http://schemas.microsoft.com/office/drawing/2014/main" id="{90088670-68AA-4FC4-AD84-8F824DA0AC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a16="http://schemas.microsoft.com/office/drawing/2014/main" id="{30B5006A-39D4-4AFC-BF83-4D27D4C16E4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A9567B9C-4E30-45FB-AEC4-A969F14AF3F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CD28E86C-D6C9-4A9E-98CB-09FB4E556C4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57B8013F-BD3D-4177-BC63-CD6E78A968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65532</xdr:rowOff>
    </xdr:from>
    <xdr:to>
      <xdr:col>54</xdr:col>
      <xdr:colOff>189865</xdr:colOff>
      <xdr:row>86</xdr:row>
      <xdr:rowOff>86868</xdr:rowOff>
    </xdr:to>
    <xdr:cxnSp macro="">
      <xdr:nvCxnSpPr>
        <xdr:cNvPr id="315" name="直線コネクタ 314">
          <a:extLst>
            <a:ext uri="{FF2B5EF4-FFF2-40B4-BE49-F238E27FC236}">
              <a16:creationId xmlns:a16="http://schemas.microsoft.com/office/drawing/2014/main" id="{C7F0BACA-6074-4717-957F-4DA1444B8664}"/>
            </a:ext>
          </a:extLst>
        </xdr:cNvPr>
        <xdr:cNvCxnSpPr/>
      </xdr:nvCxnSpPr>
      <xdr:spPr>
        <a:xfrm flipV="1">
          <a:off x="10476865" y="14124432"/>
          <a:ext cx="0" cy="70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16" name="【福祉施設】&#10;一人当たり面積最小値テキスト">
          <a:extLst>
            <a:ext uri="{FF2B5EF4-FFF2-40B4-BE49-F238E27FC236}">
              <a16:creationId xmlns:a16="http://schemas.microsoft.com/office/drawing/2014/main" id="{6BDBF3BE-E0FF-4457-8425-3E465F489295}"/>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17" name="直線コネクタ 316">
          <a:extLst>
            <a:ext uri="{FF2B5EF4-FFF2-40B4-BE49-F238E27FC236}">
              <a16:creationId xmlns:a16="http://schemas.microsoft.com/office/drawing/2014/main" id="{DB1EE615-9E59-4CFB-8F07-EC87068348F4}"/>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12209</xdr:rowOff>
    </xdr:from>
    <xdr:ext cx="469744" cy="259045"/>
    <xdr:sp macro="" textlink="">
      <xdr:nvSpPr>
        <xdr:cNvPr id="318" name="【福祉施設】&#10;一人当たり面積最大値テキスト">
          <a:extLst>
            <a:ext uri="{FF2B5EF4-FFF2-40B4-BE49-F238E27FC236}">
              <a16:creationId xmlns:a16="http://schemas.microsoft.com/office/drawing/2014/main" id="{31BAF14A-FCAB-4BC6-8C25-9FDC9ECA3A9A}"/>
            </a:ext>
          </a:extLst>
        </xdr:cNvPr>
        <xdr:cNvSpPr txBox="1"/>
      </xdr:nvSpPr>
      <xdr:spPr>
        <a:xfrm>
          <a:off x="10515600"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65532</xdr:rowOff>
    </xdr:from>
    <xdr:to>
      <xdr:col>55</xdr:col>
      <xdr:colOff>88900</xdr:colOff>
      <xdr:row>82</xdr:row>
      <xdr:rowOff>65532</xdr:rowOff>
    </xdr:to>
    <xdr:cxnSp macro="">
      <xdr:nvCxnSpPr>
        <xdr:cNvPr id="319" name="直線コネクタ 318">
          <a:extLst>
            <a:ext uri="{FF2B5EF4-FFF2-40B4-BE49-F238E27FC236}">
              <a16:creationId xmlns:a16="http://schemas.microsoft.com/office/drawing/2014/main" id="{404D4961-0920-4834-8CE8-91BE5C2F2E93}"/>
            </a:ext>
          </a:extLst>
        </xdr:cNvPr>
        <xdr:cNvCxnSpPr/>
      </xdr:nvCxnSpPr>
      <xdr:spPr>
        <a:xfrm>
          <a:off x="10388600" y="1412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33545</xdr:rowOff>
    </xdr:from>
    <xdr:ext cx="469744" cy="259045"/>
    <xdr:sp macro="" textlink="">
      <xdr:nvSpPr>
        <xdr:cNvPr id="320" name="【福祉施設】&#10;一人当たり面積平均値テキスト">
          <a:extLst>
            <a:ext uri="{FF2B5EF4-FFF2-40B4-BE49-F238E27FC236}">
              <a16:creationId xmlns:a16="http://schemas.microsoft.com/office/drawing/2014/main" id="{FE2648FF-CDB6-4D9E-9769-329FB402771E}"/>
            </a:ext>
          </a:extLst>
        </xdr:cNvPr>
        <xdr:cNvSpPr txBox="1"/>
      </xdr:nvSpPr>
      <xdr:spPr>
        <a:xfrm>
          <a:off x="10515600" y="14606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55118</xdr:rowOff>
    </xdr:from>
    <xdr:to>
      <xdr:col>55</xdr:col>
      <xdr:colOff>50800</xdr:colOff>
      <xdr:row>85</xdr:row>
      <xdr:rowOff>156718</xdr:rowOff>
    </xdr:to>
    <xdr:sp macro="" textlink="">
      <xdr:nvSpPr>
        <xdr:cNvPr id="321" name="フローチャート: 判断 320">
          <a:extLst>
            <a:ext uri="{FF2B5EF4-FFF2-40B4-BE49-F238E27FC236}">
              <a16:creationId xmlns:a16="http://schemas.microsoft.com/office/drawing/2014/main" id="{26A2A6E2-30C9-4844-8313-DA78D2386312}"/>
            </a:ext>
          </a:extLst>
        </xdr:cNvPr>
        <xdr:cNvSpPr/>
      </xdr:nvSpPr>
      <xdr:spPr>
        <a:xfrm>
          <a:off x="10426700" y="1462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78</xdr:row>
      <xdr:rowOff>97028</xdr:rowOff>
    </xdr:from>
    <xdr:to>
      <xdr:col>50</xdr:col>
      <xdr:colOff>165100</xdr:colOff>
      <xdr:row>79</xdr:row>
      <xdr:rowOff>27178</xdr:rowOff>
    </xdr:to>
    <xdr:sp macro="" textlink="">
      <xdr:nvSpPr>
        <xdr:cNvPr id="322" name="フローチャート: 判断 321">
          <a:extLst>
            <a:ext uri="{FF2B5EF4-FFF2-40B4-BE49-F238E27FC236}">
              <a16:creationId xmlns:a16="http://schemas.microsoft.com/office/drawing/2014/main" id="{56266A2D-2128-4251-8BFE-AE027E63E692}"/>
            </a:ext>
          </a:extLst>
        </xdr:cNvPr>
        <xdr:cNvSpPr/>
      </xdr:nvSpPr>
      <xdr:spPr>
        <a:xfrm>
          <a:off x="9588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23" name="フローチャート: 判断 322">
          <a:extLst>
            <a:ext uri="{FF2B5EF4-FFF2-40B4-BE49-F238E27FC236}">
              <a16:creationId xmlns:a16="http://schemas.microsoft.com/office/drawing/2014/main" id="{022B1283-F64D-4F09-976C-878581C50493}"/>
            </a:ext>
          </a:extLst>
        </xdr:cNvPr>
        <xdr:cNvSpPr/>
      </xdr:nvSpPr>
      <xdr:spPr>
        <a:xfrm>
          <a:off x="8699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57404</xdr:rowOff>
    </xdr:from>
    <xdr:to>
      <xdr:col>41</xdr:col>
      <xdr:colOff>101600</xdr:colOff>
      <xdr:row>85</xdr:row>
      <xdr:rowOff>159004</xdr:rowOff>
    </xdr:to>
    <xdr:sp macro="" textlink="">
      <xdr:nvSpPr>
        <xdr:cNvPr id="324" name="フローチャート: 判断 323">
          <a:extLst>
            <a:ext uri="{FF2B5EF4-FFF2-40B4-BE49-F238E27FC236}">
              <a16:creationId xmlns:a16="http://schemas.microsoft.com/office/drawing/2014/main" id="{33A79F07-9C65-4ACC-9EFC-A5E0C94BB5CB}"/>
            </a:ext>
          </a:extLst>
        </xdr:cNvPr>
        <xdr:cNvSpPr/>
      </xdr:nvSpPr>
      <xdr:spPr>
        <a:xfrm>
          <a:off x="7810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F3C9DB2F-B67E-4FCA-8BCD-D3B9998E25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1873EC7-01DF-4C41-9B57-9A85963FDD9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54FF1A7-3ABE-4E1B-A192-5EDC77E603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13F4C272-E683-48BA-8266-5E18DE2B2A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E3AE0499-BE0E-4E44-B1B3-74F2DD9623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90170</xdr:rowOff>
    </xdr:from>
    <xdr:to>
      <xdr:col>55</xdr:col>
      <xdr:colOff>50800</xdr:colOff>
      <xdr:row>85</xdr:row>
      <xdr:rowOff>20320</xdr:rowOff>
    </xdr:to>
    <xdr:sp macro="" textlink="">
      <xdr:nvSpPr>
        <xdr:cNvPr id="330" name="楕円 329">
          <a:extLst>
            <a:ext uri="{FF2B5EF4-FFF2-40B4-BE49-F238E27FC236}">
              <a16:creationId xmlns:a16="http://schemas.microsoft.com/office/drawing/2014/main" id="{4C8A35EE-5237-484F-8EDD-0A8066810F37}"/>
            </a:ext>
          </a:extLst>
        </xdr:cNvPr>
        <xdr:cNvSpPr/>
      </xdr:nvSpPr>
      <xdr:spPr>
        <a:xfrm>
          <a:off x="10426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113047</xdr:rowOff>
    </xdr:from>
    <xdr:ext cx="469744" cy="259045"/>
    <xdr:sp macro="" textlink="">
      <xdr:nvSpPr>
        <xdr:cNvPr id="331" name="【福祉施設】&#10;一人当たり面積該当値テキスト">
          <a:extLst>
            <a:ext uri="{FF2B5EF4-FFF2-40B4-BE49-F238E27FC236}">
              <a16:creationId xmlns:a16="http://schemas.microsoft.com/office/drawing/2014/main" id="{23903DE1-09FC-4B34-957A-D011D83D0742}"/>
            </a:ext>
          </a:extLst>
        </xdr:cNvPr>
        <xdr:cNvSpPr txBox="1"/>
      </xdr:nvSpPr>
      <xdr:spPr>
        <a:xfrm>
          <a:off x="10515600"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96265</xdr:rowOff>
    </xdr:from>
    <xdr:to>
      <xdr:col>50</xdr:col>
      <xdr:colOff>165100</xdr:colOff>
      <xdr:row>85</xdr:row>
      <xdr:rowOff>26415</xdr:rowOff>
    </xdr:to>
    <xdr:sp macro="" textlink="">
      <xdr:nvSpPr>
        <xdr:cNvPr id="332" name="楕円 331">
          <a:extLst>
            <a:ext uri="{FF2B5EF4-FFF2-40B4-BE49-F238E27FC236}">
              <a16:creationId xmlns:a16="http://schemas.microsoft.com/office/drawing/2014/main" id="{0173DF95-B334-410F-AC38-65DA6B180234}"/>
            </a:ext>
          </a:extLst>
        </xdr:cNvPr>
        <xdr:cNvSpPr/>
      </xdr:nvSpPr>
      <xdr:spPr>
        <a:xfrm>
          <a:off x="9588500" y="1449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140970</xdr:rowOff>
    </xdr:from>
    <xdr:to>
      <xdr:col>55</xdr:col>
      <xdr:colOff>0</xdr:colOff>
      <xdr:row>84</xdr:row>
      <xdr:rowOff>147065</xdr:rowOff>
    </xdr:to>
    <xdr:cxnSp macro="">
      <xdr:nvCxnSpPr>
        <xdr:cNvPr id="333" name="直線コネクタ 332">
          <a:extLst>
            <a:ext uri="{FF2B5EF4-FFF2-40B4-BE49-F238E27FC236}">
              <a16:creationId xmlns:a16="http://schemas.microsoft.com/office/drawing/2014/main" id="{707BB7AB-E436-4236-9FC9-C8143430079E}"/>
            </a:ext>
          </a:extLst>
        </xdr:cNvPr>
        <xdr:cNvCxnSpPr/>
      </xdr:nvCxnSpPr>
      <xdr:spPr>
        <a:xfrm flipV="1">
          <a:off x="9639300" y="14542770"/>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100076</xdr:rowOff>
    </xdr:from>
    <xdr:to>
      <xdr:col>46</xdr:col>
      <xdr:colOff>38100</xdr:colOff>
      <xdr:row>85</xdr:row>
      <xdr:rowOff>30226</xdr:rowOff>
    </xdr:to>
    <xdr:sp macro="" textlink="">
      <xdr:nvSpPr>
        <xdr:cNvPr id="334" name="楕円 333">
          <a:extLst>
            <a:ext uri="{FF2B5EF4-FFF2-40B4-BE49-F238E27FC236}">
              <a16:creationId xmlns:a16="http://schemas.microsoft.com/office/drawing/2014/main" id="{B0931BC2-0ED7-413D-9B4A-3A53553E00C0}"/>
            </a:ext>
          </a:extLst>
        </xdr:cNvPr>
        <xdr:cNvSpPr/>
      </xdr:nvSpPr>
      <xdr:spPr>
        <a:xfrm>
          <a:off x="8699500" y="145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147065</xdr:rowOff>
    </xdr:from>
    <xdr:to>
      <xdr:col>50</xdr:col>
      <xdr:colOff>114300</xdr:colOff>
      <xdr:row>84</xdr:row>
      <xdr:rowOff>150876</xdr:rowOff>
    </xdr:to>
    <xdr:cxnSp macro="">
      <xdr:nvCxnSpPr>
        <xdr:cNvPr id="335" name="直線コネクタ 334">
          <a:extLst>
            <a:ext uri="{FF2B5EF4-FFF2-40B4-BE49-F238E27FC236}">
              <a16:creationId xmlns:a16="http://schemas.microsoft.com/office/drawing/2014/main" id="{3B237405-5826-49C5-9540-8BB405836CEC}"/>
            </a:ext>
          </a:extLst>
        </xdr:cNvPr>
        <xdr:cNvCxnSpPr/>
      </xdr:nvCxnSpPr>
      <xdr:spPr>
        <a:xfrm flipV="1">
          <a:off x="8750300" y="1454886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43705</xdr:rowOff>
    </xdr:from>
    <xdr:ext cx="469744" cy="259045"/>
    <xdr:sp macro="" textlink="">
      <xdr:nvSpPr>
        <xdr:cNvPr id="336" name="n_1aveValue【福祉施設】&#10;一人当たり面積">
          <a:extLst>
            <a:ext uri="{FF2B5EF4-FFF2-40B4-BE49-F238E27FC236}">
              <a16:creationId xmlns:a16="http://schemas.microsoft.com/office/drawing/2014/main" id="{4C7F3692-5A71-4AF1-B08C-4EA38B311E97}"/>
            </a:ext>
          </a:extLst>
        </xdr:cNvPr>
        <xdr:cNvSpPr txBox="1"/>
      </xdr:nvSpPr>
      <xdr:spPr>
        <a:xfrm>
          <a:off x="93917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37" name="n_2aveValue【福祉施設】&#10;一人当たり面積">
          <a:extLst>
            <a:ext uri="{FF2B5EF4-FFF2-40B4-BE49-F238E27FC236}">
              <a16:creationId xmlns:a16="http://schemas.microsoft.com/office/drawing/2014/main" id="{D93C2970-7594-408E-B37E-78153B465CDD}"/>
            </a:ext>
          </a:extLst>
        </xdr:cNvPr>
        <xdr:cNvSpPr txBox="1"/>
      </xdr:nvSpPr>
      <xdr:spPr>
        <a:xfrm>
          <a:off x="8515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4081</xdr:rowOff>
    </xdr:from>
    <xdr:ext cx="469744" cy="259045"/>
    <xdr:sp macro="" textlink="">
      <xdr:nvSpPr>
        <xdr:cNvPr id="338" name="n_3aveValue【福祉施設】&#10;一人当たり面積">
          <a:extLst>
            <a:ext uri="{FF2B5EF4-FFF2-40B4-BE49-F238E27FC236}">
              <a16:creationId xmlns:a16="http://schemas.microsoft.com/office/drawing/2014/main" id="{EF728068-042C-4D8B-8006-2740BA9F1271}"/>
            </a:ext>
          </a:extLst>
        </xdr:cNvPr>
        <xdr:cNvSpPr txBox="1"/>
      </xdr:nvSpPr>
      <xdr:spPr>
        <a:xfrm>
          <a:off x="7626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17542</xdr:rowOff>
    </xdr:from>
    <xdr:ext cx="469744" cy="259045"/>
    <xdr:sp macro="" textlink="">
      <xdr:nvSpPr>
        <xdr:cNvPr id="339" name="n_1mainValue【福祉施設】&#10;一人当たり面積">
          <a:extLst>
            <a:ext uri="{FF2B5EF4-FFF2-40B4-BE49-F238E27FC236}">
              <a16:creationId xmlns:a16="http://schemas.microsoft.com/office/drawing/2014/main" id="{8918A45F-6E9E-4988-B6C3-61F95DA2B51C}"/>
            </a:ext>
          </a:extLst>
        </xdr:cNvPr>
        <xdr:cNvSpPr txBox="1"/>
      </xdr:nvSpPr>
      <xdr:spPr>
        <a:xfrm>
          <a:off x="9391727" y="1459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46753</xdr:rowOff>
    </xdr:from>
    <xdr:ext cx="469744" cy="259045"/>
    <xdr:sp macro="" textlink="">
      <xdr:nvSpPr>
        <xdr:cNvPr id="340" name="n_2mainValue【福祉施設】&#10;一人当たり面積">
          <a:extLst>
            <a:ext uri="{FF2B5EF4-FFF2-40B4-BE49-F238E27FC236}">
              <a16:creationId xmlns:a16="http://schemas.microsoft.com/office/drawing/2014/main" id="{9F5E77B5-4F09-4720-B0CF-C2E6B6AE1AEA}"/>
            </a:ext>
          </a:extLst>
        </xdr:cNvPr>
        <xdr:cNvSpPr txBox="1"/>
      </xdr:nvSpPr>
      <xdr:spPr>
        <a:xfrm>
          <a:off x="8515427" y="1427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1" name="正方形/長方形 340">
          <a:extLst>
            <a:ext uri="{FF2B5EF4-FFF2-40B4-BE49-F238E27FC236}">
              <a16:creationId xmlns:a16="http://schemas.microsoft.com/office/drawing/2014/main" id="{A23325D5-CD43-4AE1-BB27-F624119E6E3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2" name="正方形/長方形 341">
          <a:extLst>
            <a:ext uri="{FF2B5EF4-FFF2-40B4-BE49-F238E27FC236}">
              <a16:creationId xmlns:a16="http://schemas.microsoft.com/office/drawing/2014/main" id="{FAD0EDEA-5175-457B-9FD7-F1E05BD2E2A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3" name="正方形/長方形 342">
          <a:extLst>
            <a:ext uri="{FF2B5EF4-FFF2-40B4-BE49-F238E27FC236}">
              <a16:creationId xmlns:a16="http://schemas.microsoft.com/office/drawing/2014/main" id="{DEFE854D-7BC4-4697-9631-B7B66587B12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4" name="正方形/長方形 343">
          <a:extLst>
            <a:ext uri="{FF2B5EF4-FFF2-40B4-BE49-F238E27FC236}">
              <a16:creationId xmlns:a16="http://schemas.microsoft.com/office/drawing/2014/main" id="{0461829E-D3D9-4B6C-8AA2-164BD2F249F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5" name="正方形/長方形 344">
          <a:extLst>
            <a:ext uri="{FF2B5EF4-FFF2-40B4-BE49-F238E27FC236}">
              <a16:creationId xmlns:a16="http://schemas.microsoft.com/office/drawing/2014/main" id="{CC1DBDBC-AC87-4059-BC55-AD7B472BC9E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6" name="正方形/長方形 345">
          <a:extLst>
            <a:ext uri="{FF2B5EF4-FFF2-40B4-BE49-F238E27FC236}">
              <a16:creationId xmlns:a16="http://schemas.microsoft.com/office/drawing/2014/main" id="{C6374575-8152-43C2-9C6F-EA8CA6A8F4E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7" name="正方形/長方形 346">
          <a:extLst>
            <a:ext uri="{FF2B5EF4-FFF2-40B4-BE49-F238E27FC236}">
              <a16:creationId xmlns:a16="http://schemas.microsoft.com/office/drawing/2014/main" id="{4F73BE05-EE4A-47FC-A3B4-FEAB08FC88B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8" name="正方形/長方形 347">
          <a:extLst>
            <a:ext uri="{FF2B5EF4-FFF2-40B4-BE49-F238E27FC236}">
              <a16:creationId xmlns:a16="http://schemas.microsoft.com/office/drawing/2014/main" id="{5B100E38-DEC2-48A4-8259-49C2E33E6C5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9" name="テキスト ボックス 348">
          <a:extLst>
            <a:ext uri="{FF2B5EF4-FFF2-40B4-BE49-F238E27FC236}">
              <a16:creationId xmlns:a16="http://schemas.microsoft.com/office/drawing/2014/main" id="{DC07C85C-D62D-498C-86D7-03AEE8EE8A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0" name="直線コネクタ 349">
          <a:extLst>
            <a:ext uri="{FF2B5EF4-FFF2-40B4-BE49-F238E27FC236}">
              <a16:creationId xmlns:a16="http://schemas.microsoft.com/office/drawing/2014/main" id="{2C350D50-41A6-4442-A4DB-8EA1E36BA5C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1" name="直線コネクタ 350">
          <a:extLst>
            <a:ext uri="{FF2B5EF4-FFF2-40B4-BE49-F238E27FC236}">
              <a16:creationId xmlns:a16="http://schemas.microsoft.com/office/drawing/2014/main" id="{BE55B872-2CAF-43B3-8B06-3DE7037CB82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2" name="テキスト ボックス 351">
          <a:extLst>
            <a:ext uri="{FF2B5EF4-FFF2-40B4-BE49-F238E27FC236}">
              <a16:creationId xmlns:a16="http://schemas.microsoft.com/office/drawing/2014/main" id="{39ADEB79-B341-46DF-8E5A-F6A013965C16}"/>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3" name="直線コネクタ 352">
          <a:extLst>
            <a:ext uri="{FF2B5EF4-FFF2-40B4-BE49-F238E27FC236}">
              <a16:creationId xmlns:a16="http://schemas.microsoft.com/office/drawing/2014/main" id="{C3C4E81E-23D9-45EF-847A-487E5B5CD12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id="{8AD0AFCF-39D9-4E85-BBE4-9AB7F947B9E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5" name="直線コネクタ 354">
          <a:extLst>
            <a:ext uri="{FF2B5EF4-FFF2-40B4-BE49-F238E27FC236}">
              <a16:creationId xmlns:a16="http://schemas.microsoft.com/office/drawing/2014/main" id="{ED49224D-13C2-4B1E-9430-BDC8FBA28AC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id="{D89532C2-A061-4A99-BE77-7E367C7D1D3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7" name="直線コネクタ 356">
          <a:extLst>
            <a:ext uri="{FF2B5EF4-FFF2-40B4-BE49-F238E27FC236}">
              <a16:creationId xmlns:a16="http://schemas.microsoft.com/office/drawing/2014/main" id="{8DBB544B-D4F7-46D3-92C2-85341B70E41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id="{F8DEDEEC-9255-4EA2-B68A-C8ECCC37D8FE}"/>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9" name="直線コネクタ 358">
          <a:extLst>
            <a:ext uri="{FF2B5EF4-FFF2-40B4-BE49-F238E27FC236}">
              <a16:creationId xmlns:a16="http://schemas.microsoft.com/office/drawing/2014/main" id="{71635F4F-7C04-410D-8471-D6860D8BF53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id="{49AC70F6-E428-4F71-A8DC-B3146371F63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1" name="直線コネクタ 360">
          <a:extLst>
            <a:ext uri="{FF2B5EF4-FFF2-40B4-BE49-F238E27FC236}">
              <a16:creationId xmlns:a16="http://schemas.microsoft.com/office/drawing/2014/main" id="{A26F6A01-6FE0-4EC6-8338-EC6897D88EB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2" name="テキスト ボックス 361">
          <a:extLst>
            <a:ext uri="{FF2B5EF4-FFF2-40B4-BE49-F238E27FC236}">
              <a16:creationId xmlns:a16="http://schemas.microsoft.com/office/drawing/2014/main" id="{E4A6E18F-F37F-4EDE-B23A-AAB41DD7DD5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a:extLst>
            <a:ext uri="{FF2B5EF4-FFF2-40B4-BE49-F238E27FC236}">
              <a16:creationId xmlns:a16="http://schemas.microsoft.com/office/drawing/2014/main" id="{884FFDC8-1803-4D1F-902A-A4CF86420E6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a:extLst>
            <a:ext uri="{FF2B5EF4-FFF2-40B4-BE49-F238E27FC236}">
              <a16:creationId xmlns:a16="http://schemas.microsoft.com/office/drawing/2014/main" id="{CC864915-A0ED-4C32-8D91-605F4DC63FC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市民会館】&#10;有形固定資産減価償却率グラフ枠">
          <a:extLst>
            <a:ext uri="{FF2B5EF4-FFF2-40B4-BE49-F238E27FC236}">
              <a16:creationId xmlns:a16="http://schemas.microsoft.com/office/drawing/2014/main" id="{40A0CBEF-3D33-40F8-BAE0-967928F85CF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5987</xdr:rowOff>
    </xdr:to>
    <xdr:cxnSp macro="">
      <xdr:nvCxnSpPr>
        <xdr:cNvPr id="366" name="直線コネクタ 365">
          <a:extLst>
            <a:ext uri="{FF2B5EF4-FFF2-40B4-BE49-F238E27FC236}">
              <a16:creationId xmlns:a16="http://schemas.microsoft.com/office/drawing/2014/main" id="{93BEC255-FEB3-4656-8926-13DB3CD5C7E4}"/>
            </a:ext>
          </a:extLst>
        </xdr:cNvPr>
        <xdr:cNvCxnSpPr/>
      </xdr:nvCxnSpPr>
      <xdr:spPr>
        <a:xfrm flipV="1">
          <a:off x="4634865" y="1709057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9814</xdr:rowOff>
    </xdr:from>
    <xdr:ext cx="405111" cy="259045"/>
    <xdr:sp macro="" textlink="">
      <xdr:nvSpPr>
        <xdr:cNvPr id="367" name="【市民会館】&#10;有形固定資産減価償却率最小値テキスト">
          <a:extLst>
            <a:ext uri="{FF2B5EF4-FFF2-40B4-BE49-F238E27FC236}">
              <a16:creationId xmlns:a16="http://schemas.microsoft.com/office/drawing/2014/main" id="{E310878A-E88F-46E3-86B4-18A3860DA627}"/>
            </a:ext>
          </a:extLst>
        </xdr:cNvPr>
        <xdr:cNvSpPr txBox="1"/>
      </xdr:nvSpPr>
      <xdr:spPr>
        <a:xfrm>
          <a:off x="4673600" y="1852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xdr:rowOff>
    </xdr:from>
    <xdr:to>
      <xdr:col>24</xdr:col>
      <xdr:colOff>152400</xdr:colOff>
      <xdr:row>108</xdr:row>
      <xdr:rowOff>5987</xdr:rowOff>
    </xdr:to>
    <xdr:cxnSp macro="">
      <xdr:nvCxnSpPr>
        <xdr:cNvPr id="368" name="直線コネクタ 367">
          <a:extLst>
            <a:ext uri="{FF2B5EF4-FFF2-40B4-BE49-F238E27FC236}">
              <a16:creationId xmlns:a16="http://schemas.microsoft.com/office/drawing/2014/main" id="{4763F879-F9F4-44EF-AAD9-EC0D5126C2D6}"/>
            </a:ext>
          </a:extLst>
        </xdr:cNvPr>
        <xdr:cNvCxnSpPr/>
      </xdr:nvCxnSpPr>
      <xdr:spPr>
        <a:xfrm>
          <a:off x="4546600" y="1852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69" name="【市民会館】&#10;有形固定資産減価償却率最大値テキスト">
          <a:extLst>
            <a:ext uri="{FF2B5EF4-FFF2-40B4-BE49-F238E27FC236}">
              <a16:creationId xmlns:a16="http://schemas.microsoft.com/office/drawing/2014/main" id="{5C4CC0B0-33B8-434D-832B-472B80C24942}"/>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0" name="直線コネクタ 369">
          <a:extLst>
            <a:ext uri="{FF2B5EF4-FFF2-40B4-BE49-F238E27FC236}">
              <a16:creationId xmlns:a16="http://schemas.microsoft.com/office/drawing/2014/main" id="{FCCD33D1-4254-4375-8B1B-25B9D92EAB32}"/>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1" name="【市民会館】&#10;有形固定資産減価償却率平均値テキスト">
          <a:extLst>
            <a:ext uri="{FF2B5EF4-FFF2-40B4-BE49-F238E27FC236}">
              <a16:creationId xmlns:a16="http://schemas.microsoft.com/office/drawing/2014/main" id="{126BB3E9-7F06-4901-81D7-03214BBE8CDB}"/>
            </a:ext>
          </a:extLst>
        </xdr:cNvPr>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2" name="フローチャート: 判断 371">
          <a:extLst>
            <a:ext uri="{FF2B5EF4-FFF2-40B4-BE49-F238E27FC236}">
              <a16:creationId xmlns:a16="http://schemas.microsoft.com/office/drawing/2014/main" id="{699650F3-75C7-4C62-A76F-8D2A11D08E91}"/>
            </a:ext>
          </a:extLst>
        </xdr:cNvPr>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22134</xdr:rowOff>
    </xdr:from>
    <xdr:to>
      <xdr:col>20</xdr:col>
      <xdr:colOff>38100</xdr:colOff>
      <xdr:row>104</xdr:row>
      <xdr:rowOff>123734</xdr:rowOff>
    </xdr:to>
    <xdr:sp macro="" textlink="">
      <xdr:nvSpPr>
        <xdr:cNvPr id="373" name="フローチャート: 判断 372">
          <a:extLst>
            <a:ext uri="{FF2B5EF4-FFF2-40B4-BE49-F238E27FC236}">
              <a16:creationId xmlns:a16="http://schemas.microsoft.com/office/drawing/2014/main" id="{2337EA78-F5F4-4B56-BD10-02E2D0B86656}"/>
            </a:ext>
          </a:extLst>
        </xdr:cNvPr>
        <xdr:cNvSpPr/>
      </xdr:nvSpPr>
      <xdr:spPr>
        <a:xfrm>
          <a:off x="3746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169092</xdr:rowOff>
    </xdr:from>
    <xdr:to>
      <xdr:col>15</xdr:col>
      <xdr:colOff>101600</xdr:colOff>
      <xdr:row>104</xdr:row>
      <xdr:rowOff>99242</xdr:rowOff>
    </xdr:to>
    <xdr:sp macro="" textlink="">
      <xdr:nvSpPr>
        <xdr:cNvPr id="374" name="フローチャート: 判断 373">
          <a:extLst>
            <a:ext uri="{FF2B5EF4-FFF2-40B4-BE49-F238E27FC236}">
              <a16:creationId xmlns:a16="http://schemas.microsoft.com/office/drawing/2014/main" id="{B24659A3-E087-4589-A0D3-4473851A9B36}"/>
            </a:ext>
          </a:extLst>
        </xdr:cNvPr>
        <xdr:cNvSpPr/>
      </xdr:nvSpPr>
      <xdr:spPr>
        <a:xfrm>
          <a:off x="2857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151130</xdr:rowOff>
    </xdr:from>
    <xdr:to>
      <xdr:col>10</xdr:col>
      <xdr:colOff>165100</xdr:colOff>
      <xdr:row>105</xdr:row>
      <xdr:rowOff>81280</xdr:rowOff>
    </xdr:to>
    <xdr:sp macro="" textlink="">
      <xdr:nvSpPr>
        <xdr:cNvPr id="375" name="フローチャート: 判断 374">
          <a:extLst>
            <a:ext uri="{FF2B5EF4-FFF2-40B4-BE49-F238E27FC236}">
              <a16:creationId xmlns:a16="http://schemas.microsoft.com/office/drawing/2014/main" id="{E73F7A43-B0CB-462C-98DB-573FF149C540}"/>
            </a:ext>
          </a:extLst>
        </xdr:cNvPr>
        <xdr:cNvSpPr/>
      </xdr:nvSpPr>
      <xdr:spPr>
        <a:xfrm>
          <a:off x="196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BCEF9E2-4080-440E-8BA5-5584ED6F825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8894DA56-6D32-4F4B-9B33-372A5903086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A5CBBBA-03A2-49F2-88AE-8B4817BE4CD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FA49B2F7-9283-40D5-A63C-63B9ED97135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399B868B-8D4C-49FD-BC68-FFF4E5FFA99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100</xdr:row>
      <xdr:rowOff>17236</xdr:rowOff>
    </xdr:from>
    <xdr:to>
      <xdr:col>10</xdr:col>
      <xdr:colOff>165100</xdr:colOff>
      <xdr:row>100</xdr:row>
      <xdr:rowOff>118836</xdr:rowOff>
    </xdr:to>
    <xdr:sp macro="" textlink="">
      <xdr:nvSpPr>
        <xdr:cNvPr id="381" name="楕円 380">
          <a:extLst>
            <a:ext uri="{FF2B5EF4-FFF2-40B4-BE49-F238E27FC236}">
              <a16:creationId xmlns:a16="http://schemas.microsoft.com/office/drawing/2014/main" id="{9524A049-5314-4F35-84A9-0FBCD9DB47B3}"/>
            </a:ext>
          </a:extLst>
        </xdr:cNvPr>
        <xdr:cNvSpPr/>
      </xdr:nvSpPr>
      <xdr:spPr>
        <a:xfrm>
          <a:off x="1968500" y="171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140261</xdr:rowOff>
    </xdr:from>
    <xdr:ext cx="405111" cy="259045"/>
    <xdr:sp macro="" textlink="">
      <xdr:nvSpPr>
        <xdr:cNvPr id="382" name="n_1aveValue【市民会館】&#10;有形固定資産減価償却率">
          <a:extLst>
            <a:ext uri="{FF2B5EF4-FFF2-40B4-BE49-F238E27FC236}">
              <a16:creationId xmlns:a16="http://schemas.microsoft.com/office/drawing/2014/main" id="{758A498C-71FD-42E6-B873-37FB6EB1D8E2}"/>
            </a:ext>
          </a:extLst>
        </xdr:cNvPr>
        <xdr:cNvSpPr txBox="1"/>
      </xdr:nvSpPr>
      <xdr:spPr>
        <a:xfrm>
          <a:off x="3582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115769</xdr:rowOff>
    </xdr:from>
    <xdr:ext cx="405111" cy="259045"/>
    <xdr:sp macro="" textlink="">
      <xdr:nvSpPr>
        <xdr:cNvPr id="383" name="n_2aveValue【市民会館】&#10;有形固定資産減価償却率">
          <a:extLst>
            <a:ext uri="{FF2B5EF4-FFF2-40B4-BE49-F238E27FC236}">
              <a16:creationId xmlns:a16="http://schemas.microsoft.com/office/drawing/2014/main" id="{04027372-1A35-4ABA-899F-0C91CBC8E25A}"/>
            </a:ext>
          </a:extLst>
        </xdr:cNvPr>
        <xdr:cNvSpPr txBox="1"/>
      </xdr:nvSpPr>
      <xdr:spPr>
        <a:xfrm>
          <a:off x="27057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72407</xdr:rowOff>
    </xdr:from>
    <xdr:ext cx="405111" cy="259045"/>
    <xdr:sp macro="" textlink="">
      <xdr:nvSpPr>
        <xdr:cNvPr id="384" name="n_3aveValue【市民会館】&#10;有形固定資産減価償却率">
          <a:extLst>
            <a:ext uri="{FF2B5EF4-FFF2-40B4-BE49-F238E27FC236}">
              <a16:creationId xmlns:a16="http://schemas.microsoft.com/office/drawing/2014/main" id="{A67B428F-31AA-4754-B139-07613891C962}"/>
            </a:ext>
          </a:extLst>
        </xdr:cNvPr>
        <xdr:cNvSpPr txBox="1"/>
      </xdr:nvSpPr>
      <xdr:spPr>
        <a:xfrm>
          <a:off x="1816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135363</xdr:rowOff>
    </xdr:from>
    <xdr:ext cx="405111" cy="259045"/>
    <xdr:sp macro="" textlink="">
      <xdr:nvSpPr>
        <xdr:cNvPr id="385" name="n_3mainValue【市民会館】&#10;有形固定資産減価償却率">
          <a:extLst>
            <a:ext uri="{FF2B5EF4-FFF2-40B4-BE49-F238E27FC236}">
              <a16:creationId xmlns:a16="http://schemas.microsoft.com/office/drawing/2014/main" id="{047E47E2-E762-4060-82F8-E1AA99177ABF}"/>
            </a:ext>
          </a:extLst>
        </xdr:cNvPr>
        <xdr:cNvSpPr txBox="1"/>
      </xdr:nvSpPr>
      <xdr:spPr>
        <a:xfrm>
          <a:off x="1816744" y="1693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5F2F230D-7D8C-4184-9641-11F111F787C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C1310DC-BA85-42DA-9704-74F1E8AF776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848D2F8F-D997-4013-B43D-B90C4CB9AC4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F3C98137-CCDC-4C36-93EE-53F270FCDCB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D468EB34-67FB-4CE7-AA7F-B8AF9C22E2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F6129262-5762-47EC-911A-E5BBA8C302E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685A89EF-2FD2-468D-AAED-039C696F000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F93B938D-0D09-42EF-91AD-3D0AE9FB60E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4" name="テキスト ボックス 393">
          <a:extLst>
            <a:ext uri="{FF2B5EF4-FFF2-40B4-BE49-F238E27FC236}">
              <a16:creationId xmlns:a16="http://schemas.microsoft.com/office/drawing/2014/main" id="{AAF0E706-D1C8-4542-8922-1021F94A64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5" name="直線コネクタ 394">
          <a:extLst>
            <a:ext uri="{FF2B5EF4-FFF2-40B4-BE49-F238E27FC236}">
              <a16:creationId xmlns:a16="http://schemas.microsoft.com/office/drawing/2014/main" id="{DC978285-3202-4AA1-A03B-8212AA0FF19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6" name="直線コネクタ 395">
          <a:extLst>
            <a:ext uri="{FF2B5EF4-FFF2-40B4-BE49-F238E27FC236}">
              <a16:creationId xmlns:a16="http://schemas.microsoft.com/office/drawing/2014/main" id="{899A7FCC-57A3-4F4E-A60C-B0A4D680007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7" name="テキスト ボックス 396">
          <a:extLst>
            <a:ext uri="{FF2B5EF4-FFF2-40B4-BE49-F238E27FC236}">
              <a16:creationId xmlns:a16="http://schemas.microsoft.com/office/drawing/2014/main" id="{0D3B7883-0A13-4B6C-A803-579A23D0483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8" name="直線コネクタ 397">
          <a:extLst>
            <a:ext uri="{FF2B5EF4-FFF2-40B4-BE49-F238E27FC236}">
              <a16:creationId xmlns:a16="http://schemas.microsoft.com/office/drawing/2014/main" id="{D46A24BA-2426-42A4-A848-272B42A3E4F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9" name="テキスト ボックス 398">
          <a:extLst>
            <a:ext uri="{FF2B5EF4-FFF2-40B4-BE49-F238E27FC236}">
              <a16:creationId xmlns:a16="http://schemas.microsoft.com/office/drawing/2014/main" id="{AFF113F1-F8EC-46B9-AF57-C3C681EF489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0" name="直線コネクタ 399">
          <a:extLst>
            <a:ext uri="{FF2B5EF4-FFF2-40B4-BE49-F238E27FC236}">
              <a16:creationId xmlns:a16="http://schemas.microsoft.com/office/drawing/2014/main" id="{708AF210-0321-4843-82EB-07E9F35692C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1" name="テキスト ボックス 400">
          <a:extLst>
            <a:ext uri="{FF2B5EF4-FFF2-40B4-BE49-F238E27FC236}">
              <a16:creationId xmlns:a16="http://schemas.microsoft.com/office/drawing/2014/main" id="{ED6E6F56-00A0-4032-8BF5-971E8FF66FB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2" name="直線コネクタ 401">
          <a:extLst>
            <a:ext uri="{FF2B5EF4-FFF2-40B4-BE49-F238E27FC236}">
              <a16:creationId xmlns:a16="http://schemas.microsoft.com/office/drawing/2014/main" id="{6F915C08-DFC0-4D02-BE1E-46E260E00FE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3" name="テキスト ボックス 402">
          <a:extLst>
            <a:ext uri="{FF2B5EF4-FFF2-40B4-BE49-F238E27FC236}">
              <a16:creationId xmlns:a16="http://schemas.microsoft.com/office/drawing/2014/main" id="{B2C2105B-C8F3-4529-9847-22097CD195E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4" name="直線コネクタ 403">
          <a:extLst>
            <a:ext uri="{FF2B5EF4-FFF2-40B4-BE49-F238E27FC236}">
              <a16:creationId xmlns:a16="http://schemas.microsoft.com/office/drawing/2014/main" id="{07D65D7B-9E77-4B7D-BBE9-B55DB8D7C8F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5" name="テキスト ボックス 404">
          <a:extLst>
            <a:ext uri="{FF2B5EF4-FFF2-40B4-BE49-F238E27FC236}">
              <a16:creationId xmlns:a16="http://schemas.microsoft.com/office/drawing/2014/main" id="{7AABE5C1-069C-4DEA-AED4-4202298D7DA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C7A5D73B-8439-4868-9D0F-64048B0983E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EF14AF1A-629C-441F-9A05-A0C2E893B02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B5C61762-0EBB-4691-9A8F-40C6256573C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130302</xdr:rowOff>
    </xdr:from>
    <xdr:to>
      <xdr:col>54</xdr:col>
      <xdr:colOff>189865</xdr:colOff>
      <xdr:row>108</xdr:row>
      <xdr:rowOff>120396</xdr:rowOff>
    </xdr:to>
    <xdr:cxnSp macro="">
      <xdr:nvCxnSpPr>
        <xdr:cNvPr id="409" name="直線コネクタ 408">
          <a:extLst>
            <a:ext uri="{FF2B5EF4-FFF2-40B4-BE49-F238E27FC236}">
              <a16:creationId xmlns:a16="http://schemas.microsoft.com/office/drawing/2014/main" id="{2886E16A-303C-4EA3-9168-EAD8E0343246}"/>
            </a:ext>
          </a:extLst>
        </xdr:cNvPr>
        <xdr:cNvCxnSpPr/>
      </xdr:nvCxnSpPr>
      <xdr:spPr>
        <a:xfrm flipV="1">
          <a:off x="10476865" y="17275302"/>
          <a:ext cx="0" cy="136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124223</xdr:rowOff>
    </xdr:from>
    <xdr:ext cx="469744" cy="259045"/>
    <xdr:sp macro="" textlink="">
      <xdr:nvSpPr>
        <xdr:cNvPr id="410" name="【市民会館】&#10;一人当たり面積最小値テキスト">
          <a:extLst>
            <a:ext uri="{FF2B5EF4-FFF2-40B4-BE49-F238E27FC236}">
              <a16:creationId xmlns:a16="http://schemas.microsoft.com/office/drawing/2014/main" id="{6140F1A2-53CF-4E91-99D5-8C1E819C90A6}"/>
            </a:ext>
          </a:extLst>
        </xdr:cNvPr>
        <xdr:cNvSpPr txBox="1"/>
      </xdr:nvSpPr>
      <xdr:spPr>
        <a:xfrm>
          <a:off x="10515600"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120396</xdr:rowOff>
    </xdr:from>
    <xdr:to>
      <xdr:col>55</xdr:col>
      <xdr:colOff>88900</xdr:colOff>
      <xdr:row>108</xdr:row>
      <xdr:rowOff>120396</xdr:rowOff>
    </xdr:to>
    <xdr:cxnSp macro="">
      <xdr:nvCxnSpPr>
        <xdr:cNvPr id="411" name="直線コネクタ 410">
          <a:extLst>
            <a:ext uri="{FF2B5EF4-FFF2-40B4-BE49-F238E27FC236}">
              <a16:creationId xmlns:a16="http://schemas.microsoft.com/office/drawing/2014/main" id="{C9941BCD-59D2-4242-8BC2-24EB91C95266}"/>
            </a:ext>
          </a:extLst>
        </xdr:cNvPr>
        <xdr:cNvCxnSpPr/>
      </xdr:nvCxnSpPr>
      <xdr:spPr>
        <a:xfrm>
          <a:off x="10388600" y="1863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76979</xdr:rowOff>
    </xdr:from>
    <xdr:ext cx="469744" cy="259045"/>
    <xdr:sp macro="" textlink="">
      <xdr:nvSpPr>
        <xdr:cNvPr id="412" name="【市民会館】&#10;一人当たり面積最大値テキスト">
          <a:extLst>
            <a:ext uri="{FF2B5EF4-FFF2-40B4-BE49-F238E27FC236}">
              <a16:creationId xmlns:a16="http://schemas.microsoft.com/office/drawing/2014/main" id="{B02D6671-D90B-46E9-8CB0-03327D5F3105}"/>
            </a:ext>
          </a:extLst>
        </xdr:cNvPr>
        <xdr:cNvSpPr txBox="1"/>
      </xdr:nvSpPr>
      <xdr:spPr>
        <a:xfrm>
          <a:off x="10515600" y="1705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130302</xdr:rowOff>
    </xdr:from>
    <xdr:to>
      <xdr:col>55</xdr:col>
      <xdr:colOff>88900</xdr:colOff>
      <xdr:row>100</xdr:row>
      <xdr:rowOff>130302</xdr:rowOff>
    </xdr:to>
    <xdr:cxnSp macro="">
      <xdr:nvCxnSpPr>
        <xdr:cNvPr id="413" name="直線コネクタ 412">
          <a:extLst>
            <a:ext uri="{FF2B5EF4-FFF2-40B4-BE49-F238E27FC236}">
              <a16:creationId xmlns:a16="http://schemas.microsoft.com/office/drawing/2014/main" id="{578D89FA-3F11-46A9-BDBD-BE1B4DB595D6}"/>
            </a:ext>
          </a:extLst>
        </xdr:cNvPr>
        <xdr:cNvCxnSpPr/>
      </xdr:nvCxnSpPr>
      <xdr:spPr>
        <a:xfrm>
          <a:off x="10388600" y="1727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151655</xdr:rowOff>
    </xdr:from>
    <xdr:ext cx="469744" cy="259045"/>
    <xdr:sp macro="" textlink="">
      <xdr:nvSpPr>
        <xdr:cNvPr id="414" name="【市民会館】&#10;一人当たり面積平均値テキスト">
          <a:extLst>
            <a:ext uri="{FF2B5EF4-FFF2-40B4-BE49-F238E27FC236}">
              <a16:creationId xmlns:a16="http://schemas.microsoft.com/office/drawing/2014/main" id="{83B0A237-F49C-4B17-9F50-1BABC3F3C33E}"/>
            </a:ext>
          </a:extLst>
        </xdr:cNvPr>
        <xdr:cNvSpPr txBox="1"/>
      </xdr:nvSpPr>
      <xdr:spPr>
        <a:xfrm>
          <a:off x="10515600" y="18325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1778</xdr:rowOff>
    </xdr:from>
    <xdr:to>
      <xdr:col>55</xdr:col>
      <xdr:colOff>50800</xdr:colOff>
      <xdr:row>107</xdr:row>
      <xdr:rowOff>103378</xdr:rowOff>
    </xdr:to>
    <xdr:sp macro="" textlink="">
      <xdr:nvSpPr>
        <xdr:cNvPr id="415" name="フローチャート: 判断 414">
          <a:extLst>
            <a:ext uri="{FF2B5EF4-FFF2-40B4-BE49-F238E27FC236}">
              <a16:creationId xmlns:a16="http://schemas.microsoft.com/office/drawing/2014/main" id="{D9C6FF87-9F4D-4614-A3C4-A17334D4A4B3}"/>
            </a:ext>
          </a:extLst>
        </xdr:cNvPr>
        <xdr:cNvSpPr/>
      </xdr:nvSpPr>
      <xdr:spPr>
        <a:xfrm>
          <a:off x="10426700" y="1834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109982</xdr:rowOff>
    </xdr:from>
    <xdr:to>
      <xdr:col>50</xdr:col>
      <xdr:colOff>165100</xdr:colOff>
      <xdr:row>107</xdr:row>
      <xdr:rowOff>40132</xdr:rowOff>
    </xdr:to>
    <xdr:sp macro="" textlink="">
      <xdr:nvSpPr>
        <xdr:cNvPr id="416" name="フローチャート: 判断 415">
          <a:extLst>
            <a:ext uri="{FF2B5EF4-FFF2-40B4-BE49-F238E27FC236}">
              <a16:creationId xmlns:a16="http://schemas.microsoft.com/office/drawing/2014/main" id="{C2E8F859-2576-46A0-85B5-CA42F1E34AEA}"/>
            </a:ext>
          </a:extLst>
        </xdr:cNvPr>
        <xdr:cNvSpPr/>
      </xdr:nvSpPr>
      <xdr:spPr>
        <a:xfrm>
          <a:off x="9588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98552</xdr:rowOff>
    </xdr:from>
    <xdr:to>
      <xdr:col>46</xdr:col>
      <xdr:colOff>38100</xdr:colOff>
      <xdr:row>107</xdr:row>
      <xdr:rowOff>28702</xdr:rowOff>
    </xdr:to>
    <xdr:sp macro="" textlink="">
      <xdr:nvSpPr>
        <xdr:cNvPr id="417" name="フローチャート: 判断 416">
          <a:extLst>
            <a:ext uri="{FF2B5EF4-FFF2-40B4-BE49-F238E27FC236}">
              <a16:creationId xmlns:a16="http://schemas.microsoft.com/office/drawing/2014/main" id="{F6C4310A-E3ED-48B8-95BF-85548387BBDB}"/>
            </a:ext>
          </a:extLst>
        </xdr:cNvPr>
        <xdr:cNvSpPr/>
      </xdr:nvSpPr>
      <xdr:spPr>
        <a:xfrm>
          <a:off x="8699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148082</xdr:rowOff>
    </xdr:from>
    <xdr:to>
      <xdr:col>41</xdr:col>
      <xdr:colOff>101600</xdr:colOff>
      <xdr:row>107</xdr:row>
      <xdr:rowOff>78232</xdr:rowOff>
    </xdr:to>
    <xdr:sp macro="" textlink="">
      <xdr:nvSpPr>
        <xdr:cNvPr id="418" name="フローチャート: 判断 417">
          <a:extLst>
            <a:ext uri="{FF2B5EF4-FFF2-40B4-BE49-F238E27FC236}">
              <a16:creationId xmlns:a16="http://schemas.microsoft.com/office/drawing/2014/main" id="{956A4214-8980-4913-A1D5-3BB10B6D0620}"/>
            </a:ext>
          </a:extLst>
        </xdr:cNvPr>
        <xdr:cNvSpPr/>
      </xdr:nvSpPr>
      <xdr:spPr>
        <a:xfrm>
          <a:off x="7810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51AA614-D0A8-47A9-814B-8D466AA5B19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C1EB12D0-D3C8-41B5-AC94-581C0505077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8D10D4A0-7972-4E09-99F1-90C72E34AB9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47B2C24-7609-428D-83E8-1CBD10C9EFE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FB01656-BC99-4732-B4DF-9AEB84B2504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108</xdr:row>
      <xdr:rowOff>21589</xdr:rowOff>
    </xdr:from>
    <xdr:to>
      <xdr:col>41</xdr:col>
      <xdr:colOff>101600</xdr:colOff>
      <xdr:row>108</xdr:row>
      <xdr:rowOff>123189</xdr:rowOff>
    </xdr:to>
    <xdr:sp macro="" textlink="">
      <xdr:nvSpPr>
        <xdr:cNvPr id="424" name="楕円 423">
          <a:extLst>
            <a:ext uri="{FF2B5EF4-FFF2-40B4-BE49-F238E27FC236}">
              <a16:creationId xmlns:a16="http://schemas.microsoft.com/office/drawing/2014/main" id="{CB281532-8933-4686-A02B-9971FF4709B4}"/>
            </a:ext>
          </a:extLst>
        </xdr:cNvPr>
        <xdr:cNvSpPr/>
      </xdr:nvSpPr>
      <xdr:spPr>
        <a:xfrm>
          <a:off x="7810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56659</xdr:rowOff>
    </xdr:from>
    <xdr:ext cx="469744" cy="259045"/>
    <xdr:sp macro="" textlink="">
      <xdr:nvSpPr>
        <xdr:cNvPr id="425" name="n_1aveValue【市民会館】&#10;一人当たり面積">
          <a:extLst>
            <a:ext uri="{FF2B5EF4-FFF2-40B4-BE49-F238E27FC236}">
              <a16:creationId xmlns:a16="http://schemas.microsoft.com/office/drawing/2014/main" id="{030B82D1-498B-414F-921B-6A3EAC3777B8}"/>
            </a:ext>
          </a:extLst>
        </xdr:cNvPr>
        <xdr:cNvSpPr txBox="1"/>
      </xdr:nvSpPr>
      <xdr:spPr>
        <a:xfrm>
          <a:off x="93917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45229</xdr:rowOff>
    </xdr:from>
    <xdr:ext cx="469744" cy="259045"/>
    <xdr:sp macro="" textlink="">
      <xdr:nvSpPr>
        <xdr:cNvPr id="426" name="n_2aveValue【市民会館】&#10;一人当たり面積">
          <a:extLst>
            <a:ext uri="{FF2B5EF4-FFF2-40B4-BE49-F238E27FC236}">
              <a16:creationId xmlns:a16="http://schemas.microsoft.com/office/drawing/2014/main" id="{7DD7FA97-F797-4FDB-BC7A-EDAFD5214B19}"/>
            </a:ext>
          </a:extLst>
        </xdr:cNvPr>
        <xdr:cNvSpPr txBox="1"/>
      </xdr:nvSpPr>
      <xdr:spPr>
        <a:xfrm>
          <a:off x="8515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94759</xdr:rowOff>
    </xdr:from>
    <xdr:ext cx="469744" cy="259045"/>
    <xdr:sp macro="" textlink="">
      <xdr:nvSpPr>
        <xdr:cNvPr id="427" name="n_3aveValue【市民会館】&#10;一人当たり面積">
          <a:extLst>
            <a:ext uri="{FF2B5EF4-FFF2-40B4-BE49-F238E27FC236}">
              <a16:creationId xmlns:a16="http://schemas.microsoft.com/office/drawing/2014/main" id="{FAF57FA3-F4FD-42EB-9A12-0880CD5281D7}"/>
            </a:ext>
          </a:extLst>
        </xdr:cNvPr>
        <xdr:cNvSpPr txBox="1"/>
      </xdr:nvSpPr>
      <xdr:spPr>
        <a:xfrm>
          <a:off x="7626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114316</xdr:rowOff>
    </xdr:from>
    <xdr:ext cx="469744" cy="259045"/>
    <xdr:sp macro="" textlink="">
      <xdr:nvSpPr>
        <xdr:cNvPr id="428" name="n_3mainValue【市民会館】&#10;一人当たり面積">
          <a:extLst>
            <a:ext uri="{FF2B5EF4-FFF2-40B4-BE49-F238E27FC236}">
              <a16:creationId xmlns:a16="http://schemas.microsoft.com/office/drawing/2014/main" id="{8D569A0B-5D1D-4580-90B9-B7FF86CEBAB9}"/>
            </a:ext>
          </a:extLst>
        </xdr:cNvPr>
        <xdr:cNvSpPr txBox="1"/>
      </xdr:nvSpPr>
      <xdr:spPr>
        <a:xfrm>
          <a:off x="7626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3C0CA6C0-3E8A-4233-BC19-BB4A4939F17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B0591D7E-5F72-41C9-9032-C3219D21A0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E302F8D1-92E7-4F55-BE91-297C070C15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E27029D7-5136-441B-AF72-C8C13D8BFB1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F6E3E452-C830-4A9B-9E0E-393A8AE2A33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847CE331-FF7D-4C72-BDD3-291FC0B34CC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3F93CC2A-AE7C-434A-B01E-2A0EBFF44EB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129E70FD-B88D-4F39-A6EE-FBFCFE05E8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a:extLst>
            <a:ext uri="{FF2B5EF4-FFF2-40B4-BE49-F238E27FC236}">
              <a16:creationId xmlns:a16="http://schemas.microsoft.com/office/drawing/2014/main" id="{D743A7C9-00E5-4E3B-A9FC-ABC872B3066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a:extLst>
            <a:ext uri="{FF2B5EF4-FFF2-40B4-BE49-F238E27FC236}">
              <a16:creationId xmlns:a16="http://schemas.microsoft.com/office/drawing/2014/main" id="{51C15580-7BE3-45CB-9172-B309E5B8D6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a:extLst>
            <a:ext uri="{FF2B5EF4-FFF2-40B4-BE49-F238E27FC236}">
              <a16:creationId xmlns:a16="http://schemas.microsoft.com/office/drawing/2014/main" id="{8BA9C02D-25C3-489A-BB3D-417E4D2B8B6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a:extLst>
            <a:ext uri="{FF2B5EF4-FFF2-40B4-BE49-F238E27FC236}">
              <a16:creationId xmlns:a16="http://schemas.microsoft.com/office/drawing/2014/main" id="{CFD4C3B9-B245-447E-946B-F3B009A9F4BA}"/>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a:extLst>
            <a:ext uri="{FF2B5EF4-FFF2-40B4-BE49-F238E27FC236}">
              <a16:creationId xmlns:a16="http://schemas.microsoft.com/office/drawing/2014/main" id="{4467DAC8-4938-416A-AD19-75ED2DDE5B9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a:extLst>
            <a:ext uri="{FF2B5EF4-FFF2-40B4-BE49-F238E27FC236}">
              <a16:creationId xmlns:a16="http://schemas.microsoft.com/office/drawing/2014/main" id="{740B356D-A79B-49BD-9B3C-D91ACB3EE4D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a:extLst>
            <a:ext uri="{FF2B5EF4-FFF2-40B4-BE49-F238E27FC236}">
              <a16:creationId xmlns:a16="http://schemas.microsoft.com/office/drawing/2014/main" id="{8D092291-2A88-4D6F-A805-5622A8B6B0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a:extLst>
            <a:ext uri="{FF2B5EF4-FFF2-40B4-BE49-F238E27FC236}">
              <a16:creationId xmlns:a16="http://schemas.microsoft.com/office/drawing/2014/main" id="{5A566F7A-26E4-432A-8E18-075D26A7EA9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a:extLst>
            <a:ext uri="{FF2B5EF4-FFF2-40B4-BE49-F238E27FC236}">
              <a16:creationId xmlns:a16="http://schemas.microsoft.com/office/drawing/2014/main" id="{30660A1D-BC56-4160-AC5D-EFBFD0DFF24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a:extLst>
            <a:ext uri="{FF2B5EF4-FFF2-40B4-BE49-F238E27FC236}">
              <a16:creationId xmlns:a16="http://schemas.microsoft.com/office/drawing/2014/main" id="{33FE0E23-2552-47F6-9061-58684D4B300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a:extLst>
            <a:ext uri="{FF2B5EF4-FFF2-40B4-BE49-F238E27FC236}">
              <a16:creationId xmlns:a16="http://schemas.microsoft.com/office/drawing/2014/main" id="{96C38A3F-43ED-4B60-B572-E8689945D9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a:extLst>
            <a:ext uri="{FF2B5EF4-FFF2-40B4-BE49-F238E27FC236}">
              <a16:creationId xmlns:a16="http://schemas.microsoft.com/office/drawing/2014/main" id="{3265878A-947E-47BE-B524-82C494D2254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a:extLst>
            <a:ext uri="{FF2B5EF4-FFF2-40B4-BE49-F238E27FC236}">
              <a16:creationId xmlns:a16="http://schemas.microsoft.com/office/drawing/2014/main" id="{E6C0EAC0-DE8D-4BB6-8C46-8257A26B4E1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a:extLst>
            <a:ext uri="{FF2B5EF4-FFF2-40B4-BE49-F238E27FC236}">
              <a16:creationId xmlns:a16="http://schemas.microsoft.com/office/drawing/2014/main" id="{2E38E031-F6F7-48CE-87F5-163D39B22F31}"/>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4F8C2D93-123F-4CF6-B98C-7C86BF6742D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95746DFA-733F-4734-B608-7D5888D4CB5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56BFB6B6-6708-4461-B87F-75F27E5100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17417</xdr:rowOff>
    </xdr:to>
    <xdr:cxnSp macro="">
      <xdr:nvCxnSpPr>
        <xdr:cNvPr id="454" name="直線コネクタ 453">
          <a:extLst>
            <a:ext uri="{FF2B5EF4-FFF2-40B4-BE49-F238E27FC236}">
              <a16:creationId xmlns:a16="http://schemas.microsoft.com/office/drawing/2014/main" id="{0D6C2254-6EC2-4DB3-A7E4-E758844C1B5A}"/>
            </a:ext>
          </a:extLst>
        </xdr:cNvPr>
        <xdr:cNvCxnSpPr/>
      </xdr:nvCxnSpPr>
      <xdr:spPr>
        <a:xfrm flipV="1">
          <a:off x="16318864" y="5660572"/>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21244</xdr:rowOff>
    </xdr:from>
    <xdr:ext cx="340478" cy="259045"/>
    <xdr:sp macro="" textlink="">
      <xdr:nvSpPr>
        <xdr:cNvPr id="455" name="【一般廃棄物処理施設】&#10;有形固定資産減価償却率最小値テキスト">
          <a:extLst>
            <a:ext uri="{FF2B5EF4-FFF2-40B4-BE49-F238E27FC236}">
              <a16:creationId xmlns:a16="http://schemas.microsoft.com/office/drawing/2014/main" id="{BC7455D4-8584-4D68-8C07-B3A2EE895532}"/>
            </a:ext>
          </a:extLst>
        </xdr:cNvPr>
        <xdr:cNvSpPr txBox="1"/>
      </xdr:nvSpPr>
      <xdr:spPr>
        <a:xfrm>
          <a:off x="16357600" y="7222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17417</xdr:rowOff>
    </xdr:from>
    <xdr:to>
      <xdr:col>86</xdr:col>
      <xdr:colOff>25400</xdr:colOff>
      <xdr:row>42</xdr:row>
      <xdr:rowOff>17417</xdr:rowOff>
    </xdr:to>
    <xdr:cxnSp macro="">
      <xdr:nvCxnSpPr>
        <xdr:cNvPr id="456" name="直線コネクタ 455">
          <a:extLst>
            <a:ext uri="{FF2B5EF4-FFF2-40B4-BE49-F238E27FC236}">
              <a16:creationId xmlns:a16="http://schemas.microsoft.com/office/drawing/2014/main" id="{7DE9652B-2686-49B3-AA08-D22314E0E25F}"/>
            </a:ext>
          </a:extLst>
        </xdr:cNvPr>
        <xdr:cNvCxnSpPr/>
      </xdr:nvCxnSpPr>
      <xdr:spPr>
        <a:xfrm>
          <a:off x="16230600" y="721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一般廃棄物処理施設】&#10;有形固定資産減価償却率最大値テキスト">
          <a:extLst>
            <a:ext uri="{FF2B5EF4-FFF2-40B4-BE49-F238E27FC236}">
              <a16:creationId xmlns:a16="http://schemas.microsoft.com/office/drawing/2014/main" id="{FBFC4E77-E6AC-4E65-851C-8166F52761A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a:extLst>
            <a:ext uri="{FF2B5EF4-FFF2-40B4-BE49-F238E27FC236}">
              <a16:creationId xmlns:a16="http://schemas.microsoft.com/office/drawing/2014/main" id="{6AA70F51-3820-46F0-88A2-CCDA78674EC5}"/>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132823</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8D281862-FF99-4405-A6DD-280B696E76DA}"/>
            </a:ext>
          </a:extLst>
        </xdr:cNvPr>
        <xdr:cNvSpPr txBox="1"/>
      </xdr:nvSpPr>
      <xdr:spPr>
        <a:xfrm>
          <a:off x="16357600" y="63050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154396</xdr:rowOff>
    </xdr:from>
    <xdr:to>
      <xdr:col>85</xdr:col>
      <xdr:colOff>177800</xdr:colOff>
      <xdr:row>37</xdr:row>
      <xdr:rowOff>84546</xdr:rowOff>
    </xdr:to>
    <xdr:sp macro="" textlink="">
      <xdr:nvSpPr>
        <xdr:cNvPr id="460" name="フローチャート: 判断 459">
          <a:extLst>
            <a:ext uri="{FF2B5EF4-FFF2-40B4-BE49-F238E27FC236}">
              <a16:creationId xmlns:a16="http://schemas.microsoft.com/office/drawing/2014/main" id="{9EFBE041-29FF-4F10-9046-09F95548F322}"/>
            </a:ext>
          </a:extLst>
        </xdr:cNvPr>
        <xdr:cNvSpPr/>
      </xdr:nvSpPr>
      <xdr:spPr>
        <a:xfrm>
          <a:off x="162687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159294</xdr:rowOff>
    </xdr:from>
    <xdr:to>
      <xdr:col>81</xdr:col>
      <xdr:colOff>101600</xdr:colOff>
      <xdr:row>37</xdr:row>
      <xdr:rowOff>89444</xdr:rowOff>
    </xdr:to>
    <xdr:sp macro="" textlink="">
      <xdr:nvSpPr>
        <xdr:cNvPr id="461" name="フローチャート: 判断 460">
          <a:extLst>
            <a:ext uri="{FF2B5EF4-FFF2-40B4-BE49-F238E27FC236}">
              <a16:creationId xmlns:a16="http://schemas.microsoft.com/office/drawing/2014/main" id="{1A21FF18-FE69-4166-AB22-1E5D86F1D3EC}"/>
            </a:ext>
          </a:extLst>
        </xdr:cNvPr>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62" name="フローチャート: 判断 461">
          <a:extLst>
            <a:ext uri="{FF2B5EF4-FFF2-40B4-BE49-F238E27FC236}">
              <a16:creationId xmlns:a16="http://schemas.microsoft.com/office/drawing/2014/main" id="{0D42A931-779B-4AE2-A37A-5DFFE5B12CB0}"/>
            </a:ext>
          </a:extLst>
        </xdr:cNvPr>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907</xdr:rowOff>
    </xdr:from>
    <xdr:to>
      <xdr:col>72</xdr:col>
      <xdr:colOff>38100</xdr:colOff>
      <xdr:row>36</xdr:row>
      <xdr:rowOff>102507</xdr:rowOff>
    </xdr:to>
    <xdr:sp macro="" textlink="">
      <xdr:nvSpPr>
        <xdr:cNvPr id="463" name="フローチャート: 判断 462">
          <a:extLst>
            <a:ext uri="{FF2B5EF4-FFF2-40B4-BE49-F238E27FC236}">
              <a16:creationId xmlns:a16="http://schemas.microsoft.com/office/drawing/2014/main" id="{7E89B78F-9614-4778-AABF-7212AB21719B}"/>
            </a:ext>
          </a:extLst>
        </xdr:cNvPr>
        <xdr:cNvSpPr/>
      </xdr:nvSpPr>
      <xdr:spPr>
        <a:xfrm>
          <a:off x="13652500" y="617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7D693EBD-7219-47EC-A824-DBE3337B8B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EB04FFCE-241C-4D02-94F1-9E76DD3779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A7EBABB3-143D-4293-B45F-CD377211F13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62B4C02A-F4B8-46DB-8DA9-E3C219C866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57A224A3-6873-4296-8646-86E3C608D2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44994</xdr:rowOff>
    </xdr:from>
    <xdr:to>
      <xdr:col>85</xdr:col>
      <xdr:colOff>177800</xdr:colOff>
      <xdr:row>36</xdr:row>
      <xdr:rowOff>146594</xdr:rowOff>
    </xdr:to>
    <xdr:sp macro="" textlink="">
      <xdr:nvSpPr>
        <xdr:cNvPr id="469" name="楕円 468">
          <a:extLst>
            <a:ext uri="{FF2B5EF4-FFF2-40B4-BE49-F238E27FC236}">
              <a16:creationId xmlns:a16="http://schemas.microsoft.com/office/drawing/2014/main" id="{9ADB24CA-701D-446F-9803-EFEE258B10DC}"/>
            </a:ext>
          </a:extLst>
        </xdr:cNvPr>
        <xdr:cNvSpPr/>
      </xdr:nvSpPr>
      <xdr:spPr>
        <a:xfrm>
          <a:off x="16268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67871</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595C5618-8E98-4FE6-93B0-1E85AAEE2DC9}"/>
            </a:ext>
          </a:extLst>
        </xdr:cNvPr>
        <xdr:cNvSpPr txBox="1"/>
      </xdr:nvSpPr>
      <xdr:spPr>
        <a:xfrm>
          <a:off x="16357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46627</xdr:rowOff>
    </xdr:from>
    <xdr:to>
      <xdr:col>81</xdr:col>
      <xdr:colOff>101600</xdr:colOff>
      <xdr:row>36</xdr:row>
      <xdr:rowOff>148227</xdr:rowOff>
    </xdr:to>
    <xdr:sp macro="" textlink="">
      <xdr:nvSpPr>
        <xdr:cNvPr id="471" name="楕円 470">
          <a:extLst>
            <a:ext uri="{FF2B5EF4-FFF2-40B4-BE49-F238E27FC236}">
              <a16:creationId xmlns:a16="http://schemas.microsoft.com/office/drawing/2014/main" id="{A621B5BA-3A17-4B29-81F8-9FCB0F16F865}"/>
            </a:ext>
          </a:extLst>
        </xdr:cNvPr>
        <xdr:cNvSpPr/>
      </xdr:nvSpPr>
      <xdr:spPr>
        <a:xfrm>
          <a:off x="15430500" y="6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95794</xdr:rowOff>
    </xdr:from>
    <xdr:to>
      <xdr:col>85</xdr:col>
      <xdr:colOff>127000</xdr:colOff>
      <xdr:row>36</xdr:row>
      <xdr:rowOff>97427</xdr:rowOff>
    </xdr:to>
    <xdr:cxnSp macro="">
      <xdr:nvCxnSpPr>
        <xdr:cNvPr id="472" name="直線コネクタ 471">
          <a:extLst>
            <a:ext uri="{FF2B5EF4-FFF2-40B4-BE49-F238E27FC236}">
              <a16:creationId xmlns:a16="http://schemas.microsoft.com/office/drawing/2014/main" id="{1C8DB1FF-38AC-4C28-A910-324C508FEB50}"/>
            </a:ext>
          </a:extLst>
        </xdr:cNvPr>
        <xdr:cNvCxnSpPr/>
      </xdr:nvCxnSpPr>
      <xdr:spPr>
        <a:xfrm flipV="1">
          <a:off x="15481300" y="626799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76019</xdr:rowOff>
    </xdr:from>
    <xdr:to>
      <xdr:col>76</xdr:col>
      <xdr:colOff>165100</xdr:colOff>
      <xdr:row>37</xdr:row>
      <xdr:rowOff>6169</xdr:rowOff>
    </xdr:to>
    <xdr:sp macro="" textlink="">
      <xdr:nvSpPr>
        <xdr:cNvPr id="473" name="楕円 472">
          <a:extLst>
            <a:ext uri="{FF2B5EF4-FFF2-40B4-BE49-F238E27FC236}">
              <a16:creationId xmlns:a16="http://schemas.microsoft.com/office/drawing/2014/main" id="{47C2EC64-587D-4E78-96D9-D2109128B850}"/>
            </a:ext>
          </a:extLst>
        </xdr:cNvPr>
        <xdr:cNvSpPr/>
      </xdr:nvSpPr>
      <xdr:spPr>
        <a:xfrm>
          <a:off x="14541500" y="62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97427</xdr:rowOff>
    </xdr:from>
    <xdr:to>
      <xdr:col>81</xdr:col>
      <xdr:colOff>50800</xdr:colOff>
      <xdr:row>36</xdr:row>
      <xdr:rowOff>126819</xdr:rowOff>
    </xdr:to>
    <xdr:cxnSp macro="">
      <xdr:nvCxnSpPr>
        <xdr:cNvPr id="474" name="直線コネクタ 473">
          <a:extLst>
            <a:ext uri="{FF2B5EF4-FFF2-40B4-BE49-F238E27FC236}">
              <a16:creationId xmlns:a16="http://schemas.microsoft.com/office/drawing/2014/main" id="{0A646E79-372D-4543-9D92-C66567B66BAF}"/>
            </a:ext>
          </a:extLst>
        </xdr:cNvPr>
        <xdr:cNvCxnSpPr/>
      </xdr:nvCxnSpPr>
      <xdr:spPr>
        <a:xfrm flipV="1">
          <a:off x="14592300" y="62696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80571</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B819740C-2F01-43DD-BD60-274D6D3AC126}"/>
            </a:ext>
          </a:extLst>
        </xdr:cNvPr>
        <xdr:cNvSpPr txBox="1"/>
      </xdr:nvSpPr>
      <xdr:spPr>
        <a:xfrm>
          <a:off x="15266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70ABFE86-CA5D-48F7-91AF-683AAD040166}"/>
            </a:ext>
          </a:extLst>
        </xdr:cNvPr>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119034</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49FFC296-CD27-4563-96DC-000F506C0A4C}"/>
            </a:ext>
          </a:extLst>
        </xdr:cNvPr>
        <xdr:cNvSpPr txBox="1"/>
      </xdr:nvSpPr>
      <xdr:spPr>
        <a:xfrm>
          <a:off x="13500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164754</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72F95342-4B11-4A23-B1F9-A2D2CDBECAE3}"/>
            </a:ext>
          </a:extLst>
        </xdr:cNvPr>
        <xdr:cNvSpPr txBox="1"/>
      </xdr:nvSpPr>
      <xdr:spPr>
        <a:xfrm>
          <a:off x="152660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22696</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FE5E2A2A-B291-49ED-9601-93B2DC7FCD2E}"/>
            </a:ext>
          </a:extLst>
        </xdr:cNvPr>
        <xdr:cNvSpPr txBox="1"/>
      </xdr:nvSpPr>
      <xdr:spPr>
        <a:xfrm>
          <a:off x="14389744" y="602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33738F1C-1273-41F8-905B-994452758D9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E959749E-5D1C-4689-810A-633D83F318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2490A273-6754-4FEF-BB04-DFA527565F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92F84A76-815A-49C3-BD93-5F092D9889E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4C6BCE1-FC3E-4072-9A75-DA80CEE26D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1B6D08A2-9D23-4FF1-A2C5-515D8238B3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C11123EC-ED62-41FB-AE6B-27356E15896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5D5C8C79-13B1-4D1A-A9FF-29131055F8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3D329011-8023-4203-AFB3-7D9DA5CEC85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F2378E7C-5D05-4CB1-914C-CA1649153D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0" name="直線コネクタ 489">
          <a:extLst>
            <a:ext uri="{FF2B5EF4-FFF2-40B4-BE49-F238E27FC236}">
              <a16:creationId xmlns:a16="http://schemas.microsoft.com/office/drawing/2014/main" id="{1716A104-3A47-41ED-BCCF-E70C8E72BF8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1" name="テキスト ボックス 490">
          <a:extLst>
            <a:ext uri="{FF2B5EF4-FFF2-40B4-BE49-F238E27FC236}">
              <a16:creationId xmlns:a16="http://schemas.microsoft.com/office/drawing/2014/main" id="{2ABE0E4B-9B09-4CF3-BF90-19B2F2DBFC0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2" name="直線コネクタ 491">
          <a:extLst>
            <a:ext uri="{FF2B5EF4-FFF2-40B4-BE49-F238E27FC236}">
              <a16:creationId xmlns:a16="http://schemas.microsoft.com/office/drawing/2014/main" id="{521B7912-2655-4E63-AE54-BB28594B87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3" name="テキスト ボックス 492">
          <a:extLst>
            <a:ext uri="{FF2B5EF4-FFF2-40B4-BE49-F238E27FC236}">
              <a16:creationId xmlns:a16="http://schemas.microsoft.com/office/drawing/2014/main" id="{71EBA963-D703-4147-8843-F50BACC7EEC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4" name="直線コネクタ 493">
          <a:extLst>
            <a:ext uri="{FF2B5EF4-FFF2-40B4-BE49-F238E27FC236}">
              <a16:creationId xmlns:a16="http://schemas.microsoft.com/office/drawing/2014/main" id="{3CECA426-F5E1-43EE-A9F5-6EB1D8CB286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5" name="テキスト ボックス 494">
          <a:extLst>
            <a:ext uri="{FF2B5EF4-FFF2-40B4-BE49-F238E27FC236}">
              <a16:creationId xmlns:a16="http://schemas.microsoft.com/office/drawing/2014/main" id="{0464EF76-E7C1-42C3-8614-E603093C752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6" name="直線コネクタ 495">
          <a:extLst>
            <a:ext uri="{FF2B5EF4-FFF2-40B4-BE49-F238E27FC236}">
              <a16:creationId xmlns:a16="http://schemas.microsoft.com/office/drawing/2014/main" id="{68DD16D8-ED82-4B25-8B89-3028FF604FA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7" name="テキスト ボックス 496">
          <a:extLst>
            <a:ext uri="{FF2B5EF4-FFF2-40B4-BE49-F238E27FC236}">
              <a16:creationId xmlns:a16="http://schemas.microsoft.com/office/drawing/2014/main" id="{144EFFAD-9199-4B16-BE31-E2476DB6D72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70D12C44-D118-4A8E-A9E2-3B6A01F6F9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9" name="テキスト ボックス 498">
          <a:extLst>
            <a:ext uri="{FF2B5EF4-FFF2-40B4-BE49-F238E27FC236}">
              <a16:creationId xmlns:a16="http://schemas.microsoft.com/office/drawing/2014/main" id="{904A9515-0756-4CE2-93BE-E6504A7F25E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a:extLst>
            <a:ext uri="{FF2B5EF4-FFF2-40B4-BE49-F238E27FC236}">
              <a16:creationId xmlns:a16="http://schemas.microsoft.com/office/drawing/2014/main" id="{720C59A7-BAE4-4350-8C54-3EEDDDCAA8D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137305</xdr:rowOff>
    </xdr:from>
    <xdr:to>
      <xdr:col>116</xdr:col>
      <xdr:colOff>62864</xdr:colOff>
      <xdr:row>41</xdr:row>
      <xdr:rowOff>132200</xdr:rowOff>
    </xdr:to>
    <xdr:cxnSp macro="">
      <xdr:nvCxnSpPr>
        <xdr:cNvPr id="501" name="直線コネクタ 500">
          <a:extLst>
            <a:ext uri="{FF2B5EF4-FFF2-40B4-BE49-F238E27FC236}">
              <a16:creationId xmlns:a16="http://schemas.microsoft.com/office/drawing/2014/main" id="{99529FD8-1846-4524-9234-EE846352367B}"/>
            </a:ext>
          </a:extLst>
        </xdr:cNvPr>
        <xdr:cNvCxnSpPr/>
      </xdr:nvCxnSpPr>
      <xdr:spPr>
        <a:xfrm flipV="1">
          <a:off x="22160864" y="5795155"/>
          <a:ext cx="0" cy="1366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136027</xdr:rowOff>
    </xdr:from>
    <xdr:ext cx="378565" cy="259045"/>
    <xdr:sp macro="" textlink="">
      <xdr:nvSpPr>
        <xdr:cNvPr id="502" name="【一般廃棄物処理施設】&#10;一人当たり有形固定資産（償却資産）額最小値テキスト">
          <a:extLst>
            <a:ext uri="{FF2B5EF4-FFF2-40B4-BE49-F238E27FC236}">
              <a16:creationId xmlns:a16="http://schemas.microsoft.com/office/drawing/2014/main" id="{63846ADE-065E-422D-961C-9B2FAEEB1576}"/>
            </a:ext>
          </a:extLst>
        </xdr:cNvPr>
        <xdr:cNvSpPr txBox="1"/>
      </xdr:nvSpPr>
      <xdr:spPr>
        <a:xfrm>
          <a:off x="22199600" y="7165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132200</xdr:rowOff>
    </xdr:from>
    <xdr:to>
      <xdr:col>116</xdr:col>
      <xdr:colOff>152400</xdr:colOff>
      <xdr:row>41</xdr:row>
      <xdr:rowOff>132200</xdr:rowOff>
    </xdr:to>
    <xdr:cxnSp macro="">
      <xdr:nvCxnSpPr>
        <xdr:cNvPr id="503" name="直線コネクタ 502">
          <a:extLst>
            <a:ext uri="{FF2B5EF4-FFF2-40B4-BE49-F238E27FC236}">
              <a16:creationId xmlns:a16="http://schemas.microsoft.com/office/drawing/2014/main" id="{20EDD9E6-5FBB-4E62-B4AC-C7A9C74E27C7}"/>
            </a:ext>
          </a:extLst>
        </xdr:cNvPr>
        <xdr:cNvCxnSpPr/>
      </xdr:nvCxnSpPr>
      <xdr:spPr>
        <a:xfrm>
          <a:off x="22072600" y="71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83982</xdr:rowOff>
    </xdr:from>
    <xdr:ext cx="599010" cy="259045"/>
    <xdr:sp macro="" textlink="">
      <xdr:nvSpPr>
        <xdr:cNvPr id="504" name="【一般廃棄物処理施設】&#10;一人当たり有形固定資産（償却資産）額最大値テキスト">
          <a:extLst>
            <a:ext uri="{FF2B5EF4-FFF2-40B4-BE49-F238E27FC236}">
              <a16:creationId xmlns:a16="http://schemas.microsoft.com/office/drawing/2014/main" id="{BE1B16BE-5DD3-45E0-9209-AA0CC02E7DB2}"/>
            </a:ext>
          </a:extLst>
        </xdr:cNvPr>
        <xdr:cNvSpPr txBox="1"/>
      </xdr:nvSpPr>
      <xdr:spPr>
        <a:xfrm>
          <a:off x="22199600" y="55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137305</xdr:rowOff>
    </xdr:from>
    <xdr:to>
      <xdr:col>116</xdr:col>
      <xdr:colOff>152400</xdr:colOff>
      <xdr:row>33</xdr:row>
      <xdr:rowOff>137305</xdr:rowOff>
    </xdr:to>
    <xdr:cxnSp macro="">
      <xdr:nvCxnSpPr>
        <xdr:cNvPr id="505" name="直線コネクタ 504">
          <a:extLst>
            <a:ext uri="{FF2B5EF4-FFF2-40B4-BE49-F238E27FC236}">
              <a16:creationId xmlns:a16="http://schemas.microsoft.com/office/drawing/2014/main" id="{41E863D9-B73D-4216-911A-74975769D3AB}"/>
            </a:ext>
          </a:extLst>
        </xdr:cNvPr>
        <xdr:cNvCxnSpPr/>
      </xdr:nvCxnSpPr>
      <xdr:spPr>
        <a:xfrm>
          <a:off x="22072600" y="57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139465</xdr:rowOff>
    </xdr:from>
    <xdr:ext cx="599010" cy="259045"/>
    <xdr:sp macro="" textlink="">
      <xdr:nvSpPr>
        <xdr:cNvPr id="506" name="【一般廃棄物処理施設】&#10;一人当たり有形固定資産（償却資産）額平均値テキスト">
          <a:extLst>
            <a:ext uri="{FF2B5EF4-FFF2-40B4-BE49-F238E27FC236}">
              <a16:creationId xmlns:a16="http://schemas.microsoft.com/office/drawing/2014/main" id="{F04F201B-902F-4F0D-B694-A00EA243E419}"/>
            </a:ext>
          </a:extLst>
        </xdr:cNvPr>
        <xdr:cNvSpPr txBox="1"/>
      </xdr:nvSpPr>
      <xdr:spPr>
        <a:xfrm>
          <a:off x="22199600" y="665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116588</xdr:rowOff>
    </xdr:from>
    <xdr:to>
      <xdr:col>116</xdr:col>
      <xdr:colOff>114300</xdr:colOff>
      <xdr:row>40</xdr:row>
      <xdr:rowOff>46738</xdr:rowOff>
    </xdr:to>
    <xdr:sp macro="" textlink="">
      <xdr:nvSpPr>
        <xdr:cNvPr id="507" name="フローチャート: 判断 506">
          <a:extLst>
            <a:ext uri="{FF2B5EF4-FFF2-40B4-BE49-F238E27FC236}">
              <a16:creationId xmlns:a16="http://schemas.microsoft.com/office/drawing/2014/main" id="{470F73E2-F196-4EBF-A76A-762EE9174852}"/>
            </a:ext>
          </a:extLst>
        </xdr:cNvPr>
        <xdr:cNvSpPr/>
      </xdr:nvSpPr>
      <xdr:spPr>
        <a:xfrm>
          <a:off x="22110700" y="680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116132</xdr:rowOff>
    </xdr:from>
    <xdr:to>
      <xdr:col>112</xdr:col>
      <xdr:colOff>38100</xdr:colOff>
      <xdr:row>40</xdr:row>
      <xdr:rowOff>46282</xdr:rowOff>
    </xdr:to>
    <xdr:sp macro="" textlink="">
      <xdr:nvSpPr>
        <xdr:cNvPr id="508" name="フローチャート: 判断 507">
          <a:extLst>
            <a:ext uri="{FF2B5EF4-FFF2-40B4-BE49-F238E27FC236}">
              <a16:creationId xmlns:a16="http://schemas.microsoft.com/office/drawing/2014/main" id="{3A54ED97-B8EA-4DB5-9E99-048A0436A615}"/>
            </a:ext>
          </a:extLst>
        </xdr:cNvPr>
        <xdr:cNvSpPr/>
      </xdr:nvSpPr>
      <xdr:spPr>
        <a:xfrm>
          <a:off x="21272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162832</xdr:rowOff>
    </xdr:from>
    <xdr:to>
      <xdr:col>107</xdr:col>
      <xdr:colOff>101600</xdr:colOff>
      <xdr:row>40</xdr:row>
      <xdr:rowOff>92982</xdr:rowOff>
    </xdr:to>
    <xdr:sp macro="" textlink="">
      <xdr:nvSpPr>
        <xdr:cNvPr id="509" name="フローチャート: 判断 508">
          <a:extLst>
            <a:ext uri="{FF2B5EF4-FFF2-40B4-BE49-F238E27FC236}">
              <a16:creationId xmlns:a16="http://schemas.microsoft.com/office/drawing/2014/main" id="{DA0A2ED3-B2DA-49DB-9CF0-8AFD8CFD70CD}"/>
            </a:ext>
          </a:extLst>
        </xdr:cNvPr>
        <xdr:cNvSpPr/>
      </xdr:nvSpPr>
      <xdr:spPr>
        <a:xfrm>
          <a:off x="20383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19443</xdr:rowOff>
    </xdr:from>
    <xdr:to>
      <xdr:col>102</xdr:col>
      <xdr:colOff>165100</xdr:colOff>
      <xdr:row>40</xdr:row>
      <xdr:rowOff>121043</xdr:rowOff>
    </xdr:to>
    <xdr:sp macro="" textlink="">
      <xdr:nvSpPr>
        <xdr:cNvPr id="510" name="フローチャート: 判断 509">
          <a:extLst>
            <a:ext uri="{FF2B5EF4-FFF2-40B4-BE49-F238E27FC236}">
              <a16:creationId xmlns:a16="http://schemas.microsoft.com/office/drawing/2014/main" id="{EEDE9B73-D759-42E6-A4FF-01B9964CA3F6}"/>
            </a:ext>
          </a:extLst>
        </xdr:cNvPr>
        <xdr:cNvSpPr/>
      </xdr:nvSpPr>
      <xdr:spPr>
        <a:xfrm>
          <a:off x="19494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5F19328-539F-458F-86AE-7D8742CCC10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53CC680-17A0-4491-97B3-1DEE1E3AE1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EF7F47B2-EACC-4814-933A-DD4BF763DE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EC4BAE18-600C-4AB6-9EE3-DEC524EE529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C2F9F8D3-1B31-468F-8B44-845631F51E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14992</xdr:rowOff>
    </xdr:from>
    <xdr:to>
      <xdr:col>116</xdr:col>
      <xdr:colOff>114300</xdr:colOff>
      <xdr:row>40</xdr:row>
      <xdr:rowOff>116592</xdr:rowOff>
    </xdr:to>
    <xdr:sp macro="" textlink="">
      <xdr:nvSpPr>
        <xdr:cNvPr id="516" name="楕円 515">
          <a:extLst>
            <a:ext uri="{FF2B5EF4-FFF2-40B4-BE49-F238E27FC236}">
              <a16:creationId xmlns:a16="http://schemas.microsoft.com/office/drawing/2014/main" id="{89D42333-D969-4F00-B125-0392FD392F57}"/>
            </a:ext>
          </a:extLst>
        </xdr:cNvPr>
        <xdr:cNvSpPr/>
      </xdr:nvSpPr>
      <xdr:spPr>
        <a:xfrm>
          <a:off x="22110700" y="687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164869</xdr:rowOff>
    </xdr:from>
    <xdr:ext cx="599010" cy="259045"/>
    <xdr:sp macro="" textlink="">
      <xdr:nvSpPr>
        <xdr:cNvPr id="517" name="【一般廃棄物処理施設】&#10;一人当たり有形固定資産（償却資産）額該当値テキスト">
          <a:extLst>
            <a:ext uri="{FF2B5EF4-FFF2-40B4-BE49-F238E27FC236}">
              <a16:creationId xmlns:a16="http://schemas.microsoft.com/office/drawing/2014/main" id="{3AFD00C2-B0A2-4E61-B81E-B6545FD0EB25}"/>
            </a:ext>
          </a:extLst>
        </xdr:cNvPr>
        <xdr:cNvSpPr txBox="1"/>
      </xdr:nvSpPr>
      <xdr:spPr>
        <a:xfrm>
          <a:off x="22199600" y="6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19969</xdr:rowOff>
    </xdr:from>
    <xdr:to>
      <xdr:col>112</xdr:col>
      <xdr:colOff>38100</xdr:colOff>
      <xdr:row>40</xdr:row>
      <xdr:rowOff>121569</xdr:rowOff>
    </xdr:to>
    <xdr:sp macro="" textlink="">
      <xdr:nvSpPr>
        <xdr:cNvPr id="518" name="楕円 517">
          <a:extLst>
            <a:ext uri="{FF2B5EF4-FFF2-40B4-BE49-F238E27FC236}">
              <a16:creationId xmlns:a16="http://schemas.microsoft.com/office/drawing/2014/main" id="{B017DC6D-EEE6-431D-B828-2A653B50447E}"/>
            </a:ext>
          </a:extLst>
        </xdr:cNvPr>
        <xdr:cNvSpPr/>
      </xdr:nvSpPr>
      <xdr:spPr>
        <a:xfrm>
          <a:off x="21272500" y="687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65792</xdr:rowOff>
    </xdr:from>
    <xdr:to>
      <xdr:col>116</xdr:col>
      <xdr:colOff>63500</xdr:colOff>
      <xdr:row>40</xdr:row>
      <xdr:rowOff>70769</xdr:rowOff>
    </xdr:to>
    <xdr:cxnSp macro="">
      <xdr:nvCxnSpPr>
        <xdr:cNvPr id="519" name="直線コネクタ 518">
          <a:extLst>
            <a:ext uri="{FF2B5EF4-FFF2-40B4-BE49-F238E27FC236}">
              <a16:creationId xmlns:a16="http://schemas.microsoft.com/office/drawing/2014/main" id="{399EE340-F712-4CAD-8BA2-F42120A79A73}"/>
            </a:ext>
          </a:extLst>
        </xdr:cNvPr>
        <xdr:cNvCxnSpPr/>
      </xdr:nvCxnSpPr>
      <xdr:spPr>
        <a:xfrm flipV="1">
          <a:off x="21323300" y="6923792"/>
          <a:ext cx="838200" cy="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26353</xdr:rowOff>
    </xdr:from>
    <xdr:to>
      <xdr:col>107</xdr:col>
      <xdr:colOff>101600</xdr:colOff>
      <xdr:row>40</xdr:row>
      <xdr:rowOff>127953</xdr:rowOff>
    </xdr:to>
    <xdr:sp macro="" textlink="">
      <xdr:nvSpPr>
        <xdr:cNvPr id="520" name="楕円 519">
          <a:extLst>
            <a:ext uri="{FF2B5EF4-FFF2-40B4-BE49-F238E27FC236}">
              <a16:creationId xmlns:a16="http://schemas.microsoft.com/office/drawing/2014/main" id="{0710C6DC-75D6-417A-B78E-9B3E87A201EC}"/>
            </a:ext>
          </a:extLst>
        </xdr:cNvPr>
        <xdr:cNvSpPr/>
      </xdr:nvSpPr>
      <xdr:spPr>
        <a:xfrm>
          <a:off x="20383500" y="68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70769</xdr:rowOff>
    </xdr:from>
    <xdr:to>
      <xdr:col>111</xdr:col>
      <xdr:colOff>177800</xdr:colOff>
      <xdr:row>40</xdr:row>
      <xdr:rowOff>77153</xdr:rowOff>
    </xdr:to>
    <xdr:cxnSp macro="">
      <xdr:nvCxnSpPr>
        <xdr:cNvPr id="521" name="直線コネクタ 520">
          <a:extLst>
            <a:ext uri="{FF2B5EF4-FFF2-40B4-BE49-F238E27FC236}">
              <a16:creationId xmlns:a16="http://schemas.microsoft.com/office/drawing/2014/main" id="{315B1922-5324-4AE0-8CAA-DAEA828611BE}"/>
            </a:ext>
          </a:extLst>
        </xdr:cNvPr>
        <xdr:cNvCxnSpPr/>
      </xdr:nvCxnSpPr>
      <xdr:spPr>
        <a:xfrm flipV="1">
          <a:off x="20434300" y="6928769"/>
          <a:ext cx="889000" cy="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62809</xdr:rowOff>
    </xdr:from>
    <xdr:ext cx="599010" cy="259045"/>
    <xdr:sp macro="" textlink="">
      <xdr:nvSpPr>
        <xdr:cNvPr id="522" name="n_1aveValue【一般廃棄物処理施設】&#10;一人当たり有形固定資産（償却資産）額">
          <a:extLst>
            <a:ext uri="{FF2B5EF4-FFF2-40B4-BE49-F238E27FC236}">
              <a16:creationId xmlns:a16="http://schemas.microsoft.com/office/drawing/2014/main" id="{ACF25BB4-1261-4FAD-BB65-6D4F57E88619}"/>
            </a:ext>
          </a:extLst>
        </xdr:cNvPr>
        <xdr:cNvSpPr txBox="1"/>
      </xdr:nvSpPr>
      <xdr:spPr>
        <a:xfrm>
          <a:off x="210110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109509</xdr:rowOff>
    </xdr:from>
    <xdr:ext cx="599010" cy="259045"/>
    <xdr:sp macro="" textlink="">
      <xdr:nvSpPr>
        <xdr:cNvPr id="523" name="n_2aveValue【一般廃棄物処理施設】&#10;一人当たり有形固定資産（償却資産）額">
          <a:extLst>
            <a:ext uri="{FF2B5EF4-FFF2-40B4-BE49-F238E27FC236}">
              <a16:creationId xmlns:a16="http://schemas.microsoft.com/office/drawing/2014/main" id="{B9918620-29CC-4594-B1FA-84835DC20BE1}"/>
            </a:ext>
          </a:extLst>
        </xdr:cNvPr>
        <xdr:cNvSpPr txBox="1"/>
      </xdr:nvSpPr>
      <xdr:spPr>
        <a:xfrm>
          <a:off x="20134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137570</xdr:rowOff>
    </xdr:from>
    <xdr:ext cx="599010" cy="259045"/>
    <xdr:sp macro="" textlink="">
      <xdr:nvSpPr>
        <xdr:cNvPr id="524" name="n_3aveValue【一般廃棄物処理施設】&#10;一人当たり有形固定資産（償却資産）額">
          <a:extLst>
            <a:ext uri="{FF2B5EF4-FFF2-40B4-BE49-F238E27FC236}">
              <a16:creationId xmlns:a16="http://schemas.microsoft.com/office/drawing/2014/main" id="{E7B4F4A3-DF11-474A-B087-CC0CB381FEB7}"/>
            </a:ext>
          </a:extLst>
        </xdr:cNvPr>
        <xdr:cNvSpPr txBox="1"/>
      </xdr:nvSpPr>
      <xdr:spPr>
        <a:xfrm>
          <a:off x="19245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112696</xdr:rowOff>
    </xdr:from>
    <xdr:ext cx="599010" cy="259045"/>
    <xdr:sp macro="" textlink="">
      <xdr:nvSpPr>
        <xdr:cNvPr id="525" name="n_1mainValue【一般廃棄物処理施設】&#10;一人当たり有形固定資産（償却資産）額">
          <a:extLst>
            <a:ext uri="{FF2B5EF4-FFF2-40B4-BE49-F238E27FC236}">
              <a16:creationId xmlns:a16="http://schemas.microsoft.com/office/drawing/2014/main" id="{8D8A5547-CDA0-4B4D-A600-9EC4B05AB57A}"/>
            </a:ext>
          </a:extLst>
        </xdr:cNvPr>
        <xdr:cNvSpPr txBox="1"/>
      </xdr:nvSpPr>
      <xdr:spPr>
        <a:xfrm>
          <a:off x="21011095" y="697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119080</xdr:rowOff>
    </xdr:from>
    <xdr:ext cx="534377" cy="259045"/>
    <xdr:sp macro="" textlink="">
      <xdr:nvSpPr>
        <xdr:cNvPr id="526" name="n_2mainValue【一般廃棄物処理施設】&#10;一人当たり有形固定資産（償却資産）額">
          <a:extLst>
            <a:ext uri="{FF2B5EF4-FFF2-40B4-BE49-F238E27FC236}">
              <a16:creationId xmlns:a16="http://schemas.microsoft.com/office/drawing/2014/main" id="{10EBA2FB-0FCF-4055-A52F-7BE72B1E1158}"/>
            </a:ext>
          </a:extLst>
        </xdr:cNvPr>
        <xdr:cNvSpPr txBox="1"/>
      </xdr:nvSpPr>
      <xdr:spPr>
        <a:xfrm>
          <a:off x="20167111" y="697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a:extLst>
            <a:ext uri="{FF2B5EF4-FFF2-40B4-BE49-F238E27FC236}">
              <a16:creationId xmlns:a16="http://schemas.microsoft.com/office/drawing/2014/main" id="{A68A60A2-D9B3-4EAE-A8C5-75E0D44560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a:extLst>
            <a:ext uri="{FF2B5EF4-FFF2-40B4-BE49-F238E27FC236}">
              <a16:creationId xmlns:a16="http://schemas.microsoft.com/office/drawing/2014/main" id="{0DD9726B-D1FC-47BC-B693-3D772D69A6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a:extLst>
            <a:ext uri="{FF2B5EF4-FFF2-40B4-BE49-F238E27FC236}">
              <a16:creationId xmlns:a16="http://schemas.microsoft.com/office/drawing/2014/main" id="{159C69D7-63A0-4B00-B4FB-6A863CD811A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a:extLst>
            <a:ext uri="{FF2B5EF4-FFF2-40B4-BE49-F238E27FC236}">
              <a16:creationId xmlns:a16="http://schemas.microsoft.com/office/drawing/2014/main" id="{8E060DEE-91E7-4B17-B8D5-EFE45B63514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a:extLst>
            <a:ext uri="{FF2B5EF4-FFF2-40B4-BE49-F238E27FC236}">
              <a16:creationId xmlns:a16="http://schemas.microsoft.com/office/drawing/2014/main" id="{AA40AD31-23C6-4940-AA52-ACCD790B866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a:extLst>
            <a:ext uri="{FF2B5EF4-FFF2-40B4-BE49-F238E27FC236}">
              <a16:creationId xmlns:a16="http://schemas.microsoft.com/office/drawing/2014/main" id="{8A5F20F3-80BA-47FB-9853-5CAE552C28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a:extLst>
            <a:ext uri="{FF2B5EF4-FFF2-40B4-BE49-F238E27FC236}">
              <a16:creationId xmlns:a16="http://schemas.microsoft.com/office/drawing/2014/main" id="{8AE5673C-6ED8-48EB-8C7C-EDA7B16EF9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a:extLst>
            <a:ext uri="{FF2B5EF4-FFF2-40B4-BE49-F238E27FC236}">
              <a16:creationId xmlns:a16="http://schemas.microsoft.com/office/drawing/2014/main" id="{A9872B74-BC31-441A-AB7F-81C066B1380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a:extLst>
            <a:ext uri="{FF2B5EF4-FFF2-40B4-BE49-F238E27FC236}">
              <a16:creationId xmlns:a16="http://schemas.microsoft.com/office/drawing/2014/main" id="{ED77C218-AA9B-49C9-8C82-11DC1B007A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a:extLst>
            <a:ext uri="{FF2B5EF4-FFF2-40B4-BE49-F238E27FC236}">
              <a16:creationId xmlns:a16="http://schemas.microsoft.com/office/drawing/2014/main" id="{60B0092A-D871-40B5-BF2B-A6FA8136693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7" name="直線コネクタ 536">
          <a:extLst>
            <a:ext uri="{FF2B5EF4-FFF2-40B4-BE49-F238E27FC236}">
              <a16:creationId xmlns:a16="http://schemas.microsoft.com/office/drawing/2014/main" id="{CD5162F6-15A5-4950-82CC-DF9CD9B4CBE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8" name="テキスト ボックス 537">
          <a:extLst>
            <a:ext uri="{FF2B5EF4-FFF2-40B4-BE49-F238E27FC236}">
              <a16:creationId xmlns:a16="http://schemas.microsoft.com/office/drawing/2014/main" id="{C893A665-F02D-40B1-AD46-5462A6113D48}"/>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9" name="直線コネクタ 538">
          <a:extLst>
            <a:ext uri="{FF2B5EF4-FFF2-40B4-BE49-F238E27FC236}">
              <a16:creationId xmlns:a16="http://schemas.microsoft.com/office/drawing/2014/main" id="{2EADD30C-DDF8-41E2-8D83-55A1E674A9F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0" name="テキスト ボックス 539">
          <a:extLst>
            <a:ext uri="{FF2B5EF4-FFF2-40B4-BE49-F238E27FC236}">
              <a16:creationId xmlns:a16="http://schemas.microsoft.com/office/drawing/2014/main" id="{46075664-1212-4385-AE60-8490A821F5C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1" name="直線コネクタ 540">
          <a:extLst>
            <a:ext uri="{FF2B5EF4-FFF2-40B4-BE49-F238E27FC236}">
              <a16:creationId xmlns:a16="http://schemas.microsoft.com/office/drawing/2014/main" id="{07B3A079-7C18-419D-A455-35F0A91960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2" name="テキスト ボックス 541">
          <a:extLst>
            <a:ext uri="{FF2B5EF4-FFF2-40B4-BE49-F238E27FC236}">
              <a16:creationId xmlns:a16="http://schemas.microsoft.com/office/drawing/2014/main" id="{EEACCCF7-B67A-4079-80B2-01BF24AA60A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3" name="直線コネクタ 542">
          <a:extLst>
            <a:ext uri="{FF2B5EF4-FFF2-40B4-BE49-F238E27FC236}">
              <a16:creationId xmlns:a16="http://schemas.microsoft.com/office/drawing/2014/main" id="{550982FF-3CBA-43CA-B56C-D672DF81B5C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4" name="テキスト ボックス 543">
          <a:extLst>
            <a:ext uri="{FF2B5EF4-FFF2-40B4-BE49-F238E27FC236}">
              <a16:creationId xmlns:a16="http://schemas.microsoft.com/office/drawing/2014/main" id="{2176CC68-35A1-4AB6-A288-3B17D39F5B0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5" name="直線コネクタ 544">
          <a:extLst>
            <a:ext uri="{FF2B5EF4-FFF2-40B4-BE49-F238E27FC236}">
              <a16:creationId xmlns:a16="http://schemas.microsoft.com/office/drawing/2014/main" id="{A34D507E-D6C0-4E3F-8D05-461ECB05D33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6" name="テキスト ボックス 545">
          <a:extLst>
            <a:ext uri="{FF2B5EF4-FFF2-40B4-BE49-F238E27FC236}">
              <a16:creationId xmlns:a16="http://schemas.microsoft.com/office/drawing/2014/main" id="{218D2C69-A50D-4B45-AEDF-87C55E384AF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a:extLst>
            <a:ext uri="{FF2B5EF4-FFF2-40B4-BE49-F238E27FC236}">
              <a16:creationId xmlns:a16="http://schemas.microsoft.com/office/drawing/2014/main" id="{D0F73E6B-A7CA-4116-8575-B7A85CF246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CF9AF7C1-244E-4E05-AE7F-B8A7DC5139C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保健センター・保健所】&#10;有形固定資産減価償却率グラフ枠">
          <a:extLst>
            <a:ext uri="{FF2B5EF4-FFF2-40B4-BE49-F238E27FC236}">
              <a16:creationId xmlns:a16="http://schemas.microsoft.com/office/drawing/2014/main" id="{E6F62A95-0030-4FF5-9166-77E6C91F998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24765</xdr:rowOff>
    </xdr:to>
    <xdr:cxnSp macro="">
      <xdr:nvCxnSpPr>
        <xdr:cNvPr id="550" name="直線コネクタ 549">
          <a:extLst>
            <a:ext uri="{FF2B5EF4-FFF2-40B4-BE49-F238E27FC236}">
              <a16:creationId xmlns:a16="http://schemas.microsoft.com/office/drawing/2014/main" id="{4D422F67-F672-419F-AD94-568CF1520819}"/>
            </a:ext>
          </a:extLst>
        </xdr:cNvPr>
        <xdr:cNvCxnSpPr/>
      </xdr:nvCxnSpPr>
      <xdr:spPr>
        <a:xfrm flipV="1">
          <a:off x="16318864" y="9456420"/>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28592</xdr:rowOff>
    </xdr:from>
    <xdr:ext cx="340478" cy="259045"/>
    <xdr:sp macro="" textlink="">
      <xdr:nvSpPr>
        <xdr:cNvPr id="551" name="【保健センター・保健所】&#10;有形固定資産減価償却率最小値テキスト">
          <a:extLst>
            <a:ext uri="{FF2B5EF4-FFF2-40B4-BE49-F238E27FC236}">
              <a16:creationId xmlns:a16="http://schemas.microsoft.com/office/drawing/2014/main" id="{75B7C1F3-D775-4EE5-8C4C-27380C65E413}"/>
            </a:ext>
          </a:extLst>
        </xdr:cNvPr>
        <xdr:cNvSpPr txBox="1"/>
      </xdr:nvSpPr>
      <xdr:spPr>
        <a:xfrm>
          <a:off x="16357600" y="11001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24765</xdr:rowOff>
    </xdr:from>
    <xdr:to>
      <xdr:col>86</xdr:col>
      <xdr:colOff>25400</xdr:colOff>
      <xdr:row>64</xdr:row>
      <xdr:rowOff>24765</xdr:rowOff>
    </xdr:to>
    <xdr:cxnSp macro="">
      <xdr:nvCxnSpPr>
        <xdr:cNvPr id="552" name="直線コネクタ 551">
          <a:extLst>
            <a:ext uri="{FF2B5EF4-FFF2-40B4-BE49-F238E27FC236}">
              <a16:creationId xmlns:a16="http://schemas.microsoft.com/office/drawing/2014/main" id="{A09C96E9-DF49-4996-BFAE-D4597FF2954C}"/>
            </a:ext>
          </a:extLst>
        </xdr:cNvPr>
        <xdr:cNvCxnSpPr/>
      </xdr:nvCxnSpPr>
      <xdr:spPr>
        <a:xfrm>
          <a:off x="16230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553" name="【保健センター・保健所】&#10;有形固定資産減価償却率最大値テキスト">
          <a:extLst>
            <a:ext uri="{FF2B5EF4-FFF2-40B4-BE49-F238E27FC236}">
              <a16:creationId xmlns:a16="http://schemas.microsoft.com/office/drawing/2014/main" id="{5FBCE19D-B798-4506-9F51-86ADEC8BA67B}"/>
            </a:ext>
          </a:extLst>
        </xdr:cNvPr>
        <xdr:cNvSpPr txBox="1"/>
      </xdr:nvSpPr>
      <xdr:spPr>
        <a:xfrm>
          <a:off x="16357600" y="923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54" name="直線コネクタ 553">
          <a:extLst>
            <a:ext uri="{FF2B5EF4-FFF2-40B4-BE49-F238E27FC236}">
              <a16:creationId xmlns:a16="http://schemas.microsoft.com/office/drawing/2014/main" id="{9D91A527-C7EF-4C82-BEE1-650120EA4D79}"/>
            </a:ext>
          </a:extLst>
        </xdr:cNvPr>
        <xdr:cNvCxnSpPr/>
      </xdr:nvCxnSpPr>
      <xdr:spPr>
        <a:xfrm>
          <a:off x="16230600" y="945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124477</xdr:rowOff>
    </xdr:from>
    <xdr:ext cx="405111" cy="259045"/>
    <xdr:sp macro="" textlink="">
      <xdr:nvSpPr>
        <xdr:cNvPr id="555" name="【保健センター・保健所】&#10;有形固定資産減価償却率平均値テキスト">
          <a:extLst>
            <a:ext uri="{FF2B5EF4-FFF2-40B4-BE49-F238E27FC236}">
              <a16:creationId xmlns:a16="http://schemas.microsoft.com/office/drawing/2014/main" id="{A88E7533-4C42-438B-9052-148F75915E7D}"/>
            </a:ext>
          </a:extLst>
        </xdr:cNvPr>
        <xdr:cNvSpPr txBox="1"/>
      </xdr:nvSpPr>
      <xdr:spPr>
        <a:xfrm>
          <a:off x="16357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56" name="フローチャート: 判断 555">
          <a:extLst>
            <a:ext uri="{FF2B5EF4-FFF2-40B4-BE49-F238E27FC236}">
              <a16:creationId xmlns:a16="http://schemas.microsoft.com/office/drawing/2014/main" id="{E4820A42-AD6B-40BF-AA95-4E48AFEC40BC}"/>
            </a:ext>
          </a:extLst>
        </xdr:cNvPr>
        <xdr:cNvSpPr/>
      </xdr:nvSpPr>
      <xdr:spPr>
        <a:xfrm>
          <a:off x="16268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57" name="フローチャート: 判断 556">
          <a:extLst>
            <a:ext uri="{FF2B5EF4-FFF2-40B4-BE49-F238E27FC236}">
              <a16:creationId xmlns:a16="http://schemas.microsoft.com/office/drawing/2014/main" id="{6B11EF19-40DF-43D3-911A-922717208F5A}"/>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558" name="フローチャート: 判断 557">
          <a:extLst>
            <a:ext uri="{FF2B5EF4-FFF2-40B4-BE49-F238E27FC236}">
              <a16:creationId xmlns:a16="http://schemas.microsoft.com/office/drawing/2014/main" id="{AF1E701D-C3F1-4F99-B499-FF9E746BBA90}"/>
            </a:ext>
          </a:extLst>
        </xdr:cNvPr>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59" name="フローチャート: 判断 558">
          <a:extLst>
            <a:ext uri="{FF2B5EF4-FFF2-40B4-BE49-F238E27FC236}">
              <a16:creationId xmlns:a16="http://schemas.microsoft.com/office/drawing/2014/main" id="{6FF8B382-2556-45E2-8683-A2595EE09D25}"/>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3FE91D22-AA5A-4322-BF51-B184EAB44BE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9917ECF-0704-4B95-B829-F64EDA17F3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C23462C6-56CA-43E7-9D35-9571EFA9EB6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39741CFC-9B88-4C3B-8341-0DDEC72AE6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AD650DD4-2671-40C3-9DD5-9917C506D25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565" name="楕円 564">
          <a:extLst>
            <a:ext uri="{FF2B5EF4-FFF2-40B4-BE49-F238E27FC236}">
              <a16:creationId xmlns:a16="http://schemas.microsoft.com/office/drawing/2014/main" id="{73E0E02B-7CEF-4865-8E37-013587292101}"/>
            </a:ext>
          </a:extLst>
        </xdr:cNvPr>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566" name="【保健センター・保健所】&#10;有形固定資産減価償却率該当値テキスト">
          <a:extLst>
            <a:ext uri="{FF2B5EF4-FFF2-40B4-BE49-F238E27FC236}">
              <a16:creationId xmlns:a16="http://schemas.microsoft.com/office/drawing/2014/main" id="{66259DDF-B6E3-4481-B16D-8764440E2A84}"/>
            </a:ext>
          </a:extLst>
        </xdr:cNvPr>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67" name="楕円 566">
          <a:extLst>
            <a:ext uri="{FF2B5EF4-FFF2-40B4-BE49-F238E27FC236}">
              <a16:creationId xmlns:a16="http://schemas.microsoft.com/office/drawing/2014/main" id="{5C5E5461-87B9-4C64-AE1E-65B94546EDCF}"/>
            </a:ext>
          </a:extLst>
        </xdr:cNvPr>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76200</xdr:rowOff>
    </xdr:from>
    <xdr:to>
      <xdr:col>85</xdr:col>
      <xdr:colOff>127000</xdr:colOff>
      <xdr:row>61</xdr:row>
      <xdr:rowOff>41910</xdr:rowOff>
    </xdr:to>
    <xdr:cxnSp macro="">
      <xdr:nvCxnSpPr>
        <xdr:cNvPr id="568" name="直線コネクタ 567">
          <a:extLst>
            <a:ext uri="{FF2B5EF4-FFF2-40B4-BE49-F238E27FC236}">
              <a16:creationId xmlns:a16="http://schemas.microsoft.com/office/drawing/2014/main" id="{7D15EFDF-49C0-4302-AAD0-342D4F639EB0}"/>
            </a:ext>
          </a:extLst>
        </xdr:cNvPr>
        <xdr:cNvCxnSpPr/>
      </xdr:nvCxnSpPr>
      <xdr:spPr>
        <a:xfrm flipV="1">
          <a:off x="15481300" y="103632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164465</xdr:rowOff>
    </xdr:from>
    <xdr:to>
      <xdr:col>76</xdr:col>
      <xdr:colOff>165100</xdr:colOff>
      <xdr:row>61</xdr:row>
      <xdr:rowOff>94615</xdr:rowOff>
    </xdr:to>
    <xdr:sp macro="" textlink="">
      <xdr:nvSpPr>
        <xdr:cNvPr id="569" name="楕円 568">
          <a:extLst>
            <a:ext uri="{FF2B5EF4-FFF2-40B4-BE49-F238E27FC236}">
              <a16:creationId xmlns:a16="http://schemas.microsoft.com/office/drawing/2014/main" id="{71B7A180-4ED5-4227-A34F-C89A695D874E}"/>
            </a:ext>
          </a:extLst>
        </xdr:cNvPr>
        <xdr:cNvSpPr/>
      </xdr:nvSpPr>
      <xdr:spPr>
        <a:xfrm>
          <a:off x="14541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43815</xdr:rowOff>
    </xdr:to>
    <xdr:cxnSp macro="">
      <xdr:nvCxnSpPr>
        <xdr:cNvPr id="570" name="直線コネクタ 569">
          <a:extLst>
            <a:ext uri="{FF2B5EF4-FFF2-40B4-BE49-F238E27FC236}">
              <a16:creationId xmlns:a16="http://schemas.microsoft.com/office/drawing/2014/main" id="{EA956056-0F8C-4537-9B11-F5A0135667BE}"/>
            </a:ext>
          </a:extLst>
        </xdr:cNvPr>
        <xdr:cNvCxnSpPr/>
      </xdr:nvCxnSpPr>
      <xdr:spPr>
        <a:xfrm flipV="1">
          <a:off x="14592300" y="105003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571" name="楕円 570">
          <a:extLst>
            <a:ext uri="{FF2B5EF4-FFF2-40B4-BE49-F238E27FC236}">
              <a16:creationId xmlns:a16="http://schemas.microsoft.com/office/drawing/2014/main" id="{8D24306F-DE8F-4F5F-A182-ADA332513DFC}"/>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43815</xdr:rowOff>
    </xdr:to>
    <xdr:cxnSp macro="">
      <xdr:nvCxnSpPr>
        <xdr:cNvPr id="572" name="直線コネクタ 571">
          <a:extLst>
            <a:ext uri="{FF2B5EF4-FFF2-40B4-BE49-F238E27FC236}">
              <a16:creationId xmlns:a16="http://schemas.microsoft.com/office/drawing/2014/main" id="{A3771E7F-0F4E-44C4-9BF4-D53463C94074}"/>
            </a:ext>
          </a:extLst>
        </xdr:cNvPr>
        <xdr:cNvCxnSpPr/>
      </xdr:nvCxnSpPr>
      <xdr:spPr>
        <a:xfrm>
          <a:off x="13703300" y="10502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4C78AEFA-3BEB-49D2-993C-AF152BCD1C9B}"/>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F4D67CE3-C8E0-4FDE-B0DF-5E0A31BBAA6F}"/>
            </a:ext>
          </a:extLst>
        </xdr:cNvPr>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85C09676-53A7-4762-A05D-B03FB7F82951}"/>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D87902EF-88CB-4820-BF49-D734CF215C80}"/>
            </a:ext>
          </a:extLst>
        </xdr:cNvPr>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85742</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117D828B-9CDA-4354-ADF1-52F676F3F823}"/>
            </a:ext>
          </a:extLst>
        </xdr:cNvPr>
        <xdr:cNvSpPr txBox="1"/>
      </xdr:nvSpPr>
      <xdr:spPr>
        <a:xfrm>
          <a:off x="14389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578" name="n_3mainValue【保健センター・保健所】&#10;有形固定資産減価償却率">
          <a:extLst>
            <a:ext uri="{FF2B5EF4-FFF2-40B4-BE49-F238E27FC236}">
              <a16:creationId xmlns:a16="http://schemas.microsoft.com/office/drawing/2014/main" id="{C823879B-6E6D-4B08-846D-86E435901C47}"/>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EA62D1E6-388F-4D58-AB0F-760FE6359E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B16F91DD-2987-4347-A5C4-8EB575A5D3C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F7D98003-B27F-42BE-8EDD-91930DE416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BAF7A56F-B379-463D-BEF6-D8A5CE3156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D506E2CE-5F17-4711-83A9-A70DEC2646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3B4D5B44-5FCE-4FFB-8417-DE0E80AA33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2D03A480-5520-490E-9A67-94BFDC2858B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46D210EA-7268-417E-93C5-89DCA562635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2E79713C-6112-4297-89E1-6C157A5F37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4BC52137-CA61-4774-8CF6-B62610DFDFD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a:extLst>
            <a:ext uri="{FF2B5EF4-FFF2-40B4-BE49-F238E27FC236}">
              <a16:creationId xmlns:a16="http://schemas.microsoft.com/office/drawing/2014/main" id="{0D947E59-7099-4E0D-BA54-73D55AAE3EE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E1AFB14C-0291-4AE9-B317-157E40AC3ED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a:extLst>
            <a:ext uri="{FF2B5EF4-FFF2-40B4-BE49-F238E27FC236}">
              <a16:creationId xmlns:a16="http://schemas.microsoft.com/office/drawing/2014/main" id="{F9F502D9-EF6F-4AFA-8CD8-5C0A8ACB567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a:extLst>
            <a:ext uri="{FF2B5EF4-FFF2-40B4-BE49-F238E27FC236}">
              <a16:creationId xmlns:a16="http://schemas.microsoft.com/office/drawing/2014/main" id="{BF3DAEC4-F355-454E-992B-2424E4CFB7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a:extLst>
            <a:ext uri="{FF2B5EF4-FFF2-40B4-BE49-F238E27FC236}">
              <a16:creationId xmlns:a16="http://schemas.microsoft.com/office/drawing/2014/main" id="{A1C3EAC0-D527-41C9-B036-99284EDFDE5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a:extLst>
            <a:ext uri="{FF2B5EF4-FFF2-40B4-BE49-F238E27FC236}">
              <a16:creationId xmlns:a16="http://schemas.microsoft.com/office/drawing/2014/main" id="{41811404-1D34-43A0-8F48-3DDD6E59AF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a:extLst>
            <a:ext uri="{FF2B5EF4-FFF2-40B4-BE49-F238E27FC236}">
              <a16:creationId xmlns:a16="http://schemas.microsoft.com/office/drawing/2014/main" id="{EAB452DE-26E8-4C82-B0A6-ED2E6D95DD6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a:extLst>
            <a:ext uri="{FF2B5EF4-FFF2-40B4-BE49-F238E27FC236}">
              <a16:creationId xmlns:a16="http://schemas.microsoft.com/office/drawing/2014/main" id="{B60C70F9-49FF-4D4A-B278-497302C6D09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a:extLst>
            <a:ext uri="{FF2B5EF4-FFF2-40B4-BE49-F238E27FC236}">
              <a16:creationId xmlns:a16="http://schemas.microsoft.com/office/drawing/2014/main" id="{3987BCC4-B3C6-439C-8F65-30E6877BBF5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a:extLst>
            <a:ext uri="{FF2B5EF4-FFF2-40B4-BE49-F238E27FC236}">
              <a16:creationId xmlns:a16="http://schemas.microsoft.com/office/drawing/2014/main" id="{A5A8A966-B1FC-45D5-9DCE-DFF227622CA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id="{A4423406-33E2-437F-9CC8-D433C920FB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a:extLst>
            <a:ext uri="{FF2B5EF4-FFF2-40B4-BE49-F238E27FC236}">
              <a16:creationId xmlns:a16="http://schemas.microsoft.com/office/drawing/2014/main" id="{7209ECDF-29F5-4042-B82B-D8731CA909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a:extLst>
            <a:ext uri="{FF2B5EF4-FFF2-40B4-BE49-F238E27FC236}">
              <a16:creationId xmlns:a16="http://schemas.microsoft.com/office/drawing/2014/main" id="{C1CEED03-FFF1-4021-A01B-72E18E14B5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167640</xdr:rowOff>
    </xdr:to>
    <xdr:cxnSp macro="">
      <xdr:nvCxnSpPr>
        <xdr:cNvPr id="602" name="直線コネクタ 601">
          <a:extLst>
            <a:ext uri="{FF2B5EF4-FFF2-40B4-BE49-F238E27FC236}">
              <a16:creationId xmlns:a16="http://schemas.microsoft.com/office/drawing/2014/main" id="{4C7CA9AC-0E97-451D-A96D-9827C84E91E0}"/>
            </a:ext>
          </a:extLst>
        </xdr:cNvPr>
        <xdr:cNvCxnSpPr/>
      </xdr:nvCxnSpPr>
      <xdr:spPr>
        <a:xfrm flipV="1">
          <a:off x="22160864" y="953262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xdr:rowOff>
    </xdr:from>
    <xdr:ext cx="469744" cy="259045"/>
    <xdr:sp macro="" textlink="">
      <xdr:nvSpPr>
        <xdr:cNvPr id="603" name="【保健センター・保健所】&#10;一人当たり面積最小値テキスト">
          <a:extLst>
            <a:ext uri="{FF2B5EF4-FFF2-40B4-BE49-F238E27FC236}">
              <a16:creationId xmlns:a16="http://schemas.microsoft.com/office/drawing/2014/main" id="{82B148C4-7963-4F4C-92F3-256E7F157417}"/>
            </a:ext>
          </a:extLst>
        </xdr:cNvPr>
        <xdr:cNvSpPr txBox="1"/>
      </xdr:nvSpPr>
      <xdr:spPr>
        <a:xfrm>
          <a:off x="22199600"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167640</xdr:rowOff>
    </xdr:from>
    <xdr:to>
      <xdr:col>116</xdr:col>
      <xdr:colOff>152400</xdr:colOff>
      <xdr:row>63</xdr:row>
      <xdr:rowOff>167640</xdr:rowOff>
    </xdr:to>
    <xdr:cxnSp macro="">
      <xdr:nvCxnSpPr>
        <xdr:cNvPr id="604" name="直線コネクタ 603">
          <a:extLst>
            <a:ext uri="{FF2B5EF4-FFF2-40B4-BE49-F238E27FC236}">
              <a16:creationId xmlns:a16="http://schemas.microsoft.com/office/drawing/2014/main" id="{CBA21378-E2A5-4474-8282-554BC5BB611D}"/>
            </a:ext>
          </a:extLst>
        </xdr:cNvPr>
        <xdr:cNvCxnSpPr/>
      </xdr:nvCxnSpPr>
      <xdr:spPr>
        <a:xfrm>
          <a:off x="22072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05" name="【保健センター・保健所】&#10;一人当たり面積最大値テキスト">
          <a:extLst>
            <a:ext uri="{FF2B5EF4-FFF2-40B4-BE49-F238E27FC236}">
              <a16:creationId xmlns:a16="http://schemas.microsoft.com/office/drawing/2014/main" id="{B69D8B4E-78F6-4E8D-B5B5-8241DED79B42}"/>
            </a:ext>
          </a:extLst>
        </xdr:cNvPr>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06" name="直線コネクタ 605">
          <a:extLst>
            <a:ext uri="{FF2B5EF4-FFF2-40B4-BE49-F238E27FC236}">
              <a16:creationId xmlns:a16="http://schemas.microsoft.com/office/drawing/2014/main" id="{69DDD049-4377-4464-A66E-21064F824362}"/>
            </a:ext>
          </a:extLst>
        </xdr:cNvPr>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64787</xdr:rowOff>
    </xdr:from>
    <xdr:ext cx="469744" cy="259045"/>
    <xdr:sp macro="" textlink="">
      <xdr:nvSpPr>
        <xdr:cNvPr id="607" name="【保健センター・保健所】&#10;一人当たり面積平均値テキスト">
          <a:extLst>
            <a:ext uri="{FF2B5EF4-FFF2-40B4-BE49-F238E27FC236}">
              <a16:creationId xmlns:a16="http://schemas.microsoft.com/office/drawing/2014/main" id="{4C8EC734-9BF2-43CA-97E9-34A3E90D3C10}"/>
            </a:ext>
          </a:extLst>
        </xdr:cNvPr>
        <xdr:cNvSpPr txBox="1"/>
      </xdr:nvSpPr>
      <xdr:spPr>
        <a:xfrm>
          <a:off x="22199600" y="10523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86360</xdr:rowOff>
    </xdr:from>
    <xdr:to>
      <xdr:col>116</xdr:col>
      <xdr:colOff>114300</xdr:colOff>
      <xdr:row>62</xdr:row>
      <xdr:rowOff>16510</xdr:rowOff>
    </xdr:to>
    <xdr:sp macro="" textlink="">
      <xdr:nvSpPr>
        <xdr:cNvPr id="608" name="フローチャート: 判断 607">
          <a:extLst>
            <a:ext uri="{FF2B5EF4-FFF2-40B4-BE49-F238E27FC236}">
              <a16:creationId xmlns:a16="http://schemas.microsoft.com/office/drawing/2014/main" id="{9C0291E2-EE38-4DEE-94EE-2FF0A919C387}"/>
            </a:ext>
          </a:extLst>
        </xdr:cNvPr>
        <xdr:cNvSpPr/>
      </xdr:nvSpPr>
      <xdr:spPr>
        <a:xfrm>
          <a:off x="22110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609" name="フローチャート: 判断 608">
          <a:extLst>
            <a:ext uri="{FF2B5EF4-FFF2-40B4-BE49-F238E27FC236}">
              <a16:creationId xmlns:a16="http://schemas.microsoft.com/office/drawing/2014/main" id="{9685AE44-F4DB-4338-8ACB-56A697304EF3}"/>
            </a:ext>
          </a:extLst>
        </xdr:cNvPr>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10" name="フローチャート: 判断 609">
          <a:extLst>
            <a:ext uri="{FF2B5EF4-FFF2-40B4-BE49-F238E27FC236}">
              <a16:creationId xmlns:a16="http://schemas.microsoft.com/office/drawing/2014/main" id="{9143EE0A-58FC-4F59-84C6-460BC8B51785}"/>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611" name="フローチャート: 判断 610">
          <a:extLst>
            <a:ext uri="{FF2B5EF4-FFF2-40B4-BE49-F238E27FC236}">
              <a16:creationId xmlns:a16="http://schemas.microsoft.com/office/drawing/2014/main" id="{718B2D5D-6DC1-4E4B-A99A-E6C6936495FF}"/>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40450BEC-12A6-422A-83F0-0176663B97C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66210AE-1809-4192-B747-4A86E3B4367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21E03F31-4C86-4AE7-ACFA-D93F4E53E1B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B6EC9B5A-421C-4F5C-85AC-D6488B6F7A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E23B2DDD-58E8-4AA9-B1D0-030C591C42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105410</xdr:rowOff>
    </xdr:from>
    <xdr:to>
      <xdr:col>116</xdr:col>
      <xdr:colOff>114300</xdr:colOff>
      <xdr:row>60</xdr:row>
      <xdr:rowOff>35560</xdr:rowOff>
    </xdr:to>
    <xdr:sp macro="" textlink="">
      <xdr:nvSpPr>
        <xdr:cNvPr id="617" name="楕円 616">
          <a:extLst>
            <a:ext uri="{FF2B5EF4-FFF2-40B4-BE49-F238E27FC236}">
              <a16:creationId xmlns:a16="http://schemas.microsoft.com/office/drawing/2014/main" id="{551B79B8-1860-418E-8221-6BF2E3E29578}"/>
            </a:ext>
          </a:extLst>
        </xdr:cNvPr>
        <xdr:cNvSpPr/>
      </xdr:nvSpPr>
      <xdr:spPr>
        <a:xfrm>
          <a:off x="22110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128287</xdr:rowOff>
    </xdr:from>
    <xdr:ext cx="469744" cy="259045"/>
    <xdr:sp macro="" textlink="">
      <xdr:nvSpPr>
        <xdr:cNvPr id="618" name="【保健センター・保健所】&#10;一人当たり面積該当値テキスト">
          <a:extLst>
            <a:ext uri="{FF2B5EF4-FFF2-40B4-BE49-F238E27FC236}">
              <a16:creationId xmlns:a16="http://schemas.microsoft.com/office/drawing/2014/main" id="{2F64A4C4-112D-4F09-8632-C17C2BB8D22A}"/>
            </a:ext>
          </a:extLst>
        </xdr:cNvPr>
        <xdr:cNvSpPr txBox="1"/>
      </xdr:nvSpPr>
      <xdr:spPr>
        <a:xfrm>
          <a:off x="22199600"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120650</xdr:rowOff>
    </xdr:from>
    <xdr:to>
      <xdr:col>112</xdr:col>
      <xdr:colOff>38100</xdr:colOff>
      <xdr:row>60</xdr:row>
      <xdr:rowOff>50800</xdr:rowOff>
    </xdr:to>
    <xdr:sp macro="" textlink="">
      <xdr:nvSpPr>
        <xdr:cNvPr id="619" name="楕円 618">
          <a:extLst>
            <a:ext uri="{FF2B5EF4-FFF2-40B4-BE49-F238E27FC236}">
              <a16:creationId xmlns:a16="http://schemas.microsoft.com/office/drawing/2014/main" id="{E7BC2896-66FB-47A3-8659-50647AEF0488}"/>
            </a:ext>
          </a:extLst>
        </xdr:cNvPr>
        <xdr:cNvSpPr/>
      </xdr:nvSpPr>
      <xdr:spPr>
        <a:xfrm>
          <a:off x="2127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156210</xdr:rowOff>
    </xdr:from>
    <xdr:to>
      <xdr:col>116</xdr:col>
      <xdr:colOff>63500</xdr:colOff>
      <xdr:row>60</xdr:row>
      <xdr:rowOff>0</xdr:rowOff>
    </xdr:to>
    <xdr:cxnSp macro="">
      <xdr:nvCxnSpPr>
        <xdr:cNvPr id="620" name="直線コネクタ 619">
          <a:extLst>
            <a:ext uri="{FF2B5EF4-FFF2-40B4-BE49-F238E27FC236}">
              <a16:creationId xmlns:a16="http://schemas.microsoft.com/office/drawing/2014/main" id="{FB1B995F-7A74-4876-A4C6-345715118086}"/>
            </a:ext>
          </a:extLst>
        </xdr:cNvPr>
        <xdr:cNvCxnSpPr/>
      </xdr:nvCxnSpPr>
      <xdr:spPr>
        <a:xfrm flipV="1">
          <a:off x="21323300" y="10271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128270</xdr:rowOff>
    </xdr:from>
    <xdr:to>
      <xdr:col>107</xdr:col>
      <xdr:colOff>101600</xdr:colOff>
      <xdr:row>60</xdr:row>
      <xdr:rowOff>58420</xdr:rowOff>
    </xdr:to>
    <xdr:sp macro="" textlink="">
      <xdr:nvSpPr>
        <xdr:cNvPr id="621" name="楕円 620">
          <a:extLst>
            <a:ext uri="{FF2B5EF4-FFF2-40B4-BE49-F238E27FC236}">
              <a16:creationId xmlns:a16="http://schemas.microsoft.com/office/drawing/2014/main" id="{57228521-03D4-4E35-B288-5F7C92FCD362}"/>
            </a:ext>
          </a:extLst>
        </xdr:cNvPr>
        <xdr:cNvSpPr/>
      </xdr:nvSpPr>
      <xdr:spPr>
        <a:xfrm>
          <a:off x="2038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0</xdr:rowOff>
    </xdr:from>
    <xdr:to>
      <xdr:col>111</xdr:col>
      <xdr:colOff>177800</xdr:colOff>
      <xdr:row>60</xdr:row>
      <xdr:rowOff>7620</xdr:rowOff>
    </xdr:to>
    <xdr:cxnSp macro="">
      <xdr:nvCxnSpPr>
        <xdr:cNvPr id="622" name="直線コネクタ 621">
          <a:extLst>
            <a:ext uri="{FF2B5EF4-FFF2-40B4-BE49-F238E27FC236}">
              <a16:creationId xmlns:a16="http://schemas.microsoft.com/office/drawing/2014/main" id="{D7B79DBD-7B76-487C-A64E-84AFFD27B871}"/>
            </a:ext>
          </a:extLst>
        </xdr:cNvPr>
        <xdr:cNvCxnSpPr/>
      </xdr:nvCxnSpPr>
      <xdr:spPr>
        <a:xfrm flipV="1">
          <a:off x="20434300" y="10287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73025</xdr:rowOff>
    </xdr:from>
    <xdr:to>
      <xdr:col>102</xdr:col>
      <xdr:colOff>165100</xdr:colOff>
      <xdr:row>64</xdr:row>
      <xdr:rowOff>3175</xdr:rowOff>
    </xdr:to>
    <xdr:sp macro="" textlink="">
      <xdr:nvSpPr>
        <xdr:cNvPr id="623" name="楕円 622">
          <a:extLst>
            <a:ext uri="{FF2B5EF4-FFF2-40B4-BE49-F238E27FC236}">
              <a16:creationId xmlns:a16="http://schemas.microsoft.com/office/drawing/2014/main" id="{75D2DAF0-FCC6-41FE-959E-D95FE4D6DF88}"/>
            </a:ext>
          </a:extLst>
        </xdr:cNvPr>
        <xdr:cNvSpPr/>
      </xdr:nvSpPr>
      <xdr:spPr>
        <a:xfrm>
          <a:off x="19494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xdr:rowOff>
    </xdr:from>
    <xdr:to>
      <xdr:col>107</xdr:col>
      <xdr:colOff>50800</xdr:colOff>
      <xdr:row>63</xdr:row>
      <xdr:rowOff>123825</xdr:rowOff>
    </xdr:to>
    <xdr:cxnSp macro="">
      <xdr:nvCxnSpPr>
        <xdr:cNvPr id="624" name="直線コネクタ 623">
          <a:extLst>
            <a:ext uri="{FF2B5EF4-FFF2-40B4-BE49-F238E27FC236}">
              <a16:creationId xmlns:a16="http://schemas.microsoft.com/office/drawing/2014/main" id="{3C258ABB-7244-4833-8C10-0F61F9EB003D}"/>
            </a:ext>
          </a:extLst>
        </xdr:cNvPr>
        <xdr:cNvCxnSpPr/>
      </xdr:nvCxnSpPr>
      <xdr:spPr>
        <a:xfrm flipV="1">
          <a:off x="19545300" y="10294620"/>
          <a:ext cx="889000" cy="6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34307</xdr:rowOff>
    </xdr:from>
    <xdr:ext cx="469744" cy="259045"/>
    <xdr:sp macro="" textlink="">
      <xdr:nvSpPr>
        <xdr:cNvPr id="625" name="n_1aveValue【保健センター・保健所】&#10;一人当たり面積">
          <a:extLst>
            <a:ext uri="{FF2B5EF4-FFF2-40B4-BE49-F238E27FC236}">
              <a16:creationId xmlns:a16="http://schemas.microsoft.com/office/drawing/2014/main" id="{9B68E394-BA86-463C-B230-E7FDE78FC9E6}"/>
            </a:ext>
          </a:extLst>
        </xdr:cNvPr>
        <xdr:cNvSpPr txBox="1"/>
      </xdr:nvSpPr>
      <xdr:spPr>
        <a:xfrm>
          <a:off x="21075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626" name="n_2aveValue【保健センター・保健所】&#10;一人当たり面積">
          <a:extLst>
            <a:ext uri="{FF2B5EF4-FFF2-40B4-BE49-F238E27FC236}">
              <a16:creationId xmlns:a16="http://schemas.microsoft.com/office/drawing/2014/main" id="{F6AB4ABE-E020-4080-8536-4739F977AA97}"/>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627" name="n_3aveValue【保健センター・保健所】&#10;一人当たり面積">
          <a:extLst>
            <a:ext uri="{FF2B5EF4-FFF2-40B4-BE49-F238E27FC236}">
              <a16:creationId xmlns:a16="http://schemas.microsoft.com/office/drawing/2014/main" id="{04A49C3B-9DFC-48A9-93DF-824F352CC4FF}"/>
            </a:ext>
          </a:extLst>
        </xdr:cNvPr>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67327</xdr:rowOff>
    </xdr:from>
    <xdr:ext cx="469744" cy="259045"/>
    <xdr:sp macro="" textlink="">
      <xdr:nvSpPr>
        <xdr:cNvPr id="628" name="n_1mainValue【保健センター・保健所】&#10;一人当たり面積">
          <a:extLst>
            <a:ext uri="{FF2B5EF4-FFF2-40B4-BE49-F238E27FC236}">
              <a16:creationId xmlns:a16="http://schemas.microsoft.com/office/drawing/2014/main" id="{9C715091-9EDD-4F36-91FF-343600005490}"/>
            </a:ext>
          </a:extLst>
        </xdr:cNvPr>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74947</xdr:rowOff>
    </xdr:from>
    <xdr:ext cx="469744" cy="259045"/>
    <xdr:sp macro="" textlink="">
      <xdr:nvSpPr>
        <xdr:cNvPr id="629" name="n_2mainValue【保健センター・保健所】&#10;一人当たり面積">
          <a:extLst>
            <a:ext uri="{FF2B5EF4-FFF2-40B4-BE49-F238E27FC236}">
              <a16:creationId xmlns:a16="http://schemas.microsoft.com/office/drawing/2014/main" id="{2D0B64EC-7704-4BDD-AC23-D469290A995B}"/>
            </a:ext>
          </a:extLst>
        </xdr:cNvPr>
        <xdr:cNvSpPr txBox="1"/>
      </xdr:nvSpPr>
      <xdr:spPr>
        <a:xfrm>
          <a:off x="20199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165752</xdr:rowOff>
    </xdr:from>
    <xdr:ext cx="469744" cy="259045"/>
    <xdr:sp macro="" textlink="">
      <xdr:nvSpPr>
        <xdr:cNvPr id="630" name="n_3mainValue【保健センター・保健所】&#10;一人当たり面積">
          <a:extLst>
            <a:ext uri="{FF2B5EF4-FFF2-40B4-BE49-F238E27FC236}">
              <a16:creationId xmlns:a16="http://schemas.microsoft.com/office/drawing/2014/main" id="{49EA9AD4-8BD6-4DFD-8B5C-492F91C65588}"/>
            </a:ext>
          </a:extLst>
        </xdr:cNvPr>
        <xdr:cNvSpPr txBox="1"/>
      </xdr:nvSpPr>
      <xdr:spPr>
        <a:xfrm>
          <a:off x="19310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14DD3C83-7BEA-4EFC-AEF2-ECB6C9A6E32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AADF1D67-F7BB-46D5-8587-41008025F9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39EE154-772C-48F9-9423-816439279B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BC0B9A96-9F6A-453C-8919-A596C9CFE8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72A6A104-CCF2-44BB-8C3F-BE1DCEB011A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F00D864E-3092-4B1A-B8CF-2B1FB74B141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8AB6550E-9B85-4A3F-B512-8033D75A704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3F039D9A-A278-4252-950B-260D0C2675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D3531B84-E995-4076-B035-31B2509B4A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CE19AF94-98AC-4F41-8335-753E0BEE265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F3C5712A-037E-4CD6-8AD7-6C27DB6ACB9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2" name="テキスト ボックス 641">
          <a:extLst>
            <a:ext uri="{FF2B5EF4-FFF2-40B4-BE49-F238E27FC236}">
              <a16:creationId xmlns:a16="http://schemas.microsoft.com/office/drawing/2014/main" id="{75CF3666-ACD1-475E-91AC-D8D477F44A7D}"/>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F851AD1D-002F-4669-8D96-128B1EBF2F4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B070C255-7E77-458D-BA41-A469A4938B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E50C22FC-10DF-4BF6-9277-503F9295DCAC}"/>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ED0A3952-4F4F-409A-BA73-3C992C66CE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4EC3F344-75A5-4859-89DA-293A5DE7C95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46ADC588-AE1D-4EAC-B6D7-D89DB9C0038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69F0FC74-7D32-453C-87A9-935804B5A74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15758CF7-826A-44A7-AE5F-DEFED7D0751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F30D5339-47C2-484F-A287-0AD0B9FD899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2" name="テキスト ボックス 651">
          <a:extLst>
            <a:ext uri="{FF2B5EF4-FFF2-40B4-BE49-F238E27FC236}">
              <a16:creationId xmlns:a16="http://schemas.microsoft.com/office/drawing/2014/main" id="{B558A92E-C9E5-4171-8A31-7D4C93873C6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3AA88449-8A48-4FE3-9C89-74318F071B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020B75B1-0B97-42FA-B089-01FFAE54B89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消防施設】&#10;有形固定資産減価償却率グラフ枠">
          <a:extLst>
            <a:ext uri="{FF2B5EF4-FFF2-40B4-BE49-F238E27FC236}">
              <a16:creationId xmlns:a16="http://schemas.microsoft.com/office/drawing/2014/main" id="{1C26BC88-4C15-43B2-811E-79CB97736DB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57694</xdr:rowOff>
    </xdr:to>
    <xdr:cxnSp macro="">
      <xdr:nvCxnSpPr>
        <xdr:cNvPr id="656" name="直線コネクタ 655">
          <a:extLst>
            <a:ext uri="{FF2B5EF4-FFF2-40B4-BE49-F238E27FC236}">
              <a16:creationId xmlns:a16="http://schemas.microsoft.com/office/drawing/2014/main" id="{60B6C230-8750-4F2E-B761-54034B3E2182}"/>
            </a:ext>
          </a:extLst>
        </xdr:cNvPr>
        <xdr:cNvCxnSpPr/>
      </xdr:nvCxnSpPr>
      <xdr:spPr>
        <a:xfrm flipV="1">
          <a:off x="16318864" y="13280571"/>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340478" cy="259045"/>
    <xdr:sp macro="" textlink="">
      <xdr:nvSpPr>
        <xdr:cNvPr id="657" name="【消防施設】&#10;有形固定資産減価償却率最小値テキスト">
          <a:extLst>
            <a:ext uri="{FF2B5EF4-FFF2-40B4-BE49-F238E27FC236}">
              <a16:creationId xmlns:a16="http://schemas.microsoft.com/office/drawing/2014/main" id="{620481F6-2BDC-4DE1-9CF2-0B5486ECD6FA}"/>
            </a:ext>
          </a:extLst>
        </xdr:cNvPr>
        <xdr:cNvSpPr txBox="1"/>
      </xdr:nvSpPr>
      <xdr:spPr>
        <a:xfrm>
          <a:off x="16357600" y="14806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8" name="直線コネクタ 657">
          <a:extLst>
            <a:ext uri="{FF2B5EF4-FFF2-40B4-BE49-F238E27FC236}">
              <a16:creationId xmlns:a16="http://schemas.microsoft.com/office/drawing/2014/main" id="{6142D6B5-A303-4345-9A6A-D70524E4004C}"/>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9" name="【消防施設】&#10;有形固定資産減価償却率最大値テキスト">
          <a:extLst>
            <a:ext uri="{FF2B5EF4-FFF2-40B4-BE49-F238E27FC236}">
              <a16:creationId xmlns:a16="http://schemas.microsoft.com/office/drawing/2014/main" id="{B035BCE5-AF4D-41A7-853A-2A0371F9C7FB}"/>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60" name="直線コネクタ 659">
          <a:extLst>
            <a:ext uri="{FF2B5EF4-FFF2-40B4-BE49-F238E27FC236}">
              <a16:creationId xmlns:a16="http://schemas.microsoft.com/office/drawing/2014/main" id="{F0E5CFC4-26A0-469C-9E28-D8453B4B67FC}"/>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661" name="【消防施設】&#10;有形固定資産減価償却率平均値テキスト">
          <a:extLst>
            <a:ext uri="{FF2B5EF4-FFF2-40B4-BE49-F238E27FC236}">
              <a16:creationId xmlns:a16="http://schemas.microsoft.com/office/drawing/2014/main" id="{B33A72C6-8666-4C7D-9648-32DE0B73B0AB}"/>
            </a:ext>
          </a:extLst>
        </xdr:cNvPr>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2" name="フローチャート: 判断 661">
          <a:extLst>
            <a:ext uri="{FF2B5EF4-FFF2-40B4-BE49-F238E27FC236}">
              <a16:creationId xmlns:a16="http://schemas.microsoft.com/office/drawing/2014/main" id="{0FBA0C03-930A-420C-B164-A7056502491A}"/>
            </a:ext>
          </a:extLst>
        </xdr:cNvPr>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663" name="フローチャート: 判断 662">
          <a:extLst>
            <a:ext uri="{FF2B5EF4-FFF2-40B4-BE49-F238E27FC236}">
              <a16:creationId xmlns:a16="http://schemas.microsoft.com/office/drawing/2014/main" id="{B32B6C20-2388-4F90-A15D-B35C9B4F831A}"/>
            </a:ext>
          </a:extLst>
        </xdr:cNvPr>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1995</xdr:rowOff>
    </xdr:from>
    <xdr:to>
      <xdr:col>76</xdr:col>
      <xdr:colOff>165100</xdr:colOff>
      <xdr:row>81</xdr:row>
      <xdr:rowOff>103595</xdr:rowOff>
    </xdr:to>
    <xdr:sp macro="" textlink="">
      <xdr:nvSpPr>
        <xdr:cNvPr id="664" name="フローチャート: 判断 663">
          <a:extLst>
            <a:ext uri="{FF2B5EF4-FFF2-40B4-BE49-F238E27FC236}">
              <a16:creationId xmlns:a16="http://schemas.microsoft.com/office/drawing/2014/main" id="{AF52E11C-58AF-4CF0-BD2F-439C8148CACC}"/>
            </a:ext>
          </a:extLst>
        </xdr:cNvPr>
        <xdr:cNvSpPr/>
      </xdr:nvSpPr>
      <xdr:spPr>
        <a:xfrm>
          <a:off x="14541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3629</xdr:rowOff>
    </xdr:from>
    <xdr:to>
      <xdr:col>72</xdr:col>
      <xdr:colOff>38100</xdr:colOff>
      <xdr:row>81</xdr:row>
      <xdr:rowOff>105229</xdr:rowOff>
    </xdr:to>
    <xdr:sp macro="" textlink="">
      <xdr:nvSpPr>
        <xdr:cNvPr id="665" name="フローチャート: 判断 664">
          <a:extLst>
            <a:ext uri="{FF2B5EF4-FFF2-40B4-BE49-F238E27FC236}">
              <a16:creationId xmlns:a16="http://schemas.microsoft.com/office/drawing/2014/main" id="{B423A22C-DB84-4A8B-8636-EE327090ED46}"/>
            </a:ext>
          </a:extLst>
        </xdr:cNvPr>
        <xdr:cNvSpPr/>
      </xdr:nvSpPr>
      <xdr:spPr>
        <a:xfrm>
          <a:off x="13652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4191309-FA1E-4325-8074-AB2EF7955C6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1B7C435-BF62-43EE-BBAD-7A54A1A9AE9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C2DEB736-4782-45C0-A325-B0269C644E8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AA77BFA4-2D66-41A4-99FC-ABB18F0847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DA63FEDC-F9B9-4D77-B70B-AECE968261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19957</xdr:rowOff>
    </xdr:from>
    <xdr:to>
      <xdr:col>85</xdr:col>
      <xdr:colOff>177800</xdr:colOff>
      <xdr:row>83</xdr:row>
      <xdr:rowOff>121557</xdr:rowOff>
    </xdr:to>
    <xdr:sp macro="" textlink="">
      <xdr:nvSpPr>
        <xdr:cNvPr id="671" name="楕円 670">
          <a:extLst>
            <a:ext uri="{FF2B5EF4-FFF2-40B4-BE49-F238E27FC236}">
              <a16:creationId xmlns:a16="http://schemas.microsoft.com/office/drawing/2014/main" id="{AC66B6E1-ACD4-4ED1-9D28-3AC998F8C4BA}"/>
            </a:ext>
          </a:extLst>
        </xdr:cNvPr>
        <xdr:cNvSpPr/>
      </xdr:nvSpPr>
      <xdr:spPr>
        <a:xfrm>
          <a:off x="162687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169834</xdr:rowOff>
    </xdr:from>
    <xdr:ext cx="405111" cy="259045"/>
    <xdr:sp macro="" textlink="">
      <xdr:nvSpPr>
        <xdr:cNvPr id="672" name="【消防施設】&#10;有形固定資産減価償却率該当値テキスト">
          <a:extLst>
            <a:ext uri="{FF2B5EF4-FFF2-40B4-BE49-F238E27FC236}">
              <a16:creationId xmlns:a16="http://schemas.microsoft.com/office/drawing/2014/main" id="{ACE2CD9D-25C4-4F45-A7E3-55B794BCC5AE}"/>
            </a:ext>
          </a:extLst>
        </xdr:cNvPr>
        <xdr:cNvSpPr txBox="1"/>
      </xdr:nvSpPr>
      <xdr:spPr>
        <a:xfrm>
          <a:off x="16357600"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49349</xdr:rowOff>
    </xdr:from>
    <xdr:to>
      <xdr:col>81</xdr:col>
      <xdr:colOff>101600</xdr:colOff>
      <xdr:row>83</xdr:row>
      <xdr:rowOff>150949</xdr:rowOff>
    </xdr:to>
    <xdr:sp macro="" textlink="">
      <xdr:nvSpPr>
        <xdr:cNvPr id="673" name="楕円 672">
          <a:extLst>
            <a:ext uri="{FF2B5EF4-FFF2-40B4-BE49-F238E27FC236}">
              <a16:creationId xmlns:a16="http://schemas.microsoft.com/office/drawing/2014/main" id="{E8295C3F-C6CD-4960-9AB2-79FB30959ADD}"/>
            </a:ext>
          </a:extLst>
        </xdr:cNvPr>
        <xdr:cNvSpPr/>
      </xdr:nvSpPr>
      <xdr:spPr>
        <a:xfrm>
          <a:off x="15430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70757</xdr:rowOff>
    </xdr:from>
    <xdr:to>
      <xdr:col>85</xdr:col>
      <xdr:colOff>127000</xdr:colOff>
      <xdr:row>83</xdr:row>
      <xdr:rowOff>100149</xdr:rowOff>
    </xdr:to>
    <xdr:cxnSp macro="">
      <xdr:nvCxnSpPr>
        <xdr:cNvPr id="674" name="直線コネクタ 673">
          <a:extLst>
            <a:ext uri="{FF2B5EF4-FFF2-40B4-BE49-F238E27FC236}">
              <a16:creationId xmlns:a16="http://schemas.microsoft.com/office/drawing/2014/main" id="{54A2AC50-E68F-4E1E-93DA-8A6A3BB35305}"/>
            </a:ext>
          </a:extLst>
        </xdr:cNvPr>
        <xdr:cNvCxnSpPr/>
      </xdr:nvCxnSpPr>
      <xdr:spPr>
        <a:xfrm flipV="1">
          <a:off x="15481300" y="143011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675" name="楕円 674">
          <a:extLst>
            <a:ext uri="{FF2B5EF4-FFF2-40B4-BE49-F238E27FC236}">
              <a16:creationId xmlns:a16="http://schemas.microsoft.com/office/drawing/2014/main" id="{63E99459-CB42-48A1-90F0-1BB3E417BD24}"/>
            </a:ext>
          </a:extLst>
        </xdr:cNvPr>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100149</xdr:rowOff>
    </xdr:from>
    <xdr:to>
      <xdr:col>81</xdr:col>
      <xdr:colOff>50800</xdr:colOff>
      <xdr:row>83</xdr:row>
      <xdr:rowOff>167095</xdr:rowOff>
    </xdr:to>
    <xdr:cxnSp macro="">
      <xdr:nvCxnSpPr>
        <xdr:cNvPr id="676" name="直線コネクタ 675">
          <a:extLst>
            <a:ext uri="{FF2B5EF4-FFF2-40B4-BE49-F238E27FC236}">
              <a16:creationId xmlns:a16="http://schemas.microsoft.com/office/drawing/2014/main" id="{884820FC-1DDF-4EF7-A45E-9ECD6D5C28C3}"/>
            </a:ext>
          </a:extLst>
        </xdr:cNvPr>
        <xdr:cNvCxnSpPr/>
      </xdr:nvCxnSpPr>
      <xdr:spPr>
        <a:xfrm flipV="1">
          <a:off x="14592300" y="14330499"/>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16692</xdr:rowOff>
    </xdr:from>
    <xdr:to>
      <xdr:col>72</xdr:col>
      <xdr:colOff>38100</xdr:colOff>
      <xdr:row>86</xdr:row>
      <xdr:rowOff>118292</xdr:rowOff>
    </xdr:to>
    <xdr:sp macro="" textlink="">
      <xdr:nvSpPr>
        <xdr:cNvPr id="677" name="楕円 676">
          <a:extLst>
            <a:ext uri="{FF2B5EF4-FFF2-40B4-BE49-F238E27FC236}">
              <a16:creationId xmlns:a16="http://schemas.microsoft.com/office/drawing/2014/main" id="{DADE7C74-1439-4871-87AA-17E5600D6B4E}"/>
            </a:ext>
          </a:extLst>
        </xdr:cNvPr>
        <xdr:cNvSpPr/>
      </xdr:nvSpPr>
      <xdr:spPr>
        <a:xfrm>
          <a:off x="136525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167095</xdr:rowOff>
    </xdr:from>
    <xdr:to>
      <xdr:col>76</xdr:col>
      <xdr:colOff>114300</xdr:colOff>
      <xdr:row>86</xdr:row>
      <xdr:rowOff>67492</xdr:rowOff>
    </xdr:to>
    <xdr:cxnSp macro="">
      <xdr:nvCxnSpPr>
        <xdr:cNvPr id="678" name="直線コネクタ 677">
          <a:extLst>
            <a:ext uri="{FF2B5EF4-FFF2-40B4-BE49-F238E27FC236}">
              <a16:creationId xmlns:a16="http://schemas.microsoft.com/office/drawing/2014/main" id="{89F41B70-4B69-493F-A3F8-E563ED9654FA}"/>
            </a:ext>
          </a:extLst>
        </xdr:cNvPr>
        <xdr:cNvCxnSpPr/>
      </xdr:nvCxnSpPr>
      <xdr:spPr>
        <a:xfrm flipV="1">
          <a:off x="13703300" y="14397445"/>
          <a:ext cx="889000" cy="4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152779</xdr:rowOff>
    </xdr:from>
    <xdr:ext cx="405111" cy="259045"/>
    <xdr:sp macro="" textlink="">
      <xdr:nvSpPr>
        <xdr:cNvPr id="679" name="n_1aveValue【消防施設】&#10;有形固定資産減価償却率">
          <a:extLst>
            <a:ext uri="{FF2B5EF4-FFF2-40B4-BE49-F238E27FC236}">
              <a16:creationId xmlns:a16="http://schemas.microsoft.com/office/drawing/2014/main" id="{BF62C53A-BE01-4A98-998D-5362CADB1B60}"/>
            </a:ext>
          </a:extLst>
        </xdr:cNvPr>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120122</xdr:rowOff>
    </xdr:from>
    <xdr:ext cx="405111" cy="259045"/>
    <xdr:sp macro="" textlink="">
      <xdr:nvSpPr>
        <xdr:cNvPr id="680" name="n_2aveValue【消防施設】&#10;有形固定資産減価償却率">
          <a:extLst>
            <a:ext uri="{FF2B5EF4-FFF2-40B4-BE49-F238E27FC236}">
              <a16:creationId xmlns:a16="http://schemas.microsoft.com/office/drawing/2014/main" id="{FD0182A1-875A-4861-8E9B-0C820E945E02}"/>
            </a:ext>
          </a:extLst>
        </xdr:cNvPr>
        <xdr:cNvSpPr txBox="1"/>
      </xdr:nvSpPr>
      <xdr:spPr>
        <a:xfrm>
          <a:off x="143897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121756</xdr:rowOff>
    </xdr:from>
    <xdr:ext cx="405111" cy="259045"/>
    <xdr:sp macro="" textlink="">
      <xdr:nvSpPr>
        <xdr:cNvPr id="681" name="n_3aveValue【消防施設】&#10;有形固定資産減価償却率">
          <a:extLst>
            <a:ext uri="{FF2B5EF4-FFF2-40B4-BE49-F238E27FC236}">
              <a16:creationId xmlns:a16="http://schemas.microsoft.com/office/drawing/2014/main" id="{2719849B-41A0-4D40-9BA3-20CF545B244F}"/>
            </a:ext>
          </a:extLst>
        </xdr:cNvPr>
        <xdr:cNvSpPr txBox="1"/>
      </xdr:nvSpPr>
      <xdr:spPr>
        <a:xfrm>
          <a:off x="13500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142076</xdr:rowOff>
    </xdr:from>
    <xdr:ext cx="405111" cy="259045"/>
    <xdr:sp macro="" textlink="">
      <xdr:nvSpPr>
        <xdr:cNvPr id="682" name="n_1mainValue【消防施設】&#10;有形固定資産減価償却率">
          <a:extLst>
            <a:ext uri="{FF2B5EF4-FFF2-40B4-BE49-F238E27FC236}">
              <a16:creationId xmlns:a16="http://schemas.microsoft.com/office/drawing/2014/main" id="{73DE0935-5667-4114-B1F8-44B3E3E933DB}"/>
            </a:ext>
          </a:extLst>
        </xdr:cNvPr>
        <xdr:cNvSpPr txBox="1"/>
      </xdr:nvSpPr>
      <xdr:spPr>
        <a:xfrm>
          <a:off x="15266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683" name="n_2mainValue【消防施設】&#10;有形固定資産減価償却率">
          <a:extLst>
            <a:ext uri="{FF2B5EF4-FFF2-40B4-BE49-F238E27FC236}">
              <a16:creationId xmlns:a16="http://schemas.microsoft.com/office/drawing/2014/main" id="{E3B8253F-535B-45B1-BF6C-C688CF202CC5}"/>
            </a:ext>
          </a:extLst>
        </xdr:cNvPr>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109419</xdr:rowOff>
    </xdr:from>
    <xdr:ext cx="340478" cy="259045"/>
    <xdr:sp macro="" textlink="">
      <xdr:nvSpPr>
        <xdr:cNvPr id="684" name="n_3mainValue【消防施設】&#10;有形固定資産減価償却率">
          <a:extLst>
            <a:ext uri="{FF2B5EF4-FFF2-40B4-BE49-F238E27FC236}">
              <a16:creationId xmlns:a16="http://schemas.microsoft.com/office/drawing/2014/main" id="{55C367E6-B112-4E98-8535-A05BFF1540EB}"/>
            </a:ext>
          </a:extLst>
        </xdr:cNvPr>
        <xdr:cNvSpPr txBox="1"/>
      </xdr:nvSpPr>
      <xdr:spPr>
        <a:xfrm>
          <a:off x="13533061" y="148541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E4E32473-8579-4ABA-AADF-B54E0DC744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CDF789AA-CCCD-46AF-8950-2B9380075A6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93F130B3-A39C-4EB3-85AA-3E34F5F07D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F68B7620-C1AA-4421-90D9-3833FCD281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F5D4F3EE-2A3B-4CDF-9183-AF1C1DB66F5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31470444-25A0-4225-8A41-379EA010196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E3EA9F1A-881C-4852-9B8E-C6E8642B9B6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84B33EF5-5C08-4E9B-AF51-30346AE38F4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B047ADE6-BC74-437B-8B8A-CDA7009801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B3EB754E-DABB-474E-A65E-97A11C468C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2CC8719B-6F5F-41A4-A9CD-127B8D40933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59EEFD87-79FF-4423-B028-A7BBC78B69F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230A5F04-811B-4DC3-A6A4-6B40FFC937BC}"/>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D1B121A4-0FEB-4E5C-9919-DC5DD5661DC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9E285FF0-0070-47A8-B3EF-371F5AC724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6EE1C89C-F7F0-4B80-9462-9C05989398A7}"/>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791A5B00-C1F4-4E3D-A470-AABBBF5A93E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80FCDE04-11DD-4C1E-B1F5-B1E3F948B37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EC5F054-2B28-432C-ACB6-202BD4ECA9D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241FD59B-142F-4DCC-B280-45572C66FF9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26B0A657-0765-4832-BB58-9F6BF7658FB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87934</xdr:rowOff>
    </xdr:from>
    <xdr:to>
      <xdr:col>116</xdr:col>
      <xdr:colOff>62864</xdr:colOff>
      <xdr:row>86</xdr:row>
      <xdr:rowOff>33986</xdr:rowOff>
    </xdr:to>
    <xdr:cxnSp macro="">
      <xdr:nvCxnSpPr>
        <xdr:cNvPr id="706" name="直線コネクタ 705">
          <a:extLst>
            <a:ext uri="{FF2B5EF4-FFF2-40B4-BE49-F238E27FC236}">
              <a16:creationId xmlns:a16="http://schemas.microsoft.com/office/drawing/2014/main" id="{CB515134-27B7-4102-BB59-F45F67870A83}"/>
            </a:ext>
          </a:extLst>
        </xdr:cNvPr>
        <xdr:cNvCxnSpPr/>
      </xdr:nvCxnSpPr>
      <xdr:spPr>
        <a:xfrm flipV="1">
          <a:off x="22160864" y="13461034"/>
          <a:ext cx="0" cy="1317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37813</xdr:rowOff>
    </xdr:from>
    <xdr:ext cx="469744" cy="259045"/>
    <xdr:sp macro="" textlink="">
      <xdr:nvSpPr>
        <xdr:cNvPr id="707" name="【消防施設】&#10;一人当たり面積最小値テキスト">
          <a:extLst>
            <a:ext uri="{FF2B5EF4-FFF2-40B4-BE49-F238E27FC236}">
              <a16:creationId xmlns:a16="http://schemas.microsoft.com/office/drawing/2014/main" id="{85C7B3B5-DF35-4C25-B161-5A0B33331BA6}"/>
            </a:ext>
          </a:extLst>
        </xdr:cNvPr>
        <xdr:cNvSpPr txBox="1"/>
      </xdr:nvSpPr>
      <xdr:spPr>
        <a:xfrm>
          <a:off x="22199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33986</xdr:rowOff>
    </xdr:from>
    <xdr:to>
      <xdr:col>116</xdr:col>
      <xdr:colOff>152400</xdr:colOff>
      <xdr:row>86</xdr:row>
      <xdr:rowOff>33986</xdr:rowOff>
    </xdr:to>
    <xdr:cxnSp macro="">
      <xdr:nvCxnSpPr>
        <xdr:cNvPr id="708" name="直線コネクタ 707">
          <a:extLst>
            <a:ext uri="{FF2B5EF4-FFF2-40B4-BE49-F238E27FC236}">
              <a16:creationId xmlns:a16="http://schemas.microsoft.com/office/drawing/2014/main" id="{12233BFE-EC4F-44FF-B75C-6ED7FEB54804}"/>
            </a:ext>
          </a:extLst>
        </xdr:cNvPr>
        <xdr:cNvCxnSpPr/>
      </xdr:nvCxnSpPr>
      <xdr:spPr>
        <a:xfrm>
          <a:off x="22072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34611</xdr:rowOff>
    </xdr:from>
    <xdr:ext cx="469744" cy="259045"/>
    <xdr:sp macro="" textlink="">
      <xdr:nvSpPr>
        <xdr:cNvPr id="709" name="【消防施設】&#10;一人当たり面積最大値テキスト">
          <a:extLst>
            <a:ext uri="{FF2B5EF4-FFF2-40B4-BE49-F238E27FC236}">
              <a16:creationId xmlns:a16="http://schemas.microsoft.com/office/drawing/2014/main" id="{7480B84B-4BEC-440F-A79D-7AF91009E4A4}"/>
            </a:ext>
          </a:extLst>
        </xdr:cNvPr>
        <xdr:cNvSpPr txBox="1"/>
      </xdr:nvSpPr>
      <xdr:spPr>
        <a:xfrm>
          <a:off x="22199600" y="1323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87934</xdr:rowOff>
    </xdr:from>
    <xdr:to>
      <xdr:col>116</xdr:col>
      <xdr:colOff>152400</xdr:colOff>
      <xdr:row>78</xdr:row>
      <xdr:rowOff>87934</xdr:rowOff>
    </xdr:to>
    <xdr:cxnSp macro="">
      <xdr:nvCxnSpPr>
        <xdr:cNvPr id="710" name="直線コネクタ 709">
          <a:extLst>
            <a:ext uri="{FF2B5EF4-FFF2-40B4-BE49-F238E27FC236}">
              <a16:creationId xmlns:a16="http://schemas.microsoft.com/office/drawing/2014/main" id="{A485CD55-771D-40B1-9969-F4A827111904}"/>
            </a:ext>
          </a:extLst>
        </xdr:cNvPr>
        <xdr:cNvCxnSpPr/>
      </xdr:nvCxnSpPr>
      <xdr:spPr>
        <a:xfrm>
          <a:off x="22072600" y="1346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83786</xdr:rowOff>
    </xdr:from>
    <xdr:ext cx="469744" cy="259045"/>
    <xdr:sp macro="" textlink="">
      <xdr:nvSpPr>
        <xdr:cNvPr id="711" name="【消防施設】&#10;一人当たり面積平均値テキスト">
          <a:extLst>
            <a:ext uri="{FF2B5EF4-FFF2-40B4-BE49-F238E27FC236}">
              <a16:creationId xmlns:a16="http://schemas.microsoft.com/office/drawing/2014/main" id="{34DF4A3E-B4E6-4C9E-A487-C6ABDE1A7A0C}"/>
            </a:ext>
          </a:extLst>
        </xdr:cNvPr>
        <xdr:cNvSpPr txBox="1"/>
      </xdr:nvSpPr>
      <xdr:spPr>
        <a:xfrm>
          <a:off x="22199600" y="14485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60909</xdr:rowOff>
    </xdr:from>
    <xdr:to>
      <xdr:col>116</xdr:col>
      <xdr:colOff>114300</xdr:colOff>
      <xdr:row>85</xdr:row>
      <xdr:rowOff>162509</xdr:rowOff>
    </xdr:to>
    <xdr:sp macro="" textlink="">
      <xdr:nvSpPr>
        <xdr:cNvPr id="712" name="フローチャート: 判断 711">
          <a:extLst>
            <a:ext uri="{FF2B5EF4-FFF2-40B4-BE49-F238E27FC236}">
              <a16:creationId xmlns:a16="http://schemas.microsoft.com/office/drawing/2014/main" id="{99328E38-8C06-4F36-9399-92C8178D7260}"/>
            </a:ext>
          </a:extLst>
        </xdr:cNvPr>
        <xdr:cNvSpPr/>
      </xdr:nvSpPr>
      <xdr:spPr>
        <a:xfrm>
          <a:off x="221107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94742</xdr:rowOff>
    </xdr:from>
    <xdr:to>
      <xdr:col>112</xdr:col>
      <xdr:colOff>38100</xdr:colOff>
      <xdr:row>86</xdr:row>
      <xdr:rowOff>24892</xdr:rowOff>
    </xdr:to>
    <xdr:sp macro="" textlink="">
      <xdr:nvSpPr>
        <xdr:cNvPr id="713" name="フローチャート: 判断 712">
          <a:extLst>
            <a:ext uri="{FF2B5EF4-FFF2-40B4-BE49-F238E27FC236}">
              <a16:creationId xmlns:a16="http://schemas.microsoft.com/office/drawing/2014/main" id="{44E1C4C4-DCD7-4BDD-A1AF-185FCEBA2BBC}"/>
            </a:ext>
          </a:extLst>
        </xdr:cNvPr>
        <xdr:cNvSpPr/>
      </xdr:nvSpPr>
      <xdr:spPr>
        <a:xfrm>
          <a:off x="21272500" y="1466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100228</xdr:rowOff>
    </xdr:from>
    <xdr:to>
      <xdr:col>107</xdr:col>
      <xdr:colOff>101600</xdr:colOff>
      <xdr:row>86</xdr:row>
      <xdr:rowOff>30378</xdr:rowOff>
    </xdr:to>
    <xdr:sp macro="" textlink="">
      <xdr:nvSpPr>
        <xdr:cNvPr id="714" name="フローチャート: 判断 713">
          <a:extLst>
            <a:ext uri="{FF2B5EF4-FFF2-40B4-BE49-F238E27FC236}">
              <a16:creationId xmlns:a16="http://schemas.microsoft.com/office/drawing/2014/main" id="{AB720DB2-5229-47BD-8AD5-746D00FDF508}"/>
            </a:ext>
          </a:extLst>
        </xdr:cNvPr>
        <xdr:cNvSpPr/>
      </xdr:nvSpPr>
      <xdr:spPr>
        <a:xfrm>
          <a:off x="20383500" y="1467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15" name="フローチャート: 判断 714">
          <a:extLst>
            <a:ext uri="{FF2B5EF4-FFF2-40B4-BE49-F238E27FC236}">
              <a16:creationId xmlns:a16="http://schemas.microsoft.com/office/drawing/2014/main" id="{6C6D6CAD-A333-40B2-B575-BC0A8C847D2D}"/>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FFA50F25-F876-4531-B202-ACC995A3AB2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75A8388-4188-4FB7-B083-001BC25AD0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7FCB3643-55FF-4D93-BE3D-CA328294FFD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EB0BF5C0-0C02-4C9E-A15E-C530AC7BAC3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19ADFEBE-102A-45E8-B61B-98D23BF1C77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123546</xdr:rowOff>
    </xdr:from>
    <xdr:to>
      <xdr:col>116</xdr:col>
      <xdr:colOff>114300</xdr:colOff>
      <xdr:row>86</xdr:row>
      <xdr:rowOff>53696</xdr:rowOff>
    </xdr:to>
    <xdr:sp macro="" textlink="">
      <xdr:nvSpPr>
        <xdr:cNvPr id="721" name="楕円 720">
          <a:extLst>
            <a:ext uri="{FF2B5EF4-FFF2-40B4-BE49-F238E27FC236}">
              <a16:creationId xmlns:a16="http://schemas.microsoft.com/office/drawing/2014/main" id="{7D112ADB-633D-49F3-B2DB-0B2E8B66BF95}"/>
            </a:ext>
          </a:extLst>
        </xdr:cNvPr>
        <xdr:cNvSpPr/>
      </xdr:nvSpPr>
      <xdr:spPr>
        <a:xfrm>
          <a:off x="22110700" y="146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39337</xdr:rowOff>
    </xdr:from>
    <xdr:ext cx="469744" cy="259045"/>
    <xdr:sp macro="" textlink="">
      <xdr:nvSpPr>
        <xdr:cNvPr id="722" name="【消防施設】&#10;一人当たり面積該当値テキスト">
          <a:extLst>
            <a:ext uri="{FF2B5EF4-FFF2-40B4-BE49-F238E27FC236}">
              <a16:creationId xmlns:a16="http://schemas.microsoft.com/office/drawing/2014/main" id="{89A7F416-D015-48EC-A3D7-70CCBCD05B1D}"/>
            </a:ext>
          </a:extLst>
        </xdr:cNvPr>
        <xdr:cNvSpPr txBox="1"/>
      </xdr:nvSpPr>
      <xdr:spPr>
        <a:xfrm>
          <a:off x="22199600" y="1461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124003</xdr:rowOff>
    </xdr:from>
    <xdr:to>
      <xdr:col>112</xdr:col>
      <xdr:colOff>38100</xdr:colOff>
      <xdr:row>86</xdr:row>
      <xdr:rowOff>54153</xdr:rowOff>
    </xdr:to>
    <xdr:sp macro="" textlink="">
      <xdr:nvSpPr>
        <xdr:cNvPr id="723" name="楕円 722">
          <a:extLst>
            <a:ext uri="{FF2B5EF4-FFF2-40B4-BE49-F238E27FC236}">
              <a16:creationId xmlns:a16="http://schemas.microsoft.com/office/drawing/2014/main" id="{CD8FB4E2-BE50-4C93-81BA-5901D3AC9FC4}"/>
            </a:ext>
          </a:extLst>
        </xdr:cNvPr>
        <xdr:cNvSpPr/>
      </xdr:nvSpPr>
      <xdr:spPr>
        <a:xfrm>
          <a:off x="21272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2896</xdr:rowOff>
    </xdr:from>
    <xdr:to>
      <xdr:col>116</xdr:col>
      <xdr:colOff>63500</xdr:colOff>
      <xdr:row>86</xdr:row>
      <xdr:rowOff>3353</xdr:rowOff>
    </xdr:to>
    <xdr:cxnSp macro="">
      <xdr:nvCxnSpPr>
        <xdr:cNvPr id="724" name="直線コネクタ 723">
          <a:extLst>
            <a:ext uri="{FF2B5EF4-FFF2-40B4-BE49-F238E27FC236}">
              <a16:creationId xmlns:a16="http://schemas.microsoft.com/office/drawing/2014/main" id="{DB79AE0F-CA14-4DEB-9D12-018810C6107D}"/>
            </a:ext>
          </a:extLst>
        </xdr:cNvPr>
        <xdr:cNvCxnSpPr/>
      </xdr:nvCxnSpPr>
      <xdr:spPr>
        <a:xfrm flipV="1">
          <a:off x="21323300" y="147475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124461</xdr:rowOff>
    </xdr:from>
    <xdr:to>
      <xdr:col>107</xdr:col>
      <xdr:colOff>101600</xdr:colOff>
      <xdr:row>86</xdr:row>
      <xdr:rowOff>54611</xdr:rowOff>
    </xdr:to>
    <xdr:sp macro="" textlink="">
      <xdr:nvSpPr>
        <xdr:cNvPr id="725" name="楕円 724">
          <a:extLst>
            <a:ext uri="{FF2B5EF4-FFF2-40B4-BE49-F238E27FC236}">
              <a16:creationId xmlns:a16="http://schemas.microsoft.com/office/drawing/2014/main" id="{65627455-D065-4F63-AAC2-1DEE30EFB974}"/>
            </a:ext>
          </a:extLst>
        </xdr:cNvPr>
        <xdr:cNvSpPr/>
      </xdr:nvSpPr>
      <xdr:spPr>
        <a:xfrm>
          <a:off x="20383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3353</xdr:rowOff>
    </xdr:from>
    <xdr:to>
      <xdr:col>111</xdr:col>
      <xdr:colOff>177800</xdr:colOff>
      <xdr:row>86</xdr:row>
      <xdr:rowOff>3811</xdr:rowOff>
    </xdr:to>
    <xdr:cxnSp macro="">
      <xdr:nvCxnSpPr>
        <xdr:cNvPr id="726" name="直線コネクタ 725">
          <a:extLst>
            <a:ext uri="{FF2B5EF4-FFF2-40B4-BE49-F238E27FC236}">
              <a16:creationId xmlns:a16="http://schemas.microsoft.com/office/drawing/2014/main" id="{EAAE5334-1F76-4B76-8B6D-B3979B7E68E3}"/>
            </a:ext>
          </a:extLst>
        </xdr:cNvPr>
        <xdr:cNvCxnSpPr/>
      </xdr:nvCxnSpPr>
      <xdr:spPr>
        <a:xfrm flipV="1">
          <a:off x="20434300" y="1474805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111201</xdr:rowOff>
    </xdr:from>
    <xdr:to>
      <xdr:col>102</xdr:col>
      <xdr:colOff>165100</xdr:colOff>
      <xdr:row>86</xdr:row>
      <xdr:rowOff>41351</xdr:rowOff>
    </xdr:to>
    <xdr:sp macro="" textlink="">
      <xdr:nvSpPr>
        <xdr:cNvPr id="727" name="楕円 726">
          <a:extLst>
            <a:ext uri="{FF2B5EF4-FFF2-40B4-BE49-F238E27FC236}">
              <a16:creationId xmlns:a16="http://schemas.microsoft.com/office/drawing/2014/main" id="{73A14B6F-3C2B-4304-AD98-9EA03557ECE7}"/>
            </a:ext>
          </a:extLst>
        </xdr:cNvPr>
        <xdr:cNvSpPr/>
      </xdr:nvSpPr>
      <xdr:spPr>
        <a:xfrm>
          <a:off x="19494500" y="146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162001</xdr:rowOff>
    </xdr:from>
    <xdr:to>
      <xdr:col>107</xdr:col>
      <xdr:colOff>50800</xdr:colOff>
      <xdr:row>86</xdr:row>
      <xdr:rowOff>3811</xdr:rowOff>
    </xdr:to>
    <xdr:cxnSp macro="">
      <xdr:nvCxnSpPr>
        <xdr:cNvPr id="728" name="直線コネクタ 727">
          <a:extLst>
            <a:ext uri="{FF2B5EF4-FFF2-40B4-BE49-F238E27FC236}">
              <a16:creationId xmlns:a16="http://schemas.microsoft.com/office/drawing/2014/main" id="{0AFE3A61-F987-4826-8DCA-94B67D89FA42}"/>
            </a:ext>
          </a:extLst>
        </xdr:cNvPr>
        <xdr:cNvCxnSpPr/>
      </xdr:nvCxnSpPr>
      <xdr:spPr>
        <a:xfrm>
          <a:off x="19545300" y="14735251"/>
          <a:ext cx="8890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41419</xdr:rowOff>
    </xdr:from>
    <xdr:ext cx="469744" cy="259045"/>
    <xdr:sp macro="" textlink="">
      <xdr:nvSpPr>
        <xdr:cNvPr id="729" name="n_1aveValue【消防施設】&#10;一人当たり面積">
          <a:extLst>
            <a:ext uri="{FF2B5EF4-FFF2-40B4-BE49-F238E27FC236}">
              <a16:creationId xmlns:a16="http://schemas.microsoft.com/office/drawing/2014/main" id="{C5374E60-B5AB-4AF0-BCB0-887AD7D80D75}"/>
            </a:ext>
          </a:extLst>
        </xdr:cNvPr>
        <xdr:cNvSpPr txBox="1"/>
      </xdr:nvSpPr>
      <xdr:spPr>
        <a:xfrm>
          <a:off x="21075727" y="144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46905</xdr:rowOff>
    </xdr:from>
    <xdr:ext cx="469744" cy="259045"/>
    <xdr:sp macro="" textlink="">
      <xdr:nvSpPr>
        <xdr:cNvPr id="730" name="n_2aveValue【消防施設】&#10;一人当たり面積">
          <a:extLst>
            <a:ext uri="{FF2B5EF4-FFF2-40B4-BE49-F238E27FC236}">
              <a16:creationId xmlns:a16="http://schemas.microsoft.com/office/drawing/2014/main" id="{C19F229B-C3D4-4CD8-A56C-A0624034AF59}"/>
            </a:ext>
          </a:extLst>
        </xdr:cNvPr>
        <xdr:cNvSpPr txBox="1"/>
      </xdr:nvSpPr>
      <xdr:spPr>
        <a:xfrm>
          <a:off x="20199427" y="1444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31" name="n_3aveValue【消防施設】&#10;一人当たり面積">
          <a:extLst>
            <a:ext uri="{FF2B5EF4-FFF2-40B4-BE49-F238E27FC236}">
              <a16:creationId xmlns:a16="http://schemas.microsoft.com/office/drawing/2014/main" id="{4B75EFFA-72BB-4765-A6D7-6BCB2E7515F8}"/>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45280</xdr:rowOff>
    </xdr:from>
    <xdr:ext cx="469744" cy="259045"/>
    <xdr:sp macro="" textlink="">
      <xdr:nvSpPr>
        <xdr:cNvPr id="732" name="n_1mainValue【消防施設】&#10;一人当たり面積">
          <a:extLst>
            <a:ext uri="{FF2B5EF4-FFF2-40B4-BE49-F238E27FC236}">
              <a16:creationId xmlns:a16="http://schemas.microsoft.com/office/drawing/2014/main" id="{A5850E4A-A1B4-4BDE-8A17-0A1E467D96EF}"/>
            </a:ext>
          </a:extLst>
        </xdr:cNvPr>
        <xdr:cNvSpPr txBox="1"/>
      </xdr:nvSpPr>
      <xdr:spPr>
        <a:xfrm>
          <a:off x="210757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45738</xdr:rowOff>
    </xdr:from>
    <xdr:ext cx="469744" cy="259045"/>
    <xdr:sp macro="" textlink="">
      <xdr:nvSpPr>
        <xdr:cNvPr id="733" name="n_2mainValue【消防施設】&#10;一人当たり面積">
          <a:extLst>
            <a:ext uri="{FF2B5EF4-FFF2-40B4-BE49-F238E27FC236}">
              <a16:creationId xmlns:a16="http://schemas.microsoft.com/office/drawing/2014/main" id="{3357AE76-5602-4EA9-A8C8-2761F2557662}"/>
            </a:ext>
          </a:extLst>
        </xdr:cNvPr>
        <xdr:cNvSpPr txBox="1"/>
      </xdr:nvSpPr>
      <xdr:spPr>
        <a:xfrm>
          <a:off x="20199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32478</xdr:rowOff>
    </xdr:from>
    <xdr:ext cx="469744" cy="259045"/>
    <xdr:sp macro="" textlink="">
      <xdr:nvSpPr>
        <xdr:cNvPr id="734" name="n_3mainValue【消防施設】&#10;一人当たり面積">
          <a:extLst>
            <a:ext uri="{FF2B5EF4-FFF2-40B4-BE49-F238E27FC236}">
              <a16:creationId xmlns:a16="http://schemas.microsoft.com/office/drawing/2014/main" id="{0E6CD193-2078-48FF-B422-A8EF9214E66D}"/>
            </a:ext>
          </a:extLst>
        </xdr:cNvPr>
        <xdr:cNvSpPr txBox="1"/>
      </xdr:nvSpPr>
      <xdr:spPr>
        <a:xfrm>
          <a:off x="19310427" y="1477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1B3BAE26-D0B9-41CF-8BE2-8BC5079CEF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57500A21-D3EF-469F-BC31-1FAA867509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253B9C3F-881A-47B7-9410-B3B38261C8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C2CBFC82-650B-4A72-9E74-A5613AAB136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FC3895EB-A203-446B-8142-33DC6420BB9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9158F99E-08E4-4DA3-AC6C-C9F2E72E82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5C83B9D-3F79-4DAB-952C-2772F0DAD6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8298F66B-6666-4D22-8ED9-DA9562AB5BE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5E051F47-1D38-4B3A-A64B-114F4C4746B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DDF9F5EA-6DD9-4335-B718-F1924444471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5" name="テキスト ボックス 744">
          <a:extLst>
            <a:ext uri="{FF2B5EF4-FFF2-40B4-BE49-F238E27FC236}">
              <a16:creationId xmlns:a16="http://schemas.microsoft.com/office/drawing/2014/main" id="{CDA0A31E-F2CC-45AD-B17F-9237C4A2DC2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513EC68F-3E48-4EEF-A8D7-7360C6572D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7" name="テキスト ボックス 746">
          <a:extLst>
            <a:ext uri="{FF2B5EF4-FFF2-40B4-BE49-F238E27FC236}">
              <a16:creationId xmlns:a16="http://schemas.microsoft.com/office/drawing/2014/main" id="{5A3153B4-8668-4B30-85DD-1258A240195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C5DF5405-1CA9-4AA6-B610-179B45387B0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781FC863-E9F5-490E-AB6E-310B8DCF9F8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E00A0489-7DC9-45CE-86DC-9BAB574C477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786F98B7-DAE4-407E-8749-1CEFC831A82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31137A50-7523-48D8-B2AA-F73E02E3A9D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F40A6F5C-77EE-464C-AC90-923CACC22A0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B2B66951-875E-4358-96F6-5D41D08FA32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5" name="テキスト ボックス 754">
          <a:extLst>
            <a:ext uri="{FF2B5EF4-FFF2-40B4-BE49-F238E27FC236}">
              <a16:creationId xmlns:a16="http://schemas.microsoft.com/office/drawing/2014/main" id="{3D8B3320-F9FC-4B72-A923-D80B8EBC96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DA34BD0A-74C7-4E77-8F54-C245FDEE704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C20CE526-C316-4B70-A54F-9847706EACA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25405E70-1CAD-44B1-A958-025A1798E0F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53339</xdr:rowOff>
    </xdr:to>
    <xdr:cxnSp macro="">
      <xdr:nvCxnSpPr>
        <xdr:cNvPr id="759" name="直線コネクタ 758">
          <a:extLst>
            <a:ext uri="{FF2B5EF4-FFF2-40B4-BE49-F238E27FC236}">
              <a16:creationId xmlns:a16="http://schemas.microsoft.com/office/drawing/2014/main" id="{33CF1E2B-2E22-4B5D-BB33-86A71BDB5EBD}"/>
            </a:ext>
          </a:extLst>
        </xdr:cNvPr>
        <xdr:cNvCxnSpPr/>
      </xdr:nvCxnSpPr>
      <xdr:spPr>
        <a:xfrm flipV="1">
          <a:off x="16318864" y="17145000"/>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760" name="【庁舎】&#10;有形固定資産減価償却率最小値テキスト">
          <a:extLst>
            <a:ext uri="{FF2B5EF4-FFF2-40B4-BE49-F238E27FC236}">
              <a16:creationId xmlns:a16="http://schemas.microsoft.com/office/drawing/2014/main" id="{5B20560C-3990-4401-8CB2-D6DB5D890E4D}"/>
            </a:ext>
          </a:extLst>
        </xdr:cNvPr>
        <xdr:cNvSpPr txBox="1"/>
      </xdr:nvSpPr>
      <xdr:spPr>
        <a:xfrm>
          <a:off x="16357600" y="1874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761" name="直線コネクタ 760">
          <a:extLst>
            <a:ext uri="{FF2B5EF4-FFF2-40B4-BE49-F238E27FC236}">
              <a16:creationId xmlns:a16="http://schemas.microsoft.com/office/drawing/2014/main" id="{6C614839-646A-49A9-8F36-DA9151685943}"/>
            </a:ext>
          </a:extLst>
        </xdr:cNvPr>
        <xdr:cNvCxnSpPr/>
      </xdr:nvCxnSpPr>
      <xdr:spPr>
        <a:xfrm>
          <a:off x="16230600" y="1874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62" name="【庁舎】&#10;有形固定資産減価償却率最大値テキスト">
          <a:extLst>
            <a:ext uri="{FF2B5EF4-FFF2-40B4-BE49-F238E27FC236}">
              <a16:creationId xmlns:a16="http://schemas.microsoft.com/office/drawing/2014/main" id="{6E9304CF-929B-442C-92BC-BFC50BE7D553}"/>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a:extLst>
            <a:ext uri="{FF2B5EF4-FFF2-40B4-BE49-F238E27FC236}">
              <a16:creationId xmlns:a16="http://schemas.microsoft.com/office/drawing/2014/main" id="{C6F49058-5382-4367-AC48-26C90B8ABA0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64" name="【庁舎】&#10;有形固定資産減価償却率平均値テキスト">
          <a:extLst>
            <a:ext uri="{FF2B5EF4-FFF2-40B4-BE49-F238E27FC236}">
              <a16:creationId xmlns:a16="http://schemas.microsoft.com/office/drawing/2014/main" id="{81DFDF5A-F11D-463F-B1C8-D451D71B3693}"/>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65" name="フローチャート: 判断 764">
          <a:extLst>
            <a:ext uri="{FF2B5EF4-FFF2-40B4-BE49-F238E27FC236}">
              <a16:creationId xmlns:a16="http://schemas.microsoft.com/office/drawing/2014/main" id="{EE17761B-8FFC-495F-B764-BF3760CE87E7}"/>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105411</xdr:rowOff>
    </xdr:from>
    <xdr:to>
      <xdr:col>81</xdr:col>
      <xdr:colOff>101600</xdr:colOff>
      <xdr:row>105</xdr:row>
      <xdr:rowOff>35561</xdr:rowOff>
    </xdr:to>
    <xdr:sp macro="" textlink="">
      <xdr:nvSpPr>
        <xdr:cNvPr id="766" name="フローチャート: 判断 765">
          <a:extLst>
            <a:ext uri="{FF2B5EF4-FFF2-40B4-BE49-F238E27FC236}">
              <a16:creationId xmlns:a16="http://schemas.microsoft.com/office/drawing/2014/main" id="{AB628FBE-55AE-49E9-95E1-8C3AB3DB6AA4}"/>
            </a:ext>
          </a:extLst>
        </xdr:cNvPr>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53975</xdr:rowOff>
    </xdr:from>
    <xdr:to>
      <xdr:col>76</xdr:col>
      <xdr:colOff>165100</xdr:colOff>
      <xdr:row>104</xdr:row>
      <xdr:rowOff>155575</xdr:rowOff>
    </xdr:to>
    <xdr:sp macro="" textlink="">
      <xdr:nvSpPr>
        <xdr:cNvPr id="767" name="フローチャート: 判断 766">
          <a:extLst>
            <a:ext uri="{FF2B5EF4-FFF2-40B4-BE49-F238E27FC236}">
              <a16:creationId xmlns:a16="http://schemas.microsoft.com/office/drawing/2014/main" id="{FD765C30-80CD-419D-93D0-A1D52AFD64BE}"/>
            </a:ext>
          </a:extLst>
        </xdr:cNvPr>
        <xdr:cNvSpPr/>
      </xdr:nvSpPr>
      <xdr:spPr>
        <a:xfrm>
          <a:off x="145415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124461</xdr:rowOff>
    </xdr:from>
    <xdr:to>
      <xdr:col>72</xdr:col>
      <xdr:colOff>38100</xdr:colOff>
      <xdr:row>105</xdr:row>
      <xdr:rowOff>54611</xdr:rowOff>
    </xdr:to>
    <xdr:sp macro="" textlink="">
      <xdr:nvSpPr>
        <xdr:cNvPr id="768" name="フローチャート: 判断 767">
          <a:extLst>
            <a:ext uri="{FF2B5EF4-FFF2-40B4-BE49-F238E27FC236}">
              <a16:creationId xmlns:a16="http://schemas.microsoft.com/office/drawing/2014/main" id="{AA53E5BF-7372-4855-9247-DEAEB16AB180}"/>
            </a:ext>
          </a:extLst>
        </xdr:cNvPr>
        <xdr:cNvSpPr/>
      </xdr:nvSpPr>
      <xdr:spPr>
        <a:xfrm>
          <a:off x="1365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8A43E26-1B81-439E-ABC2-B8485D44C7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339D76C-423B-4FE1-8455-B68E879B59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FCE61CA7-8E2A-4011-B37E-041348885E4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5BC4FCF3-87F5-4676-8828-EC1F768D66A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F5B0059-CE3F-4B21-A1F1-38AE92B4E82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636</xdr:rowOff>
    </xdr:from>
    <xdr:to>
      <xdr:col>85</xdr:col>
      <xdr:colOff>177800</xdr:colOff>
      <xdr:row>101</xdr:row>
      <xdr:rowOff>102236</xdr:rowOff>
    </xdr:to>
    <xdr:sp macro="" textlink="">
      <xdr:nvSpPr>
        <xdr:cNvPr id="774" name="楕円 773">
          <a:extLst>
            <a:ext uri="{FF2B5EF4-FFF2-40B4-BE49-F238E27FC236}">
              <a16:creationId xmlns:a16="http://schemas.microsoft.com/office/drawing/2014/main" id="{7BBC2CD8-F48F-40E7-A272-6BFC19E31915}"/>
            </a:ext>
          </a:extLst>
        </xdr:cNvPr>
        <xdr:cNvSpPr/>
      </xdr:nvSpPr>
      <xdr:spPr>
        <a:xfrm>
          <a:off x="162687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23513</xdr:rowOff>
    </xdr:from>
    <xdr:ext cx="405111" cy="259045"/>
    <xdr:sp macro="" textlink="">
      <xdr:nvSpPr>
        <xdr:cNvPr id="775" name="【庁舎】&#10;有形固定資産減価償却率該当値テキスト">
          <a:extLst>
            <a:ext uri="{FF2B5EF4-FFF2-40B4-BE49-F238E27FC236}">
              <a16:creationId xmlns:a16="http://schemas.microsoft.com/office/drawing/2014/main" id="{BDD78A7B-690B-4E15-AB9B-86016257E6C6}"/>
            </a:ext>
          </a:extLst>
        </xdr:cNvPr>
        <xdr:cNvSpPr txBox="1"/>
      </xdr:nvSpPr>
      <xdr:spPr>
        <a:xfrm>
          <a:off x="16357600"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128270</xdr:rowOff>
    </xdr:from>
    <xdr:to>
      <xdr:col>81</xdr:col>
      <xdr:colOff>101600</xdr:colOff>
      <xdr:row>102</xdr:row>
      <xdr:rowOff>58420</xdr:rowOff>
    </xdr:to>
    <xdr:sp macro="" textlink="">
      <xdr:nvSpPr>
        <xdr:cNvPr id="776" name="楕円 775">
          <a:extLst>
            <a:ext uri="{FF2B5EF4-FFF2-40B4-BE49-F238E27FC236}">
              <a16:creationId xmlns:a16="http://schemas.microsoft.com/office/drawing/2014/main" id="{48FE671E-1BA6-4DD9-84C0-90286152FCBD}"/>
            </a:ext>
          </a:extLst>
        </xdr:cNvPr>
        <xdr:cNvSpPr/>
      </xdr:nvSpPr>
      <xdr:spPr>
        <a:xfrm>
          <a:off x="15430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51436</xdr:rowOff>
    </xdr:from>
    <xdr:to>
      <xdr:col>85</xdr:col>
      <xdr:colOff>127000</xdr:colOff>
      <xdr:row>102</xdr:row>
      <xdr:rowOff>7620</xdr:rowOff>
    </xdr:to>
    <xdr:cxnSp macro="">
      <xdr:nvCxnSpPr>
        <xdr:cNvPr id="777" name="直線コネクタ 776">
          <a:extLst>
            <a:ext uri="{FF2B5EF4-FFF2-40B4-BE49-F238E27FC236}">
              <a16:creationId xmlns:a16="http://schemas.microsoft.com/office/drawing/2014/main" id="{2FA5BCE3-EAF4-4525-8494-E072AE49886A}"/>
            </a:ext>
          </a:extLst>
        </xdr:cNvPr>
        <xdr:cNvCxnSpPr/>
      </xdr:nvCxnSpPr>
      <xdr:spPr>
        <a:xfrm flipV="1">
          <a:off x="15481300" y="17367886"/>
          <a:ext cx="838200" cy="12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133986</xdr:rowOff>
    </xdr:from>
    <xdr:to>
      <xdr:col>76</xdr:col>
      <xdr:colOff>165100</xdr:colOff>
      <xdr:row>102</xdr:row>
      <xdr:rowOff>64136</xdr:rowOff>
    </xdr:to>
    <xdr:sp macro="" textlink="">
      <xdr:nvSpPr>
        <xdr:cNvPr id="778" name="楕円 777">
          <a:extLst>
            <a:ext uri="{FF2B5EF4-FFF2-40B4-BE49-F238E27FC236}">
              <a16:creationId xmlns:a16="http://schemas.microsoft.com/office/drawing/2014/main" id="{340B7DED-76AE-4318-A1D7-85903A95C997}"/>
            </a:ext>
          </a:extLst>
        </xdr:cNvPr>
        <xdr:cNvSpPr/>
      </xdr:nvSpPr>
      <xdr:spPr>
        <a:xfrm>
          <a:off x="145415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7620</xdr:rowOff>
    </xdr:from>
    <xdr:to>
      <xdr:col>81</xdr:col>
      <xdr:colOff>50800</xdr:colOff>
      <xdr:row>102</xdr:row>
      <xdr:rowOff>13336</xdr:rowOff>
    </xdr:to>
    <xdr:cxnSp macro="">
      <xdr:nvCxnSpPr>
        <xdr:cNvPr id="779" name="直線コネクタ 778">
          <a:extLst>
            <a:ext uri="{FF2B5EF4-FFF2-40B4-BE49-F238E27FC236}">
              <a16:creationId xmlns:a16="http://schemas.microsoft.com/office/drawing/2014/main" id="{F31B13FE-A7AE-4F6D-84F1-E0C88FF5C00E}"/>
            </a:ext>
          </a:extLst>
        </xdr:cNvPr>
        <xdr:cNvCxnSpPr/>
      </xdr:nvCxnSpPr>
      <xdr:spPr>
        <a:xfrm flipV="1">
          <a:off x="14592300" y="17495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107314</xdr:rowOff>
    </xdr:from>
    <xdr:to>
      <xdr:col>72</xdr:col>
      <xdr:colOff>38100</xdr:colOff>
      <xdr:row>103</xdr:row>
      <xdr:rowOff>37464</xdr:rowOff>
    </xdr:to>
    <xdr:sp macro="" textlink="">
      <xdr:nvSpPr>
        <xdr:cNvPr id="780" name="楕円 779">
          <a:extLst>
            <a:ext uri="{FF2B5EF4-FFF2-40B4-BE49-F238E27FC236}">
              <a16:creationId xmlns:a16="http://schemas.microsoft.com/office/drawing/2014/main" id="{118DC1EC-5174-4A32-8B4E-929865270185}"/>
            </a:ext>
          </a:extLst>
        </xdr:cNvPr>
        <xdr:cNvSpPr/>
      </xdr:nvSpPr>
      <xdr:spPr>
        <a:xfrm>
          <a:off x="13652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13336</xdr:rowOff>
    </xdr:from>
    <xdr:to>
      <xdr:col>76</xdr:col>
      <xdr:colOff>114300</xdr:colOff>
      <xdr:row>102</xdr:row>
      <xdr:rowOff>158114</xdr:rowOff>
    </xdr:to>
    <xdr:cxnSp macro="">
      <xdr:nvCxnSpPr>
        <xdr:cNvPr id="781" name="直線コネクタ 780">
          <a:extLst>
            <a:ext uri="{FF2B5EF4-FFF2-40B4-BE49-F238E27FC236}">
              <a16:creationId xmlns:a16="http://schemas.microsoft.com/office/drawing/2014/main" id="{A0BAFAB4-6D89-4CB3-9553-50B19DCF2586}"/>
            </a:ext>
          </a:extLst>
        </xdr:cNvPr>
        <xdr:cNvCxnSpPr/>
      </xdr:nvCxnSpPr>
      <xdr:spPr>
        <a:xfrm flipV="1">
          <a:off x="13703300" y="17501236"/>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26688</xdr:rowOff>
    </xdr:from>
    <xdr:ext cx="405111" cy="259045"/>
    <xdr:sp macro="" textlink="">
      <xdr:nvSpPr>
        <xdr:cNvPr id="782" name="n_1aveValue【庁舎】&#10;有形固定資産減価償却率">
          <a:extLst>
            <a:ext uri="{FF2B5EF4-FFF2-40B4-BE49-F238E27FC236}">
              <a16:creationId xmlns:a16="http://schemas.microsoft.com/office/drawing/2014/main" id="{B47B47C0-8BD9-4530-980E-4DD97FFAFA16}"/>
            </a:ext>
          </a:extLst>
        </xdr:cNvPr>
        <xdr:cNvSpPr txBox="1"/>
      </xdr:nvSpPr>
      <xdr:spPr>
        <a:xfrm>
          <a:off x="15266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146702</xdr:rowOff>
    </xdr:from>
    <xdr:ext cx="405111" cy="259045"/>
    <xdr:sp macro="" textlink="">
      <xdr:nvSpPr>
        <xdr:cNvPr id="783" name="n_2aveValue【庁舎】&#10;有形固定資産減価償却率">
          <a:extLst>
            <a:ext uri="{FF2B5EF4-FFF2-40B4-BE49-F238E27FC236}">
              <a16:creationId xmlns:a16="http://schemas.microsoft.com/office/drawing/2014/main" id="{3F79279D-C4A9-4039-B561-E221BA3C60A5}"/>
            </a:ext>
          </a:extLst>
        </xdr:cNvPr>
        <xdr:cNvSpPr txBox="1"/>
      </xdr:nvSpPr>
      <xdr:spPr>
        <a:xfrm>
          <a:off x="14389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45738</xdr:rowOff>
    </xdr:from>
    <xdr:ext cx="405111" cy="259045"/>
    <xdr:sp macro="" textlink="">
      <xdr:nvSpPr>
        <xdr:cNvPr id="784" name="n_3aveValue【庁舎】&#10;有形固定資産減価償却率">
          <a:extLst>
            <a:ext uri="{FF2B5EF4-FFF2-40B4-BE49-F238E27FC236}">
              <a16:creationId xmlns:a16="http://schemas.microsoft.com/office/drawing/2014/main" id="{B18353BA-AEBC-4E69-9177-E261E35FD9D7}"/>
            </a:ext>
          </a:extLst>
        </xdr:cNvPr>
        <xdr:cNvSpPr txBox="1"/>
      </xdr:nvSpPr>
      <xdr:spPr>
        <a:xfrm>
          <a:off x="13500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74947</xdr:rowOff>
    </xdr:from>
    <xdr:ext cx="405111" cy="259045"/>
    <xdr:sp macro="" textlink="">
      <xdr:nvSpPr>
        <xdr:cNvPr id="785" name="n_1mainValue【庁舎】&#10;有形固定資産減価償却率">
          <a:extLst>
            <a:ext uri="{FF2B5EF4-FFF2-40B4-BE49-F238E27FC236}">
              <a16:creationId xmlns:a16="http://schemas.microsoft.com/office/drawing/2014/main" id="{FFA34331-B507-46EA-B84E-61E91B068039}"/>
            </a:ext>
          </a:extLst>
        </xdr:cNvPr>
        <xdr:cNvSpPr txBox="1"/>
      </xdr:nvSpPr>
      <xdr:spPr>
        <a:xfrm>
          <a:off x="152660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80663</xdr:rowOff>
    </xdr:from>
    <xdr:ext cx="405111" cy="259045"/>
    <xdr:sp macro="" textlink="">
      <xdr:nvSpPr>
        <xdr:cNvPr id="786" name="n_2mainValue【庁舎】&#10;有形固定資産減価償却率">
          <a:extLst>
            <a:ext uri="{FF2B5EF4-FFF2-40B4-BE49-F238E27FC236}">
              <a16:creationId xmlns:a16="http://schemas.microsoft.com/office/drawing/2014/main" id="{9AE96F66-7370-426A-BE08-D86C51A84D7C}"/>
            </a:ext>
          </a:extLst>
        </xdr:cNvPr>
        <xdr:cNvSpPr txBox="1"/>
      </xdr:nvSpPr>
      <xdr:spPr>
        <a:xfrm>
          <a:off x="14389744"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53991</xdr:rowOff>
    </xdr:from>
    <xdr:ext cx="405111" cy="259045"/>
    <xdr:sp macro="" textlink="">
      <xdr:nvSpPr>
        <xdr:cNvPr id="787" name="n_3mainValue【庁舎】&#10;有形固定資産減価償却率">
          <a:extLst>
            <a:ext uri="{FF2B5EF4-FFF2-40B4-BE49-F238E27FC236}">
              <a16:creationId xmlns:a16="http://schemas.microsoft.com/office/drawing/2014/main" id="{8378DD33-BC7B-45CA-B5E7-6BA8D936AC8F}"/>
            </a:ext>
          </a:extLst>
        </xdr:cNvPr>
        <xdr:cNvSpPr txBox="1"/>
      </xdr:nvSpPr>
      <xdr:spPr>
        <a:xfrm>
          <a:off x="13500744"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301D2EC-3847-495C-9001-85D7065B56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850884D5-D542-4992-8F80-0CC6CD90F9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9613094B-0B62-4728-B725-E198DFA9831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7D95616D-DD3D-4F75-A2C0-4C77579ED79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D0C34340-5E3C-454B-B51A-657AF56E83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D53F1A65-6B0D-4E8E-981D-120C39BC64B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DE9F8D44-50FE-466B-AF14-8BDA5D5A1B1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AEE0924C-7110-42EA-9083-824B8C1DD7C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a:extLst>
            <a:ext uri="{FF2B5EF4-FFF2-40B4-BE49-F238E27FC236}">
              <a16:creationId xmlns:a16="http://schemas.microsoft.com/office/drawing/2014/main" id="{BCC6EA67-E720-4630-B304-D529638FBAD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a:extLst>
            <a:ext uri="{FF2B5EF4-FFF2-40B4-BE49-F238E27FC236}">
              <a16:creationId xmlns:a16="http://schemas.microsoft.com/office/drawing/2014/main" id="{84086EE5-9C2A-4222-9C87-FB3E45D8014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a:extLst>
            <a:ext uri="{FF2B5EF4-FFF2-40B4-BE49-F238E27FC236}">
              <a16:creationId xmlns:a16="http://schemas.microsoft.com/office/drawing/2014/main" id="{1AA261EF-57DC-455F-A153-6CE19E3B19E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a:extLst>
            <a:ext uri="{FF2B5EF4-FFF2-40B4-BE49-F238E27FC236}">
              <a16:creationId xmlns:a16="http://schemas.microsoft.com/office/drawing/2014/main" id="{35C5C871-12EA-4954-8966-BA54BFE4A70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a:extLst>
            <a:ext uri="{FF2B5EF4-FFF2-40B4-BE49-F238E27FC236}">
              <a16:creationId xmlns:a16="http://schemas.microsoft.com/office/drawing/2014/main" id="{C53057AA-E4C6-46A9-956D-7BFE0BA4B70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104</xdr:row>
      <xdr:rowOff>162577</xdr:rowOff>
    </xdr:from>
    <xdr:ext cx="595419" cy="259045"/>
    <xdr:sp macro="" textlink="">
      <xdr:nvSpPr>
        <xdr:cNvPr id="801" name="テキスト ボックス 800">
          <a:extLst>
            <a:ext uri="{FF2B5EF4-FFF2-40B4-BE49-F238E27FC236}">
              <a16:creationId xmlns:a16="http://schemas.microsoft.com/office/drawing/2014/main" id="{E3AE0FB8-7DF1-49FA-B84A-5D60EFBECD62}"/>
            </a:ext>
          </a:extLst>
        </xdr:cNvPr>
        <xdr:cNvSpPr txBox="1"/>
      </xdr:nvSpPr>
      <xdr:spPr>
        <a:xfrm>
          <a:off x="17692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a:extLst>
            <a:ext uri="{FF2B5EF4-FFF2-40B4-BE49-F238E27FC236}">
              <a16:creationId xmlns:a16="http://schemas.microsoft.com/office/drawing/2014/main" id="{7D2064B7-24AC-4AE7-A3BC-72BE7CCE02E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102</xdr:row>
      <xdr:rowOff>48277</xdr:rowOff>
    </xdr:from>
    <xdr:ext cx="595419" cy="259045"/>
    <xdr:sp macro="" textlink="">
      <xdr:nvSpPr>
        <xdr:cNvPr id="803" name="テキスト ボックス 802">
          <a:extLst>
            <a:ext uri="{FF2B5EF4-FFF2-40B4-BE49-F238E27FC236}">
              <a16:creationId xmlns:a16="http://schemas.microsoft.com/office/drawing/2014/main" id="{D4E2A377-FEBF-493E-986D-77FB6014ECCA}"/>
            </a:ext>
          </a:extLst>
        </xdr:cNvPr>
        <xdr:cNvSpPr txBox="1"/>
      </xdr:nvSpPr>
      <xdr:spPr>
        <a:xfrm>
          <a:off x="17692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a:extLst>
            <a:ext uri="{FF2B5EF4-FFF2-40B4-BE49-F238E27FC236}">
              <a16:creationId xmlns:a16="http://schemas.microsoft.com/office/drawing/2014/main" id="{5061FA9D-7B71-4B61-B2C1-EAC4765889C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99</xdr:row>
      <xdr:rowOff>105427</xdr:rowOff>
    </xdr:from>
    <xdr:ext cx="595419" cy="259045"/>
    <xdr:sp macro="" textlink="">
      <xdr:nvSpPr>
        <xdr:cNvPr id="805" name="テキスト ボックス 804">
          <a:extLst>
            <a:ext uri="{FF2B5EF4-FFF2-40B4-BE49-F238E27FC236}">
              <a16:creationId xmlns:a16="http://schemas.microsoft.com/office/drawing/2014/main" id="{4E14B1C3-6B85-4FA4-9B9D-1358948032E4}"/>
            </a:ext>
          </a:extLst>
        </xdr:cNvPr>
        <xdr:cNvSpPr txBox="1"/>
      </xdr:nvSpPr>
      <xdr:spPr>
        <a:xfrm>
          <a:off x="17692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FEECAD9E-A89E-4695-8272-93BE889CD89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96</xdr:row>
      <xdr:rowOff>162577</xdr:rowOff>
    </xdr:from>
    <xdr:ext cx="595419" cy="259045"/>
    <xdr:sp macro="" textlink="">
      <xdr:nvSpPr>
        <xdr:cNvPr id="807" name="テキスト ボックス 806">
          <a:extLst>
            <a:ext uri="{FF2B5EF4-FFF2-40B4-BE49-F238E27FC236}">
              <a16:creationId xmlns:a16="http://schemas.microsoft.com/office/drawing/2014/main" id="{47C927D2-D204-44DF-AE98-D32753A80CC9}"/>
            </a:ext>
          </a:extLst>
        </xdr:cNvPr>
        <xdr:cNvSpPr txBox="1"/>
      </xdr:nvSpPr>
      <xdr:spPr>
        <a:xfrm>
          <a:off x="17692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庁舎】&#10;一人当たり面積グラフ枠">
          <a:extLst>
            <a:ext uri="{FF2B5EF4-FFF2-40B4-BE49-F238E27FC236}">
              <a16:creationId xmlns:a16="http://schemas.microsoft.com/office/drawing/2014/main" id="{D14889C8-CDF6-4159-8845-C2C7CF7A2D9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66480</xdr:rowOff>
    </xdr:from>
    <xdr:to>
      <xdr:col>116</xdr:col>
      <xdr:colOff>62864</xdr:colOff>
      <xdr:row>108</xdr:row>
      <xdr:rowOff>75381</xdr:rowOff>
    </xdr:to>
    <xdr:cxnSp macro="">
      <xdr:nvCxnSpPr>
        <xdr:cNvPr id="809" name="直線コネクタ 808">
          <a:extLst>
            <a:ext uri="{FF2B5EF4-FFF2-40B4-BE49-F238E27FC236}">
              <a16:creationId xmlns:a16="http://schemas.microsoft.com/office/drawing/2014/main" id="{23772F33-F9B7-4969-9F8D-753CD469F668}"/>
            </a:ext>
          </a:extLst>
        </xdr:cNvPr>
        <xdr:cNvCxnSpPr/>
      </xdr:nvCxnSpPr>
      <xdr:spPr>
        <a:xfrm flipV="1">
          <a:off x="22160864" y="17211480"/>
          <a:ext cx="0" cy="138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92883</xdr:rowOff>
    </xdr:from>
    <xdr:ext cx="469744" cy="259045"/>
    <xdr:sp macro="" textlink="">
      <xdr:nvSpPr>
        <xdr:cNvPr id="810" name="【庁舎】&#10;一人当たり面積最小値テキスト">
          <a:extLst>
            <a:ext uri="{FF2B5EF4-FFF2-40B4-BE49-F238E27FC236}">
              <a16:creationId xmlns:a16="http://schemas.microsoft.com/office/drawing/2014/main" id="{8545E91F-7828-46B8-A241-BBF2B72D6E31}"/>
            </a:ext>
          </a:extLst>
        </xdr:cNvPr>
        <xdr:cNvSpPr txBox="1"/>
      </xdr:nvSpPr>
      <xdr:spPr>
        <a:xfrm>
          <a:off x="22199600" y="1860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75381</xdr:rowOff>
    </xdr:from>
    <xdr:to>
      <xdr:col>116</xdr:col>
      <xdr:colOff>152400</xdr:colOff>
      <xdr:row>108</xdr:row>
      <xdr:rowOff>75381</xdr:rowOff>
    </xdr:to>
    <xdr:cxnSp macro="">
      <xdr:nvCxnSpPr>
        <xdr:cNvPr id="811" name="直線コネクタ 810">
          <a:extLst>
            <a:ext uri="{FF2B5EF4-FFF2-40B4-BE49-F238E27FC236}">
              <a16:creationId xmlns:a16="http://schemas.microsoft.com/office/drawing/2014/main" id="{7E420B03-74EC-4741-959C-7092BF052272}"/>
            </a:ext>
          </a:extLst>
        </xdr:cNvPr>
        <xdr:cNvCxnSpPr/>
      </xdr:nvCxnSpPr>
      <xdr:spPr>
        <a:xfrm>
          <a:off x="22072600" y="1859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13157</xdr:rowOff>
    </xdr:from>
    <xdr:ext cx="599010" cy="259045"/>
    <xdr:sp macro="" textlink="">
      <xdr:nvSpPr>
        <xdr:cNvPr id="812" name="【庁舎】&#10;一人当たり面積最大値テキスト">
          <a:extLst>
            <a:ext uri="{FF2B5EF4-FFF2-40B4-BE49-F238E27FC236}">
              <a16:creationId xmlns:a16="http://schemas.microsoft.com/office/drawing/2014/main" id="{1967CD28-7798-4885-B35F-BB3841F7D75E}"/>
            </a:ext>
          </a:extLst>
        </xdr:cNvPr>
        <xdr:cNvSpPr txBox="1"/>
      </xdr:nvSpPr>
      <xdr:spPr>
        <a:xfrm>
          <a:off x="22199600" y="169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66480</xdr:rowOff>
    </xdr:from>
    <xdr:to>
      <xdr:col>116</xdr:col>
      <xdr:colOff>152400</xdr:colOff>
      <xdr:row>100</xdr:row>
      <xdr:rowOff>66480</xdr:rowOff>
    </xdr:to>
    <xdr:cxnSp macro="">
      <xdr:nvCxnSpPr>
        <xdr:cNvPr id="813" name="直線コネクタ 812">
          <a:extLst>
            <a:ext uri="{FF2B5EF4-FFF2-40B4-BE49-F238E27FC236}">
              <a16:creationId xmlns:a16="http://schemas.microsoft.com/office/drawing/2014/main" id="{E9A3A568-2300-4FE1-856E-C433D2E853AC}"/>
            </a:ext>
          </a:extLst>
        </xdr:cNvPr>
        <xdr:cNvCxnSpPr/>
      </xdr:nvCxnSpPr>
      <xdr:spPr>
        <a:xfrm>
          <a:off x="22072600" y="1721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10334</xdr:rowOff>
    </xdr:from>
    <xdr:ext cx="469744" cy="259045"/>
    <xdr:sp macro="" textlink="">
      <xdr:nvSpPr>
        <xdr:cNvPr id="814" name="【庁舎】&#10;一人当たり面積平均値テキスト">
          <a:extLst>
            <a:ext uri="{FF2B5EF4-FFF2-40B4-BE49-F238E27FC236}">
              <a16:creationId xmlns:a16="http://schemas.microsoft.com/office/drawing/2014/main" id="{DA97D1D7-98D1-4D76-AEA1-9CFF4C7C73E5}"/>
            </a:ext>
          </a:extLst>
        </xdr:cNvPr>
        <xdr:cNvSpPr txBox="1"/>
      </xdr:nvSpPr>
      <xdr:spPr>
        <a:xfrm>
          <a:off x="22199600" y="18355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158907</xdr:rowOff>
    </xdr:from>
    <xdr:to>
      <xdr:col>116</xdr:col>
      <xdr:colOff>114300</xdr:colOff>
      <xdr:row>108</xdr:row>
      <xdr:rowOff>89057</xdr:rowOff>
    </xdr:to>
    <xdr:sp macro="" textlink="">
      <xdr:nvSpPr>
        <xdr:cNvPr id="815" name="フローチャート: 判断 814">
          <a:extLst>
            <a:ext uri="{FF2B5EF4-FFF2-40B4-BE49-F238E27FC236}">
              <a16:creationId xmlns:a16="http://schemas.microsoft.com/office/drawing/2014/main" id="{D686140C-B334-40FE-909A-CA40D11336FF}"/>
            </a:ext>
          </a:extLst>
        </xdr:cNvPr>
        <xdr:cNvSpPr/>
      </xdr:nvSpPr>
      <xdr:spPr>
        <a:xfrm>
          <a:off x="22110700" y="185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22337</xdr:rowOff>
    </xdr:from>
    <xdr:to>
      <xdr:col>112</xdr:col>
      <xdr:colOff>38100</xdr:colOff>
      <xdr:row>108</xdr:row>
      <xdr:rowOff>123937</xdr:rowOff>
    </xdr:to>
    <xdr:sp macro="" textlink="">
      <xdr:nvSpPr>
        <xdr:cNvPr id="816" name="フローチャート: 判断 815">
          <a:extLst>
            <a:ext uri="{FF2B5EF4-FFF2-40B4-BE49-F238E27FC236}">
              <a16:creationId xmlns:a16="http://schemas.microsoft.com/office/drawing/2014/main" id="{33FBA4AF-99D0-41B6-BC2B-F6F3BA4F3036}"/>
            </a:ext>
          </a:extLst>
        </xdr:cNvPr>
        <xdr:cNvSpPr/>
      </xdr:nvSpPr>
      <xdr:spPr>
        <a:xfrm>
          <a:off x="21272500" y="1853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23096</xdr:rowOff>
    </xdr:from>
    <xdr:to>
      <xdr:col>107</xdr:col>
      <xdr:colOff>101600</xdr:colOff>
      <xdr:row>108</xdr:row>
      <xdr:rowOff>124696</xdr:rowOff>
    </xdr:to>
    <xdr:sp macro="" textlink="">
      <xdr:nvSpPr>
        <xdr:cNvPr id="817" name="フローチャート: 判断 816">
          <a:extLst>
            <a:ext uri="{FF2B5EF4-FFF2-40B4-BE49-F238E27FC236}">
              <a16:creationId xmlns:a16="http://schemas.microsoft.com/office/drawing/2014/main" id="{F4A95120-568E-43D7-951F-1FAF0CB4EC3B}"/>
            </a:ext>
          </a:extLst>
        </xdr:cNvPr>
        <xdr:cNvSpPr/>
      </xdr:nvSpPr>
      <xdr:spPr>
        <a:xfrm>
          <a:off x="20383500" y="1853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23174</xdr:rowOff>
    </xdr:from>
    <xdr:to>
      <xdr:col>102</xdr:col>
      <xdr:colOff>165100</xdr:colOff>
      <xdr:row>108</xdr:row>
      <xdr:rowOff>124774</xdr:rowOff>
    </xdr:to>
    <xdr:sp macro="" textlink="">
      <xdr:nvSpPr>
        <xdr:cNvPr id="818" name="フローチャート: 判断 817">
          <a:extLst>
            <a:ext uri="{FF2B5EF4-FFF2-40B4-BE49-F238E27FC236}">
              <a16:creationId xmlns:a16="http://schemas.microsoft.com/office/drawing/2014/main" id="{CC15BBBA-B749-4E0B-85DD-AB46761257C2}"/>
            </a:ext>
          </a:extLst>
        </xdr:cNvPr>
        <xdr:cNvSpPr/>
      </xdr:nvSpPr>
      <xdr:spPr>
        <a:xfrm>
          <a:off x="19494500" y="18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C04577DA-E4C6-4274-B397-A19988B1497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98FBF9CD-8ED1-4D36-9BB6-1E40B1138C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B89B2B06-98DD-4D87-AC7E-33311414D7A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A070C3FB-C3B8-4227-A6E7-97522DB5383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4B21758B-73D2-4751-BC02-A5D9587041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24138</xdr:rowOff>
    </xdr:from>
    <xdr:to>
      <xdr:col>116</xdr:col>
      <xdr:colOff>114300</xdr:colOff>
      <xdr:row>108</xdr:row>
      <xdr:rowOff>125738</xdr:rowOff>
    </xdr:to>
    <xdr:sp macro="" textlink="">
      <xdr:nvSpPr>
        <xdr:cNvPr id="824" name="楕円 823">
          <a:extLst>
            <a:ext uri="{FF2B5EF4-FFF2-40B4-BE49-F238E27FC236}">
              <a16:creationId xmlns:a16="http://schemas.microsoft.com/office/drawing/2014/main" id="{57370E92-8795-48A6-9E08-241C27250498}"/>
            </a:ext>
          </a:extLst>
        </xdr:cNvPr>
        <xdr:cNvSpPr/>
      </xdr:nvSpPr>
      <xdr:spPr>
        <a:xfrm>
          <a:off x="22110700" y="1854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137334</xdr:rowOff>
    </xdr:from>
    <xdr:ext cx="469744" cy="259045"/>
    <xdr:sp macro="" textlink="">
      <xdr:nvSpPr>
        <xdr:cNvPr id="825" name="【庁舎】&#10;一人当たり面積該当値テキスト">
          <a:extLst>
            <a:ext uri="{FF2B5EF4-FFF2-40B4-BE49-F238E27FC236}">
              <a16:creationId xmlns:a16="http://schemas.microsoft.com/office/drawing/2014/main" id="{FBB178CC-7BAF-4C65-98FB-91150C0E4361}"/>
            </a:ext>
          </a:extLst>
        </xdr:cNvPr>
        <xdr:cNvSpPr txBox="1"/>
      </xdr:nvSpPr>
      <xdr:spPr>
        <a:xfrm>
          <a:off x="22199600" y="1848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24161</xdr:rowOff>
    </xdr:from>
    <xdr:to>
      <xdr:col>112</xdr:col>
      <xdr:colOff>38100</xdr:colOff>
      <xdr:row>108</xdr:row>
      <xdr:rowOff>125761</xdr:rowOff>
    </xdr:to>
    <xdr:sp macro="" textlink="">
      <xdr:nvSpPr>
        <xdr:cNvPr id="826" name="楕円 825">
          <a:extLst>
            <a:ext uri="{FF2B5EF4-FFF2-40B4-BE49-F238E27FC236}">
              <a16:creationId xmlns:a16="http://schemas.microsoft.com/office/drawing/2014/main" id="{D921BD9E-6DA7-410A-A3C3-849BE4085EDA}"/>
            </a:ext>
          </a:extLst>
        </xdr:cNvPr>
        <xdr:cNvSpPr/>
      </xdr:nvSpPr>
      <xdr:spPr>
        <a:xfrm>
          <a:off x="21272500" y="1854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74938</xdr:rowOff>
    </xdr:from>
    <xdr:to>
      <xdr:col>116</xdr:col>
      <xdr:colOff>63500</xdr:colOff>
      <xdr:row>108</xdr:row>
      <xdr:rowOff>74961</xdr:rowOff>
    </xdr:to>
    <xdr:cxnSp macro="">
      <xdr:nvCxnSpPr>
        <xdr:cNvPr id="827" name="直線コネクタ 826">
          <a:extLst>
            <a:ext uri="{FF2B5EF4-FFF2-40B4-BE49-F238E27FC236}">
              <a16:creationId xmlns:a16="http://schemas.microsoft.com/office/drawing/2014/main" id="{FDD1CA3F-D697-450B-8196-A43D5C84D56D}"/>
            </a:ext>
          </a:extLst>
        </xdr:cNvPr>
        <xdr:cNvCxnSpPr/>
      </xdr:nvCxnSpPr>
      <xdr:spPr>
        <a:xfrm flipV="1">
          <a:off x="21323300" y="18591538"/>
          <a:ext cx="8382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24175</xdr:rowOff>
    </xdr:from>
    <xdr:to>
      <xdr:col>107</xdr:col>
      <xdr:colOff>101600</xdr:colOff>
      <xdr:row>108</xdr:row>
      <xdr:rowOff>125775</xdr:rowOff>
    </xdr:to>
    <xdr:sp macro="" textlink="">
      <xdr:nvSpPr>
        <xdr:cNvPr id="828" name="楕円 827">
          <a:extLst>
            <a:ext uri="{FF2B5EF4-FFF2-40B4-BE49-F238E27FC236}">
              <a16:creationId xmlns:a16="http://schemas.microsoft.com/office/drawing/2014/main" id="{CCBEF991-0FD7-4FFD-94EB-672100834B01}"/>
            </a:ext>
          </a:extLst>
        </xdr:cNvPr>
        <xdr:cNvSpPr/>
      </xdr:nvSpPr>
      <xdr:spPr>
        <a:xfrm>
          <a:off x="20383500" y="18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74961</xdr:rowOff>
    </xdr:from>
    <xdr:to>
      <xdr:col>111</xdr:col>
      <xdr:colOff>177800</xdr:colOff>
      <xdr:row>108</xdr:row>
      <xdr:rowOff>74975</xdr:rowOff>
    </xdr:to>
    <xdr:cxnSp macro="">
      <xdr:nvCxnSpPr>
        <xdr:cNvPr id="829" name="直線コネクタ 828">
          <a:extLst>
            <a:ext uri="{FF2B5EF4-FFF2-40B4-BE49-F238E27FC236}">
              <a16:creationId xmlns:a16="http://schemas.microsoft.com/office/drawing/2014/main" id="{2EC30593-12A9-4435-918F-19F75BFAF780}"/>
            </a:ext>
          </a:extLst>
        </xdr:cNvPr>
        <xdr:cNvCxnSpPr/>
      </xdr:nvCxnSpPr>
      <xdr:spPr>
        <a:xfrm flipV="1">
          <a:off x="20434300" y="18591561"/>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23901</xdr:rowOff>
    </xdr:from>
    <xdr:to>
      <xdr:col>102</xdr:col>
      <xdr:colOff>165100</xdr:colOff>
      <xdr:row>108</xdr:row>
      <xdr:rowOff>125501</xdr:rowOff>
    </xdr:to>
    <xdr:sp macro="" textlink="">
      <xdr:nvSpPr>
        <xdr:cNvPr id="830" name="楕円 829">
          <a:extLst>
            <a:ext uri="{FF2B5EF4-FFF2-40B4-BE49-F238E27FC236}">
              <a16:creationId xmlns:a16="http://schemas.microsoft.com/office/drawing/2014/main" id="{1CF18D75-EBC8-4FCF-A195-053E16DB80ED}"/>
            </a:ext>
          </a:extLst>
        </xdr:cNvPr>
        <xdr:cNvSpPr/>
      </xdr:nvSpPr>
      <xdr:spPr>
        <a:xfrm>
          <a:off x="19494500" y="185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74701</xdr:rowOff>
    </xdr:from>
    <xdr:to>
      <xdr:col>107</xdr:col>
      <xdr:colOff>50800</xdr:colOff>
      <xdr:row>108</xdr:row>
      <xdr:rowOff>74975</xdr:rowOff>
    </xdr:to>
    <xdr:cxnSp macro="">
      <xdr:nvCxnSpPr>
        <xdr:cNvPr id="831" name="直線コネクタ 830">
          <a:extLst>
            <a:ext uri="{FF2B5EF4-FFF2-40B4-BE49-F238E27FC236}">
              <a16:creationId xmlns:a16="http://schemas.microsoft.com/office/drawing/2014/main" id="{AB0AA35B-6814-4D9F-A1A4-D4BE5D173FEE}"/>
            </a:ext>
          </a:extLst>
        </xdr:cNvPr>
        <xdr:cNvCxnSpPr/>
      </xdr:nvCxnSpPr>
      <xdr:spPr>
        <a:xfrm>
          <a:off x="19545300" y="1859130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140464</xdr:rowOff>
    </xdr:from>
    <xdr:ext cx="469744" cy="259045"/>
    <xdr:sp macro="" textlink="">
      <xdr:nvSpPr>
        <xdr:cNvPr id="832" name="n_1aveValue【庁舎】&#10;一人当たり面積">
          <a:extLst>
            <a:ext uri="{FF2B5EF4-FFF2-40B4-BE49-F238E27FC236}">
              <a16:creationId xmlns:a16="http://schemas.microsoft.com/office/drawing/2014/main" id="{012E24DE-5BA8-45CD-B908-31E5EED7AC5F}"/>
            </a:ext>
          </a:extLst>
        </xdr:cNvPr>
        <xdr:cNvSpPr txBox="1"/>
      </xdr:nvSpPr>
      <xdr:spPr>
        <a:xfrm>
          <a:off x="21075727" y="1831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141223</xdr:rowOff>
    </xdr:from>
    <xdr:ext cx="469744" cy="259045"/>
    <xdr:sp macro="" textlink="">
      <xdr:nvSpPr>
        <xdr:cNvPr id="833" name="n_2aveValue【庁舎】&#10;一人当たり面積">
          <a:extLst>
            <a:ext uri="{FF2B5EF4-FFF2-40B4-BE49-F238E27FC236}">
              <a16:creationId xmlns:a16="http://schemas.microsoft.com/office/drawing/2014/main" id="{27E46F04-54D8-45EE-BC09-769A556D7FEE}"/>
            </a:ext>
          </a:extLst>
        </xdr:cNvPr>
        <xdr:cNvSpPr txBox="1"/>
      </xdr:nvSpPr>
      <xdr:spPr>
        <a:xfrm>
          <a:off x="20199427" y="183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141301</xdr:rowOff>
    </xdr:from>
    <xdr:ext cx="469744" cy="259045"/>
    <xdr:sp macro="" textlink="">
      <xdr:nvSpPr>
        <xdr:cNvPr id="834" name="n_3aveValue【庁舎】&#10;一人当たり面積">
          <a:extLst>
            <a:ext uri="{FF2B5EF4-FFF2-40B4-BE49-F238E27FC236}">
              <a16:creationId xmlns:a16="http://schemas.microsoft.com/office/drawing/2014/main" id="{C5555D39-F679-4EB4-8F5D-43B5E5AEC1DB}"/>
            </a:ext>
          </a:extLst>
        </xdr:cNvPr>
        <xdr:cNvSpPr txBox="1"/>
      </xdr:nvSpPr>
      <xdr:spPr>
        <a:xfrm>
          <a:off x="19310427" y="18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116888</xdr:rowOff>
    </xdr:from>
    <xdr:ext cx="469744" cy="259045"/>
    <xdr:sp macro="" textlink="">
      <xdr:nvSpPr>
        <xdr:cNvPr id="835" name="n_1mainValue【庁舎】&#10;一人当たり面積">
          <a:extLst>
            <a:ext uri="{FF2B5EF4-FFF2-40B4-BE49-F238E27FC236}">
              <a16:creationId xmlns:a16="http://schemas.microsoft.com/office/drawing/2014/main" id="{EAA81672-8CC2-4826-930F-5DC5CD468037}"/>
            </a:ext>
          </a:extLst>
        </xdr:cNvPr>
        <xdr:cNvSpPr txBox="1"/>
      </xdr:nvSpPr>
      <xdr:spPr>
        <a:xfrm>
          <a:off x="21075727" y="1863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116902</xdr:rowOff>
    </xdr:from>
    <xdr:ext cx="469744" cy="259045"/>
    <xdr:sp macro="" textlink="">
      <xdr:nvSpPr>
        <xdr:cNvPr id="836" name="n_2mainValue【庁舎】&#10;一人当たり面積">
          <a:extLst>
            <a:ext uri="{FF2B5EF4-FFF2-40B4-BE49-F238E27FC236}">
              <a16:creationId xmlns:a16="http://schemas.microsoft.com/office/drawing/2014/main" id="{5CA83195-8949-43ED-9B5F-BAFF5E115C6F}"/>
            </a:ext>
          </a:extLst>
        </xdr:cNvPr>
        <xdr:cNvSpPr txBox="1"/>
      </xdr:nvSpPr>
      <xdr:spPr>
        <a:xfrm>
          <a:off x="20199427" y="1863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116628</xdr:rowOff>
    </xdr:from>
    <xdr:ext cx="469744" cy="259045"/>
    <xdr:sp macro="" textlink="">
      <xdr:nvSpPr>
        <xdr:cNvPr id="837" name="n_3mainValue【庁舎】&#10;一人当たり面積">
          <a:extLst>
            <a:ext uri="{FF2B5EF4-FFF2-40B4-BE49-F238E27FC236}">
              <a16:creationId xmlns:a16="http://schemas.microsoft.com/office/drawing/2014/main" id="{999E108A-211E-41EF-8DCB-B7229358E419}"/>
            </a:ext>
          </a:extLst>
        </xdr:cNvPr>
        <xdr:cNvSpPr txBox="1"/>
      </xdr:nvSpPr>
      <xdr:spPr>
        <a:xfrm>
          <a:off x="19310427" y="1863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4C83650B-AB62-44D8-AD2F-D8F8BC5247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3F1471AC-04F7-406F-B6E8-9E877144362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6BF5FD45-DF78-4F65-9371-50B0A0956FD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保健センターについては、建替えを行ったため、類似団体と比べ有形減価償却率は低い推移となっている。図書館においては、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公民館との複合施設（地域交流センター）を建設予定のため、今後発生するであろう効率性の低下及び修繕費の増加等の問題は解消される見込みである。また福祉施設についても今後改修予定のため有形固定資産減価償却率の上昇を抑えることが見込まれる。反対に体育館・庁舎については類似団体と比べ老朽化が進んでいるが、現時点では対策・計画策定がされていない。今後計画策定の際は、一人当たりの面積を減らす等の対策のうえ策定をし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人口の微減や、高齢化に加え、町内に中心となる産業がないことや、大規模な法人が少ないことなどから、財政基盤が弱く、財政力指数は横ばい傾向である。類似団体平均が減少傾向であり</a:t>
          </a:r>
          <a:r>
            <a:rPr kumimoji="1" lang="ja-JP" altLang="en-US" sz="1100">
              <a:solidFill>
                <a:schemeClr val="dk1"/>
              </a:solidFill>
              <a:effectLst/>
              <a:latin typeface="+mn-lt"/>
              <a:ea typeface="+mn-ea"/>
              <a:cs typeface="+mn-cs"/>
            </a:rPr>
            <a:t>、以前と比べ</a:t>
          </a:r>
          <a:r>
            <a:rPr kumimoji="1" lang="ja-JP" altLang="ja-JP" sz="1100">
              <a:solidFill>
                <a:schemeClr val="dk1"/>
              </a:solidFill>
              <a:effectLst/>
              <a:latin typeface="+mn-lt"/>
              <a:ea typeface="+mn-ea"/>
              <a:cs typeface="+mn-cs"/>
            </a:rPr>
            <a:t>差は少し縮まってきているが、依然類似団体平均を下回っている。長引く景気低迷により個人、法人関係の税収が落ち込んでおり、基準財政収入額は昨年に引き続き減少している。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更なる滞納額の圧縮など徴収業務を強化して歳入確保に努めるともに、事務事業評価による歳出の見直し、経費削減に努め、町の総合計画・実施計画に沿って地域振興、産業力再興、企業誘致等を推進して活性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56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32959</xdr:rowOff>
    </xdr:from>
    <xdr:to>
      <xdr:col>19</xdr:col>
      <xdr:colOff>184150</xdr:colOff>
      <xdr:row>43</xdr:row>
      <xdr:rowOff>134559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119336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経常収支比率は</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連続で類似団体平均を下回った。また、依然として除雪費、バス運行事業等を含む委託料・負担金の増、また維持補修費等の支出の増加が今後も見込まれる。そのため、引き続き下水道事業への繰出金の増加を抑えるため使用料の改定や資本費平準化債を発行して公債費の平準化を図るなど、経常収支比率の増加を抑え弾力性のある財政構造の確立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10287</xdr:rowOff>
    </xdr:from>
    <xdr:to>
      <xdr:col>23</xdr:col>
      <xdr:colOff>133350</xdr:colOff>
      <xdr:row>65</xdr:row>
      <xdr:rowOff>12700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54537"/>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145542</xdr:rowOff>
    </xdr:from>
    <xdr:to>
      <xdr:col>19</xdr:col>
      <xdr:colOff>133350</xdr:colOff>
      <xdr:row>65</xdr:row>
      <xdr:rowOff>10287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183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145542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321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10414</xdr:rowOff>
    </xdr:from>
    <xdr:to>
      <xdr:col>11</xdr:col>
      <xdr:colOff>31750</xdr:colOff>
      <xdr:row>64</xdr:row>
      <xdr:rowOff>128651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83214"/>
          <a:ext cx="8890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7747</xdr:rowOff>
    </xdr:from>
    <xdr:to>
      <xdr:col>7</xdr:col>
      <xdr:colOff>31750</xdr:colOff>
      <xdr:row>65</xdr:row>
      <xdr:rowOff>109347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5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94124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149877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130937</xdr:rowOff>
    </xdr:from>
    <xdr:to>
      <xdr:col>19</xdr:col>
      <xdr:colOff>184150</xdr:colOff>
      <xdr:row>65</xdr:row>
      <xdr:rowOff>61087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71264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72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35069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77851</xdr:rowOff>
    </xdr:from>
    <xdr:to>
      <xdr:col>7</xdr:col>
      <xdr:colOff>31750</xdr:colOff>
      <xdr:row>65</xdr:row>
      <xdr:rowOff>8001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18178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1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[163,316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人口１人あたりの人件費・物件費等決算額は</a:t>
          </a:r>
          <a:r>
            <a:rPr kumimoji="1" lang="en-US" altLang="ja-JP" sz="1100">
              <a:solidFill>
                <a:schemeClr val="dk1"/>
              </a:solidFill>
              <a:effectLst/>
              <a:latin typeface="+mn-lt"/>
              <a:ea typeface="+mn-ea"/>
              <a:cs typeface="+mn-cs"/>
            </a:rPr>
            <a:t>163,316</a:t>
          </a:r>
          <a:r>
            <a:rPr kumimoji="1" lang="ja-JP" altLang="ja-JP" sz="1100">
              <a:solidFill>
                <a:schemeClr val="dk1"/>
              </a:solidFill>
              <a:effectLst/>
              <a:latin typeface="+mn-lt"/>
              <a:ea typeface="+mn-ea"/>
              <a:cs typeface="+mn-cs"/>
            </a:rPr>
            <a:t>円で類似団体平均を下回っている</a:t>
          </a:r>
          <a:r>
            <a:rPr kumimoji="1" lang="ja-JP" altLang="en-US" sz="1100">
              <a:solidFill>
                <a:schemeClr val="dk1"/>
              </a:solidFill>
              <a:effectLst/>
              <a:latin typeface="+mn-lt"/>
              <a:ea typeface="+mn-ea"/>
              <a:cs typeface="+mn-cs"/>
            </a:rPr>
            <a:t>。数年前と比べ職員数は増加傾向にはあるが、依然</a:t>
          </a:r>
          <a:r>
            <a:rPr kumimoji="1" lang="ja-JP" altLang="ja-JP" sz="1100">
              <a:solidFill>
                <a:schemeClr val="dk1"/>
              </a:solidFill>
              <a:effectLst/>
              <a:latin typeface="+mn-lt"/>
              <a:ea typeface="+mn-ea"/>
              <a:cs typeface="+mn-cs"/>
            </a:rPr>
            <a:t>人件費が類似団体より低いことが要因となっている。</a:t>
          </a:r>
          <a:endParaRPr lang="ja-JP" altLang="ja-JP" sz="1400">
            <a:effectLst/>
          </a:endParaRPr>
        </a:p>
        <a:p>
          <a:r>
            <a:rPr kumimoji="1" lang="ja-JP" altLang="ja-JP" sz="1100">
              <a:solidFill>
                <a:schemeClr val="dk1"/>
              </a:solidFill>
              <a:effectLst/>
              <a:latin typeface="+mn-lt"/>
              <a:ea typeface="+mn-ea"/>
              <a:cs typeface="+mn-cs"/>
            </a:rPr>
            <a:t>　物件費は施設の老朽化もあり維持管理的経費の負担が大きいので、今後は指定管理制度の導入など委託化によるコストの低減を図り、事務事業評価を実施して費用対効果の検証、経費の削減に努める。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159576</xdr:rowOff>
    </xdr:from>
    <xdr:to>
      <xdr:col>23</xdr:col>
      <xdr:colOff>133350</xdr:colOff>
      <xdr:row>81</xdr:row>
      <xdr:rowOff>167852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47026"/>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141491</xdr:rowOff>
    </xdr:from>
    <xdr:to>
      <xdr:col>19</xdr:col>
      <xdr:colOff>133350</xdr:colOff>
      <xdr:row>81</xdr:row>
      <xdr:rowOff>159576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28941"/>
          <a:ext cx="889000" cy="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130918</xdr:rowOff>
    </xdr:from>
    <xdr:to>
      <xdr:col>15</xdr:col>
      <xdr:colOff>82550</xdr:colOff>
      <xdr:row>81</xdr:row>
      <xdr:rowOff>141491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18368"/>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130918</xdr:rowOff>
    </xdr:from>
    <xdr:to>
      <xdr:col>11</xdr:col>
      <xdr:colOff>31750</xdr:colOff>
      <xdr:row>81</xdr:row>
      <xdr:rowOff>139826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18368"/>
          <a:ext cx="8890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117052</xdr:rowOff>
    </xdr:from>
    <xdr:to>
      <xdr:col>23</xdr:col>
      <xdr:colOff>184150</xdr:colOff>
      <xdr:row>82</xdr:row>
      <xdr:rowOff>47202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38329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2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108776</xdr:rowOff>
    </xdr:from>
    <xdr:to>
      <xdr:col>19</xdr:col>
      <xdr:colOff>184150</xdr:colOff>
      <xdr:row>82</xdr:row>
      <xdr:rowOff>38926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9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49103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90691</xdr:rowOff>
    </xdr:from>
    <xdr:to>
      <xdr:col>15</xdr:col>
      <xdr:colOff>133350</xdr:colOff>
      <xdr:row>82</xdr:row>
      <xdr:rowOff>20841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31018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4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80118</xdr:rowOff>
    </xdr:from>
    <xdr:to>
      <xdr:col>11</xdr:col>
      <xdr:colOff>82550</xdr:colOff>
      <xdr:row>82</xdr:row>
      <xdr:rowOff>10268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20445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89026</xdr:rowOff>
    </xdr:from>
    <xdr:to>
      <xdr:col>7</xdr:col>
      <xdr:colOff>31750</xdr:colOff>
      <xdr:row>82</xdr:row>
      <xdr:rowOff>19176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7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29353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4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家公務員に準じた給与改定の実施など給与の適正化を図ってきたことからほぼ類似団体平均と同様に推移していたが、経験年数階層内における職員の分布が変わり、その平均給料月額が上昇したこと等により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年度から上昇し類似団体平均を上回った。今後も近隣市町村や類似団体等の指数と均衡を保つよう給与水準の適正化を図っていく。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124582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23318"/>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43439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45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23318"/>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658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158145</xdr:rowOff>
    </xdr:from>
    <xdr:to>
      <xdr:col>68</xdr:col>
      <xdr:colOff>152400</xdr:colOff>
      <xdr:row>86</xdr:row>
      <xdr:rowOff>21166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313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150179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107345</xdr:rowOff>
    </xdr:from>
    <xdr:to>
      <xdr:col>64</xdr:col>
      <xdr:colOff>152400</xdr:colOff>
      <xdr:row>86</xdr:row>
      <xdr:rowOff>37495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22272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過去からの新規採用抑制により職員数が減少し、人口千人あたりの職員数は</a:t>
          </a:r>
          <a:r>
            <a:rPr kumimoji="1" lang="en-US" altLang="ja-JP" sz="1100">
              <a:solidFill>
                <a:schemeClr val="dk1"/>
              </a:solidFill>
              <a:effectLst/>
              <a:latin typeface="+mn-lt"/>
              <a:ea typeface="+mn-ea"/>
              <a:cs typeface="+mn-cs"/>
            </a:rPr>
            <a:t>9.55</a:t>
          </a:r>
          <a:r>
            <a:rPr kumimoji="1" lang="ja-JP" altLang="ja-JP" sz="1100">
              <a:solidFill>
                <a:schemeClr val="dk1"/>
              </a:solidFill>
              <a:effectLst/>
              <a:latin typeface="+mn-lt"/>
              <a:ea typeface="+mn-ea"/>
              <a:cs typeface="+mn-cs"/>
            </a:rPr>
            <a:t>人で類似団体平均を下回っている。</a:t>
          </a:r>
          <a:endParaRPr lang="ja-JP" altLang="ja-JP" sz="1400">
            <a:effectLst/>
          </a:endParaRPr>
        </a:p>
        <a:p>
          <a:r>
            <a:rPr kumimoji="1" lang="ja-JP" altLang="ja-JP" sz="1100">
              <a:solidFill>
                <a:schemeClr val="dk1"/>
              </a:solidFill>
              <a:effectLst/>
              <a:latin typeface="+mn-lt"/>
              <a:ea typeface="+mn-ea"/>
              <a:cs typeface="+mn-cs"/>
            </a:rPr>
            <a:t>　今後、行政事務の質を維持、向上し、多様化する住民の要求へ対応し、住民の福祉の増進を図るために、事務の効率化・合理化を図り、適切な定員管理に努める。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159046</xdr:rowOff>
    </xdr:from>
    <xdr:to>
      <xdr:col>81</xdr:col>
      <xdr:colOff>44450</xdr:colOff>
      <xdr:row>66</xdr:row>
      <xdr:rowOff>144483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74596"/>
          <a:ext cx="0" cy="11855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116560</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144483</xdr:rowOff>
    </xdr:from>
    <xdr:to>
      <xdr:col>81</xdr:col>
      <xdr:colOff>133350</xdr:colOff>
      <xdr:row>66</xdr:row>
      <xdr:rowOff>144483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0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73973</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1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159046</xdr:rowOff>
    </xdr:from>
    <xdr:to>
      <xdr:col>81</xdr:col>
      <xdr:colOff>133350</xdr:colOff>
      <xdr:row>59</xdr:row>
      <xdr:rowOff>159046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74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63204</xdr:rowOff>
    </xdr:from>
    <xdr:to>
      <xdr:col>81</xdr:col>
      <xdr:colOff>44450</xdr:colOff>
      <xdr:row>60</xdr:row>
      <xdr:rowOff>69638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50204"/>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158090</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1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14563</xdr:rowOff>
    </xdr:from>
    <xdr:to>
      <xdr:col>81</xdr:col>
      <xdr:colOff>95250</xdr:colOff>
      <xdr:row>62</xdr:row>
      <xdr:rowOff>116163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38269</xdr:rowOff>
    </xdr:from>
    <xdr:to>
      <xdr:col>77</xdr:col>
      <xdr:colOff>44450</xdr:colOff>
      <xdr:row>60</xdr:row>
      <xdr:rowOff>63204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25269"/>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19389</xdr:rowOff>
    </xdr:from>
    <xdr:to>
      <xdr:col>77</xdr:col>
      <xdr:colOff>95250</xdr:colOff>
      <xdr:row>62</xdr:row>
      <xdr:rowOff>120989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105766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138938</xdr:rowOff>
    </xdr:from>
    <xdr:to>
      <xdr:col>72</xdr:col>
      <xdr:colOff>203200</xdr:colOff>
      <xdr:row>60</xdr:row>
      <xdr:rowOff>38269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4488"/>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117221</xdr:rowOff>
    </xdr:from>
    <xdr:to>
      <xdr:col>68</xdr:col>
      <xdr:colOff>152400</xdr:colOff>
      <xdr:row>59</xdr:row>
      <xdr:rowOff>138938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23277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130514</xdr:rowOff>
    </xdr:from>
    <xdr:to>
      <xdr:col>68</xdr:col>
      <xdr:colOff>203200</xdr:colOff>
      <xdr:row>62</xdr:row>
      <xdr:rowOff>60664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45441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85598</xdr:rowOff>
    </xdr:from>
    <xdr:to>
      <xdr:col>64</xdr:col>
      <xdr:colOff>152400</xdr:colOff>
      <xdr:row>61</xdr:row>
      <xdr:rowOff>15748</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18838</xdr:rowOff>
    </xdr:from>
    <xdr:to>
      <xdr:col>81</xdr:col>
      <xdr:colOff>95250</xdr:colOff>
      <xdr:row>60</xdr:row>
      <xdr:rowOff>120438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111565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2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12404</xdr:rowOff>
    </xdr:from>
    <xdr:to>
      <xdr:col>77</xdr:col>
      <xdr:colOff>95250</xdr:colOff>
      <xdr:row>60</xdr:row>
      <xdr:rowOff>114004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9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124181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6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158919</xdr:rowOff>
    </xdr:from>
    <xdr:to>
      <xdr:col>73</xdr:col>
      <xdr:colOff>44450</xdr:colOff>
      <xdr:row>60</xdr:row>
      <xdr:rowOff>89069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7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99246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88138</xdr:rowOff>
    </xdr:from>
    <xdr:to>
      <xdr:col>68</xdr:col>
      <xdr:colOff>203200</xdr:colOff>
      <xdr:row>60</xdr:row>
      <xdr:rowOff>18288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28465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66421</xdr:rowOff>
    </xdr:from>
    <xdr:to>
      <xdr:col>64</xdr:col>
      <xdr:colOff>152400</xdr:colOff>
      <xdr:row>59</xdr:row>
      <xdr:rowOff>168021</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6748</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　過去の大型事業の集中的な実施により地方債の元利償還金が増加し、平成</a:t>
          </a:r>
          <a:r>
            <a:rPr kumimoji="1" lang="en-US" altLang="ja-JP" sz="1100">
              <a:solidFill>
                <a:schemeClr val="dk1"/>
              </a:solidFill>
              <a:effectLst/>
              <a:latin typeface="+mn-lt"/>
              <a:ea typeface="+mn-ea"/>
              <a:cs typeface="+mn-cs"/>
            </a:rPr>
            <a:t>18.19</a:t>
          </a:r>
          <a:r>
            <a:rPr kumimoji="1" lang="ja-JP" altLang="ja-JP" sz="1100">
              <a:solidFill>
                <a:schemeClr val="dk1"/>
              </a:solidFill>
              <a:effectLst/>
              <a:latin typeface="+mn-lt"/>
              <a:ea typeface="+mn-ea"/>
              <a:cs typeface="+mn-cs"/>
            </a:rPr>
            <a:t>年度と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％を超え地方債許可団体へ移行したが、平成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年度から公債費が減少し、</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カ年の平均値である実質公債費比率は平成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17.6</a:t>
          </a:r>
          <a:r>
            <a:rPr kumimoji="1" lang="ja-JP" altLang="ja-JP" sz="1100">
              <a:solidFill>
                <a:schemeClr val="dk1"/>
              </a:solidFill>
              <a:effectLst/>
              <a:latin typeface="+mn-lt"/>
              <a:ea typeface="+mn-ea"/>
              <a:cs typeface="+mn-cs"/>
            </a:rPr>
            <a:t>％に減少し、</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地方債協議団体へ戻った。今後数年間にわたり実質公債費比率が更に上昇することが予想されるが、地方債届出制度で定める民間債協議不用団体の基準の</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％未満を独自の目安とし、これを上回らない範囲で町の総合計画実施計画に沿った選択と集中による世代負担のバランスを保った健全な財政運営に努める。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30480</xdr:rowOff>
    </xdr:from>
    <xdr:to>
      <xdr:col>81</xdr:col>
      <xdr:colOff>44450</xdr:colOff>
      <xdr:row>40</xdr:row>
      <xdr:rowOff>159173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8848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24977</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39</xdr:row>
      <xdr:rowOff>24977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5989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107950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58014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将来負担比率は数値なしとなり、類似団体平均を下回っている。これは、一般会計地方債現在高、公営企業債等繰入見込額など将来負担額を充当可能基金など充当可能財源等が上回っているためである。</a:t>
          </a:r>
          <a:endParaRPr lang="ja-JP" altLang="ja-JP" sz="1400">
            <a:effectLst/>
          </a:endParaRPr>
        </a:p>
        <a:p>
          <a:r>
            <a:rPr kumimoji="1" lang="ja-JP" altLang="ja-JP" sz="1100">
              <a:solidFill>
                <a:schemeClr val="dk1"/>
              </a:solidFill>
              <a:effectLst/>
              <a:latin typeface="+mn-lt"/>
              <a:ea typeface="+mn-ea"/>
              <a:cs typeface="+mn-cs"/>
            </a:rPr>
            <a:t>　今後、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％を独自の目安とし、これを上回らない範囲で町の総合計画実施計画に沿った選択と集中による事業の厳選、新規事業の抑制を図り、世代間負担のバランスを保った健全な財政運営に努める。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98450</xdr:rowOff>
    </xdr:from>
    <xdr:to>
      <xdr:col>64</xdr:col>
      <xdr:colOff>152400</xdr:colOff>
      <xdr:row>15</xdr:row>
      <xdr:rowOff>28600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で類似団体平均を下回っているが、これは行財政改革による課の統廃合、職員の不補充等で職員数が減少したことなどが要因である。住民ニーズの多様化に応え行政サービスの質の向上を目指すうえで業務量に応じた適正な職員</a:t>
          </a:r>
          <a:r>
            <a:rPr kumimoji="1" lang="ja-JP" altLang="en-US" sz="1100">
              <a:solidFill>
                <a:srgbClr val="FF0000"/>
              </a:solidFill>
              <a:effectLst/>
              <a:latin typeface="+mn-lt"/>
              <a:ea typeface="+mn-ea"/>
              <a:cs typeface="+mn-cs"/>
            </a:rPr>
            <a:t>配置</a:t>
          </a:r>
          <a:r>
            <a:rPr kumimoji="1" lang="ja-JP" altLang="ja-JP" sz="1100">
              <a:solidFill>
                <a:schemeClr val="dk1"/>
              </a:solidFill>
              <a:effectLst/>
              <a:latin typeface="+mn-lt"/>
              <a:ea typeface="+mn-ea"/>
              <a:cs typeface="+mn-cs"/>
            </a:rPr>
            <a:t>に取り組み、事務の効率化・合理化を図り</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人件費関係経費全体</a:t>
          </a:r>
          <a:r>
            <a:rPr kumimoji="1" lang="ja-JP" altLang="en-US" sz="1100">
              <a:solidFill>
                <a:srgbClr val="FF0000"/>
              </a:solidFill>
              <a:effectLst/>
              <a:latin typeface="+mn-lt"/>
              <a:ea typeface="+mn-ea"/>
              <a:cs typeface="+mn-cs"/>
            </a:rPr>
            <a:t>の</a:t>
          </a:r>
          <a:r>
            <a:rPr kumimoji="1" lang="ja-JP" altLang="ja-JP" sz="110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88138</xdr:rowOff>
    </xdr:from>
    <xdr:to>
      <xdr:col>24</xdr:col>
      <xdr:colOff>25400</xdr:colOff>
      <xdr:row>35</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88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28702</xdr:rowOff>
    </xdr:from>
    <xdr:to>
      <xdr:col>19</xdr:col>
      <xdr:colOff>187325</xdr:colOff>
      <xdr:row>35</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029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37338</xdr:rowOff>
    </xdr:from>
    <xdr:to>
      <xdr:col>24</xdr:col>
      <xdr:colOff>76200</xdr:colOff>
      <xdr:row>35</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2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149352</xdr:rowOff>
    </xdr:from>
    <xdr:to>
      <xdr:col>15</xdr:col>
      <xdr:colOff>149225</xdr:colOff>
      <xdr:row>35</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89679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物件費の経常収支比率は過去からの推移で常に類似団体平均を下回っている。今後も事務事業評価により費用対効果を検証しながら経常的経費の削減に努める。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12700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5673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67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xdr:rowOff>
    </xdr:from>
    <xdr:to>
      <xdr:col>73</xdr:col>
      <xdr:colOff>180975</xdr:colOff>
      <xdr:row>15</xdr:row>
      <xdr:rowOff>18415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6985</xdr:rowOff>
    </xdr:from>
    <xdr:to>
      <xdr:col>69</xdr:col>
      <xdr:colOff>92075</xdr:colOff>
      <xdr:row>15</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578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150495</xdr:rowOff>
    </xdr:from>
    <xdr:to>
      <xdr:col>65</xdr:col>
      <xdr:colOff>53975</xdr:colOff>
      <xdr:row>15</xdr:row>
      <xdr:rowOff>80645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65422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149877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139065</xdr:rowOff>
    </xdr:from>
    <xdr:to>
      <xdr:col>74</xdr:col>
      <xdr:colOff>31750</xdr:colOff>
      <xdr:row>15</xdr:row>
      <xdr:rowOff>69215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79392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127635</xdr:rowOff>
    </xdr:from>
    <xdr:to>
      <xdr:col>69</xdr:col>
      <xdr:colOff>142875</xdr:colOff>
      <xdr:row>15</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2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29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139065</xdr:rowOff>
    </xdr:from>
    <xdr:to>
      <xdr:col>65</xdr:col>
      <xdr:colOff>53975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介護給付訓練等給付、福祉医療給付（医療費助成）及び児童手当などの充実により扶助費は年々増加して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％と類似団体平均</a:t>
          </a:r>
          <a:r>
            <a:rPr kumimoji="1" lang="ja-JP" altLang="en-US" sz="1100">
              <a:solidFill>
                <a:schemeClr val="dk1"/>
              </a:solidFill>
              <a:effectLst/>
              <a:latin typeface="+mn-lt"/>
              <a:ea typeface="+mn-ea"/>
              <a:cs typeface="+mn-cs"/>
            </a:rPr>
            <a:t>と比べ少し下回っている。</a:t>
          </a:r>
          <a:r>
            <a:rPr kumimoji="1" lang="ja-JP" altLang="ja-JP" sz="1100">
              <a:solidFill>
                <a:schemeClr val="dk1"/>
              </a:solidFill>
              <a:effectLst/>
              <a:latin typeface="+mn-lt"/>
              <a:ea typeface="+mn-ea"/>
              <a:cs typeface="+mn-cs"/>
            </a:rPr>
            <a:t>義務的な経費であるので、財政を圧迫する上昇傾向に歯止めをかけるよう努める。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84138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6710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76852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78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56</xdr:row>
      <xdr:rowOff>84138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710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134002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735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169863</xdr:rowOff>
    </xdr:from>
    <xdr:to>
      <xdr:col>15</xdr:col>
      <xdr:colOff>98425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99613"/>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169863</xdr:rowOff>
    </xdr:from>
    <xdr:to>
      <xdr:col>11</xdr:col>
      <xdr:colOff>9525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9961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90488</xdr:rowOff>
    </xdr:from>
    <xdr:to>
      <xdr:col>6</xdr:col>
      <xdr:colOff>171450</xdr:colOff>
      <xdr:row>57</xdr:row>
      <xdr:rowOff>20638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5415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33338</xdr:rowOff>
    </xdr:from>
    <xdr:to>
      <xdr:col>20</xdr:col>
      <xdr:colOff>38100</xdr:colOff>
      <xdr:row>56</xdr:row>
      <xdr:rowOff>134938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145115</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0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119063</xdr:rowOff>
    </xdr:from>
    <xdr:to>
      <xdr:col>11</xdr:col>
      <xdr:colOff>60325</xdr:colOff>
      <xdr:row>56</xdr:row>
      <xdr:rowOff>49213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59390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下水道事業会計、介護保険広域連合等への繰出金の増加により、その他の経常収支比率は</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％で類似団体平均を上回っている。公共下水道事業は平成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で管工事、処理場建設すべての事業は終了したが、下水道事業債の償還額のピークはしばらく続くため、一層の経費節減に努めるとともに近隣市町村の状況を見ながら下水道料金の改定や資本費平準化債の発行等を検討して一般会計繰出金の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119380</xdr:rowOff>
    </xdr:from>
    <xdr:to>
      <xdr:col>82</xdr:col>
      <xdr:colOff>107950</xdr:colOff>
      <xdr:row>58</xdr:row>
      <xdr:rowOff>134620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63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119380</xdr:rowOff>
    </xdr:from>
    <xdr:to>
      <xdr:col>78</xdr:col>
      <xdr:colOff>69850</xdr:colOff>
      <xdr:row>58</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6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157480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017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73660</xdr:rowOff>
    </xdr:from>
    <xdr:to>
      <xdr:col>69</xdr:col>
      <xdr:colOff>92075</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1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83820</xdr:rowOff>
    </xdr:from>
    <xdr:to>
      <xdr:col>82</xdr:col>
      <xdr:colOff>158750</xdr:colOff>
      <xdr:row>59</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55897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106680</xdr:rowOff>
    </xdr:from>
    <xdr:to>
      <xdr:col>74</xdr:col>
      <xdr:colOff>31750</xdr:colOff>
      <xdr:row>59</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21607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22860</xdr:rowOff>
    </xdr:from>
    <xdr:to>
      <xdr:col>69</xdr:col>
      <xdr:colOff>142875</xdr:colOff>
      <xdr:row>58</xdr:row>
      <xdr:rowOff>124460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109237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年度の補助費等の経常収支比率は</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とほぼ同数となった。</a:t>
          </a:r>
          <a:r>
            <a:rPr kumimoji="1" lang="ja-JP" altLang="ja-JP" sz="1100">
              <a:solidFill>
                <a:schemeClr val="dk1"/>
              </a:solidFill>
              <a:effectLst/>
              <a:latin typeface="+mn-lt"/>
              <a:ea typeface="+mn-ea"/>
              <a:cs typeface="+mn-cs"/>
            </a:rPr>
            <a:t>北アルプス広域連合などに対する一部事務組合負担金の増加のほか、民生費、農林水産業費の補助金等が増加しており、町単独の補助交付金は終期目標を定め、目標を達成したものは廃止や見直し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56134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99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74422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74422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5334</xdr:rowOff>
    </xdr:from>
    <xdr:to>
      <xdr:col>78</xdr:col>
      <xdr:colOff>120650</xdr:colOff>
      <xdr:row>37</xdr:row>
      <xdr:rowOff>106934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91711</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23622</xdr:rowOff>
    </xdr:from>
    <xdr:to>
      <xdr:col>74</xdr:col>
      <xdr:colOff>31750</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平成元年以降に実施した大型事業に係る地方債の償還が完了し始めたことに加え、平成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年度に公的資金補償金免除繰上償還制度を活用して高利率の地方債の借換等による償還利子の軽減を図ることにより公債費の経常収支比率は</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％で類似団体平均を下回った。</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社会資本整備事業等の大型事業を展開することから、起債後の元利償還が始まる頃には公債費の比率があがることが予想されるため、事業の厳選、新規事業の抑制を図り、世代間負担のバランスを保つ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128633</xdr:rowOff>
    </xdr:from>
    <xdr:to>
      <xdr:col>24</xdr:col>
      <xdr:colOff>25400</xdr:colOff>
      <xdr:row>75</xdr:row>
      <xdr:rowOff>135165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8738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66239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24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99241</xdr:rowOff>
    </xdr:from>
    <xdr:to>
      <xdr:col>19</xdr:col>
      <xdr:colOff>187325</xdr:colOff>
      <xdr:row>75</xdr:row>
      <xdr:rowOff>128633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57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5822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36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30662</xdr:rowOff>
    </xdr:from>
    <xdr:to>
      <xdr:col>15</xdr:col>
      <xdr:colOff>98425</xdr:colOff>
      <xdr:row>75</xdr:row>
      <xdr:rowOff>99241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88941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30662</xdr:rowOff>
    </xdr:from>
    <xdr:to>
      <xdr:col>11</xdr:col>
      <xdr:colOff>9525</xdr:colOff>
      <xdr:row>75</xdr:row>
      <xdr:rowOff>79647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8941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74567</xdr:rowOff>
    </xdr:from>
    <xdr:to>
      <xdr:col>6</xdr:col>
      <xdr:colOff>171450</xdr:colOff>
      <xdr:row>76</xdr:row>
      <xdr:rowOff>4716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160945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84365</xdr:rowOff>
    </xdr:from>
    <xdr:to>
      <xdr:col>24</xdr:col>
      <xdr:colOff>76200</xdr:colOff>
      <xdr:row>76</xdr:row>
      <xdr:rowOff>14514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100892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77833</xdr:rowOff>
    </xdr:from>
    <xdr:to>
      <xdr:col>20</xdr:col>
      <xdr:colOff>38100</xdr:colOff>
      <xdr:row>76</xdr:row>
      <xdr:rowOff>7984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151312</xdr:rowOff>
    </xdr:from>
    <xdr:to>
      <xdr:col>11</xdr:col>
      <xdr:colOff>60325</xdr:colOff>
      <xdr:row>75</xdr:row>
      <xdr:rowOff>81462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91639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0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28847</xdr:rowOff>
    </xdr:from>
    <xdr:to>
      <xdr:col>6</xdr:col>
      <xdr:colOff>171450</xdr:colOff>
      <xdr:row>75</xdr:row>
      <xdr:rowOff>130447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140624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事務の効率化・合理化、効果の薄い事業の廃止・縮減などの結果、平成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年度には一度、増加に歯止めがかかり</a:t>
          </a:r>
          <a:r>
            <a:rPr kumimoji="1" lang="ja-JP" altLang="en-US" sz="1100">
              <a:solidFill>
                <a:schemeClr val="dk1"/>
              </a:solidFill>
              <a:effectLst/>
              <a:latin typeface="+mn-lt"/>
              <a:ea typeface="+mn-ea"/>
              <a:cs typeface="+mn-cs"/>
            </a:rPr>
            <a:t>、ここ</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年間はほぼ横ばいとなっている</a:t>
          </a:r>
          <a:r>
            <a:rPr kumimoji="1" lang="ja-JP" altLang="ja-JP" sz="1100">
              <a:solidFill>
                <a:schemeClr val="dk1"/>
              </a:solidFill>
              <a:effectLst/>
              <a:latin typeface="+mn-lt"/>
              <a:ea typeface="+mn-ea"/>
              <a:cs typeface="+mn-cs"/>
            </a:rPr>
            <a:t>。さらなる経常経費の抑制を図り、財政の硬直化を防ぐよう努める。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15966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85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15966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36947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53521</xdr:rowOff>
    </xdr:from>
    <xdr:to>
      <xdr:col>73</xdr:col>
      <xdr:colOff>180975</xdr:colOff>
      <xdr:row>77</xdr:row>
      <xdr:rowOff>167821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551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53521</xdr:rowOff>
    </xdr:from>
    <xdr:to>
      <xdr:col>69</xdr:col>
      <xdr:colOff>92075</xdr:colOff>
      <xdr:row>77</xdr:row>
      <xdr:rowOff>164556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25517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136616</xdr:rowOff>
    </xdr:from>
    <xdr:to>
      <xdr:col>78</xdr:col>
      <xdr:colOff>120650</xdr:colOff>
      <xdr:row>78</xdr:row>
      <xdr:rowOff>66766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76943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0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2721</xdr:rowOff>
    </xdr:from>
    <xdr:to>
      <xdr:col>69</xdr:col>
      <xdr:colOff>142875</xdr:colOff>
      <xdr:row>77</xdr:row>
      <xdr:rowOff>104321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114498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7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113756</xdr:rowOff>
    </xdr:from>
    <xdr:to>
      <xdr:col>65</xdr:col>
      <xdr:colOff>53975</xdr:colOff>
      <xdr:row>78</xdr:row>
      <xdr:rowOff>43906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54083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99854</xdr:rowOff>
    </xdr:from>
    <xdr:to>
      <xdr:col>29</xdr:col>
      <xdr:colOff>127000</xdr:colOff>
      <xdr:row>19</xdr:row>
      <xdr:rowOff>106292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405029"/>
          <a:ext cx="647700" cy="6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99854</xdr:rowOff>
    </xdr:from>
    <xdr:to>
      <xdr:col>26</xdr:col>
      <xdr:colOff>50800</xdr:colOff>
      <xdr:row>19</xdr:row>
      <xdr:rowOff>160653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05029"/>
          <a:ext cx="698500" cy="6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160653</xdr:rowOff>
    </xdr:from>
    <xdr:to>
      <xdr:col>22</xdr:col>
      <xdr:colOff>114300</xdr:colOff>
      <xdr:row>20</xdr:row>
      <xdr:rowOff>5690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65828"/>
          <a:ext cx="698500" cy="16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161549</xdr:rowOff>
    </xdr:from>
    <xdr:to>
      <xdr:col>18</xdr:col>
      <xdr:colOff>177800</xdr:colOff>
      <xdr:row>20</xdr:row>
      <xdr:rowOff>5690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66724"/>
          <a:ext cx="698500" cy="15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44812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40468</xdr:rowOff>
    </xdr:from>
    <xdr:to>
      <xdr:col>15</xdr:col>
      <xdr:colOff>101600</xdr:colOff>
      <xdr:row>19</xdr:row>
      <xdr:rowOff>142068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5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152245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1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55492</xdr:rowOff>
    </xdr:from>
    <xdr:to>
      <xdr:col>29</xdr:col>
      <xdr:colOff>177800</xdr:colOff>
      <xdr:row>19</xdr:row>
      <xdr:rowOff>157092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360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27569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49054</xdr:rowOff>
    </xdr:from>
    <xdr:to>
      <xdr:col>26</xdr:col>
      <xdr:colOff>101600</xdr:colOff>
      <xdr:row>19</xdr:row>
      <xdr:rowOff>150654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54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135431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4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109853</xdr:rowOff>
    </xdr:from>
    <xdr:to>
      <xdr:col>22</xdr:col>
      <xdr:colOff>165100</xdr:colOff>
      <xdr:row>20</xdr:row>
      <xdr:rowOff>40003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1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24780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0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126340</xdr:rowOff>
    </xdr:from>
    <xdr:to>
      <xdr:col>19</xdr:col>
      <xdr:colOff>38100</xdr:colOff>
      <xdr:row>20</xdr:row>
      <xdr:rowOff>56490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31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41267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1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110749</xdr:rowOff>
    </xdr:from>
    <xdr:to>
      <xdr:col>15</xdr:col>
      <xdr:colOff>101600</xdr:colOff>
      <xdr:row>20</xdr:row>
      <xdr:rowOff>40899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15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25676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0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15767</xdr:rowOff>
    </xdr:from>
    <xdr:to>
      <xdr:col>29</xdr:col>
      <xdr:colOff>127000</xdr:colOff>
      <xdr:row>36</xdr:row>
      <xdr:rowOff>91834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69017"/>
          <a:ext cx="647700" cy="7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158545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68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15767</xdr:rowOff>
    </xdr:from>
    <xdr:to>
      <xdr:col>26</xdr:col>
      <xdr:colOff>50800</xdr:colOff>
      <xdr:row>36</xdr:row>
      <xdr:rowOff>123514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69017"/>
          <a:ext cx="698500" cy="107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123514</xdr:rowOff>
    </xdr:from>
    <xdr:to>
      <xdr:col>22</xdr:col>
      <xdr:colOff>114300</xdr:colOff>
      <xdr:row>37</xdr:row>
      <xdr:rowOff>174187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76764"/>
          <a:ext cx="698500" cy="2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111244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2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174187</xdr:rowOff>
    </xdr:from>
    <xdr:to>
      <xdr:col>18</xdr:col>
      <xdr:colOff>177800</xdr:colOff>
      <xdr:row>37</xdr:row>
      <xdr:rowOff>199219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298887"/>
          <a:ext cx="698500" cy="2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153897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107823</xdr:rowOff>
    </xdr:from>
    <xdr:to>
      <xdr:col>15</xdr:col>
      <xdr:colOff>101600</xdr:colOff>
      <xdr:row>37</xdr:row>
      <xdr:rowOff>37973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219600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41034</xdr:rowOff>
    </xdr:from>
    <xdr:to>
      <xdr:col>29</xdr:col>
      <xdr:colOff>177800</xdr:colOff>
      <xdr:row>36</xdr:row>
      <xdr:rowOff>142634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13111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6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307867</xdr:rowOff>
    </xdr:from>
    <xdr:to>
      <xdr:col>26</xdr:col>
      <xdr:colOff>101600</xdr:colOff>
      <xdr:row>36</xdr:row>
      <xdr:rowOff>66567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76744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8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72714</xdr:rowOff>
    </xdr:from>
    <xdr:to>
      <xdr:col>22</xdr:col>
      <xdr:colOff>165100</xdr:colOff>
      <xdr:row>37</xdr:row>
      <xdr:rowOff>2864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2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159091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1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123387</xdr:rowOff>
    </xdr:from>
    <xdr:to>
      <xdr:col>19</xdr:col>
      <xdr:colOff>38100</xdr:colOff>
      <xdr:row>37</xdr:row>
      <xdr:rowOff>224987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4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209764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148419</xdr:rowOff>
    </xdr:from>
    <xdr:to>
      <xdr:col>15</xdr:col>
      <xdr:colOff>101600</xdr:colOff>
      <xdr:row>37</xdr:row>
      <xdr:rowOff>250019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73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234796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5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93782</xdr:rowOff>
    </xdr:from>
    <xdr:to>
      <xdr:col>24</xdr:col>
      <xdr:colOff>63500</xdr:colOff>
      <xdr:row>38</xdr:row>
      <xdr:rowOff>100975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608882"/>
          <a:ext cx="838200" cy="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2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93782</xdr:rowOff>
    </xdr:from>
    <xdr:to>
      <xdr:col>19</xdr:col>
      <xdr:colOff>177800</xdr:colOff>
      <xdr:row>38</xdr:row>
      <xdr:rowOff>122555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608882"/>
          <a:ext cx="889000" cy="2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112608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122555</xdr:rowOff>
    </xdr:from>
    <xdr:to>
      <xdr:col>15</xdr:col>
      <xdr:colOff>50800</xdr:colOff>
      <xdr:row>38</xdr:row>
      <xdr:rowOff>124849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37655"/>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124152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75829</xdr:rowOff>
    </xdr:from>
    <xdr:to>
      <xdr:col>10</xdr:col>
      <xdr:colOff>114300</xdr:colOff>
      <xdr:row>38</xdr:row>
      <xdr:rowOff>124849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90929"/>
          <a:ext cx="889000" cy="4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137334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50175</xdr:rowOff>
    </xdr:from>
    <xdr:to>
      <xdr:col>24</xdr:col>
      <xdr:colOff>114300</xdr:colOff>
      <xdr:row>38</xdr:row>
      <xdr:rowOff>151775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136552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8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42982</xdr:rowOff>
    </xdr:from>
    <xdr:to>
      <xdr:col>20</xdr:col>
      <xdr:colOff>38100</xdr:colOff>
      <xdr:row>38</xdr:row>
      <xdr:rowOff>144582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5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135709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5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71755</xdr:rowOff>
    </xdr:from>
    <xdr:to>
      <xdr:col>15</xdr:col>
      <xdr:colOff>101600</xdr:colOff>
      <xdr:row>39</xdr:row>
      <xdr:rowOff>1905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164482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74049</xdr:rowOff>
    </xdr:from>
    <xdr:to>
      <xdr:col>10</xdr:col>
      <xdr:colOff>165100</xdr:colOff>
      <xdr:row>39</xdr:row>
      <xdr:rowOff>4199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166776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25029</xdr:rowOff>
    </xdr:from>
    <xdr:to>
      <xdr:col>6</xdr:col>
      <xdr:colOff>38100</xdr:colOff>
      <xdr:row>38</xdr:row>
      <xdr:rowOff>126629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117756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71129</xdr:rowOff>
    </xdr:from>
    <xdr:to>
      <xdr:col>24</xdr:col>
      <xdr:colOff>63500</xdr:colOff>
      <xdr:row>56</xdr:row>
      <xdr:rowOff>77713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72329"/>
          <a:ext cx="8382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77713</xdr:rowOff>
    </xdr:from>
    <xdr:to>
      <xdr:col>19</xdr:col>
      <xdr:colOff>177800</xdr:colOff>
      <xdr:row>56</xdr:row>
      <xdr:rowOff>86674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678913"/>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86674</xdr:rowOff>
    </xdr:from>
    <xdr:to>
      <xdr:col>15</xdr:col>
      <xdr:colOff>50800</xdr:colOff>
      <xdr:row>56</xdr:row>
      <xdr:rowOff>92997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87874"/>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92567</xdr:rowOff>
    </xdr:from>
    <xdr:to>
      <xdr:col>10</xdr:col>
      <xdr:colOff>114300</xdr:colOff>
      <xdr:row>56</xdr:row>
      <xdr:rowOff>92997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69376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87570</xdr:rowOff>
    </xdr:from>
    <xdr:to>
      <xdr:col>6</xdr:col>
      <xdr:colOff>38100</xdr:colOff>
      <xdr:row>57</xdr:row>
      <xdr:rowOff>17720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8847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20329</xdr:rowOff>
    </xdr:from>
    <xdr:to>
      <xdr:col>24</xdr:col>
      <xdr:colOff>114300</xdr:colOff>
      <xdr:row>56</xdr:row>
      <xdr:rowOff>121929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170206</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26913</xdr:rowOff>
    </xdr:from>
    <xdr:to>
      <xdr:col>20</xdr:col>
      <xdr:colOff>38100</xdr:colOff>
      <xdr:row>56</xdr:row>
      <xdr:rowOff>128513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119640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35874</xdr:rowOff>
    </xdr:from>
    <xdr:to>
      <xdr:col>15</xdr:col>
      <xdr:colOff>101600</xdr:colOff>
      <xdr:row>56</xdr:row>
      <xdr:rowOff>137474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128601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42197</xdr:rowOff>
    </xdr:from>
    <xdr:to>
      <xdr:col>10</xdr:col>
      <xdr:colOff>165100</xdr:colOff>
      <xdr:row>56</xdr:row>
      <xdr:rowOff>143797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4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134924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41767</xdr:rowOff>
    </xdr:from>
    <xdr:to>
      <xdr:col>6</xdr:col>
      <xdr:colOff>38100</xdr:colOff>
      <xdr:row>56</xdr:row>
      <xdr:rowOff>143367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4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159894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1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12942</xdr:rowOff>
    </xdr:from>
    <xdr:to>
      <xdr:col>24</xdr:col>
      <xdr:colOff>63500</xdr:colOff>
      <xdr:row>78</xdr:row>
      <xdr:rowOff>32967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386042"/>
          <a:ext cx="8382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12187</xdr:rowOff>
    </xdr:from>
    <xdr:to>
      <xdr:col>19</xdr:col>
      <xdr:colOff>177800</xdr:colOff>
      <xdr:row>78</xdr:row>
      <xdr:rowOff>32967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385287"/>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12187</xdr:rowOff>
    </xdr:from>
    <xdr:to>
      <xdr:col>15</xdr:col>
      <xdr:colOff>50800</xdr:colOff>
      <xdr:row>78</xdr:row>
      <xdr:rowOff>17537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85287"/>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17537</xdr:rowOff>
    </xdr:from>
    <xdr:to>
      <xdr:col>10</xdr:col>
      <xdr:colOff>114300</xdr:colOff>
      <xdr:row>78</xdr:row>
      <xdr:rowOff>34224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90637"/>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122572</xdr:rowOff>
    </xdr:from>
    <xdr:to>
      <xdr:col>6</xdr:col>
      <xdr:colOff>38100</xdr:colOff>
      <xdr:row>78</xdr:row>
      <xdr:rowOff>52722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32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69249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9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133592</xdr:rowOff>
    </xdr:from>
    <xdr:to>
      <xdr:col>24</xdr:col>
      <xdr:colOff>114300</xdr:colOff>
      <xdr:row>78</xdr:row>
      <xdr:rowOff>63742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3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48519</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5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153617</xdr:rowOff>
    </xdr:from>
    <xdr:to>
      <xdr:col>20</xdr:col>
      <xdr:colOff>38100</xdr:colOff>
      <xdr:row>78</xdr:row>
      <xdr:rowOff>83767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5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74894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4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132837</xdr:rowOff>
    </xdr:from>
    <xdr:to>
      <xdr:col>15</xdr:col>
      <xdr:colOff>101600</xdr:colOff>
      <xdr:row>78</xdr:row>
      <xdr:rowOff>62987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138187</xdr:rowOff>
    </xdr:from>
    <xdr:to>
      <xdr:col>10</xdr:col>
      <xdr:colOff>165100</xdr:colOff>
      <xdr:row>78</xdr:row>
      <xdr:rowOff>68337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59464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3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154874</xdr:rowOff>
    </xdr:from>
    <xdr:to>
      <xdr:col>6</xdr:col>
      <xdr:colOff>38100</xdr:colOff>
      <xdr:row>78</xdr:row>
      <xdr:rowOff>85024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76151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166577</xdr:rowOff>
    </xdr:from>
    <xdr:to>
      <xdr:col>24</xdr:col>
      <xdr:colOff>63500</xdr:colOff>
      <xdr:row>98</xdr:row>
      <xdr:rowOff>170072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68677"/>
          <a:ext cx="8382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107433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395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170072</xdr:rowOff>
    </xdr:from>
    <xdr:to>
      <xdr:col>19</xdr:col>
      <xdr:colOff>177800</xdr:colOff>
      <xdr:row>99</xdr:row>
      <xdr:rowOff>34086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72172"/>
          <a:ext cx="8890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54518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34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34086</xdr:rowOff>
    </xdr:from>
    <xdr:to>
      <xdr:col>15</xdr:col>
      <xdr:colOff>50800</xdr:colOff>
      <xdr:row>99</xdr:row>
      <xdr:rowOff>66548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7007636"/>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67629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35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66548</xdr:rowOff>
    </xdr:from>
    <xdr:to>
      <xdr:col>10</xdr:col>
      <xdr:colOff>114300</xdr:colOff>
      <xdr:row>99</xdr:row>
      <xdr:rowOff>89244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7040098"/>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3067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46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55411</xdr:rowOff>
    </xdr:from>
    <xdr:to>
      <xdr:col>6</xdr:col>
      <xdr:colOff>38100</xdr:colOff>
      <xdr:row>97</xdr:row>
      <xdr:rowOff>157011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8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2088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46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115777</xdr:rowOff>
    </xdr:from>
    <xdr:to>
      <xdr:col>24</xdr:col>
      <xdr:colOff>114300</xdr:colOff>
      <xdr:row>99</xdr:row>
      <xdr:rowOff>45927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94204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119272</xdr:rowOff>
    </xdr:from>
    <xdr:to>
      <xdr:col>20</xdr:col>
      <xdr:colOff>38100</xdr:colOff>
      <xdr:row>99</xdr:row>
      <xdr:rowOff>49422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40549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154736</xdr:rowOff>
    </xdr:from>
    <xdr:to>
      <xdr:col>15</xdr:col>
      <xdr:colOff>101600</xdr:colOff>
      <xdr:row>99</xdr:row>
      <xdr:rowOff>84886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76013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4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15748</xdr:rowOff>
    </xdr:from>
    <xdr:to>
      <xdr:col>10</xdr:col>
      <xdr:colOff>165100</xdr:colOff>
      <xdr:row>99</xdr:row>
      <xdr:rowOff>117348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8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108475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38444</xdr:rowOff>
    </xdr:from>
    <xdr:to>
      <xdr:col>6</xdr:col>
      <xdr:colOff>38100</xdr:colOff>
      <xdr:row>99</xdr:row>
      <xdr:rowOff>140044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70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131171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1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112165</xdr:rowOff>
    </xdr:from>
    <xdr:to>
      <xdr:col>55</xdr:col>
      <xdr:colOff>0</xdr:colOff>
      <xdr:row>37</xdr:row>
      <xdr:rowOff>115850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455815"/>
          <a:ext cx="8382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112165</xdr:rowOff>
    </xdr:from>
    <xdr:to>
      <xdr:col>50</xdr:col>
      <xdr:colOff>114300</xdr:colOff>
      <xdr:row>37</xdr:row>
      <xdr:rowOff>126114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455815"/>
          <a:ext cx="889000" cy="1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104477</xdr:rowOff>
    </xdr:from>
    <xdr:to>
      <xdr:col>45</xdr:col>
      <xdr:colOff>177800</xdr:colOff>
      <xdr:row>37</xdr:row>
      <xdr:rowOff>126114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448127"/>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104477</xdr:rowOff>
    </xdr:from>
    <xdr:to>
      <xdr:col>41</xdr:col>
      <xdr:colOff>50800</xdr:colOff>
      <xdr:row>37</xdr:row>
      <xdr:rowOff>164400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48127"/>
          <a:ext cx="889000" cy="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65659</xdr:rowOff>
    </xdr:from>
    <xdr:to>
      <xdr:col>36</xdr:col>
      <xdr:colOff>165100</xdr:colOff>
      <xdr:row>37</xdr:row>
      <xdr:rowOff>167260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12336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8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65050</xdr:rowOff>
    </xdr:from>
    <xdr:to>
      <xdr:col>55</xdr:col>
      <xdr:colOff>50800</xdr:colOff>
      <xdr:row>37</xdr:row>
      <xdr:rowOff>166650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4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43477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61365</xdr:rowOff>
    </xdr:from>
    <xdr:to>
      <xdr:col>50</xdr:col>
      <xdr:colOff>165100</xdr:colOff>
      <xdr:row>37</xdr:row>
      <xdr:rowOff>162965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40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154092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9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75314</xdr:rowOff>
    </xdr:from>
    <xdr:to>
      <xdr:col>46</xdr:col>
      <xdr:colOff>38100</xdr:colOff>
      <xdr:row>38</xdr:row>
      <xdr:rowOff>5463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18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168040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53677</xdr:rowOff>
    </xdr:from>
    <xdr:to>
      <xdr:col>41</xdr:col>
      <xdr:colOff>101600</xdr:colOff>
      <xdr:row>37</xdr:row>
      <xdr:rowOff>155277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9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146404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113600</xdr:rowOff>
    </xdr:from>
    <xdr:to>
      <xdr:col>36</xdr:col>
      <xdr:colOff>165100</xdr:colOff>
      <xdr:row>38</xdr:row>
      <xdr:rowOff>43750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34877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54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28571</xdr:rowOff>
    </xdr:from>
    <xdr:to>
      <xdr:col>55</xdr:col>
      <xdr:colOff>0</xdr:colOff>
      <xdr:row>58</xdr:row>
      <xdr:rowOff>57150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72671"/>
          <a:ext cx="8382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3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57150</xdr:rowOff>
    </xdr:from>
    <xdr:to>
      <xdr:col>50</xdr:col>
      <xdr:colOff>114300</xdr:colOff>
      <xdr:row>58</xdr:row>
      <xdr:rowOff>97606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01250"/>
          <a:ext cx="889000" cy="4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110301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0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97606</xdr:rowOff>
    </xdr:from>
    <xdr:to>
      <xdr:col>45</xdr:col>
      <xdr:colOff>177800</xdr:colOff>
      <xdr:row>58</xdr:row>
      <xdr:rowOff>116753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41706"/>
          <a:ext cx="8890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116753</xdr:rowOff>
    </xdr:from>
    <xdr:to>
      <xdr:col>41</xdr:col>
      <xdr:colOff>50800</xdr:colOff>
      <xdr:row>58</xdr:row>
      <xdr:rowOff>121726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60853"/>
          <a:ext cx="889000" cy="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4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48467</xdr:rowOff>
    </xdr:from>
    <xdr:to>
      <xdr:col>36</xdr:col>
      <xdr:colOff>165100</xdr:colOff>
      <xdr:row>58</xdr:row>
      <xdr:rowOff>150067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166594</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7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149221</xdr:rowOff>
    </xdr:from>
    <xdr:to>
      <xdr:col>55</xdr:col>
      <xdr:colOff>50800</xdr:colOff>
      <xdr:row>58</xdr:row>
      <xdr:rowOff>79371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2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7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6350</xdr:rowOff>
    </xdr:from>
    <xdr:to>
      <xdr:col>50</xdr:col>
      <xdr:colOff>165100</xdr:colOff>
      <xdr:row>58</xdr:row>
      <xdr:rowOff>107950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124477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2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46806</xdr:rowOff>
    </xdr:from>
    <xdr:to>
      <xdr:col>46</xdr:col>
      <xdr:colOff>38100</xdr:colOff>
      <xdr:row>58</xdr:row>
      <xdr:rowOff>148406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139533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65953</xdr:rowOff>
    </xdr:from>
    <xdr:to>
      <xdr:col>41</xdr:col>
      <xdr:colOff>101600</xdr:colOff>
      <xdr:row>58</xdr:row>
      <xdr:rowOff>167553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158680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0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70926</xdr:rowOff>
    </xdr:from>
    <xdr:to>
      <xdr:col>36</xdr:col>
      <xdr:colOff>165100</xdr:colOff>
      <xdr:row>59</xdr:row>
      <xdr:rowOff>1076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163653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1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30902</xdr:rowOff>
    </xdr:from>
    <xdr:to>
      <xdr:col>55</xdr:col>
      <xdr:colOff>0</xdr:colOff>
      <xdr:row>78</xdr:row>
      <xdr:rowOff>56480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04002"/>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47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56480</xdr:rowOff>
    </xdr:from>
    <xdr:to>
      <xdr:col>50</xdr:col>
      <xdr:colOff>114300</xdr:colOff>
      <xdr:row>78</xdr:row>
      <xdr:rowOff>81586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29580"/>
          <a:ext cx="889000" cy="2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81586</xdr:rowOff>
    </xdr:from>
    <xdr:to>
      <xdr:col>45</xdr:col>
      <xdr:colOff>177800</xdr:colOff>
      <xdr:row>78</xdr:row>
      <xdr:rowOff>102710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54686"/>
          <a:ext cx="889000" cy="2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102335</xdr:rowOff>
    </xdr:from>
    <xdr:to>
      <xdr:col>41</xdr:col>
      <xdr:colOff>50800</xdr:colOff>
      <xdr:row>78</xdr:row>
      <xdr:rowOff>102710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7543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82607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1488</xdr:rowOff>
    </xdr:from>
    <xdr:to>
      <xdr:col>36</xdr:col>
      <xdr:colOff>165100</xdr:colOff>
      <xdr:row>78</xdr:row>
      <xdr:rowOff>103088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119615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4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151552</xdr:rowOff>
    </xdr:from>
    <xdr:to>
      <xdr:col>55</xdr:col>
      <xdr:colOff>50800</xdr:colOff>
      <xdr:row>78</xdr:row>
      <xdr:rowOff>81702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110929</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4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5680</xdr:rowOff>
    </xdr:from>
    <xdr:to>
      <xdr:col>50</xdr:col>
      <xdr:colOff>165100</xdr:colOff>
      <xdr:row>78</xdr:row>
      <xdr:rowOff>107280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7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98407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7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30786</xdr:rowOff>
    </xdr:from>
    <xdr:to>
      <xdr:col>46</xdr:col>
      <xdr:colOff>38100</xdr:colOff>
      <xdr:row>78</xdr:row>
      <xdr:rowOff>132386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123513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51910</xdr:rowOff>
    </xdr:from>
    <xdr:to>
      <xdr:col>41</xdr:col>
      <xdr:colOff>101600</xdr:colOff>
      <xdr:row>78</xdr:row>
      <xdr:rowOff>153510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144637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51535</xdr:rowOff>
    </xdr:from>
    <xdr:to>
      <xdr:col>36</xdr:col>
      <xdr:colOff>165100</xdr:colOff>
      <xdr:row>78</xdr:row>
      <xdr:rowOff>153135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2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144262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1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101878</xdr:rowOff>
    </xdr:from>
    <xdr:to>
      <xdr:col>55</xdr:col>
      <xdr:colOff>0</xdr:colOff>
      <xdr:row>97</xdr:row>
      <xdr:rowOff>131665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732528"/>
          <a:ext cx="838200" cy="2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62640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93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131665</xdr:rowOff>
    </xdr:from>
    <xdr:to>
      <xdr:col>50</xdr:col>
      <xdr:colOff>114300</xdr:colOff>
      <xdr:row>98</xdr:row>
      <xdr:rowOff>18562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62315"/>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33574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18562</xdr:rowOff>
    </xdr:from>
    <xdr:to>
      <xdr:col>45</xdr:col>
      <xdr:colOff>177800</xdr:colOff>
      <xdr:row>98</xdr:row>
      <xdr:rowOff>66286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20662"/>
          <a:ext cx="889000" cy="4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46264</xdr:rowOff>
    </xdr:from>
    <xdr:to>
      <xdr:col>41</xdr:col>
      <xdr:colOff>50800</xdr:colOff>
      <xdr:row>98</xdr:row>
      <xdr:rowOff>66286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8364"/>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117473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10505</xdr:rowOff>
    </xdr:from>
    <xdr:to>
      <xdr:col>36</xdr:col>
      <xdr:colOff>165100</xdr:colOff>
      <xdr:row>98</xdr:row>
      <xdr:rowOff>112105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1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103232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9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51078</xdr:rowOff>
    </xdr:from>
    <xdr:to>
      <xdr:col>55</xdr:col>
      <xdr:colOff>50800</xdr:colOff>
      <xdr:row>97</xdr:row>
      <xdr:rowOff>152678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8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73955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3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80865</xdr:rowOff>
    </xdr:from>
    <xdr:to>
      <xdr:col>50</xdr:col>
      <xdr:colOff>165100</xdr:colOff>
      <xdr:row>98</xdr:row>
      <xdr:rowOff>11015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27542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139212</xdr:rowOff>
    </xdr:from>
    <xdr:to>
      <xdr:col>46</xdr:col>
      <xdr:colOff>38100</xdr:colOff>
      <xdr:row>98</xdr:row>
      <xdr:rowOff>69362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60489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15486</xdr:rowOff>
    </xdr:from>
    <xdr:to>
      <xdr:col>41</xdr:col>
      <xdr:colOff>101600</xdr:colOff>
      <xdr:row>98</xdr:row>
      <xdr:rowOff>117086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108213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1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166914</xdr:rowOff>
    </xdr:from>
    <xdr:to>
      <xdr:col>36</xdr:col>
      <xdr:colOff>165100</xdr:colOff>
      <xdr:row>98</xdr:row>
      <xdr:rowOff>97064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113591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57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110649</xdr:rowOff>
    </xdr:from>
    <xdr:to>
      <xdr:col>85</xdr:col>
      <xdr:colOff>127000</xdr:colOff>
      <xdr:row>39</xdr:row>
      <xdr:rowOff>7741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25749"/>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118959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91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7741</xdr:rowOff>
    </xdr:from>
    <xdr:to>
      <xdr:col>81</xdr:col>
      <xdr:colOff>50800</xdr:colOff>
      <xdr:row>39</xdr:row>
      <xdr:rowOff>14351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694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76135</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14351</xdr:rowOff>
    </xdr:from>
    <xdr:to>
      <xdr:col>76</xdr:col>
      <xdr:colOff>114300</xdr:colOff>
      <xdr:row>39</xdr:row>
      <xdr:rowOff>42431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700901"/>
          <a:ext cx="889000" cy="2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42431</xdr:rowOff>
    </xdr:from>
    <xdr:to>
      <xdr:col>71</xdr:col>
      <xdr:colOff>177800</xdr:colOff>
      <xdr:row>39</xdr:row>
      <xdr:rowOff>44412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28981"/>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59849</xdr:rowOff>
    </xdr:from>
    <xdr:to>
      <xdr:col>85</xdr:col>
      <xdr:colOff>177800</xdr:colOff>
      <xdr:row>38</xdr:row>
      <xdr:rowOff>161449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146226</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8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128391</xdr:rowOff>
    </xdr:from>
    <xdr:to>
      <xdr:col>81</xdr:col>
      <xdr:colOff>101600</xdr:colOff>
      <xdr:row>39</xdr:row>
      <xdr:rowOff>58541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4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49668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3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135001</xdr:rowOff>
    </xdr:from>
    <xdr:to>
      <xdr:col>76</xdr:col>
      <xdr:colOff>165100</xdr:colOff>
      <xdr:row>39</xdr:row>
      <xdr:rowOff>65151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56278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163081</xdr:rowOff>
    </xdr:from>
    <xdr:to>
      <xdr:col>72</xdr:col>
      <xdr:colOff>38100</xdr:colOff>
      <xdr:row>39</xdr:row>
      <xdr:rowOff>93231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84358</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165062</xdr:rowOff>
    </xdr:from>
    <xdr:to>
      <xdr:col>67</xdr:col>
      <xdr:colOff>101600</xdr:colOff>
      <xdr:row>39</xdr:row>
      <xdr:rowOff>95212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86339</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67207</xdr:rowOff>
    </xdr:from>
    <xdr:to>
      <xdr:col>85</xdr:col>
      <xdr:colOff>127000</xdr:colOff>
      <xdr:row>77</xdr:row>
      <xdr:rowOff>73789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68857"/>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111750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70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73789</xdr:rowOff>
    </xdr:from>
    <xdr:to>
      <xdr:col>81</xdr:col>
      <xdr:colOff>50800</xdr:colOff>
      <xdr:row>77</xdr:row>
      <xdr:rowOff>89280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75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89280</xdr:rowOff>
    </xdr:from>
    <xdr:to>
      <xdr:col>76</xdr:col>
      <xdr:colOff>114300</xdr:colOff>
      <xdr:row>77</xdr:row>
      <xdr:rowOff>116081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90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96317</xdr:rowOff>
    </xdr:from>
    <xdr:to>
      <xdr:col>71</xdr:col>
      <xdr:colOff>177800</xdr:colOff>
      <xdr:row>77</xdr:row>
      <xdr:rowOff>116081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97967"/>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153626</xdr:rowOff>
    </xdr:from>
    <xdr:to>
      <xdr:col>67</xdr:col>
      <xdr:colOff>101600</xdr:colOff>
      <xdr:row>77</xdr:row>
      <xdr:rowOff>83776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100303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16407</xdr:rowOff>
    </xdr:from>
    <xdr:to>
      <xdr:col>85</xdr:col>
      <xdr:colOff>177800</xdr:colOff>
      <xdr:row>77</xdr:row>
      <xdr:rowOff>118007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1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166284</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22989</xdr:rowOff>
    </xdr:from>
    <xdr:to>
      <xdr:col>81</xdr:col>
      <xdr:colOff>101600</xdr:colOff>
      <xdr:row>77</xdr:row>
      <xdr:rowOff>124589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1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38480</xdr:rowOff>
    </xdr:from>
    <xdr:to>
      <xdr:col>76</xdr:col>
      <xdr:colOff>165100</xdr:colOff>
      <xdr:row>77</xdr:row>
      <xdr:rowOff>140080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4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131207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65281</xdr:rowOff>
    </xdr:from>
    <xdr:to>
      <xdr:col>72</xdr:col>
      <xdr:colOff>38100</xdr:colOff>
      <xdr:row>77</xdr:row>
      <xdr:rowOff>166881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6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158008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45517</xdr:rowOff>
    </xdr:from>
    <xdr:to>
      <xdr:col>67</xdr:col>
      <xdr:colOff>101600</xdr:colOff>
      <xdr:row>77</xdr:row>
      <xdr:rowOff>147117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138244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128467</xdr:rowOff>
    </xdr:from>
    <xdr:to>
      <xdr:col>85</xdr:col>
      <xdr:colOff>127000</xdr:colOff>
      <xdr:row>98</xdr:row>
      <xdr:rowOff>129719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30567"/>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129719</xdr:rowOff>
    </xdr:from>
    <xdr:to>
      <xdr:col>81</xdr:col>
      <xdr:colOff>50800</xdr:colOff>
      <xdr:row>98</xdr:row>
      <xdr:rowOff>133784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31819"/>
          <a:ext cx="8890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106838</xdr:rowOff>
    </xdr:from>
    <xdr:to>
      <xdr:col>76</xdr:col>
      <xdr:colOff>114300</xdr:colOff>
      <xdr:row>98</xdr:row>
      <xdr:rowOff>133784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08938"/>
          <a:ext cx="889000" cy="2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106838</xdr:rowOff>
    </xdr:from>
    <xdr:to>
      <xdr:col>71</xdr:col>
      <xdr:colOff>177800</xdr:colOff>
      <xdr:row>98</xdr:row>
      <xdr:rowOff>122726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908938"/>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101644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70430</xdr:rowOff>
    </xdr:from>
    <xdr:to>
      <xdr:col>67</xdr:col>
      <xdr:colOff>101600</xdr:colOff>
      <xdr:row>98</xdr:row>
      <xdr:rowOff>580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17107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47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77667</xdr:rowOff>
    </xdr:from>
    <xdr:to>
      <xdr:col>85</xdr:col>
      <xdr:colOff>177800</xdr:colOff>
      <xdr:row>99</xdr:row>
      <xdr:rowOff>7817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7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164044</xdr:rowOff>
    </xdr:from>
    <xdr:ext cx="469744"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9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78919</xdr:rowOff>
    </xdr:from>
    <xdr:to>
      <xdr:col>81</xdr:col>
      <xdr:colOff>101600</xdr:colOff>
      <xdr:row>99</xdr:row>
      <xdr:rowOff>9069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196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6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82984</xdr:rowOff>
    </xdr:from>
    <xdr:to>
      <xdr:col>76</xdr:col>
      <xdr:colOff>165100</xdr:colOff>
      <xdr:row>99</xdr:row>
      <xdr:rowOff>13134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4261</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97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56038</xdr:rowOff>
    </xdr:from>
    <xdr:to>
      <xdr:col>72</xdr:col>
      <xdr:colOff>38100</xdr:colOff>
      <xdr:row>98</xdr:row>
      <xdr:rowOff>157638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148765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71926</xdr:rowOff>
    </xdr:from>
    <xdr:to>
      <xdr:col>67</xdr:col>
      <xdr:colOff>101600</xdr:colOff>
      <xdr:row>99</xdr:row>
      <xdr:rowOff>2076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7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164653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96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26966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70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129532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160301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165788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33396</xdr:rowOff>
    </xdr:from>
    <xdr:to>
      <xdr:col>98</xdr:col>
      <xdr:colOff>38100</xdr:colOff>
      <xdr:row>38</xdr:row>
      <xdr:rowOff>134996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151523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155016</xdr:rowOff>
    </xdr:from>
    <xdr:to>
      <xdr:col>116</xdr:col>
      <xdr:colOff>63500</xdr:colOff>
      <xdr:row>58</xdr:row>
      <xdr:rowOff>64033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27666"/>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912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64033</xdr:rowOff>
    </xdr:from>
    <xdr:to>
      <xdr:col>111</xdr:col>
      <xdr:colOff>177800</xdr:colOff>
      <xdr:row>58</xdr:row>
      <xdr:rowOff>65786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0813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65786</xdr:rowOff>
    </xdr:from>
    <xdr:to>
      <xdr:col>107</xdr:col>
      <xdr:colOff>50800</xdr:colOff>
      <xdr:row>58</xdr:row>
      <xdr:rowOff>67463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09886"/>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67463</xdr:rowOff>
    </xdr:from>
    <xdr:to>
      <xdr:col>102</xdr:col>
      <xdr:colOff>114300</xdr:colOff>
      <xdr:row>58</xdr:row>
      <xdr:rowOff>68834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115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75870</xdr:rowOff>
    </xdr:from>
    <xdr:to>
      <xdr:col>98</xdr:col>
      <xdr:colOff>38100</xdr:colOff>
      <xdr:row>58</xdr:row>
      <xdr:rowOff>6020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22547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104216</xdr:rowOff>
    </xdr:from>
    <xdr:to>
      <xdr:col>116</xdr:col>
      <xdr:colOff>114300</xdr:colOff>
      <xdr:row>58</xdr:row>
      <xdr:rowOff>34366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127093</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2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13233</xdr:rowOff>
    </xdr:from>
    <xdr:to>
      <xdr:col>112</xdr:col>
      <xdr:colOff>38100</xdr:colOff>
      <xdr:row>58</xdr:row>
      <xdr:rowOff>114833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5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105960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14986</xdr:rowOff>
    </xdr:from>
    <xdr:to>
      <xdr:col>107</xdr:col>
      <xdr:colOff>101600</xdr:colOff>
      <xdr:row>58</xdr:row>
      <xdr:rowOff>116586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5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107713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16663</xdr:rowOff>
    </xdr:from>
    <xdr:to>
      <xdr:col>102</xdr:col>
      <xdr:colOff>165100</xdr:colOff>
      <xdr:row>58</xdr:row>
      <xdr:rowOff>118263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109390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5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18034</xdr:rowOff>
    </xdr:from>
    <xdr:to>
      <xdr:col>98</xdr:col>
      <xdr:colOff>38100</xdr:colOff>
      <xdr:row>58</xdr:row>
      <xdr:rowOff>119634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110761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5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107958</xdr:rowOff>
    </xdr:from>
    <xdr:to>
      <xdr:col>116</xdr:col>
      <xdr:colOff>63500</xdr:colOff>
      <xdr:row>77</xdr:row>
      <xdr:rowOff>119191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309608"/>
          <a:ext cx="8382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104473</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963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119191</xdr:rowOff>
    </xdr:from>
    <xdr:to>
      <xdr:col>111</xdr:col>
      <xdr:colOff>177800</xdr:colOff>
      <xdr:row>77</xdr:row>
      <xdr:rowOff>136837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320841"/>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35751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136837</xdr:rowOff>
    </xdr:from>
    <xdr:to>
      <xdr:col>107</xdr:col>
      <xdr:colOff>50800</xdr:colOff>
      <xdr:row>77</xdr:row>
      <xdr:rowOff>148561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338487"/>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22884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148561</xdr:rowOff>
    </xdr:from>
    <xdr:to>
      <xdr:col>102</xdr:col>
      <xdr:colOff>114300</xdr:colOff>
      <xdr:row>77</xdr:row>
      <xdr:rowOff>163671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350211"/>
          <a:ext cx="8890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32812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50887</xdr:rowOff>
    </xdr:from>
    <xdr:to>
      <xdr:col>98</xdr:col>
      <xdr:colOff>38100</xdr:colOff>
      <xdr:row>77</xdr:row>
      <xdr:rowOff>152487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2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169014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57158</xdr:rowOff>
    </xdr:from>
    <xdr:to>
      <xdr:col>116</xdr:col>
      <xdr:colOff>114300</xdr:colOff>
      <xdr:row>77</xdr:row>
      <xdr:rowOff>158758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25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35585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2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68391</xdr:rowOff>
    </xdr:from>
    <xdr:to>
      <xdr:col>112</xdr:col>
      <xdr:colOff>38100</xdr:colOff>
      <xdr:row>77</xdr:row>
      <xdr:rowOff>169991</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2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161118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3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86037</xdr:rowOff>
    </xdr:from>
    <xdr:to>
      <xdr:col>107</xdr:col>
      <xdr:colOff>101600</xdr:colOff>
      <xdr:row>78</xdr:row>
      <xdr:rowOff>16187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28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7314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3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97761</xdr:rowOff>
    </xdr:from>
    <xdr:to>
      <xdr:col>102</xdr:col>
      <xdr:colOff>165100</xdr:colOff>
      <xdr:row>78</xdr:row>
      <xdr:rowOff>27911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29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19038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3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112871</xdr:rowOff>
    </xdr:from>
    <xdr:to>
      <xdr:col>98</xdr:col>
      <xdr:colOff>38100</xdr:colOff>
      <xdr:row>78</xdr:row>
      <xdr:rowOff>43021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3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34148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40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ほとんどの性質別歳出科目において、類似団体内の平均値を下回っているものの、</a:t>
          </a:r>
          <a:r>
            <a:rPr kumimoji="1" lang="ja-JP" altLang="en-US" sz="1100">
              <a:solidFill>
                <a:schemeClr val="dk1"/>
              </a:solidFill>
              <a:effectLst/>
              <a:latin typeface="+mn-lt"/>
              <a:ea typeface="+mn-ea"/>
              <a:cs typeface="+mn-cs"/>
            </a:rPr>
            <a:t>「普通建設事業費」</a:t>
          </a:r>
          <a:r>
            <a:rPr kumimoji="1" lang="ja-JP" altLang="ja-JP" sz="1100">
              <a:solidFill>
                <a:schemeClr val="dk1"/>
              </a:solidFill>
              <a:effectLst/>
              <a:latin typeface="+mn-lt"/>
              <a:ea typeface="+mn-ea"/>
              <a:cs typeface="+mn-cs"/>
            </a:rPr>
            <a:t>「物件費」・「補助費等」等は長野県平均値及び全国平均値を上回ってい</a:t>
          </a:r>
          <a:r>
            <a:rPr kumimoji="1" lang="ja-JP" altLang="en-US"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物件費は経常的な委託料等が毎年脹らんでおり、補助費等は各種団体等への負担金・補助金の増加が要因として挙げられ</a:t>
          </a:r>
          <a:r>
            <a:rPr kumimoji="1" lang="ja-JP" altLang="en-US" sz="1100">
              <a:solidFill>
                <a:schemeClr val="dk1"/>
              </a:solidFill>
              <a:effectLst/>
              <a:latin typeface="+mn-lt"/>
              <a:ea typeface="+mn-ea"/>
              <a:cs typeface="+mn-cs"/>
            </a:rPr>
            <a:t>る。また、「普通建設事業費」は平成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年度から始まった社会資本整備総合交付金事業の影響により長野県平均及び類似団体平均を上回る結果となったが、</a:t>
          </a:r>
          <a:r>
            <a:rPr kumimoji="1" lang="ja-JP" altLang="ja-JP" sz="1100">
              <a:solidFill>
                <a:schemeClr val="dk1"/>
              </a:solidFill>
              <a:effectLst/>
              <a:latin typeface="+mn-lt"/>
              <a:ea typeface="+mn-ea"/>
              <a:cs typeface="+mn-cs"/>
            </a:rPr>
            <a:t>事業が完了すれば自然減となることが予想さ</a:t>
          </a:r>
          <a:r>
            <a:rPr kumimoji="1" lang="ja-JP" altLang="en-US" sz="1100">
              <a:solidFill>
                <a:schemeClr val="dk1"/>
              </a:solidFill>
              <a:effectLst/>
              <a:latin typeface="+mn-lt"/>
              <a:ea typeface="+mn-ea"/>
              <a:cs typeface="+mn-cs"/>
            </a:rPr>
            <a:t>れる。</a:t>
          </a:r>
          <a:endParaRPr lang="ja-JP" altLang="ja-JP" sz="1400">
            <a:effectLst/>
          </a:endParaRPr>
        </a:p>
        <a:p>
          <a:r>
            <a:rPr kumimoji="1" lang="ja-JP" altLang="ja-JP" sz="1100">
              <a:solidFill>
                <a:schemeClr val="dk1"/>
              </a:solidFill>
              <a:effectLst/>
              <a:latin typeface="+mn-lt"/>
              <a:ea typeface="+mn-ea"/>
              <a:cs typeface="+mn-cs"/>
            </a:rPr>
            <a:t>今後厳しい財政状況は避けられ</a:t>
          </a:r>
          <a:r>
            <a:rPr kumimoji="1" lang="ja-JP" altLang="en-US" sz="1100">
              <a:solidFill>
                <a:schemeClr val="dk1"/>
              </a:solidFill>
              <a:effectLst/>
              <a:latin typeface="+mn-lt"/>
              <a:ea typeface="+mn-ea"/>
              <a:cs typeface="+mn-cs"/>
            </a:rPr>
            <a:t>ないため</a:t>
          </a:r>
          <a:r>
            <a:rPr kumimoji="1" lang="ja-JP" altLang="ja-JP" sz="1100">
              <a:solidFill>
                <a:schemeClr val="dk1"/>
              </a:solidFill>
              <a:effectLst/>
              <a:latin typeface="+mn-lt"/>
              <a:ea typeface="+mn-ea"/>
              <a:cs typeface="+mn-cs"/>
            </a:rPr>
            <a:t>、安易な予算経常は行わず、経常的なものについてもきちんと精査していく必要があ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これは物件費・補助費等だけでなく、各歳出科目の共通認識であ</a:t>
          </a:r>
          <a:r>
            <a:rPr kumimoji="1" lang="ja-JP" altLang="en-US" sz="1100">
              <a:solidFill>
                <a:schemeClr val="dk1"/>
              </a:solidFill>
              <a:effectLst/>
              <a:latin typeface="+mn-lt"/>
              <a:ea typeface="+mn-ea"/>
              <a:cs typeface="+mn-cs"/>
            </a:rPr>
            <a:t>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長野県池田町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9,839
9,759
40.16
5,651,051
5,443,440
70,159
3,167,206
4,958,615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3937</xdr:rowOff>
    </xdr:from>
    <xdr:to>
      <xdr:col>24</xdr:col>
      <xdr:colOff>63500</xdr:colOff>
      <xdr:row>39</xdr:row>
      <xdr:rowOff>41021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90487"/>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67962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3937</xdr:rowOff>
    </xdr:from>
    <xdr:to>
      <xdr:col>19</xdr:col>
      <xdr:colOff>177800</xdr:colOff>
      <xdr:row>39</xdr:row>
      <xdr:rowOff>18288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90487"/>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71755</xdr:rowOff>
    </xdr:from>
    <xdr:to>
      <xdr:col>15</xdr:col>
      <xdr:colOff>50800</xdr:colOff>
      <xdr:row>39</xdr:row>
      <xdr:rowOff>18288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86855"/>
          <a:ext cx="889000" cy="1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36339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71755</xdr:rowOff>
    </xdr:from>
    <xdr:to>
      <xdr:col>10</xdr:col>
      <xdr:colOff>114300</xdr:colOff>
      <xdr:row>38</xdr:row>
      <xdr:rowOff>107442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586855"/>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120921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7874</xdr:rowOff>
    </xdr:from>
    <xdr:to>
      <xdr:col>6</xdr:col>
      <xdr:colOff>38100</xdr:colOff>
      <xdr:row>38</xdr:row>
      <xdr:rowOff>109474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126001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161671</xdr:rowOff>
    </xdr:from>
    <xdr:to>
      <xdr:col>24</xdr:col>
      <xdr:colOff>114300</xdr:colOff>
      <xdr:row>39</xdr:row>
      <xdr:rowOff>91821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76598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124587</xdr:rowOff>
    </xdr:from>
    <xdr:to>
      <xdr:col>20</xdr:col>
      <xdr:colOff>38100</xdr:colOff>
      <xdr:row>39</xdr:row>
      <xdr:rowOff>54737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45864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32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138938</xdr:rowOff>
    </xdr:from>
    <xdr:to>
      <xdr:col>15</xdr:col>
      <xdr:colOff>101600</xdr:colOff>
      <xdr:row>39</xdr:row>
      <xdr:rowOff>69088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5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60215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4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20955</xdr:rowOff>
    </xdr:from>
    <xdr:to>
      <xdr:col>10</xdr:col>
      <xdr:colOff>165100</xdr:colOff>
      <xdr:row>38</xdr:row>
      <xdr:rowOff>122555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113682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2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56642</xdr:rowOff>
    </xdr:from>
    <xdr:to>
      <xdr:col>6</xdr:col>
      <xdr:colOff>38100</xdr:colOff>
      <xdr:row>38</xdr:row>
      <xdr:rowOff>158242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149369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66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127945</xdr:rowOff>
    </xdr:from>
    <xdr:to>
      <xdr:col>24</xdr:col>
      <xdr:colOff>63500</xdr:colOff>
      <xdr:row>58</xdr:row>
      <xdr:rowOff>136628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72045"/>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136628</xdr:rowOff>
    </xdr:from>
    <xdr:to>
      <xdr:col>19</xdr:col>
      <xdr:colOff>177800</xdr:colOff>
      <xdr:row>58</xdr:row>
      <xdr:rowOff>144212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0728"/>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135666</xdr:rowOff>
    </xdr:from>
    <xdr:to>
      <xdr:col>15</xdr:col>
      <xdr:colOff>50800</xdr:colOff>
      <xdr:row>58</xdr:row>
      <xdr:rowOff>144212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79766"/>
          <a:ext cx="8890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66103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135666</xdr:rowOff>
    </xdr:from>
    <xdr:to>
      <xdr:col>10</xdr:col>
      <xdr:colOff>114300</xdr:colOff>
      <xdr:row>58</xdr:row>
      <xdr:rowOff>136366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79766"/>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100385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135399</xdr:rowOff>
    </xdr:from>
    <xdr:to>
      <xdr:col>6</xdr:col>
      <xdr:colOff>38100</xdr:colOff>
      <xdr:row>58</xdr:row>
      <xdr:rowOff>65549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82076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77145</xdr:rowOff>
    </xdr:from>
    <xdr:to>
      <xdr:col>24</xdr:col>
      <xdr:colOff>114300</xdr:colOff>
      <xdr:row>59</xdr:row>
      <xdr:rowOff>7295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163522</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3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85828</xdr:rowOff>
    </xdr:from>
    <xdr:to>
      <xdr:col>20</xdr:col>
      <xdr:colOff>38100</xdr:colOff>
      <xdr:row>59</xdr:row>
      <xdr:rowOff>15978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2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7105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2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93412</xdr:rowOff>
    </xdr:from>
    <xdr:to>
      <xdr:col>15</xdr:col>
      <xdr:colOff>101600</xdr:colOff>
      <xdr:row>59</xdr:row>
      <xdr:rowOff>23562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14689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3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84866</xdr:rowOff>
    </xdr:from>
    <xdr:to>
      <xdr:col>10</xdr:col>
      <xdr:colOff>165100</xdr:colOff>
      <xdr:row>59</xdr:row>
      <xdr:rowOff>15016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6143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85566</xdr:rowOff>
    </xdr:from>
    <xdr:to>
      <xdr:col>6</xdr:col>
      <xdr:colOff>38100</xdr:colOff>
      <xdr:row>59</xdr:row>
      <xdr:rowOff>15716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6843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2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52657</xdr:rowOff>
    </xdr:from>
    <xdr:to>
      <xdr:col>24</xdr:col>
      <xdr:colOff>63500</xdr:colOff>
      <xdr:row>76</xdr:row>
      <xdr:rowOff>73558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82857"/>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98866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14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135781</xdr:rowOff>
    </xdr:from>
    <xdr:to>
      <xdr:col>19</xdr:col>
      <xdr:colOff>177800</xdr:colOff>
      <xdr:row>76</xdr:row>
      <xdr:rowOff>73558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94531"/>
          <a:ext cx="889000" cy="10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40421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55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135781</xdr:rowOff>
    </xdr:from>
    <xdr:to>
      <xdr:col>15</xdr:col>
      <xdr:colOff>50800</xdr:colOff>
      <xdr:row>77</xdr:row>
      <xdr:rowOff>18955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94531"/>
          <a:ext cx="889000" cy="22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57305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7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58014</xdr:rowOff>
    </xdr:from>
    <xdr:to>
      <xdr:col>10</xdr:col>
      <xdr:colOff>114300</xdr:colOff>
      <xdr:row>77</xdr:row>
      <xdr:rowOff>18955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88214"/>
          <a:ext cx="889000" cy="13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158597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20016</xdr:rowOff>
    </xdr:from>
    <xdr:to>
      <xdr:col>6</xdr:col>
      <xdr:colOff>38100</xdr:colOff>
      <xdr:row>76</xdr:row>
      <xdr:rowOff>121616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112743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1857</xdr:rowOff>
    </xdr:from>
    <xdr:to>
      <xdr:col>24</xdr:col>
      <xdr:colOff>114300</xdr:colOff>
      <xdr:row>76</xdr:row>
      <xdr:rowOff>103457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151734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1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22758</xdr:rowOff>
    </xdr:from>
    <xdr:to>
      <xdr:col>20</xdr:col>
      <xdr:colOff>38100</xdr:colOff>
      <xdr:row>76</xdr:row>
      <xdr:rowOff>124358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115485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84981</xdr:rowOff>
    </xdr:from>
    <xdr:to>
      <xdr:col>15</xdr:col>
      <xdr:colOff>101600</xdr:colOff>
      <xdr:row>76</xdr:row>
      <xdr:rowOff>15131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03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139605</xdr:rowOff>
    </xdr:from>
    <xdr:to>
      <xdr:col>10</xdr:col>
      <xdr:colOff>165100</xdr:colOff>
      <xdr:row>77</xdr:row>
      <xdr:rowOff>69755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7214</xdr:rowOff>
    </xdr:from>
    <xdr:to>
      <xdr:col>6</xdr:col>
      <xdr:colOff>38100</xdr:colOff>
      <xdr:row>76</xdr:row>
      <xdr:rowOff>108814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125341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1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166162</xdr:rowOff>
    </xdr:from>
    <xdr:to>
      <xdr:col>24</xdr:col>
      <xdr:colOff>63500</xdr:colOff>
      <xdr:row>98</xdr:row>
      <xdr:rowOff>167486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8262"/>
          <a:ext cx="8382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164019</xdr:rowOff>
    </xdr:from>
    <xdr:to>
      <xdr:col>19</xdr:col>
      <xdr:colOff>177800</xdr:colOff>
      <xdr:row>98</xdr:row>
      <xdr:rowOff>167486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611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145608</xdr:rowOff>
    </xdr:from>
    <xdr:to>
      <xdr:col>15</xdr:col>
      <xdr:colOff>50800</xdr:colOff>
      <xdr:row>98</xdr:row>
      <xdr:rowOff>164019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47708"/>
          <a:ext cx="889000" cy="1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145608</xdr:rowOff>
    </xdr:from>
    <xdr:to>
      <xdr:col>10</xdr:col>
      <xdr:colOff>114300</xdr:colOff>
      <xdr:row>98</xdr:row>
      <xdr:rowOff>169152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47708"/>
          <a:ext cx="889000" cy="2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64610</xdr:rowOff>
    </xdr:from>
    <xdr:to>
      <xdr:col>6</xdr:col>
      <xdr:colOff>38100</xdr:colOff>
      <xdr:row>98</xdr:row>
      <xdr:rowOff>166210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11287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115362</xdr:rowOff>
    </xdr:from>
    <xdr:to>
      <xdr:col>24</xdr:col>
      <xdr:colOff>114300</xdr:colOff>
      <xdr:row>99</xdr:row>
      <xdr:rowOff>45512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30289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116686</xdr:rowOff>
    </xdr:from>
    <xdr:to>
      <xdr:col>20</xdr:col>
      <xdr:colOff>38100</xdr:colOff>
      <xdr:row>99</xdr:row>
      <xdr:rowOff>46836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37963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113219</xdr:rowOff>
    </xdr:from>
    <xdr:to>
      <xdr:col>15</xdr:col>
      <xdr:colOff>101600</xdr:colOff>
      <xdr:row>99</xdr:row>
      <xdr:rowOff>43369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34496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94808</xdr:rowOff>
    </xdr:from>
    <xdr:to>
      <xdr:col>10</xdr:col>
      <xdr:colOff>165100</xdr:colOff>
      <xdr:row>99</xdr:row>
      <xdr:rowOff>24958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118352</xdr:rowOff>
    </xdr:from>
    <xdr:to>
      <xdr:col>6</xdr:col>
      <xdr:colOff>38100</xdr:colOff>
      <xdr:row>99</xdr:row>
      <xdr:rowOff>48502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39</xdr:row>
      <xdr:rowOff>39725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48704"/>
          <a:ext cx="838200" cy="7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94632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39725</xdr:rowOff>
    </xdr:from>
    <xdr:to>
      <xdr:col>50</xdr:col>
      <xdr:colOff>114300</xdr:colOff>
      <xdr:row>39</xdr:row>
      <xdr:rowOff>39878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262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20413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39801</xdr:rowOff>
    </xdr:from>
    <xdr:to>
      <xdr:col>45</xdr:col>
      <xdr:colOff>177800</xdr:colOff>
      <xdr:row>39</xdr:row>
      <xdr:rowOff>39878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6351"/>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13631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39192</xdr:rowOff>
    </xdr:from>
    <xdr:to>
      <xdr:col>41</xdr:col>
      <xdr:colOff>50800</xdr:colOff>
      <xdr:row>39</xdr:row>
      <xdr:rowOff>39801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574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100102</xdr:rowOff>
    </xdr:from>
    <xdr:to>
      <xdr:col>36</xdr:col>
      <xdr:colOff>165100</xdr:colOff>
      <xdr:row>39</xdr:row>
      <xdr:rowOff>30252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46778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82804</xdr:rowOff>
    </xdr:from>
    <xdr:to>
      <xdr:col>55</xdr:col>
      <xdr:colOff>50800</xdr:colOff>
      <xdr:row>39</xdr:row>
      <xdr:rowOff>12954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50182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160375</xdr:rowOff>
    </xdr:from>
    <xdr:to>
      <xdr:col>50</xdr:col>
      <xdr:colOff>165100</xdr:colOff>
      <xdr:row>39</xdr:row>
      <xdr:rowOff>90525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81652</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7682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160528</xdr:rowOff>
    </xdr:from>
    <xdr:to>
      <xdr:col>46</xdr:col>
      <xdr:colOff>38100</xdr:colOff>
      <xdr:row>39</xdr:row>
      <xdr:rowOff>90678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81805</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160451</xdr:rowOff>
    </xdr:from>
    <xdr:to>
      <xdr:col>41</xdr:col>
      <xdr:colOff>101600</xdr:colOff>
      <xdr:row>39</xdr:row>
      <xdr:rowOff>90601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81728</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68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159842</xdr:rowOff>
    </xdr:from>
    <xdr:to>
      <xdr:col>36</xdr:col>
      <xdr:colOff>165100</xdr:colOff>
      <xdr:row>39</xdr:row>
      <xdr:rowOff>89992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81119</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7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36253</xdr:rowOff>
    </xdr:from>
    <xdr:to>
      <xdr:col>55</xdr:col>
      <xdr:colOff>0</xdr:colOff>
      <xdr:row>56</xdr:row>
      <xdr:rowOff>140054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637453"/>
          <a:ext cx="838200" cy="10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140054</xdr:rowOff>
    </xdr:from>
    <xdr:to>
      <xdr:col>50</xdr:col>
      <xdr:colOff>114300</xdr:colOff>
      <xdr:row>56</xdr:row>
      <xdr:rowOff>156759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741254"/>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156759</xdr:rowOff>
    </xdr:from>
    <xdr:to>
      <xdr:col>45</xdr:col>
      <xdr:colOff>177800</xdr:colOff>
      <xdr:row>57</xdr:row>
      <xdr:rowOff>23382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57959"/>
          <a:ext cx="889000" cy="3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38075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23382</xdr:rowOff>
    </xdr:from>
    <xdr:to>
      <xdr:col>41</xdr:col>
      <xdr:colOff>50800</xdr:colOff>
      <xdr:row>57</xdr:row>
      <xdr:rowOff>41516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96032"/>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40595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160241</xdr:rowOff>
    </xdr:from>
    <xdr:to>
      <xdr:col>36</xdr:col>
      <xdr:colOff>165100</xdr:colOff>
      <xdr:row>57</xdr:row>
      <xdr:rowOff>90391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106918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156903</xdr:rowOff>
    </xdr:from>
    <xdr:to>
      <xdr:col>55</xdr:col>
      <xdr:colOff>50800</xdr:colOff>
      <xdr:row>56</xdr:row>
      <xdr:rowOff>87053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5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8330</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89254</xdr:rowOff>
    </xdr:from>
    <xdr:to>
      <xdr:col>50</xdr:col>
      <xdr:colOff>165100</xdr:colOff>
      <xdr:row>57</xdr:row>
      <xdr:rowOff>19404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78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105959</xdr:rowOff>
    </xdr:from>
    <xdr:to>
      <xdr:col>46</xdr:col>
      <xdr:colOff>38100</xdr:colOff>
      <xdr:row>57</xdr:row>
      <xdr:rowOff>36109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27236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7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144032</xdr:rowOff>
    </xdr:from>
    <xdr:to>
      <xdr:col>41</xdr:col>
      <xdr:colOff>101600</xdr:colOff>
      <xdr:row>57</xdr:row>
      <xdr:rowOff>74182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65309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8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162166</xdr:rowOff>
    </xdr:from>
    <xdr:to>
      <xdr:col>36</xdr:col>
      <xdr:colOff>165100</xdr:colOff>
      <xdr:row>57</xdr:row>
      <xdr:rowOff>92316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83443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8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64284</xdr:rowOff>
    </xdr:from>
    <xdr:to>
      <xdr:col>55</xdr:col>
      <xdr:colOff>0</xdr:colOff>
      <xdr:row>77</xdr:row>
      <xdr:rowOff>111091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65934"/>
          <a:ext cx="838200" cy="4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03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64284</xdr:rowOff>
    </xdr:from>
    <xdr:to>
      <xdr:col>50</xdr:col>
      <xdr:colOff>114300</xdr:colOff>
      <xdr:row>77</xdr:row>
      <xdr:rowOff>101330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65934"/>
          <a:ext cx="889000" cy="3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9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101330</xdr:rowOff>
    </xdr:from>
    <xdr:to>
      <xdr:col>45</xdr:col>
      <xdr:colOff>177800</xdr:colOff>
      <xdr:row>77</xdr:row>
      <xdr:rowOff>103324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02980"/>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124674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103324</xdr:rowOff>
    </xdr:from>
    <xdr:to>
      <xdr:col>41</xdr:col>
      <xdr:colOff>50800</xdr:colOff>
      <xdr:row>77</xdr:row>
      <xdr:rowOff>135454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04974"/>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126229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22032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60291</xdr:rowOff>
    </xdr:from>
    <xdr:to>
      <xdr:col>55</xdr:col>
      <xdr:colOff>50800</xdr:colOff>
      <xdr:row>77</xdr:row>
      <xdr:rowOff>161891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6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146668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7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13484</xdr:rowOff>
    </xdr:from>
    <xdr:to>
      <xdr:col>50</xdr:col>
      <xdr:colOff>165100</xdr:colOff>
      <xdr:row>77</xdr:row>
      <xdr:rowOff>115084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1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106211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30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50530</xdr:rowOff>
    </xdr:from>
    <xdr:to>
      <xdr:col>46</xdr:col>
      <xdr:colOff>38100</xdr:colOff>
      <xdr:row>77</xdr:row>
      <xdr:rowOff>152130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143257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4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52524</xdr:rowOff>
    </xdr:from>
    <xdr:to>
      <xdr:col>41</xdr:col>
      <xdr:colOff>101600</xdr:colOff>
      <xdr:row>77</xdr:row>
      <xdr:rowOff>154124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145251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3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84654</xdr:rowOff>
    </xdr:from>
    <xdr:to>
      <xdr:col>36</xdr:col>
      <xdr:colOff>165100</xdr:colOff>
      <xdr:row>78</xdr:row>
      <xdr:rowOff>14804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3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80268</xdr:rowOff>
    </xdr:from>
    <xdr:to>
      <xdr:col>55</xdr:col>
      <xdr:colOff>0</xdr:colOff>
      <xdr:row>97</xdr:row>
      <xdr:rowOff>85440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10918"/>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85440</xdr:rowOff>
    </xdr:from>
    <xdr:to>
      <xdr:col>50</xdr:col>
      <xdr:colOff>114300</xdr:colOff>
      <xdr:row>97</xdr:row>
      <xdr:rowOff>90565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16090"/>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84013</xdr:rowOff>
    </xdr:from>
    <xdr:to>
      <xdr:col>45</xdr:col>
      <xdr:colOff>177800</xdr:colOff>
      <xdr:row>97</xdr:row>
      <xdr:rowOff>90565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14663"/>
          <a:ext cx="889000" cy="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84013</xdr:rowOff>
    </xdr:from>
    <xdr:to>
      <xdr:col>41</xdr:col>
      <xdr:colOff>50800</xdr:colOff>
      <xdr:row>97</xdr:row>
      <xdr:rowOff>94524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14663"/>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xdr:rowOff>
    </xdr:from>
    <xdr:to>
      <xdr:col>36</xdr:col>
      <xdr:colOff>165100</xdr:colOff>
      <xdr:row>97</xdr:row>
      <xdr:rowOff>116402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132929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29468</xdr:rowOff>
    </xdr:from>
    <xdr:to>
      <xdr:col>55</xdr:col>
      <xdr:colOff>50800</xdr:colOff>
      <xdr:row>97</xdr:row>
      <xdr:rowOff>131068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3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34640</xdr:rowOff>
    </xdr:from>
    <xdr:to>
      <xdr:col>50</xdr:col>
      <xdr:colOff>165100</xdr:colOff>
      <xdr:row>97</xdr:row>
      <xdr:rowOff>136240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127367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39765</xdr:rowOff>
    </xdr:from>
    <xdr:to>
      <xdr:col>46</xdr:col>
      <xdr:colOff>38100</xdr:colOff>
      <xdr:row>97</xdr:row>
      <xdr:rowOff>141365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132492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33213</xdr:rowOff>
    </xdr:from>
    <xdr:to>
      <xdr:col>41</xdr:col>
      <xdr:colOff>101600</xdr:colOff>
      <xdr:row>97</xdr:row>
      <xdr:rowOff>134813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6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125940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43724</xdr:rowOff>
    </xdr:from>
    <xdr:to>
      <xdr:col>36</xdr:col>
      <xdr:colOff>165100</xdr:colOff>
      <xdr:row>97</xdr:row>
      <xdr:rowOff>145324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136451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277</xdr:rowOff>
    </xdr:from>
    <xdr:to>
      <xdr:col>85</xdr:col>
      <xdr:colOff>127000</xdr:colOff>
      <xdr:row>39</xdr:row>
      <xdr:rowOff>5695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686827"/>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146969</xdr:rowOff>
    </xdr:from>
    <xdr:to>
      <xdr:col>81</xdr:col>
      <xdr:colOff>50800</xdr:colOff>
      <xdr:row>39</xdr:row>
      <xdr:rowOff>5695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662069"/>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109616</xdr:rowOff>
    </xdr:from>
    <xdr:to>
      <xdr:col>76</xdr:col>
      <xdr:colOff>114300</xdr:colOff>
      <xdr:row>38</xdr:row>
      <xdr:rowOff>146969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281816"/>
          <a:ext cx="889000" cy="38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109616</xdr:rowOff>
    </xdr:from>
    <xdr:to>
      <xdr:col>71</xdr:col>
      <xdr:colOff>177800</xdr:colOff>
      <xdr:row>36</xdr:row>
      <xdr:rowOff>134579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281816"/>
          <a:ext cx="8890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67412</xdr:rowOff>
    </xdr:from>
    <xdr:to>
      <xdr:col>67</xdr:col>
      <xdr:colOff>101600</xdr:colOff>
      <xdr:row>37</xdr:row>
      <xdr:rowOff>169011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160138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120927</xdr:rowOff>
    </xdr:from>
    <xdr:to>
      <xdr:col>85</xdr:col>
      <xdr:colOff>177800</xdr:colOff>
      <xdr:row>39</xdr:row>
      <xdr:rowOff>51077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35854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5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126345</xdr:rowOff>
    </xdr:from>
    <xdr:to>
      <xdr:col>81</xdr:col>
      <xdr:colOff>101600</xdr:colOff>
      <xdr:row>39</xdr:row>
      <xdr:rowOff>56495</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6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47622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7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96169</xdr:rowOff>
    </xdr:from>
    <xdr:to>
      <xdr:col>76</xdr:col>
      <xdr:colOff>165100</xdr:colOff>
      <xdr:row>39</xdr:row>
      <xdr:rowOff>26319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61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17446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7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58816</xdr:rowOff>
    </xdr:from>
    <xdr:to>
      <xdr:col>72</xdr:col>
      <xdr:colOff>38100</xdr:colOff>
      <xdr:row>36</xdr:row>
      <xdr:rowOff>160416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2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151543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83779</xdr:rowOff>
    </xdr:from>
    <xdr:to>
      <xdr:col>67</xdr:col>
      <xdr:colOff>101600</xdr:colOff>
      <xdr:row>37</xdr:row>
      <xdr:rowOff>13929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2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30456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0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159369</xdr:rowOff>
    </xdr:from>
    <xdr:to>
      <xdr:col>85</xdr:col>
      <xdr:colOff>127000</xdr:colOff>
      <xdr:row>56</xdr:row>
      <xdr:rowOff>7300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589119"/>
          <a:ext cx="8382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7300</xdr:rowOff>
    </xdr:from>
    <xdr:to>
      <xdr:col>81</xdr:col>
      <xdr:colOff>50800</xdr:colOff>
      <xdr:row>57</xdr:row>
      <xdr:rowOff>30155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4592300" y="9608500"/>
          <a:ext cx="889000" cy="19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34459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30155</xdr:rowOff>
    </xdr:from>
    <xdr:to>
      <xdr:col>76</xdr:col>
      <xdr:colOff>114300</xdr:colOff>
      <xdr:row>57</xdr:row>
      <xdr:rowOff>76908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802805"/>
          <a:ext cx="889000" cy="4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71549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76908</xdr:rowOff>
    </xdr:from>
    <xdr:to>
      <xdr:col>71</xdr:col>
      <xdr:colOff>177800</xdr:colOff>
      <xdr:row>57</xdr:row>
      <xdr:rowOff>124393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49558"/>
          <a:ext cx="889000" cy="4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108569</xdr:rowOff>
    </xdr:from>
    <xdr:to>
      <xdr:col>85</xdr:col>
      <xdr:colOff>177800</xdr:colOff>
      <xdr:row>56</xdr:row>
      <xdr:rowOff>38719</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53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131446</xdr:rowOff>
    </xdr:from>
    <xdr:ext cx="599010"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3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127950</xdr:rowOff>
    </xdr:from>
    <xdr:to>
      <xdr:col>81</xdr:col>
      <xdr:colOff>101600</xdr:colOff>
      <xdr:row>56</xdr:row>
      <xdr:rowOff>58100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5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74627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33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150805</xdr:rowOff>
    </xdr:from>
    <xdr:to>
      <xdr:col>76</xdr:col>
      <xdr:colOff>165100</xdr:colOff>
      <xdr:row>57</xdr:row>
      <xdr:rowOff>80955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72082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26108</xdr:rowOff>
    </xdr:from>
    <xdr:to>
      <xdr:col>72</xdr:col>
      <xdr:colOff>38100</xdr:colOff>
      <xdr:row>57</xdr:row>
      <xdr:rowOff>127708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79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118835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73593</xdr:rowOff>
    </xdr:from>
    <xdr:to>
      <xdr:col>67</xdr:col>
      <xdr:colOff>101600</xdr:colOff>
      <xdr:row>58</xdr:row>
      <xdr:rowOff>3743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166320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110649</xdr:rowOff>
    </xdr:from>
    <xdr:to>
      <xdr:col>85</xdr:col>
      <xdr:colOff>127000</xdr:colOff>
      <xdr:row>79</xdr:row>
      <xdr:rowOff>7741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483749"/>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118806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149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7741</xdr:rowOff>
    </xdr:from>
    <xdr:to>
      <xdr:col>81</xdr:col>
      <xdr:colOff>50800</xdr:colOff>
      <xdr:row>79</xdr:row>
      <xdr:rowOff>14351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552291"/>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76134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14351</xdr:rowOff>
    </xdr:from>
    <xdr:to>
      <xdr:col>76</xdr:col>
      <xdr:colOff>114300</xdr:colOff>
      <xdr:row>79</xdr:row>
      <xdr:rowOff>42430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558901"/>
          <a:ext cx="889000" cy="2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42430</xdr:rowOff>
    </xdr:from>
    <xdr:to>
      <xdr:col>71</xdr:col>
      <xdr:colOff>177800</xdr:colOff>
      <xdr:row>79</xdr:row>
      <xdr:rowOff>44411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58698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59849</xdr:rowOff>
    </xdr:from>
    <xdr:to>
      <xdr:col>85</xdr:col>
      <xdr:colOff>177800</xdr:colOff>
      <xdr:row>78</xdr:row>
      <xdr:rowOff>161449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3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146226</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4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128391</xdr:rowOff>
    </xdr:from>
    <xdr:to>
      <xdr:col>81</xdr:col>
      <xdr:colOff>101600</xdr:colOff>
      <xdr:row>79</xdr:row>
      <xdr:rowOff>58541</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5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49668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9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135001</xdr:rowOff>
    </xdr:from>
    <xdr:to>
      <xdr:col>76</xdr:col>
      <xdr:colOff>165100</xdr:colOff>
      <xdr:row>79</xdr:row>
      <xdr:rowOff>65151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56278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60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163080</xdr:rowOff>
    </xdr:from>
    <xdr:to>
      <xdr:col>72</xdr:col>
      <xdr:colOff>38100</xdr:colOff>
      <xdr:row>79</xdr:row>
      <xdr:rowOff>93230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84357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165061</xdr:rowOff>
    </xdr:from>
    <xdr:to>
      <xdr:col>67</xdr:col>
      <xdr:colOff>101600</xdr:colOff>
      <xdr:row>79</xdr:row>
      <xdr:rowOff>95211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86338</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89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67207</xdr:rowOff>
    </xdr:from>
    <xdr:to>
      <xdr:col>85</xdr:col>
      <xdr:colOff>127000</xdr:colOff>
      <xdr:row>97</xdr:row>
      <xdr:rowOff>73789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697857"/>
          <a:ext cx="838200" cy="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111749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99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73789</xdr:rowOff>
    </xdr:from>
    <xdr:to>
      <xdr:col>81</xdr:col>
      <xdr:colOff>50800</xdr:colOff>
      <xdr:row>97</xdr:row>
      <xdr:rowOff>89280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04439"/>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89280</xdr:rowOff>
    </xdr:from>
    <xdr:to>
      <xdr:col>76</xdr:col>
      <xdr:colOff>114300</xdr:colOff>
      <xdr:row>97</xdr:row>
      <xdr:rowOff>116081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19930"/>
          <a:ext cx="889000" cy="2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96317</xdr:rowOff>
    </xdr:from>
    <xdr:to>
      <xdr:col>71</xdr:col>
      <xdr:colOff>177800</xdr:colOff>
      <xdr:row>97</xdr:row>
      <xdr:rowOff>116081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726967"/>
          <a:ext cx="889000" cy="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153622</xdr:rowOff>
    </xdr:from>
    <xdr:to>
      <xdr:col>67</xdr:col>
      <xdr:colOff>101600</xdr:colOff>
      <xdr:row>97</xdr:row>
      <xdr:rowOff>83772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100299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8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16407</xdr:rowOff>
    </xdr:from>
    <xdr:to>
      <xdr:col>85</xdr:col>
      <xdr:colOff>177800</xdr:colOff>
      <xdr:row>97</xdr:row>
      <xdr:rowOff>118007</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166284</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22989</xdr:rowOff>
    </xdr:from>
    <xdr:to>
      <xdr:col>81</xdr:col>
      <xdr:colOff>101600</xdr:colOff>
      <xdr:row>97</xdr:row>
      <xdr:rowOff>124589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115716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38480</xdr:rowOff>
    </xdr:from>
    <xdr:to>
      <xdr:col>76</xdr:col>
      <xdr:colOff>165100</xdr:colOff>
      <xdr:row>97</xdr:row>
      <xdr:rowOff>140080</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131207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65281</xdr:rowOff>
    </xdr:from>
    <xdr:to>
      <xdr:col>72</xdr:col>
      <xdr:colOff>38100</xdr:colOff>
      <xdr:row>97</xdr:row>
      <xdr:rowOff>166881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158008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45517</xdr:rowOff>
    </xdr:from>
    <xdr:to>
      <xdr:col>67</xdr:col>
      <xdr:colOff>101600</xdr:colOff>
      <xdr:row>97</xdr:row>
      <xdr:rowOff>147117</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6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138244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6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以外の各目的別歳出科目において、類似団体内の平均値を下回っているものの、「議会費」・「消防費」</a:t>
          </a:r>
          <a:r>
            <a:rPr kumimoji="1" lang="ja-JP" altLang="en-US" sz="1100">
              <a:solidFill>
                <a:schemeClr val="dk1"/>
              </a:solidFill>
              <a:effectLst/>
              <a:latin typeface="+mn-lt"/>
              <a:ea typeface="+mn-ea"/>
              <a:cs typeface="+mn-cs"/>
            </a:rPr>
            <a:t>・「総務費」・「労働費」・「災害復旧費」・</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「公債費」において長</a:t>
          </a:r>
          <a:r>
            <a:rPr kumimoji="1" lang="ja-JP" altLang="ja-JP" sz="1100">
              <a:solidFill>
                <a:schemeClr val="dk1"/>
              </a:solidFill>
              <a:effectLst/>
              <a:latin typeface="+mn-lt"/>
              <a:ea typeface="+mn-ea"/>
              <a:cs typeface="+mn-cs"/>
            </a:rPr>
            <a:t>野県平均値及び全国平均値を上回ってい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「消防費」については、消防設備の充実強化を目的に重点的に予算をかけてきた経過があり、教育費においては、大規模改修事業等の実施が大きく増加した要因になっている。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また、大型事業実施に伴い多額の起債を借入れたため、公債費についても、今後数年間増加傾向が予想される。</a:t>
          </a:r>
          <a:endParaRPr lang="ja-JP" altLang="ja-JP" sz="1400">
            <a:effectLst/>
          </a:endParaRPr>
        </a:p>
        <a:p>
          <a:r>
            <a:rPr kumimoji="1" lang="ja-JP" altLang="ja-JP" sz="1100">
              <a:solidFill>
                <a:schemeClr val="dk1"/>
              </a:solidFill>
              <a:effectLst/>
              <a:latin typeface="+mn-lt"/>
              <a:ea typeface="+mn-ea"/>
              <a:cs typeface="+mn-cs"/>
            </a:rPr>
            <a:t>今後も厳しい財政状況が続き、経費全体的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抑制が必要ではあ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が、各種事業目的の達成のため予算支出は避けられ</a:t>
          </a:r>
          <a:r>
            <a:rPr kumimoji="1" lang="ja-JP" altLang="en-US" sz="1100">
              <a:solidFill>
                <a:schemeClr val="dk1"/>
              </a:solidFill>
              <a:effectLst/>
              <a:latin typeface="+mn-lt"/>
              <a:ea typeface="+mn-ea"/>
              <a:cs typeface="+mn-cs"/>
            </a:rPr>
            <a:t>ない</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当町はめりはりのある予算経常予算執行を目指す。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歳入総額は、</a:t>
          </a:r>
          <a:r>
            <a:rPr kumimoji="1" lang="en-US" altLang="ja-JP" sz="1100">
              <a:solidFill>
                <a:schemeClr val="dk1"/>
              </a:solidFill>
              <a:effectLst/>
              <a:latin typeface="+mn-lt"/>
              <a:ea typeface="+mn-ea"/>
              <a:cs typeface="+mn-cs"/>
            </a:rPr>
            <a:t>5,644,966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円、歳出総額は</a:t>
          </a:r>
          <a:r>
            <a:rPr kumimoji="1" lang="en-US" altLang="ja-JP" sz="1100">
              <a:solidFill>
                <a:schemeClr val="dk1"/>
              </a:solidFill>
              <a:effectLst/>
              <a:latin typeface="+mn-lt"/>
              <a:ea typeface="+mn-ea"/>
              <a:cs typeface="+mn-cs"/>
            </a:rPr>
            <a:t>5,443,440</a:t>
          </a:r>
          <a:r>
            <a:rPr kumimoji="1" lang="ja-JP" altLang="ja-JP" sz="1100">
              <a:solidFill>
                <a:schemeClr val="dk1"/>
              </a:solidFill>
              <a:effectLst/>
              <a:latin typeface="+mn-lt"/>
              <a:ea typeface="+mn-ea"/>
              <a:cs typeface="+mn-cs"/>
            </a:rPr>
            <a:t>千円で、歳入歳出差引残額は</a:t>
          </a:r>
          <a:r>
            <a:rPr kumimoji="1" lang="en-US" altLang="ja-JP" sz="1100">
              <a:solidFill>
                <a:schemeClr val="dk1"/>
              </a:solidFill>
              <a:effectLst/>
              <a:latin typeface="+mn-lt"/>
              <a:ea typeface="+mn-ea"/>
              <a:cs typeface="+mn-cs"/>
            </a:rPr>
            <a:t>201,526</a:t>
          </a:r>
          <a:r>
            <a:rPr kumimoji="1" lang="ja-JP" altLang="ja-JP" sz="1100">
              <a:solidFill>
                <a:schemeClr val="dk1"/>
              </a:solidFill>
              <a:effectLst/>
              <a:latin typeface="+mn-lt"/>
              <a:ea typeface="+mn-ea"/>
              <a:cs typeface="+mn-cs"/>
            </a:rPr>
            <a:t>千円と</a:t>
          </a:r>
          <a:r>
            <a:rPr kumimoji="1" lang="ja-JP" altLang="en-US" sz="1100">
              <a:solidFill>
                <a:schemeClr val="dk1"/>
              </a:solidFill>
              <a:effectLst/>
              <a:latin typeface="+mn-lt"/>
              <a:ea typeface="+mn-ea"/>
              <a:cs typeface="+mn-cs"/>
            </a:rPr>
            <a:t>黒字となった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この黒字額には、社会資本整備総合交付金事業、農地耕作条件改善事業、学校施設改修事業など、翌年度への繰り越した事業の財源となる</a:t>
          </a:r>
          <a:r>
            <a:rPr kumimoji="1" lang="en-US" altLang="ja-JP" sz="1100">
              <a:solidFill>
                <a:schemeClr val="dk1"/>
              </a:solidFill>
              <a:effectLst/>
              <a:latin typeface="+mn-lt"/>
              <a:ea typeface="+mn-ea"/>
              <a:cs typeface="+mn-cs"/>
            </a:rPr>
            <a:t>137,452</a:t>
          </a:r>
          <a:r>
            <a:rPr kumimoji="1" lang="ja-JP" altLang="en-US" sz="1100">
              <a:solidFill>
                <a:schemeClr val="dk1"/>
              </a:solidFill>
              <a:effectLst/>
              <a:latin typeface="+mn-lt"/>
              <a:ea typeface="+mn-ea"/>
              <a:cs typeface="+mn-cs"/>
            </a:rPr>
            <a:t>千円が含まれており、繰越事業の財源を控除した額（実質収支）は</a:t>
          </a:r>
          <a:r>
            <a:rPr kumimoji="1" lang="en-US" altLang="ja-JP" sz="1100">
              <a:solidFill>
                <a:schemeClr val="dk1"/>
              </a:solidFill>
              <a:effectLst/>
              <a:latin typeface="+mn-lt"/>
              <a:ea typeface="+mn-ea"/>
              <a:cs typeface="+mn-cs"/>
            </a:rPr>
            <a:t>64,074</a:t>
          </a:r>
          <a:r>
            <a:rPr kumimoji="1" lang="ja-JP" altLang="en-US" sz="1100">
              <a:solidFill>
                <a:schemeClr val="dk1"/>
              </a:solidFill>
              <a:effectLst/>
              <a:latin typeface="+mn-lt"/>
              <a:ea typeface="+mn-ea"/>
              <a:cs typeface="+mn-cs"/>
            </a:rPr>
            <a:t>千円の黒字となっている。また、実質収支から前年度の実質収支を引いた単年度収支は△</a:t>
          </a:r>
          <a:r>
            <a:rPr kumimoji="1" lang="en-US" altLang="ja-JP" sz="1100">
              <a:solidFill>
                <a:schemeClr val="dk1"/>
              </a:solidFill>
              <a:effectLst/>
              <a:latin typeface="+mn-lt"/>
              <a:ea typeface="+mn-ea"/>
              <a:cs typeface="+mn-cs"/>
            </a:rPr>
            <a:t>9,136</a:t>
          </a:r>
          <a:r>
            <a:rPr kumimoji="1" lang="ja-JP" altLang="en-US" sz="1100">
              <a:solidFill>
                <a:schemeClr val="dk1"/>
              </a:solidFill>
              <a:effectLst/>
              <a:latin typeface="+mn-lt"/>
              <a:ea typeface="+mn-ea"/>
              <a:cs typeface="+mn-cs"/>
            </a:rPr>
            <a:t>千円、また実質単年度収支は△</a:t>
          </a:r>
          <a:r>
            <a:rPr kumimoji="1" lang="en-US" altLang="ja-JP" sz="1100">
              <a:solidFill>
                <a:schemeClr val="dk1"/>
              </a:solidFill>
              <a:effectLst/>
              <a:latin typeface="+mn-lt"/>
              <a:ea typeface="+mn-ea"/>
              <a:cs typeface="+mn-cs"/>
            </a:rPr>
            <a:t>218,259</a:t>
          </a:r>
          <a:r>
            <a:rPr kumimoji="1" lang="ja-JP" altLang="en-US" sz="1100">
              <a:solidFill>
                <a:schemeClr val="dk1"/>
              </a:solidFill>
              <a:effectLst/>
              <a:latin typeface="+mn-lt"/>
              <a:ea typeface="+mn-ea"/>
              <a:cs typeface="+mn-cs"/>
            </a:rPr>
            <a:t>千円となっている。</a:t>
          </a:r>
          <a:r>
            <a:rPr kumimoji="1" lang="ja-JP" altLang="ja-JP" sz="1100">
              <a:solidFill>
                <a:schemeClr val="dk1"/>
              </a:solidFill>
              <a:effectLst/>
              <a:latin typeface="+mn-lt"/>
              <a:ea typeface="+mn-ea"/>
              <a:cs typeface="+mn-cs"/>
            </a:rPr>
            <a:t>今後は実質収支が</a:t>
          </a:r>
          <a:r>
            <a:rPr kumimoji="1" lang="en-US" altLang="ja-JP" sz="1100">
              <a:solidFill>
                <a:schemeClr val="dk1"/>
              </a:solidFill>
              <a:effectLst/>
              <a:latin typeface="+mn-lt"/>
              <a:ea typeface="+mn-ea"/>
              <a:cs typeface="+mn-cs"/>
            </a:rPr>
            <a:t>100,000</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150,000</a:t>
          </a:r>
          <a:r>
            <a:rPr kumimoji="1" lang="ja-JP" altLang="ja-JP" sz="1100">
              <a:solidFill>
                <a:schemeClr val="dk1"/>
              </a:solidFill>
              <a:effectLst/>
              <a:latin typeface="+mn-lt"/>
              <a:ea typeface="+mn-ea"/>
              <a:cs typeface="+mn-cs"/>
            </a:rPr>
            <a:t>千円、実質収支比率が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％になるように努める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長野県池田町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普通会計（一般会計、工場誘致等特別会計）、公営企業会計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a:t>
          </a:r>
          <a:r>
            <a:rPr kumimoji="1" lang="ja-JP" altLang="en-US" sz="1100">
              <a:solidFill>
                <a:schemeClr val="dk1"/>
              </a:solidFill>
              <a:effectLst/>
              <a:latin typeface="+mn-lt"/>
              <a:ea typeface="+mn-ea"/>
              <a:cs typeface="+mn-cs"/>
            </a:rPr>
            <a:t>下水道事業特別会計、</a:t>
          </a:r>
          <a:r>
            <a:rPr kumimoji="1" lang="ja-JP" altLang="ja-JP" sz="1100">
              <a:solidFill>
                <a:schemeClr val="dk1"/>
              </a:solidFill>
              <a:effectLst/>
              <a:latin typeface="+mn-lt"/>
              <a:ea typeface="+mn-ea"/>
              <a:cs typeface="+mn-cs"/>
            </a:rPr>
            <a:t>簡易水道事業特別会計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その他公営事業会計（国民健康保険特別会計</a:t>
          </a:r>
          <a:r>
            <a:rPr kumimoji="1" lang="ja-JP" altLang="en-US" sz="1100">
              <a:solidFill>
                <a:schemeClr val="dk1"/>
              </a:solidFill>
              <a:effectLst/>
              <a:latin typeface="+mn-lt"/>
              <a:ea typeface="+mn-ea"/>
              <a:cs typeface="+mn-cs"/>
            </a:rPr>
            <a:t>、後期高齢者医療特別会計）</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全</a:t>
          </a:r>
          <a:r>
            <a:rPr kumimoji="1" lang="ja-JP" altLang="ja-JP" sz="1100">
              <a:solidFill>
                <a:schemeClr val="dk1"/>
              </a:solidFill>
              <a:effectLst/>
              <a:latin typeface="+mn-lt"/>
              <a:ea typeface="+mn-ea"/>
              <a:cs typeface="+mn-cs"/>
            </a:rPr>
            <a:t>会計において、実質収支額又は、資金不足・剰余額は黒字となっている。</a:t>
          </a:r>
          <a:endParaRPr lang="ja-JP" altLang="ja-JP" sz="1400">
            <a:effectLst/>
          </a:endParaRPr>
        </a:p>
        <a:p>
          <a:r>
            <a:rPr kumimoji="1" lang="ja-JP" altLang="ja-JP" sz="1100">
              <a:solidFill>
                <a:schemeClr val="dk1"/>
              </a:solidFill>
              <a:effectLst/>
              <a:latin typeface="+mn-lt"/>
              <a:ea typeface="+mn-ea"/>
              <a:cs typeface="+mn-cs"/>
            </a:rPr>
            <a:t>　なお、老人保健特別会計については、健康保険法等の一部を改正する法律（平成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年法律第</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号）により平成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日に廃止された。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2"/>
      <c r="DK1" s="182"/>
      <c r="DL1" s="182"/>
      <c r="DM1" s="182"/>
      <c r="DN1" s="182"/>
      <c r="DO1" s="182"/>
    </row>
    <row r="2" spans="1:119" ht="24.75" thickBot="1" x14ac:dyDescent="0.2">
      <c r="A2" s="181"/>
      <c r="B2" s="184" t="s">
        <v>81</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1"/>
      <c r="DK3" s="181"/>
      <c r="DL3" s="181"/>
      <c r="DM3" s="181"/>
      <c r="DN3" s="181"/>
      <c r="DO3" s="181"/>
    </row>
    <row r="4" spans="1:119" ht="18.75" customHeight="1" x14ac:dyDescent="0.15">
      <c r="A4" s="182"/>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5651051</v>
      </c>
      <c r="BO4" s="461"/>
      <c r="BP4" s="461"/>
      <c r="BQ4" s="461"/>
      <c r="BR4" s="461"/>
      <c r="BS4" s="461"/>
      <c r="BT4" s="461"/>
      <c r="BU4" s="462"/>
      <c r="BV4" s="460">
        <v>5390984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2.2000000000000002</v>
      </c>
      <c r="CU4" s="642"/>
      <c r="CV4" s="642"/>
      <c r="CW4" s="642"/>
      <c r="CX4" s="642"/>
      <c r="CY4" s="642"/>
      <c r="CZ4" s="642"/>
      <c r="DA4" s="643"/>
      <c r="DB4" s="641">
        <v>2.5</v>
      </c>
      <c r="DC4" s="642"/>
      <c r="DD4" s="642"/>
      <c r="DE4" s="642"/>
      <c r="DF4" s="642"/>
      <c r="DG4" s="642"/>
      <c r="DH4" s="642"/>
      <c r="DI4" s="643"/>
      <c r="DJ4" s="181"/>
      <c r="DK4" s="181"/>
      <c r="DL4" s="181"/>
      <c r="DM4" s="181"/>
      <c r="DN4" s="181"/>
      <c r="DO4" s="181"/>
    </row>
    <row r="5" spans="1:119" ht="18.75" customHeight="1" x14ac:dyDescent="0.15">
      <c r="A5" s="182"/>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5443440</v>
      </c>
      <c r="BO5" s="466"/>
      <c r="BP5" s="466"/>
      <c r="BQ5" s="466"/>
      <c r="BR5" s="466"/>
      <c r="BS5" s="466"/>
      <c r="BT5" s="466"/>
      <c r="BU5" s="467"/>
      <c r="BV5" s="465">
        <v>5242333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85</v>
      </c>
      <c r="CU5" s="436"/>
      <c r="CV5" s="436"/>
      <c r="CW5" s="436"/>
      <c r="CX5" s="436"/>
      <c r="CY5" s="436"/>
      <c r="CZ5" s="436"/>
      <c r="DA5" s="437"/>
      <c r="DB5" s="435">
        <v>84.9</v>
      </c>
      <c r="DC5" s="436"/>
      <c r="DD5" s="436"/>
      <c r="DE5" s="436"/>
      <c r="DF5" s="436"/>
      <c r="DG5" s="436"/>
      <c r="DH5" s="436"/>
      <c r="DI5" s="437"/>
      <c r="DJ5" s="181"/>
      <c r="DK5" s="181"/>
      <c r="DL5" s="181"/>
      <c r="DM5" s="181"/>
      <c r="DN5" s="181"/>
      <c r="DO5" s="181"/>
    </row>
    <row r="6" spans="1:119" ht="18.75" customHeight="1" x14ac:dyDescent="0.15">
      <c r="A6" s="182"/>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207611</v>
      </c>
      <c r="BO6" s="466"/>
      <c r="BP6" s="466"/>
      <c r="BQ6" s="466"/>
      <c r="BR6" s="466"/>
      <c r="BS6" s="466"/>
      <c r="BT6" s="466"/>
      <c r="BU6" s="467"/>
      <c r="BV6" s="465">
        <v>148651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v>
      </c>
      <c r="CU6" s="616"/>
      <c r="CV6" s="616"/>
      <c r="CW6" s="616"/>
      <c r="CX6" s="616"/>
      <c r="CY6" s="616"/>
      <c r="CZ6" s="616"/>
      <c r="DA6" s="617"/>
      <c r="DB6" s="615">
        <v>89</v>
      </c>
      <c r="DC6" s="616"/>
      <c r="DD6" s="616"/>
      <c r="DE6" s="616"/>
      <c r="DF6" s="616"/>
      <c r="DG6" s="616"/>
      <c r="DH6" s="616"/>
      <c r="DI6" s="617"/>
      <c r="DJ6" s="181"/>
      <c r="DK6" s="181"/>
      <c r="DL6" s="181"/>
      <c r="DM6" s="181"/>
      <c r="DN6" s="181"/>
      <c r="DO6" s="181"/>
    </row>
    <row r="7" spans="1:119" ht="18.75" customHeight="1" x14ac:dyDescent="0.15">
      <c r="A7" s="182"/>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137452</v>
      </c>
      <c r="BO7" s="466"/>
      <c r="BP7" s="466"/>
      <c r="BQ7" s="466"/>
      <c r="BR7" s="466"/>
      <c r="BS7" s="466"/>
      <c r="BT7" s="466"/>
      <c r="BU7" s="467"/>
      <c r="BV7" s="465">
        <v>69355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3167206</v>
      </c>
      <c r="CU7" s="466"/>
      <c r="CV7" s="466"/>
      <c r="CW7" s="466"/>
      <c r="CX7" s="466"/>
      <c r="CY7" s="466"/>
      <c r="CZ7" s="466"/>
      <c r="DA7" s="467"/>
      <c r="DB7" s="465">
        <v>3133379</v>
      </c>
      <c r="DC7" s="466"/>
      <c r="DD7" s="466"/>
      <c r="DE7" s="466"/>
      <c r="DF7" s="466"/>
      <c r="DG7" s="466"/>
      <c r="DH7" s="466"/>
      <c r="DI7" s="467"/>
      <c r="DJ7" s="181"/>
      <c r="DK7" s="181"/>
      <c r="DL7" s="181"/>
      <c r="DM7" s="181"/>
      <c r="DN7" s="181"/>
      <c r="DO7" s="181"/>
    </row>
    <row r="8" spans="1:119" ht="18.75" customHeight="1" thickBot="1" x14ac:dyDescent="0.2">
      <c r="A8" s="182"/>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70159</v>
      </c>
      <c r="BO8" s="466"/>
      <c r="BP8" s="466"/>
      <c r="BQ8" s="466"/>
      <c r="BR8" s="466"/>
      <c r="BS8" s="466"/>
      <c r="BT8" s="466"/>
      <c r="BU8" s="467"/>
      <c r="BV8" s="465">
        <v>79296</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0.34</v>
      </c>
      <c r="DC8" s="579"/>
      <c r="DD8" s="579"/>
      <c r="DE8" s="579"/>
      <c r="DF8" s="579"/>
      <c r="DG8" s="579"/>
      <c r="DH8" s="579"/>
      <c r="DI8" s="580"/>
      <c r="DJ8" s="181"/>
      <c r="DK8" s="181"/>
      <c r="DL8" s="181"/>
      <c r="DM8" s="181"/>
      <c r="DN8" s="181"/>
      <c r="DO8" s="181"/>
    </row>
    <row r="9" spans="1:119" ht="18.75" customHeight="1" thickBot="1" x14ac:dyDescent="0.2">
      <c r="A9" s="182"/>
      <c r="B9" s="604" t="s">
        <v>110</v>
      </c>
      <c r="C9" s="605"/>
      <c r="D9" s="605"/>
      <c r="E9" s="605"/>
      <c r="F9" s="605"/>
      <c r="G9" s="605"/>
      <c r="H9" s="605"/>
      <c r="I9" s="605"/>
      <c r="J9" s="605"/>
      <c r="K9" s="528"/>
      <c r="L9" s="606" t="s">
        <v>111</v>
      </c>
      <c r="M9" s="607"/>
      <c r="N9" s="607"/>
      <c r="O9" s="607"/>
      <c r="P9" s="607"/>
      <c r="Q9" s="608"/>
      <c r="R9" s="609">
        <v>9926</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-9137</v>
      </c>
      <c r="BO9" s="466"/>
      <c r="BP9" s="466"/>
      <c r="BQ9" s="466"/>
      <c r="BR9" s="466"/>
      <c r="BS9" s="466"/>
      <c r="BT9" s="466"/>
      <c r="BU9" s="467"/>
      <c r="BV9" s="465">
        <v>71794</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14.3</v>
      </c>
      <c r="CU9" s="436"/>
      <c r="CV9" s="436"/>
      <c r="CW9" s="436"/>
      <c r="CX9" s="436"/>
      <c r="CY9" s="436"/>
      <c r="CZ9" s="436"/>
      <c r="DA9" s="437"/>
      <c r="DB9" s="435">
        <v>14.4</v>
      </c>
      <c r="DC9" s="436"/>
      <c r="DD9" s="436"/>
      <c r="DE9" s="436"/>
      <c r="DF9" s="436"/>
      <c r="DG9" s="436"/>
      <c r="DH9" s="436"/>
      <c r="DI9" s="437"/>
      <c r="DJ9" s="181"/>
      <c r="DK9" s="181"/>
      <c r="DL9" s="181"/>
      <c r="DM9" s="181"/>
      <c r="DN9" s="181"/>
      <c r="DO9" s="181"/>
    </row>
    <row r="10" spans="1:119" ht="18.75" customHeight="1" thickBot="1" x14ac:dyDescent="0.2">
      <c r="A10" s="182"/>
      <c r="B10" s="604"/>
      <c r="C10" s="605"/>
      <c r="D10" s="605"/>
      <c r="E10" s="605"/>
      <c r="F10" s="605"/>
      <c r="G10" s="605"/>
      <c r="H10" s="605"/>
      <c r="I10" s="605"/>
      <c r="J10" s="605"/>
      <c r="K10" s="528"/>
      <c r="L10" s="438" t="s">
        <v>116</v>
      </c>
      <c r="M10" s="439"/>
      <c r="N10" s="439"/>
      <c r="O10" s="439"/>
      <c r="P10" s="439"/>
      <c r="Q10" s="440"/>
      <c r="R10" s="441">
        <v>10329</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94</v>
      </c>
      <c r="AV10" s="523"/>
      <c r="AW10" s="523"/>
      <c r="AX10" s="523"/>
      <c r="AY10" s="445" t="s">
        <v>118</v>
      </c>
      <c r="AZ10" s="446"/>
      <c r="BA10" s="446"/>
      <c r="BB10" s="446"/>
      <c r="BC10" s="446"/>
      <c r="BD10" s="446"/>
      <c r="BE10" s="446"/>
      <c r="BF10" s="446"/>
      <c r="BG10" s="446"/>
      <c r="BH10" s="446"/>
      <c r="BI10" s="446"/>
      <c r="BJ10" s="446"/>
      <c r="BK10" s="446"/>
      <c r="BL10" s="446"/>
      <c r="BM10" s="447"/>
      <c r="BN10" s="465">
        <v>377</v>
      </c>
      <c r="BO10" s="466"/>
      <c r="BP10" s="466"/>
      <c r="BQ10" s="466"/>
      <c r="BR10" s="466"/>
      <c r="BS10" s="466"/>
      <c r="BT10" s="466"/>
      <c r="BU10" s="467"/>
      <c r="BV10" s="465">
        <v>640</v>
      </c>
      <c r="BW10" s="466"/>
      <c r="BX10" s="466"/>
      <c r="BY10" s="466"/>
      <c r="BZ10" s="466"/>
      <c r="CA10" s="466"/>
      <c r="CB10" s="466"/>
      <c r="CC10" s="467"/>
      <c r="CD10" s="186" t="s">
        <v>119</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94</v>
      </c>
      <c r="AV11" s="523"/>
      <c r="AW11" s="523"/>
      <c r="AX11" s="523"/>
      <c r="AY11" s="445" t="s">
        <v>123</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124</v>
      </c>
      <c r="CE11" s="475"/>
      <c r="CF11" s="475"/>
      <c r="CG11" s="475"/>
      <c r="CH11" s="475"/>
      <c r="CI11" s="475"/>
      <c r="CJ11" s="475"/>
      <c r="CK11" s="475"/>
      <c r="CL11" s="475"/>
      <c r="CM11" s="475"/>
      <c r="CN11" s="475"/>
      <c r="CO11" s="475"/>
      <c r="CP11" s="475"/>
      <c r="CQ11" s="475"/>
      <c r="CR11" s="475"/>
      <c r="CS11" s="476"/>
      <c r="CT11" s="578" t="s">
        <v>125</v>
      </c>
      <c r="CU11" s="579"/>
      <c r="CV11" s="579"/>
      <c r="CW11" s="579"/>
      <c r="CX11" s="579"/>
      <c r="CY11" s="579"/>
      <c r="CZ11" s="579"/>
      <c r="DA11" s="580"/>
      <c r="DB11" s="578" t="s">
        <v>125</v>
      </c>
      <c r="DC11" s="579"/>
      <c r="DD11" s="579"/>
      <c r="DE11" s="579"/>
      <c r="DF11" s="579"/>
      <c r="DG11" s="579"/>
      <c r="DH11" s="579"/>
      <c r="DI11" s="580"/>
      <c r="DJ11" s="181"/>
      <c r="DK11" s="181"/>
      <c r="DL11" s="181"/>
      <c r="DM11" s="181"/>
      <c r="DN11" s="181"/>
      <c r="DO11" s="181"/>
    </row>
    <row r="12" spans="1:119" ht="18.75" customHeight="1" x14ac:dyDescent="0.15">
      <c r="A12" s="182"/>
      <c r="B12" s="581" t="s">
        <v>126</v>
      </c>
      <c r="C12" s="582"/>
      <c r="D12" s="582"/>
      <c r="E12" s="582"/>
      <c r="F12" s="582"/>
      <c r="G12" s="582"/>
      <c r="H12" s="582"/>
      <c r="I12" s="582"/>
      <c r="J12" s="582"/>
      <c r="K12" s="583"/>
      <c r="L12" s="590" t="s">
        <v>127</v>
      </c>
      <c r="M12" s="591"/>
      <c r="N12" s="591"/>
      <c r="O12" s="591"/>
      <c r="P12" s="591"/>
      <c r="Q12" s="592"/>
      <c r="R12" s="593">
        <v>9839</v>
      </c>
      <c r="S12" s="594"/>
      <c r="T12" s="594"/>
      <c r="U12" s="594"/>
      <c r="V12" s="595"/>
      <c r="W12" s="596" t="s">
        <v>1</v>
      </c>
      <c r="X12" s="523"/>
      <c r="Y12" s="523"/>
      <c r="Z12" s="523"/>
      <c r="AA12" s="523"/>
      <c r="AB12" s="597"/>
      <c r="AC12" s="522" t="s">
        <v>128</v>
      </c>
      <c r="AD12" s="523"/>
      <c r="AE12" s="523"/>
      <c r="AF12" s="523"/>
      <c r="AG12" s="597"/>
      <c r="AH12" s="522" t="s">
        <v>129</v>
      </c>
      <c r="AI12" s="523"/>
      <c r="AJ12" s="523"/>
      <c r="AK12" s="523"/>
      <c r="AL12" s="598"/>
      <c r="AM12" s="534" t="s">
        <v>130</v>
      </c>
      <c r="AN12" s="439"/>
      <c r="AO12" s="439"/>
      <c r="AP12" s="439"/>
      <c r="AQ12" s="439"/>
      <c r="AR12" s="439"/>
      <c r="AS12" s="439"/>
      <c r="AT12" s="440"/>
      <c r="AU12" s="522" t="s">
        <v>94</v>
      </c>
      <c r="AV12" s="523"/>
      <c r="AW12" s="523"/>
      <c r="AX12" s="523"/>
      <c r="AY12" s="445" t="s">
        <v>131</v>
      </c>
      <c r="AZ12" s="446"/>
      <c r="BA12" s="446"/>
      <c r="BB12" s="446"/>
      <c r="BC12" s="446"/>
      <c r="BD12" s="446"/>
      <c r="BE12" s="446"/>
      <c r="BF12" s="446"/>
      <c r="BG12" s="446"/>
      <c r="BH12" s="446"/>
      <c r="BI12" s="446"/>
      <c r="BJ12" s="446"/>
      <c r="BK12" s="446"/>
      <c r="BL12" s="446"/>
      <c r="BM12" s="447"/>
      <c r="BN12" s="465">
        <v>209500</v>
      </c>
      <c r="BO12" s="466"/>
      <c r="BP12" s="466"/>
      <c r="BQ12" s="466"/>
      <c r="BR12" s="466"/>
      <c r="BS12" s="466"/>
      <c r="BT12" s="466"/>
      <c r="BU12" s="467"/>
      <c r="BV12" s="465">
        <v>49000</v>
      </c>
      <c r="BW12" s="466"/>
      <c r="BX12" s="466"/>
      <c r="BY12" s="466"/>
      <c r="BZ12" s="466"/>
      <c r="CA12" s="466"/>
      <c r="CB12" s="466"/>
      <c r="CC12" s="467"/>
      <c r="CD12" s="474" t="s">
        <v>132</v>
      </c>
      <c r="CE12" s="475"/>
      <c r="CF12" s="475"/>
      <c r="CG12" s="475"/>
      <c r="CH12" s="475"/>
      <c r="CI12" s="475"/>
      <c r="CJ12" s="475"/>
      <c r="CK12" s="475"/>
      <c r="CL12" s="475"/>
      <c r="CM12" s="475"/>
      <c r="CN12" s="475"/>
      <c r="CO12" s="475"/>
      <c r="CP12" s="475"/>
      <c r="CQ12" s="475"/>
      <c r="CR12" s="475"/>
      <c r="CS12" s="476"/>
      <c r="CT12" s="578" t="s">
        <v>133</v>
      </c>
      <c r="CU12" s="579"/>
      <c r="CV12" s="579"/>
      <c r="CW12" s="579"/>
      <c r="CX12" s="579"/>
      <c r="CY12" s="579"/>
      <c r="CZ12" s="579"/>
      <c r="DA12" s="580"/>
      <c r="DB12" s="578" t="s">
        <v>133</v>
      </c>
      <c r="DC12" s="579"/>
      <c r="DD12" s="579"/>
      <c r="DE12" s="579"/>
      <c r="DF12" s="579"/>
      <c r="DG12" s="579"/>
      <c r="DH12" s="579"/>
      <c r="DI12" s="580"/>
      <c r="DJ12" s="181"/>
      <c r="DK12" s="181"/>
      <c r="DL12" s="181"/>
      <c r="DM12" s="181"/>
      <c r="DN12" s="181"/>
      <c r="DO12" s="181"/>
    </row>
    <row r="13" spans="1:119" ht="18.75" customHeight="1" x14ac:dyDescent="0.15">
      <c r="A13" s="182"/>
      <c r="B13" s="584"/>
      <c r="C13" s="585"/>
      <c r="D13" s="585"/>
      <c r="E13" s="585"/>
      <c r="F13" s="585"/>
      <c r="G13" s="585"/>
      <c r="H13" s="585"/>
      <c r="I13" s="585"/>
      <c r="J13" s="585"/>
      <c r="K13" s="586"/>
      <c r="L13" s="192"/>
      <c r="M13" s="565" t="s">
        <v>134</v>
      </c>
      <c r="N13" s="566"/>
      <c r="O13" s="566"/>
      <c r="P13" s="566"/>
      <c r="Q13" s="567"/>
      <c r="R13" s="568">
        <v>9759</v>
      </c>
      <c r="S13" s="569"/>
      <c r="T13" s="569"/>
      <c r="U13" s="569"/>
      <c r="V13" s="570"/>
      <c r="W13" s="556" t="s">
        <v>135</v>
      </c>
      <c r="X13" s="478"/>
      <c r="Y13" s="478"/>
      <c r="Z13" s="478"/>
      <c r="AA13" s="478"/>
      <c r="AB13" s="479"/>
      <c r="AC13" s="441">
        <v>444</v>
      </c>
      <c r="AD13" s="442"/>
      <c r="AE13" s="442"/>
      <c r="AF13" s="442"/>
      <c r="AG13" s="443"/>
      <c r="AH13" s="441">
        <v>457</v>
      </c>
      <c r="AI13" s="442"/>
      <c r="AJ13" s="442"/>
      <c r="AK13" s="442"/>
      <c r="AL13" s="444"/>
      <c r="AM13" s="534" t="s">
        <v>136</v>
      </c>
      <c r="AN13" s="439"/>
      <c r="AO13" s="439"/>
      <c r="AP13" s="439"/>
      <c r="AQ13" s="439"/>
      <c r="AR13" s="439"/>
      <c r="AS13" s="439"/>
      <c r="AT13" s="440"/>
      <c r="AU13" s="522" t="s">
        <v>137</v>
      </c>
      <c r="AV13" s="523"/>
      <c r="AW13" s="523"/>
      <c r="AX13" s="523"/>
      <c r="AY13" s="445" t="s">
        <v>138</v>
      </c>
      <c r="AZ13" s="446"/>
      <c r="BA13" s="446"/>
      <c r="BB13" s="446"/>
      <c r="BC13" s="446"/>
      <c r="BD13" s="446"/>
      <c r="BE13" s="446"/>
      <c r="BF13" s="446"/>
      <c r="BG13" s="446"/>
      <c r="BH13" s="446"/>
      <c r="BI13" s="446"/>
      <c r="BJ13" s="446"/>
      <c r="BK13" s="446"/>
      <c r="BL13" s="446"/>
      <c r="BM13" s="447"/>
      <c r="BN13" s="465">
        <v>-218260</v>
      </c>
      <c r="BO13" s="466"/>
      <c r="BP13" s="466"/>
      <c r="BQ13" s="466"/>
      <c r="BR13" s="466"/>
      <c r="BS13" s="466"/>
      <c r="BT13" s="466"/>
      <c r="BU13" s="467"/>
      <c r="BV13" s="465">
        <v>23434</v>
      </c>
      <c r="BW13" s="466"/>
      <c r="BX13" s="466"/>
      <c r="BY13" s="466"/>
      <c r="BZ13" s="466"/>
      <c r="CA13" s="466"/>
      <c r="CB13" s="466"/>
      <c r="CC13" s="467"/>
      <c r="CD13" s="474" t="s">
        <v>139</v>
      </c>
      <c r="CE13" s="475"/>
      <c r="CF13" s="475"/>
      <c r="CG13" s="475"/>
      <c r="CH13" s="475"/>
      <c r="CI13" s="475"/>
      <c r="CJ13" s="475"/>
      <c r="CK13" s="475"/>
      <c r="CL13" s="475"/>
      <c r="CM13" s="475"/>
      <c r="CN13" s="475"/>
      <c r="CO13" s="475"/>
      <c r="CP13" s="475"/>
      <c r="CQ13" s="475"/>
      <c r="CR13" s="475"/>
      <c r="CS13" s="476"/>
      <c r="CT13" s="435">
        <v>10.4</v>
      </c>
      <c r="CU13" s="436"/>
      <c r="CV13" s="436"/>
      <c r="CW13" s="436"/>
      <c r="CX13" s="436"/>
      <c r="CY13" s="436"/>
      <c r="CZ13" s="436"/>
      <c r="DA13" s="437"/>
      <c r="DB13" s="435">
        <v>8.8000000000000007</v>
      </c>
      <c r="DC13" s="436"/>
      <c r="DD13" s="436"/>
      <c r="DE13" s="436"/>
      <c r="DF13" s="436"/>
      <c r="DG13" s="436"/>
      <c r="DH13" s="436"/>
      <c r="DI13" s="437"/>
      <c r="DJ13" s="181"/>
      <c r="DK13" s="181"/>
      <c r="DL13" s="181"/>
      <c r="DM13" s="181"/>
      <c r="DN13" s="181"/>
      <c r="DO13" s="181"/>
    </row>
    <row r="14" spans="1:119" ht="18.75" customHeight="1" thickBot="1" x14ac:dyDescent="0.2">
      <c r="A14" s="182"/>
      <c r="B14" s="584"/>
      <c r="C14" s="585"/>
      <c r="D14" s="585"/>
      <c r="E14" s="585"/>
      <c r="F14" s="585"/>
      <c r="G14" s="585"/>
      <c r="H14" s="585"/>
      <c r="I14" s="585"/>
      <c r="J14" s="585"/>
      <c r="K14" s="586"/>
      <c r="L14" s="558" t="s">
        <v>140</v>
      </c>
      <c r="M14" s="599"/>
      <c r="N14" s="599"/>
      <c r="O14" s="599"/>
      <c r="P14" s="599"/>
      <c r="Q14" s="600"/>
      <c r="R14" s="568">
        <v>10034</v>
      </c>
      <c r="S14" s="569"/>
      <c r="T14" s="569"/>
      <c r="U14" s="569"/>
      <c r="V14" s="570"/>
      <c r="W14" s="571"/>
      <c r="X14" s="481"/>
      <c r="Y14" s="481"/>
      <c r="Z14" s="481"/>
      <c r="AA14" s="481"/>
      <c r="AB14" s="482"/>
      <c r="AC14" s="561">
        <v>9.3000000000000007</v>
      </c>
      <c r="AD14" s="562"/>
      <c r="AE14" s="562"/>
      <c r="AF14" s="562"/>
      <c r="AG14" s="563"/>
      <c r="AH14" s="561">
        <v>9.1999999999999993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141</v>
      </c>
      <c r="CE14" s="472"/>
      <c r="CF14" s="472"/>
      <c r="CG14" s="472"/>
      <c r="CH14" s="472"/>
      <c r="CI14" s="472"/>
      <c r="CJ14" s="472"/>
      <c r="CK14" s="472"/>
      <c r="CL14" s="472"/>
      <c r="CM14" s="472"/>
      <c r="CN14" s="472"/>
      <c r="CO14" s="472"/>
      <c r="CP14" s="472"/>
      <c r="CQ14" s="472"/>
      <c r="CR14" s="472"/>
      <c r="CS14" s="473"/>
      <c r="CT14" s="572" t="s">
        <v>142</v>
      </c>
      <c r="CU14" s="573"/>
      <c r="CV14" s="573"/>
      <c r="CW14" s="573"/>
      <c r="CX14" s="573"/>
      <c r="CY14" s="573"/>
      <c r="CZ14" s="573"/>
      <c r="DA14" s="574"/>
      <c r="DB14" s="572" t="s">
        <v>125</v>
      </c>
      <c r="DC14" s="573"/>
      <c r="DD14" s="573"/>
      <c r="DE14" s="573"/>
      <c r="DF14" s="573"/>
      <c r="DG14" s="573"/>
      <c r="DH14" s="573"/>
      <c r="DI14" s="574"/>
      <c r="DJ14" s="181"/>
      <c r="DK14" s="181"/>
      <c r="DL14" s="181"/>
      <c r="DM14" s="181"/>
      <c r="DN14" s="181"/>
      <c r="DO14" s="181"/>
    </row>
    <row r="15" spans="1:119" ht="18.75" customHeight="1" x14ac:dyDescent="0.15">
      <c r="A15" s="182"/>
      <c r="B15" s="584"/>
      <c r="C15" s="585"/>
      <c r="D15" s="585"/>
      <c r="E15" s="585"/>
      <c r="F15" s="585"/>
      <c r="G15" s="585"/>
      <c r="H15" s="585"/>
      <c r="I15" s="585"/>
      <c r="J15" s="585"/>
      <c r="K15" s="586"/>
      <c r="L15" s="192"/>
      <c r="M15" s="565" t="s">
        <v>143</v>
      </c>
      <c r="N15" s="566"/>
      <c r="O15" s="566"/>
      <c r="P15" s="566"/>
      <c r="Q15" s="567"/>
      <c r="R15" s="568">
        <v>9954</v>
      </c>
      <c r="S15" s="569"/>
      <c r="T15" s="569"/>
      <c r="U15" s="569"/>
      <c r="V15" s="570"/>
      <c r="W15" s="556" t="s">
        <v>144</v>
      </c>
      <c r="X15" s="478"/>
      <c r="Y15" s="478"/>
      <c r="Z15" s="478"/>
      <c r="AA15" s="478"/>
      <c r="AB15" s="479"/>
      <c r="AC15" s="441">
        <v>1374</v>
      </c>
      <c r="AD15" s="442"/>
      <c r="AE15" s="442"/>
      <c r="AF15" s="442"/>
      <c r="AG15" s="443"/>
      <c r="AH15" s="441">
        <v>1508</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966279</v>
      </c>
      <c r="BO15" s="461"/>
      <c r="BP15" s="461"/>
      <c r="BQ15" s="461"/>
      <c r="BR15" s="461"/>
      <c r="BS15" s="461"/>
      <c r="BT15" s="461"/>
      <c r="BU15" s="462"/>
      <c r="BV15" s="460">
        <v>936149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28.7</v>
      </c>
      <c r="AD16" s="562"/>
      <c r="AE16" s="562"/>
      <c r="AF16" s="562"/>
      <c r="AG16" s="563"/>
      <c r="AH16" s="561">
        <v>30.4</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2773701</v>
      </c>
      <c r="BO16" s="466"/>
      <c r="BP16" s="466"/>
      <c r="BQ16" s="466"/>
      <c r="BR16" s="466"/>
      <c r="BS16" s="466"/>
      <c r="BT16" s="466"/>
      <c r="BU16" s="467"/>
      <c r="BV16" s="465">
        <v>2752615</v>
      </c>
      <c r="BW16" s="466"/>
      <c r="BX16" s="466"/>
      <c r="BY16" s="466"/>
      <c r="BZ16" s="466"/>
      <c r="CA16" s="466"/>
      <c r="CB16" s="466"/>
      <c r="CC16" s="467"/>
      <c r="CD16" s="196"/>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1"/>
      <c r="DK16" s="181"/>
      <c r="DL16" s="181"/>
      <c r="DM16" s="181"/>
      <c r="DN16" s="181"/>
      <c r="DO16" s="181"/>
    </row>
    <row r="17" spans="1:119" ht="18.75" customHeight="1" thickBot="1" x14ac:dyDescent="0.2">
      <c r="A17" s="182"/>
      <c r="B17" s="587"/>
      <c r="C17" s="588"/>
      <c r="D17" s="588"/>
      <c r="E17" s="588"/>
      <c r="F17" s="588"/>
      <c r="G17" s="588"/>
      <c r="H17" s="588"/>
      <c r="I17" s="588"/>
      <c r="J17" s="588"/>
      <c r="K17" s="589"/>
      <c r="L17" s="197"/>
      <c r="M17" s="550" t="s">
        <v>150</v>
      </c>
      <c r="N17" s="551"/>
      <c r="O17" s="551"/>
      <c r="P17" s="551"/>
      <c r="Q17" s="552"/>
      <c r="R17" s="553" t="s">
        <v>151</v>
      </c>
      <c r="S17" s="554"/>
      <c r="T17" s="554"/>
      <c r="U17" s="554"/>
      <c r="V17" s="555"/>
      <c r="W17" s="556" t="s">
        <v>152</v>
      </c>
      <c r="X17" s="478"/>
      <c r="Y17" s="478"/>
      <c r="Z17" s="478"/>
      <c r="AA17" s="478"/>
      <c r="AB17" s="479"/>
      <c r="AC17" s="441">
        <v>2971</v>
      </c>
      <c r="AD17" s="442"/>
      <c r="AE17" s="442"/>
      <c r="AF17" s="442"/>
      <c r="AG17" s="443"/>
      <c r="AH17" s="441">
        <v>2988</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1210796</v>
      </c>
      <c r="BO17" s="466"/>
      <c r="BP17" s="466"/>
      <c r="BQ17" s="466"/>
      <c r="BR17" s="466"/>
      <c r="BS17" s="466"/>
      <c r="BT17" s="466"/>
      <c r="BU17" s="467"/>
      <c r="BV17" s="465">
        <v>1169945</v>
      </c>
      <c r="BW17" s="466"/>
      <c r="BX17" s="466"/>
      <c r="BY17" s="466"/>
      <c r="BZ17" s="466"/>
      <c r="CA17" s="466"/>
      <c r="CB17" s="466"/>
      <c r="CC17" s="467"/>
      <c r="CD17" s="196"/>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1"/>
      <c r="DK17" s="181"/>
      <c r="DL17" s="181"/>
      <c r="DM17" s="181"/>
      <c r="DN17" s="181"/>
      <c r="DO17" s="181"/>
    </row>
    <row r="18" spans="1:119" ht="18.75" customHeight="1" thickBot="1" x14ac:dyDescent="0.2">
      <c r="A18" s="182"/>
      <c r="B18" s="527" t="s">
        <v>154</v>
      </c>
      <c r="C18" s="528"/>
      <c r="D18" s="528"/>
      <c r="E18" s="529"/>
      <c r="F18" s="529"/>
      <c r="G18" s="529"/>
      <c r="H18" s="529"/>
      <c r="I18" s="529"/>
      <c r="J18" s="529"/>
      <c r="K18" s="529"/>
      <c r="L18" s="530">
        <v>40.159999999999997</v>
      </c>
      <c r="M18" s="530"/>
      <c r="N18" s="530"/>
      <c r="O18" s="530"/>
      <c r="P18" s="530"/>
      <c r="Q18" s="530"/>
      <c r="R18" s="531"/>
      <c r="S18" s="531"/>
      <c r="T18" s="531"/>
      <c r="U18" s="531"/>
      <c r="V18" s="532"/>
      <c r="W18" s="546"/>
      <c r="X18" s="547"/>
      <c r="Y18" s="547"/>
      <c r="Z18" s="547"/>
      <c r="AA18" s="547"/>
      <c r="AB18" s="557"/>
      <c r="AC18" s="429">
        <v>62</v>
      </c>
      <c r="AD18" s="430"/>
      <c r="AE18" s="430"/>
      <c r="AF18" s="430"/>
      <c r="AG18" s="533"/>
      <c r="AH18" s="429">
        <v>60.3</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2711862</v>
      </c>
      <c r="BO18" s="466"/>
      <c r="BP18" s="466"/>
      <c r="BQ18" s="466"/>
      <c r="BR18" s="466"/>
      <c r="BS18" s="466"/>
      <c r="BT18" s="466"/>
      <c r="BU18" s="467"/>
      <c r="BV18" s="465">
        <v>2712405</v>
      </c>
      <c r="BW18" s="466"/>
      <c r="BX18" s="466"/>
      <c r="BY18" s="466"/>
      <c r="BZ18" s="466"/>
      <c r="CA18" s="466"/>
      <c r="CB18" s="466"/>
      <c r="CC18" s="467"/>
      <c r="CD18" s="196"/>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1"/>
      <c r="DK18" s="181"/>
      <c r="DL18" s="181"/>
      <c r="DM18" s="181"/>
      <c r="DN18" s="181"/>
      <c r="DO18" s="181"/>
    </row>
    <row r="19" spans="1:119" ht="18.75" customHeight="1" thickBot="1" x14ac:dyDescent="0.2">
      <c r="A19" s="182"/>
      <c r="B19" s="527" t="s">
        <v>156</v>
      </c>
      <c r="C19" s="528"/>
      <c r="D19" s="528"/>
      <c r="E19" s="529"/>
      <c r="F19" s="529"/>
      <c r="G19" s="529"/>
      <c r="H19" s="529"/>
      <c r="I19" s="529"/>
      <c r="J19" s="529"/>
      <c r="K19" s="529"/>
      <c r="L19" s="535">
        <v>247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3678271</v>
      </c>
      <c r="BO19" s="466"/>
      <c r="BP19" s="466"/>
      <c r="BQ19" s="466"/>
      <c r="BR19" s="466"/>
      <c r="BS19" s="466"/>
      <c r="BT19" s="466"/>
      <c r="BU19" s="467"/>
      <c r="BV19" s="465">
        <v>3599727</v>
      </c>
      <c r="BW19" s="466"/>
      <c r="BX19" s="466"/>
      <c r="BY19" s="466"/>
      <c r="BZ19" s="466"/>
      <c r="CA19" s="466"/>
      <c r="CB19" s="466"/>
      <c r="CC19" s="467"/>
      <c r="CD19" s="196"/>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1"/>
      <c r="DK19" s="181"/>
      <c r="DL19" s="181"/>
      <c r="DM19" s="181"/>
      <c r="DN19" s="181"/>
      <c r="DO19" s="181"/>
    </row>
    <row r="20" spans="1:119" ht="18.75" customHeight="1" thickBot="1" x14ac:dyDescent="0.2">
      <c r="A20" s="182"/>
      <c r="B20" s="527" t="s">
        <v>158</v>
      </c>
      <c r="C20" s="528"/>
      <c r="D20" s="528"/>
      <c r="E20" s="529"/>
      <c r="F20" s="529"/>
      <c r="G20" s="529"/>
      <c r="H20" s="529"/>
      <c r="I20" s="529"/>
      <c r="J20" s="529"/>
      <c r="K20" s="529"/>
      <c r="L20" s="535">
        <v>3518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6"/>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1"/>
      <c r="DK20" s="181"/>
      <c r="DL20" s="181"/>
      <c r="DM20" s="181"/>
      <c r="DN20" s="181"/>
      <c r="DO20" s="181"/>
    </row>
    <row r="21" spans="1:119" ht="18.75" customHeight="1" x14ac:dyDescent="0.15">
      <c r="A21" s="182"/>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6"/>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1"/>
      <c r="DK21" s="181"/>
      <c r="DL21" s="181"/>
      <c r="DM21" s="181"/>
      <c r="DN21" s="181"/>
      <c r="DO21" s="181"/>
    </row>
    <row r="22" spans="1:119" ht="18.75" customHeight="1" thickBot="1" x14ac:dyDescent="0.2">
      <c r="A22" s="182"/>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6"/>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1"/>
      <c r="DK22" s="181"/>
      <c r="DL22" s="181"/>
      <c r="DM22" s="181"/>
      <c r="DN22" s="181"/>
      <c r="DO22" s="181"/>
    </row>
    <row r="23" spans="1:119" ht="18.75" customHeight="1" x14ac:dyDescent="0.15">
      <c r="A23" s="182"/>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4958615</v>
      </c>
      <c r="BO23" s="466"/>
      <c r="BP23" s="466"/>
      <c r="BQ23" s="466"/>
      <c r="BR23" s="466"/>
      <c r="BS23" s="466"/>
      <c r="BT23" s="466"/>
      <c r="BU23" s="467"/>
      <c r="BV23" s="465">
        <v>4889488</v>
      </c>
      <c r="BW23" s="466"/>
      <c r="BX23" s="466"/>
      <c r="BY23" s="466"/>
      <c r="BZ23" s="466"/>
      <c r="CA23" s="466"/>
      <c r="CB23" s="466"/>
      <c r="CC23" s="467"/>
      <c r="CD23" s="196"/>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1"/>
      <c r="DK23" s="181"/>
      <c r="DL23" s="181"/>
      <c r="DM23" s="181"/>
      <c r="DN23" s="181"/>
      <c r="DO23" s="181"/>
    </row>
    <row r="24" spans="1:119" ht="18.75" customHeight="1" thickBot="1" x14ac:dyDescent="0.2">
      <c r="A24" s="182"/>
      <c r="B24" s="497"/>
      <c r="C24" s="498"/>
      <c r="D24" s="499"/>
      <c r="E24" s="438" t="s">
        <v>167</v>
      </c>
      <c r="F24" s="439"/>
      <c r="G24" s="439"/>
      <c r="H24" s="439"/>
      <c r="I24" s="439"/>
      <c r="J24" s="439"/>
      <c r="K24" s="440"/>
      <c r="L24" s="441">
        <v>1</v>
      </c>
      <c r="M24" s="442"/>
      <c r="N24" s="442"/>
      <c r="O24" s="442"/>
      <c r="P24" s="443"/>
      <c r="Q24" s="441">
        <v>6875</v>
      </c>
      <c r="R24" s="442"/>
      <c r="S24" s="442"/>
      <c r="T24" s="442"/>
      <c r="U24" s="442"/>
      <c r="V24" s="443"/>
      <c r="W24" s="507"/>
      <c r="X24" s="498"/>
      <c r="Y24" s="499"/>
      <c r="Z24" s="438" t="s">
        <v>168</v>
      </c>
      <c r="AA24" s="439"/>
      <c r="AB24" s="439"/>
      <c r="AC24" s="439"/>
      <c r="AD24" s="439"/>
      <c r="AE24" s="439"/>
      <c r="AF24" s="439"/>
      <c r="AG24" s="440"/>
      <c r="AH24" s="441">
        <v>94</v>
      </c>
      <c r="AI24" s="442"/>
      <c r="AJ24" s="442"/>
      <c r="AK24" s="442"/>
      <c r="AL24" s="443"/>
      <c r="AM24" s="441">
        <v>269498</v>
      </c>
      <c r="AN24" s="442"/>
      <c r="AO24" s="442"/>
      <c r="AP24" s="442"/>
      <c r="AQ24" s="442"/>
      <c r="AR24" s="443"/>
      <c r="AS24" s="441">
        <v>2867</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1535375</v>
      </c>
      <c r="BO24" s="466"/>
      <c r="BP24" s="466"/>
      <c r="BQ24" s="466"/>
      <c r="BR24" s="466"/>
      <c r="BS24" s="466"/>
      <c r="BT24" s="466"/>
      <c r="BU24" s="467"/>
      <c r="BV24" s="465">
        <v>1669936</v>
      </c>
      <c r="BW24" s="466"/>
      <c r="BX24" s="466"/>
      <c r="BY24" s="466"/>
      <c r="BZ24" s="466"/>
      <c r="CA24" s="466"/>
      <c r="CB24" s="466"/>
      <c r="CC24" s="467"/>
      <c r="CD24" s="196"/>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1"/>
      <c r="DK24" s="181"/>
      <c r="DL24" s="181"/>
      <c r="DM24" s="181"/>
      <c r="DN24" s="181"/>
      <c r="DO24" s="181"/>
    </row>
    <row r="25" spans="1:119" s="181" customFormat="1" ht="18.75" customHeight="1" x14ac:dyDescent="0.15">
      <c r="A25" s="182"/>
      <c r="B25" s="497"/>
      <c r="C25" s="498"/>
      <c r="D25" s="499"/>
      <c r="E25" s="438" t="s">
        <v>170</v>
      </c>
      <c r="F25" s="439"/>
      <c r="G25" s="439"/>
      <c r="H25" s="439"/>
      <c r="I25" s="439"/>
      <c r="J25" s="439"/>
      <c r="K25" s="440"/>
      <c r="L25" s="441">
        <v>1</v>
      </c>
      <c r="M25" s="442"/>
      <c r="N25" s="442"/>
      <c r="O25" s="442"/>
      <c r="P25" s="443"/>
      <c r="Q25" s="441">
        <v>5783</v>
      </c>
      <c r="R25" s="442"/>
      <c r="S25" s="442"/>
      <c r="T25" s="442"/>
      <c r="U25" s="442"/>
      <c r="V25" s="443"/>
      <c r="W25" s="507"/>
      <c r="X25" s="498"/>
      <c r="Y25" s="499"/>
      <c r="Z25" s="438" t="s">
        <v>171</v>
      </c>
      <c r="AA25" s="439"/>
      <c r="AB25" s="439"/>
      <c r="AC25" s="439"/>
      <c r="AD25" s="439"/>
      <c r="AE25" s="439"/>
      <c r="AF25" s="439"/>
      <c r="AG25" s="440"/>
      <c r="AH25" s="441" t="s">
        <v>172</v>
      </c>
      <c r="AI25" s="442"/>
      <c r="AJ25" s="442"/>
      <c r="AK25" s="442"/>
      <c r="AL25" s="443"/>
      <c r="AM25" s="441" t="s">
        <v>172</v>
      </c>
      <c r="AN25" s="442"/>
      <c r="AO25" s="442"/>
      <c r="AP25" s="442"/>
      <c r="AQ25" s="442"/>
      <c r="AR25" s="443"/>
      <c r="AS25" s="441" t="s">
        <v>125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241146</v>
      </c>
      <c r="BO25" s="461"/>
      <c r="BP25" s="461"/>
      <c r="BQ25" s="461"/>
      <c r="BR25" s="461"/>
      <c r="BS25" s="461"/>
      <c r="BT25" s="461"/>
      <c r="BU25" s="462"/>
      <c r="BV25" s="460">
        <v>1023038</v>
      </c>
      <c r="BW25" s="461"/>
      <c r="BX25" s="461"/>
      <c r="BY25" s="461"/>
      <c r="BZ25" s="461"/>
      <c r="CA25" s="461"/>
      <c r="CB25" s="461"/>
      <c r="CC25" s="462"/>
      <c r="CD25" s="196"/>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1" customFormat="1" ht="18.75" customHeight="1" x14ac:dyDescent="0.15">
      <c r="A26" s="182"/>
      <c r="B26" s="497"/>
      <c r="C26" s="498"/>
      <c r="D26" s="499"/>
      <c r="E26" s="438" t="s">
        <v>174</v>
      </c>
      <c r="F26" s="439"/>
      <c r="G26" s="439"/>
      <c r="H26" s="439"/>
      <c r="I26" s="439"/>
      <c r="J26" s="439"/>
      <c r="K26" s="440"/>
      <c r="L26" s="441">
        <v>1</v>
      </c>
      <c r="M26" s="442"/>
      <c r="N26" s="442"/>
      <c r="O26" s="442"/>
      <c r="P26" s="443"/>
      <c r="Q26" s="441">
        <v>5264</v>
      </c>
      <c r="R26" s="442"/>
      <c r="S26" s="442"/>
      <c r="T26" s="442"/>
      <c r="U26" s="442"/>
      <c r="V26" s="443"/>
      <c r="W26" s="507"/>
      <c r="X26" s="498"/>
      <c r="Y26" s="499"/>
      <c r="Z26" s="438" t="s">
        <v>175</v>
      </c>
      <c r="AA26" s="520"/>
      <c r="AB26" s="520"/>
      <c r="AC26" s="520"/>
      <c r="AD26" s="520"/>
      <c r="AE26" s="520"/>
      <c r="AF26" s="520"/>
      <c r="AG26" s="521"/>
      <c r="AH26" s="441" t="s">
        <v>172</v>
      </c>
      <c r="AI26" s="442"/>
      <c r="AJ26" s="442"/>
      <c r="AK26" s="442"/>
      <c r="AL26" s="443"/>
      <c r="AM26" s="441" t="s">
        <v>172</v>
      </c>
      <c r="AN26" s="442"/>
      <c r="AO26" s="442"/>
      <c r="AP26" s="442"/>
      <c r="AQ26" s="442"/>
      <c r="AR26" s="443"/>
      <c r="AS26" s="441" t="s">
        <v>125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172</v>
      </c>
      <c r="BO26" s="466"/>
      <c r="BP26" s="466"/>
      <c r="BQ26" s="466"/>
      <c r="BR26" s="466"/>
      <c r="BS26" s="466"/>
      <c r="BT26" s="466"/>
      <c r="BU26" s="467"/>
      <c r="BV26" s="465" t="s">
        <v>172</v>
      </c>
      <c r="BW26" s="466"/>
      <c r="BX26" s="466"/>
      <c r="BY26" s="466"/>
      <c r="BZ26" s="466"/>
      <c r="CA26" s="466"/>
      <c r="CB26" s="466"/>
      <c r="CC26" s="467"/>
      <c r="CD26" s="196"/>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2"/>
      <c r="B27" s="497"/>
      <c r="C27" s="498"/>
      <c r="D27" s="499"/>
      <c r="E27" s="438" t="s">
        <v>177</v>
      </c>
      <c r="F27" s="439"/>
      <c r="G27" s="439"/>
      <c r="H27" s="439"/>
      <c r="I27" s="439"/>
      <c r="J27" s="439"/>
      <c r="K27" s="440"/>
      <c r="L27" s="441">
        <v>1</v>
      </c>
      <c r="M27" s="442"/>
      <c r="N27" s="442"/>
      <c r="O27" s="442"/>
      <c r="P27" s="443"/>
      <c r="Q27" s="441">
        <v>2841</v>
      </c>
      <c r="R27" s="442"/>
      <c r="S27" s="442"/>
      <c r="T27" s="442"/>
      <c r="U27" s="442"/>
      <c r="V27" s="443"/>
      <c r="W27" s="507"/>
      <c r="X27" s="498"/>
      <c r="Y27" s="499"/>
      <c r="Z27" s="438" t="s">
        <v>178</v>
      </c>
      <c r="AA27" s="439"/>
      <c r="AB27" s="439"/>
      <c r="AC27" s="439"/>
      <c r="AD27" s="439"/>
      <c r="AE27" s="439"/>
      <c r="AF27" s="439"/>
      <c r="AG27" s="440"/>
      <c r="AH27" s="441" t="s">
        <v>142</v>
      </c>
      <c r="AI27" s="442"/>
      <c r="AJ27" s="442"/>
      <c r="AK27" s="442"/>
      <c r="AL27" s="443"/>
      <c r="AM27" s="441" t="s">
        <v>172</v>
      </c>
      <c r="AN27" s="442"/>
      <c r="AO27" s="442"/>
      <c r="AP27" s="442"/>
      <c r="AQ27" s="442"/>
      <c r="AR27" s="443"/>
      <c r="AS27" s="441" t="s">
        <v>172</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172</v>
      </c>
      <c r="BO27" s="469"/>
      <c r="BP27" s="469"/>
      <c r="BQ27" s="469"/>
      <c r="BR27" s="469"/>
      <c r="BS27" s="469"/>
      <c r="BT27" s="469"/>
      <c r="BU27" s="470"/>
      <c r="BV27" s="468" t="s">
        <v>142</v>
      </c>
      <c r="BW27" s="469"/>
      <c r="BX27" s="469"/>
      <c r="BY27" s="469"/>
      <c r="BZ27" s="469"/>
      <c r="CA27" s="469"/>
      <c r="CB27" s="469"/>
      <c r="CC27" s="470"/>
      <c r="CD27" s="198"/>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1"/>
      <c r="DK27" s="181"/>
      <c r="DL27" s="181"/>
      <c r="DM27" s="181"/>
      <c r="DN27" s="181"/>
      <c r="DO27" s="181"/>
    </row>
    <row r="28" spans="1:119" ht="18.75" customHeight="1" x14ac:dyDescent="0.15">
      <c r="A28" s="182"/>
      <c r="B28" s="497"/>
      <c r="C28" s="498"/>
      <c r="D28" s="499"/>
      <c r="E28" s="438" t="s">
        <v>180</v>
      </c>
      <c r="F28" s="439"/>
      <c r="G28" s="439"/>
      <c r="H28" s="439"/>
      <c r="I28" s="439"/>
      <c r="J28" s="439"/>
      <c r="K28" s="440"/>
      <c r="L28" s="441">
        <v>1</v>
      </c>
      <c r="M28" s="442"/>
      <c r="N28" s="442"/>
      <c r="O28" s="442"/>
      <c r="P28" s="443"/>
      <c r="Q28" s="441">
        <v>2094</v>
      </c>
      <c r="R28" s="442"/>
      <c r="S28" s="442"/>
      <c r="T28" s="442"/>
      <c r="U28" s="442"/>
      <c r="V28" s="443"/>
      <c r="W28" s="507"/>
      <c r="X28" s="498"/>
      <c r="Y28" s="499"/>
      <c r="Z28" s="438" t="s">
        <v>181</v>
      </c>
      <c r="AA28" s="439"/>
      <c r="AB28" s="439"/>
      <c r="AC28" s="439"/>
      <c r="AD28" s="439"/>
      <c r="AE28" s="439"/>
      <c r="AF28" s="439"/>
      <c r="AG28" s="440"/>
      <c r="AH28" s="441" t="s">
        <v>142</v>
      </c>
      <c r="AI28" s="442"/>
      <c r="AJ28" s="442"/>
      <c r="AK28" s="442"/>
      <c r="AL28" s="443"/>
      <c r="AM28" s="441" t="s">
        <v>172</v>
      </c>
      <c r="AN28" s="442"/>
      <c r="AO28" s="442"/>
      <c r="AP28" s="442"/>
      <c r="AQ28" s="442"/>
      <c r="AR28" s="443"/>
      <c r="AS28" s="441" t="s">
        <v>172</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659342</v>
      </c>
      <c r="BO28" s="461"/>
      <c r="BP28" s="461"/>
      <c r="BQ28" s="461"/>
      <c r="BR28" s="461"/>
      <c r="BS28" s="461"/>
      <c r="BT28" s="461"/>
      <c r="BU28" s="462"/>
      <c r="BV28" s="460">
        <v>831765</v>
      </c>
      <c r="BW28" s="461"/>
      <c r="BX28" s="461"/>
      <c r="BY28" s="461"/>
      <c r="BZ28" s="461"/>
      <c r="CA28" s="461"/>
      <c r="CB28" s="461"/>
      <c r="CC28" s="462"/>
      <c r="CD28" s="196"/>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1"/>
      <c r="DK28" s="181"/>
      <c r="DL28" s="181"/>
      <c r="DM28" s="181"/>
      <c r="DN28" s="181"/>
      <c r="DO28" s="181"/>
    </row>
    <row r="29" spans="1:119" ht="18.75" customHeight="1" x14ac:dyDescent="0.15">
      <c r="A29" s="182"/>
      <c r="B29" s="497"/>
      <c r="C29" s="498"/>
      <c r="D29" s="499"/>
      <c r="E29" s="438" t="s">
        <v>183</v>
      </c>
      <c r="F29" s="439"/>
      <c r="G29" s="439"/>
      <c r="H29" s="439"/>
      <c r="I29" s="439"/>
      <c r="J29" s="439"/>
      <c r="K29" s="440"/>
      <c r="L29" s="441">
        <v>10</v>
      </c>
      <c r="M29" s="442"/>
      <c r="N29" s="442"/>
      <c r="O29" s="442"/>
      <c r="P29" s="443"/>
      <c r="Q29" s="441">
        <v>1894</v>
      </c>
      <c r="R29" s="442"/>
      <c r="S29" s="442"/>
      <c r="T29" s="442"/>
      <c r="U29" s="442"/>
      <c r="V29" s="443"/>
      <c r="W29" s="508"/>
      <c r="X29" s="509"/>
      <c r="Y29" s="510"/>
      <c r="Z29" s="438" t="s">
        <v>184</v>
      </c>
      <c r="AA29" s="439"/>
      <c r="AB29" s="439"/>
      <c r="AC29" s="439"/>
      <c r="AD29" s="439"/>
      <c r="AE29" s="439"/>
      <c r="AF29" s="439"/>
      <c r="AG29" s="440"/>
      <c r="AH29" s="441">
        <v>94</v>
      </c>
      <c r="AI29" s="442"/>
      <c r="AJ29" s="442"/>
      <c r="AK29" s="442"/>
      <c r="AL29" s="443"/>
      <c r="AM29" s="441">
        <v>269498</v>
      </c>
      <c r="AN29" s="442"/>
      <c r="AO29" s="442"/>
      <c r="AP29" s="442"/>
      <c r="AQ29" s="442"/>
      <c r="AR29" s="443"/>
      <c r="AS29" s="441">
        <v>2867</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v>115001</v>
      </c>
      <c r="BO29" s="466"/>
      <c r="BP29" s="466"/>
      <c r="BQ29" s="466"/>
      <c r="BR29" s="466"/>
      <c r="BS29" s="466"/>
      <c r="BT29" s="466"/>
      <c r="BU29" s="467"/>
      <c r="BV29" s="465">
        <v>95001</v>
      </c>
      <c r="BW29" s="466"/>
      <c r="BX29" s="466"/>
      <c r="BY29" s="466"/>
      <c r="BZ29" s="466"/>
      <c r="CA29" s="466"/>
      <c r="CB29" s="466"/>
      <c r="CC29" s="467"/>
      <c r="CD29" s="198"/>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1"/>
      <c r="DK29" s="181"/>
      <c r="DL29" s="181"/>
      <c r="DM29" s="181"/>
      <c r="DN29" s="181"/>
      <c r="DO29" s="181"/>
    </row>
    <row r="30" spans="1:119" ht="18.75" customHeight="1" thickBot="1" x14ac:dyDescent="0.2">
      <c r="A30" s="182"/>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840314</v>
      </c>
      <c r="BO30" s="469"/>
      <c r="BP30" s="469"/>
      <c r="BQ30" s="469"/>
      <c r="BR30" s="469"/>
      <c r="BS30" s="469"/>
      <c r="BT30" s="469"/>
      <c r="BU30" s="470"/>
      <c r="BV30" s="468">
        <v>1097129</v>
      </c>
      <c r="BW30" s="469"/>
      <c r="BX30" s="469"/>
      <c r="BY30" s="469"/>
      <c r="BZ30" s="469"/>
      <c r="CA30" s="469"/>
      <c r="CB30" s="469"/>
      <c r="CC30" s="470"/>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187</v>
      </c>
      <c r="D32" s="209"/>
      <c r="E32" s="209"/>
      <c r="F32" s="206"/>
      <c r="G32" s="206"/>
      <c r="H32" s="206"/>
      <c r="I32" s="206"/>
      <c r="J32" s="206"/>
      <c r="K32" s="206"/>
      <c r="L32" s="206"/>
      <c r="M32" s="206"/>
      <c r="N32" s="206"/>
      <c r="O32" s="206"/>
      <c r="P32" s="206"/>
      <c r="Q32" s="206"/>
      <c r="R32" s="206"/>
      <c r="S32" s="206"/>
      <c r="T32" s="206"/>
      <c r="U32" s="206" t="s">
        <v>188</v>
      </c>
      <c r="V32" s="206"/>
      <c r="W32" s="206"/>
      <c r="X32" s="206"/>
      <c r="Y32" s="206"/>
      <c r="Z32" s="206"/>
      <c r="AA32" s="206"/>
      <c r="AB32" s="206"/>
      <c r="AC32" s="206"/>
      <c r="AD32" s="206"/>
      <c r="AE32" s="206"/>
      <c r="AF32" s="206"/>
      <c r="AG32" s="206"/>
      <c r="AH32" s="206"/>
      <c r="AI32" s="206"/>
      <c r="AJ32" s="206"/>
      <c r="AK32" s="206"/>
      <c r="AL32" s="206"/>
      <c r="AM32" s="210" t="s">
        <v>189</v>
      </c>
      <c r="AN32" s="206"/>
      <c r="AO32" s="206"/>
      <c r="AP32" s="206"/>
      <c r="AQ32" s="206"/>
      <c r="AR32" s="206"/>
      <c r="AS32" s="210"/>
      <c r="AT32" s="210"/>
      <c r="AU32" s="210"/>
      <c r="AV32" s="210"/>
      <c r="AW32" s="210"/>
      <c r="AX32" s="210"/>
      <c r="AY32" s="210"/>
      <c r="AZ32" s="210"/>
      <c r="BA32" s="210"/>
      <c r="BB32" s="206"/>
      <c r="BC32" s="210"/>
      <c r="BD32" s="206"/>
      <c r="BE32" s="210" t="s">
        <v>190</v>
      </c>
      <c r="BF32" s="206"/>
      <c r="BG32" s="206"/>
      <c r="BH32" s="206"/>
      <c r="BI32" s="206"/>
      <c r="BJ32" s="210"/>
      <c r="BK32" s="210"/>
      <c r="BL32" s="210"/>
      <c r="BM32" s="210"/>
      <c r="BN32" s="210"/>
      <c r="BO32" s="210"/>
      <c r="BP32" s="210"/>
      <c r="BQ32" s="210"/>
      <c r="BR32" s="206"/>
      <c r="BS32" s="206"/>
      <c r="BT32" s="206"/>
      <c r="BU32" s="206"/>
      <c r="BV32" s="206"/>
      <c r="BW32" s="206" t="s">
        <v>191</v>
      </c>
      <c r="BX32" s="206"/>
      <c r="BY32" s="206"/>
      <c r="BZ32" s="206"/>
      <c r="CA32" s="206"/>
      <c r="CB32" s="210"/>
      <c r="CC32" s="210"/>
      <c r="CD32" s="210"/>
      <c r="CE32" s="210"/>
      <c r="CF32" s="210"/>
      <c r="CG32" s="210"/>
      <c r="CH32" s="210"/>
      <c r="CI32" s="210"/>
      <c r="CJ32" s="210"/>
      <c r="CK32" s="210"/>
      <c r="CL32" s="210"/>
      <c r="CM32" s="210"/>
      <c r="CN32" s="210"/>
      <c r="CO32" s="210" t="s">
        <v>192</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28" t="s">
        <v>193</v>
      </c>
      <c r="D33" s="428"/>
      <c r="E33" s="427" t="s">
        <v>194</v>
      </c>
      <c r="F33" s="427"/>
      <c r="G33" s="427"/>
      <c r="H33" s="427"/>
      <c r="I33" s="427"/>
      <c r="J33" s="427"/>
      <c r="K33" s="427"/>
      <c r="L33" s="427"/>
      <c r="M33" s="427"/>
      <c r="N33" s="427"/>
      <c r="O33" s="427"/>
      <c r="P33" s="427"/>
      <c r="Q33" s="427"/>
      <c r="R33" s="427"/>
      <c r="S33" s="427"/>
      <c r="T33" s="211"/>
      <c r="U33" s="428" t="s">
        <v>193</v>
      </c>
      <c r="V33" s="428"/>
      <c r="W33" s="427" t="s">
        <v>194</v>
      </c>
      <c r="X33" s="427"/>
      <c r="Y33" s="427"/>
      <c r="Z33" s="427"/>
      <c r="AA33" s="427"/>
      <c r="AB33" s="427"/>
      <c r="AC33" s="427"/>
      <c r="AD33" s="427"/>
      <c r="AE33" s="427"/>
      <c r="AF33" s="427"/>
      <c r="AG33" s="427"/>
      <c r="AH33" s="427"/>
      <c r="AI33" s="427"/>
      <c r="AJ33" s="427"/>
      <c r="AK33" s="427"/>
      <c r="AL33" s="211"/>
      <c r="AM33" s="428" t="s">
        <v>193</v>
      </c>
      <c r="AN33" s="428"/>
      <c r="AO33" s="427" t="s">
        <v>195</v>
      </c>
      <c r="AP33" s="427"/>
      <c r="AQ33" s="427"/>
      <c r="AR33" s="427"/>
      <c r="AS33" s="427"/>
      <c r="AT33" s="427"/>
      <c r="AU33" s="427"/>
      <c r="AV33" s="427"/>
      <c r="AW33" s="427"/>
      <c r="AX33" s="427"/>
      <c r="AY33" s="427"/>
      <c r="AZ33" s="427"/>
      <c r="BA33" s="427"/>
      <c r="BB33" s="427"/>
      <c r="BC33" s="427"/>
      <c r="BD33" s="212"/>
      <c r="BE33" s="427" t="s">
        <v>196</v>
      </c>
      <c r="BF33" s="427"/>
      <c r="BG33" s="427" t="s">
        <v>197</v>
      </c>
      <c r="BH33" s="427"/>
      <c r="BI33" s="427"/>
      <c r="BJ33" s="427"/>
      <c r="BK33" s="427"/>
      <c r="BL33" s="427"/>
      <c r="BM33" s="427"/>
      <c r="BN33" s="427"/>
      <c r="BO33" s="427"/>
      <c r="BP33" s="427"/>
      <c r="BQ33" s="427"/>
      <c r="BR33" s="427"/>
      <c r="BS33" s="427"/>
      <c r="BT33" s="427"/>
      <c r="BU33" s="427"/>
      <c r="BV33" s="212"/>
      <c r="BW33" s="428" t="s">
        <v>196</v>
      </c>
      <c r="BX33" s="428"/>
      <c r="BY33" s="427" t="s">
        <v>198</v>
      </c>
      <c r="BZ33" s="427"/>
      <c r="CA33" s="427"/>
      <c r="CB33" s="427"/>
      <c r="CC33" s="427"/>
      <c r="CD33" s="427"/>
      <c r="CE33" s="427"/>
      <c r="CF33" s="427"/>
      <c r="CG33" s="427"/>
      <c r="CH33" s="427"/>
      <c r="CI33" s="427"/>
      <c r="CJ33" s="427"/>
      <c r="CK33" s="427"/>
      <c r="CL33" s="427"/>
      <c r="CM33" s="427"/>
      <c r="CN33" s="211"/>
      <c r="CO33" s="428" t="s">
        <v>199</v>
      </c>
      <c r="CP33" s="428"/>
      <c r="CQ33" s="427" t="s">
        <v>200</v>
      </c>
      <c r="CR33" s="427"/>
      <c r="CS33" s="427"/>
      <c r="CT33" s="427"/>
      <c r="CU33" s="427"/>
      <c r="CV33" s="427"/>
      <c r="CW33" s="427"/>
      <c r="CX33" s="427"/>
      <c r="CY33" s="427"/>
      <c r="CZ33" s="427"/>
      <c r="DA33" s="427"/>
      <c r="DB33" s="427"/>
      <c r="DC33" s="427"/>
      <c r="DD33" s="427"/>
      <c r="DE33" s="427"/>
      <c r="DF33" s="211"/>
      <c r="DG33" s="426" t="s">
        <v>201</v>
      </c>
      <c r="DH33" s="426"/>
      <c r="DI33" s="213"/>
      <c r="DJ33" s="181"/>
      <c r="DK33" s="181"/>
      <c r="DL33" s="181"/>
      <c r="DM33" s="181"/>
      <c r="DN33" s="181"/>
      <c r="DO33" s="181"/>
    </row>
    <row r="34" spans="1:119" ht="32.25" customHeight="1" x14ac:dyDescent="0.15">
      <c r="A34" s="182"/>
      <c r="B34" s="208"/>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09"/>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09"/>
      <c r="AM34" s="424">
        <f>IF(AO34="","",MAX(C34:D43,U34:V43)+1)</f>
        <v>5</v>
      </c>
      <c r="AN34" s="424"/>
      <c r="AO34" s="423" t="str">
        <f>IF('各会計、関係団体の財政状況及び健全化判断比率'!B30="","",'各会計、関係団体の財政状況及び健全化判断比率'!B30)</f>
        <v>水道事業会計</v>
      </c>
      <c r="AP34" s="423"/>
      <c r="AQ34" s="423"/>
      <c r="AR34" s="423"/>
      <c r="AS34" s="423"/>
      <c r="AT34" s="423"/>
      <c r="AU34" s="423"/>
      <c r="AV34" s="423"/>
      <c r="AW34" s="423"/>
      <c r="AX34" s="423"/>
      <c r="AY34" s="423"/>
      <c r="AZ34" s="423"/>
      <c r="BA34" s="423"/>
      <c r="BB34" s="423"/>
      <c r="BC34" s="423"/>
      <c r="BD34" s="209"/>
      <c r="BE34" s="424">
        <f>IF(BG34="","",MAX(C34:D43,U34:V43,AM34:AN43)+1)</f>
        <v>6</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09"/>
      <c r="BW34" s="424">
        <f>IF(BY34="","",MAX(C34:D43,U34:V43,AM34:AN43,BE34:BF43)+1)</f>
        <v>8</v>
      </c>
      <c r="BX34" s="424"/>
      <c r="BY34" s="423" t="str">
        <f>IF('各会計、関係団体の財政状況及び健全化判断比率'!B68="","",'各会計、関係団体の財政状況及び健全化判断比率'!B68)</f>
        <v>北アルプス広域連合</v>
      </c>
      <c r="BZ34" s="423"/>
      <c r="CA34" s="423"/>
      <c r="CB34" s="423"/>
      <c r="CC34" s="423"/>
      <c r="CD34" s="423"/>
      <c r="CE34" s="423"/>
      <c r="CF34" s="423"/>
      <c r="CG34" s="423"/>
      <c r="CH34" s="423"/>
      <c r="CI34" s="423"/>
      <c r="CJ34" s="423"/>
      <c r="CK34" s="423"/>
      <c r="CL34" s="423"/>
      <c r="CM34" s="423"/>
      <c r="CN34" s="209"/>
      <c r="CO34" s="424">
        <f>IF(CQ34="","",MAX(C34:D43,U34:V43,AM34:AN43,BE34:BF43,BW34:BX43)+1)</f>
        <v>18</v>
      </c>
      <c r="CP34" s="424"/>
      <c r="CQ34" s="423" t="str">
        <f>IF('各会計、関係団体の財政状況及び健全化判断比率'!BS7="","",'各会計、関係団体の財政状況及び健全化判断比率'!BS7)</f>
        <v>池田町土地開発公社</v>
      </c>
      <c r="CR34" s="423"/>
      <c r="CS34" s="423"/>
      <c r="CT34" s="423"/>
      <c r="CU34" s="423"/>
      <c r="CV34" s="423"/>
      <c r="CW34" s="423"/>
      <c r="CX34" s="423"/>
      <c r="CY34" s="423"/>
      <c r="CZ34" s="423"/>
      <c r="DA34" s="423"/>
      <c r="DB34" s="423"/>
      <c r="DC34" s="423"/>
      <c r="DD34" s="423"/>
      <c r="DE34" s="423"/>
      <c r="DF34" s="206"/>
      <c r="DG34" s="425" t="str">
        <f>IF('各会計、関係団体の財政状況及び健全化判断比率'!BR7="","",'各会計、関係団体の財政状況及び健全化判断比率'!BR7)</f>
        <v/>
      </c>
      <c r="DH34" s="425"/>
      <c r="DI34" s="213"/>
      <c r="DJ34" s="181"/>
      <c r="DK34" s="181"/>
      <c r="DL34" s="181"/>
      <c r="DM34" s="181"/>
      <c r="DN34" s="181"/>
      <c r="DO34" s="181"/>
    </row>
    <row r="35" spans="1:119" ht="32.25" customHeight="1" x14ac:dyDescent="0.15">
      <c r="A35" s="182"/>
      <c r="B35" s="208"/>
      <c r="C35" s="424">
        <f>IF(E35="","",C34+1)</f>
        <v>2</v>
      </c>
      <c r="D35" s="424"/>
      <c r="E35" s="423" t="str">
        <f>IF('各会計、関係団体の財政状況及び健全化判断比率'!B8="","",'各会計、関係団体の財政状況及び健全化判断比率'!B8)</f>
        <v>工場誘致等特別会計</v>
      </c>
      <c r="F35" s="423"/>
      <c r="G35" s="423"/>
      <c r="H35" s="423"/>
      <c r="I35" s="423"/>
      <c r="J35" s="423"/>
      <c r="K35" s="423"/>
      <c r="L35" s="423"/>
      <c r="M35" s="423"/>
      <c r="N35" s="423"/>
      <c r="O35" s="423"/>
      <c r="P35" s="423"/>
      <c r="Q35" s="423"/>
      <c r="R35" s="423"/>
      <c r="S35" s="423"/>
      <c r="T35" s="209"/>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09"/>
      <c r="AM35" s="424" t="str">
        <f t="shared" ref="AM35:AM43" si="0">IF(AO35="","",AM34+1)</f>
        <v/>
      </c>
      <c r="AN35" s="424"/>
      <c r="AO35" s="423"/>
      <c r="AP35" s="423"/>
      <c r="AQ35" s="423"/>
      <c r="AR35" s="423"/>
      <c r="AS35" s="423"/>
      <c r="AT35" s="423"/>
      <c r="AU35" s="423"/>
      <c r="AV35" s="423"/>
      <c r="AW35" s="423"/>
      <c r="AX35" s="423"/>
      <c r="AY35" s="423"/>
      <c r="AZ35" s="423"/>
      <c r="BA35" s="423"/>
      <c r="BB35" s="423"/>
      <c r="BC35" s="423"/>
      <c r="BD35" s="209"/>
      <c r="BE35" s="424">
        <f t="shared" ref="BE35:BE43" si="1">IF(BG35="","",BE34+1)</f>
        <v>7</v>
      </c>
      <c r="BF35" s="424"/>
      <c r="BG35" s="423" t="str">
        <f>IF('各会計、関係団体の財政状況及び健全化判断比率'!B32="","",'各会計、関係団体の財政状況及び健全化判断比率'!B32)</f>
        <v>下水道事業特別会計</v>
      </c>
      <c r="BH35" s="423"/>
      <c r="BI35" s="423"/>
      <c r="BJ35" s="423"/>
      <c r="BK35" s="423"/>
      <c r="BL35" s="423"/>
      <c r="BM35" s="423"/>
      <c r="BN35" s="423"/>
      <c r="BO35" s="423"/>
      <c r="BP35" s="423"/>
      <c r="BQ35" s="423"/>
      <c r="BR35" s="423"/>
      <c r="BS35" s="423"/>
      <c r="BT35" s="423"/>
      <c r="BU35" s="423"/>
      <c r="BV35" s="209"/>
      <c r="BW35" s="424">
        <f t="shared" ref="BW35:BW43" si="2">IF(BY35="","",BW34+1)</f>
        <v>9</v>
      </c>
      <c r="BX35" s="424"/>
      <c r="BY35" s="423" t="str">
        <f>IF('各会計、関係団体の財政状況及び健全化判断比率'!B69="","",'各会計、関係団体の財政状況及び健全化判断比率'!B69)</f>
        <v>（一般会計）</v>
      </c>
      <c r="BZ35" s="423"/>
      <c r="CA35" s="423"/>
      <c r="CB35" s="423"/>
      <c r="CC35" s="423"/>
      <c r="CD35" s="423"/>
      <c r="CE35" s="423"/>
      <c r="CF35" s="423"/>
      <c r="CG35" s="423"/>
      <c r="CH35" s="423"/>
      <c r="CI35" s="423"/>
      <c r="CJ35" s="423"/>
      <c r="CK35" s="423"/>
      <c r="CL35" s="423"/>
      <c r="CM35" s="423"/>
      <c r="CN35" s="209"/>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6"/>
      <c r="DG35" s="425" t="str">
        <f>IF('各会計、関係団体の財政状況及び健全化判断比率'!BR8="","",'各会計、関係団体の財政状況及び健全化判断比率'!BR8)</f>
        <v/>
      </c>
      <c r="DH35" s="425"/>
      <c r="DI35" s="213"/>
      <c r="DJ35" s="181"/>
      <c r="DK35" s="181"/>
      <c r="DL35" s="181"/>
      <c r="DM35" s="181"/>
      <c r="DN35" s="181"/>
      <c r="DO35" s="181"/>
    </row>
    <row r="36" spans="1:119" ht="32.25" customHeight="1" x14ac:dyDescent="0.15">
      <c r="A36" s="182"/>
      <c r="B36" s="208"/>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09"/>
      <c r="U36" s="424" t="str">
        <f t="shared" ref="U36:U43" si="4">IF(W36="","",U35+1)</f>
        <v/>
      </c>
      <c r="V36" s="424"/>
      <c r="W36" s="423"/>
      <c r="X36" s="423"/>
      <c r="Y36" s="423"/>
      <c r="Z36" s="423"/>
      <c r="AA36" s="423"/>
      <c r="AB36" s="423"/>
      <c r="AC36" s="423"/>
      <c r="AD36" s="423"/>
      <c r="AE36" s="423"/>
      <c r="AF36" s="423"/>
      <c r="AG36" s="423"/>
      <c r="AH36" s="423"/>
      <c r="AI36" s="423"/>
      <c r="AJ36" s="423"/>
      <c r="AK36" s="423"/>
      <c r="AL36" s="209"/>
      <c r="AM36" s="424" t="str">
        <f t="shared" si="0"/>
        <v/>
      </c>
      <c r="AN36" s="424"/>
      <c r="AO36" s="423"/>
      <c r="AP36" s="423"/>
      <c r="AQ36" s="423"/>
      <c r="AR36" s="423"/>
      <c r="AS36" s="423"/>
      <c r="AT36" s="423"/>
      <c r="AU36" s="423"/>
      <c r="AV36" s="423"/>
      <c r="AW36" s="423"/>
      <c r="AX36" s="423"/>
      <c r="AY36" s="423"/>
      <c r="AZ36" s="423"/>
      <c r="BA36" s="423"/>
      <c r="BB36" s="423"/>
      <c r="BC36" s="423"/>
      <c r="BD36" s="209"/>
      <c r="BE36" s="424" t="str">
        <f t="shared" si="1"/>
        <v/>
      </c>
      <c r="BF36" s="424"/>
      <c r="BG36" s="423"/>
      <c r="BH36" s="423"/>
      <c r="BI36" s="423"/>
      <c r="BJ36" s="423"/>
      <c r="BK36" s="423"/>
      <c r="BL36" s="423"/>
      <c r="BM36" s="423"/>
      <c r="BN36" s="423"/>
      <c r="BO36" s="423"/>
      <c r="BP36" s="423"/>
      <c r="BQ36" s="423"/>
      <c r="BR36" s="423"/>
      <c r="BS36" s="423"/>
      <c r="BT36" s="423"/>
      <c r="BU36" s="423"/>
      <c r="BV36" s="209"/>
      <c r="BW36" s="424">
        <f t="shared" si="2"/>
        <v>10</v>
      </c>
      <c r="BX36" s="424"/>
      <c r="BY36" s="423" t="str">
        <f>IF('各会計、関係団体の財政状況及び健全化判断比率'!B70="","",'各会計、関係団体の財政状況及び健全化判断比率'!B70)</f>
        <v>（ふるさと市町村圏事業特別会計）</v>
      </c>
      <c r="BZ36" s="423"/>
      <c r="CA36" s="423"/>
      <c r="CB36" s="423"/>
      <c r="CC36" s="423"/>
      <c r="CD36" s="423"/>
      <c r="CE36" s="423"/>
      <c r="CF36" s="423"/>
      <c r="CG36" s="423"/>
      <c r="CH36" s="423"/>
      <c r="CI36" s="423"/>
      <c r="CJ36" s="423"/>
      <c r="CK36" s="423"/>
      <c r="CL36" s="423"/>
      <c r="CM36" s="423"/>
      <c r="CN36" s="209"/>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6"/>
      <c r="DG36" s="425" t="str">
        <f>IF('各会計、関係団体の財政状況及び健全化判断比率'!BR9="","",'各会計、関係団体の財政状況及び健全化判断比率'!BR9)</f>
        <v/>
      </c>
      <c r="DH36" s="425"/>
      <c r="DI36" s="213"/>
      <c r="DJ36" s="181"/>
      <c r="DK36" s="181"/>
      <c r="DL36" s="181"/>
      <c r="DM36" s="181"/>
      <c r="DN36" s="181"/>
      <c r="DO36" s="181"/>
    </row>
    <row r="37" spans="1:119" ht="32.25" customHeight="1" x14ac:dyDescent="0.15">
      <c r="A37" s="182"/>
      <c r="B37" s="208"/>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09"/>
      <c r="U37" s="424" t="str">
        <f t="shared" si="4"/>
        <v/>
      </c>
      <c r="V37" s="424"/>
      <c r="W37" s="423"/>
      <c r="X37" s="423"/>
      <c r="Y37" s="423"/>
      <c r="Z37" s="423"/>
      <c r="AA37" s="423"/>
      <c r="AB37" s="423"/>
      <c r="AC37" s="423"/>
      <c r="AD37" s="423"/>
      <c r="AE37" s="423"/>
      <c r="AF37" s="423"/>
      <c r="AG37" s="423"/>
      <c r="AH37" s="423"/>
      <c r="AI37" s="423"/>
      <c r="AJ37" s="423"/>
      <c r="AK37" s="423"/>
      <c r="AL37" s="209"/>
      <c r="AM37" s="424" t="str">
        <f t="shared" si="0"/>
        <v/>
      </c>
      <c r="AN37" s="424"/>
      <c r="AO37" s="423"/>
      <c r="AP37" s="423"/>
      <c r="AQ37" s="423"/>
      <c r="AR37" s="423"/>
      <c r="AS37" s="423"/>
      <c r="AT37" s="423"/>
      <c r="AU37" s="423"/>
      <c r="AV37" s="423"/>
      <c r="AW37" s="423"/>
      <c r="AX37" s="423"/>
      <c r="AY37" s="423"/>
      <c r="AZ37" s="423"/>
      <c r="BA37" s="423"/>
      <c r="BB37" s="423"/>
      <c r="BC37" s="423"/>
      <c r="BD37" s="209"/>
      <c r="BE37" s="424" t="str">
        <f t="shared" si="1"/>
        <v/>
      </c>
      <c r="BF37" s="424"/>
      <c r="BG37" s="423"/>
      <c r="BH37" s="423"/>
      <c r="BI37" s="423"/>
      <c r="BJ37" s="423"/>
      <c r="BK37" s="423"/>
      <c r="BL37" s="423"/>
      <c r="BM37" s="423"/>
      <c r="BN37" s="423"/>
      <c r="BO37" s="423"/>
      <c r="BP37" s="423"/>
      <c r="BQ37" s="423"/>
      <c r="BR37" s="423"/>
      <c r="BS37" s="423"/>
      <c r="BT37" s="423"/>
      <c r="BU37" s="423"/>
      <c r="BV37" s="209"/>
      <c r="BW37" s="424">
        <f t="shared" si="2"/>
        <v>11</v>
      </c>
      <c r="BX37" s="424"/>
      <c r="BY37" s="423" t="str">
        <f>IF('各会計、関係団体の財政状況及び健全化判断比率'!B71="","",'各会計、関係団体の財政状況及び健全化判断比率'!B71)</f>
        <v>（介護老人保健施設事業特別会計）</v>
      </c>
      <c r="BZ37" s="423"/>
      <c r="CA37" s="423"/>
      <c r="CB37" s="423"/>
      <c r="CC37" s="423"/>
      <c r="CD37" s="423"/>
      <c r="CE37" s="423"/>
      <c r="CF37" s="423"/>
      <c r="CG37" s="423"/>
      <c r="CH37" s="423"/>
      <c r="CI37" s="423"/>
      <c r="CJ37" s="423"/>
      <c r="CK37" s="423"/>
      <c r="CL37" s="423"/>
      <c r="CM37" s="423"/>
      <c r="CN37" s="209"/>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6"/>
      <c r="DG37" s="425" t="str">
        <f>IF('各会計、関係団体の財政状況及び健全化判断比率'!BR10="","",'各会計、関係団体の財政状況及び健全化判断比率'!BR10)</f>
        <v/>
      </c>
      <c r="DH37" s="425"/>
      <c r="DI37" s="213"/>
      <c r="DJ37" s="181"/>
      <c r="DK37" s="181"/>
      <c r="DL37" s="181"/>
      <c r="DM37" s="181"/>
      <c r="DN37" s="181"/>
      <c r="DO37" s="181"/>
    </row>
    <row r="38" spans="1:119" ht="32.25" customHeight="1" x14ac:dyDescent="0.15">
      <c r="A38" s="182"/>
      <c r="B38" s="208"/>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09"/>
      <c r="U38" s="424" t="str">
        <f t="shared" si="4"/>
        <v/>
      </c>
      <c r="V38" s="424"/>
      <c r="W38" s="423"/>
      <c r="X38" s="423"/>
      <c r="Y38" s="423"/>
      <c r="Z38" s="423"/>
      <c r="AA38" s="423"/>
      <c r="AB38" s="423"/>
      <c r="AC38" s="423"/>
      <c r="AD38" s="423"/>
      <c r="AE38" s="423"/>
      <c r="AF38" s="423"/>
      <c r="AG38" s="423"/>
      <c r="AH38" s="423"/>
      <c r="AI38" s="423"/>
      <c r="AJ38" s="423"/>
      <c r="AK38" s="423"/>
      <c r="AL38" s="209"/>
      <c r="AM38" s="424" t="str">
        <f t="shared" si="0"/>
        <v/>
      </c>
      <c r="AN38" s="424"/>
      <c r="AO38" s="423"/>
      <c r="AP38" s="423"/>
      <c r="AQ38" s="423"/>
      <c r="AR38" s="423"/>
      <c r="AS38" s="423"/>
      <c r="AT38" s="423"/>
      <c r="AU38" s="423"/>
      <c r="AV38" s="423"/>
      <c r="AW38" s="423"/>
      <c r="AX38" s="423"/>
      <c r="AY38" s="423"/>
      <c r="AZ38" s="423"/>
      <c r="BA38" s="423"/>
      <c r="BB38" s="423"/>
      <c r="BC38" s="423"/>
      <c r="BD38" s="209"/>
      <c r="BE38" s="424" t="str">
        <f t="shared" si="1"/>
        <v/>
      </c>
      <c r="BF38" s="424"/>
      <c r="BG38" s="423"/>
      <c r="BH38" s="423"/>
      <c r="BI38" s="423"/>
      <c r="BJ38" s="423"/>
      <c r="BK38" s="423"/>
      <c r="BL38" s="423"/>
      <c r="BM38" s="423"/>
      <c r="BN38" s="423"/>
      <c r="BO38" s="423"/>
      <c r="BP38" s="423"/>
      <c r="BQ38" s="423"/>
      <c r="BR38" s="423"/>
      <c r="BS38" s="423"/>
      <c r="BT38" s="423"/>
      <c r="BU38" s="423"/>
      <c r="BV38" s="209"/>
      <c r="BW38" s="424">
        <f t="shared" si="2"/>
        <v>12</v>
      </c>
      <c r="BX38" s="424"/>
      <c r="BY38" s="423" t="str">
        <f>IF('各会計、関係団体の財政状況及び健全化判断比率'!B72="","",'各会計、関係団体の財政状況及び健全化判断比率'!B72)</f>
        <v>（介護保険事業特別会計）</v>
      </c>
      <c r="BZ38" s="423"/>
      <c r="CA38" s="423"/>
      <c r="CB38" s="423"/>
      <c r="CC38" s="423"/>
      <c r="CD38" s="423"/>
      <c r="CE38" s="423"/>
      <c r="CF38" s="423"/>
      <c r="CG38" s="423"/>
      <c r="CH38" s="423"/>
      <c r="CI38" s="423"/>
      <c r="CJ38" s="423"/>
      <c r="CK38" s="423"/>
      <c r="CL38" s="423"/>
      <c r="CM38" s="423"/>
      <c r="CN38" s="209"/>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6"/>
      <c r="DG38" s="425" t="str">
        <f>IF('各会計、関係団体の財政状況及び健全化判断比率'!BR11="","",'各会計、関係団体の財政状況及び健全化判断比率'!BR11)</f>
        <v/>
      </c>
      <c r="DH38" s="425"/>
      <c r="DI38" s="213"/>
      <c r="DJ38" s="181"/>
      <c r="DK38" s="181"/>
      <c r="DL38" s="181"/>
      <c r="DM38" s="181"/>
      <c r="DN38" s="181"/>
      <c r="DO38" s="181"/>
    </row>
    <row r="39" spans="1:119" ht="32.25" customHeight="1" x14ac:dyDescent="0.15">
      <c r="A39" s="182"/>
      <c r="B39" s="208"/>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09"/>
      <c r="U39" s="424" t="str">
        <f t="shared" si="4"/>
        <v/>
      </c>
      <c r="V39" s="424"/>
      <c r="W39" s="423"/>
      <c r="X39" s="423"/>
      <c r="Y39" s="423"/>
      <c r="Z39" s="423"/>
      <c r="AA39" s="423"/>
      <c r="AB39" s="423"/>
      <c r="AC39" s="423"/>
      <c r="AD39" s="423"/>
      <c r="AE39" s="423"/>
      <c r="AF39" s="423"/>
      <c r="AG39" s="423"/>
      <c r="AH39" s="423"/>
      <c r="AI39" s="423"/>
      <c r="AJ39" s="423"/>
      <c r="AK39" s="423"/>
      <c r="AL39" s="209"/>
      <c r="AM39" s="424" t="str">
        <f t="shared" si="0"/>
        <v/>
      </c>
      <c r="AN39" s="424"/>
      <c r="AO39" s="423"/>
      <c r="AP39" s="423"/>
      <c r="AQ39" s="423"/>
      <c r="AR39" s="423"/>
      <c r="AS39" s="423"/>
      <c r="AT39" s="423"/>
      <c r="AU39" s="423"/>
      <c r="AV39" s="423"/>
      <c r="AW39" s="423"/>
      <c r="AX39" s="423"/>
      <c r="AY39" s="423"/>
      <c r="AZ39" s="423"/>
      <c r="BA39" s="423"/>
      <c r="BB39" s="423"/>
      <c r="BC39" s="423"/>
      <c r="BD39" s="209"/>
      <c r="BE39" s="424" t="str">
        <f t="shared" si="1"/>
        <v/>
      </c>
      <c r="BF39" s="424"/>
      <c r="BG39" s="423"/>
      <c r="BH39" s="423"/>
      <c r="BI39" s="423"/>
      <c r="BJ39" s="423"/>
      <c r="BK39" s="423"/>
      <c r="BL39" s="423"/>
      <c r="BM39" s="423"/>
      <c r="BN39" s="423"/>
      <c r="BO39" s="423"/>
      <c r="BP39" s="423"/>
      <c r="BQ39" s="423"/>
      <c r="BR39" s="423"/>
      <c r="BS39" s="423"/>
      <c r="BT39" s="423"/>
      <c r="BU39" s="423"/>
      <c r="BV39" s="209"/>
      <c r="BW39" s="424">
        <f t="shared" si="2"/>
        <v>13</v>
      </c>
      <c r="BX39" s="424"/>
      <c r="BY39" s="423" t="str">
        <f>IF('各会計、関係団体の財政状況及び健全化判断比率'!B73="","",'各会計、関係団体の財政状況及び健全化判断比率'!B73)</f>
        <v>（平日夜間救急医療事業特別会計）</v>
      </c>
      <c r="BZ39" s="423"/>
      <c r="CA39" s="423"/>
      <c r="CB39" s="423"/>
      <c r="CC39" s="423"/>
      <c r="CD39" s="423"/>
      <c r="CE39" s="423"/>
      <c r="CF39" s="423"/>
      <c r="CG39" s="423"/>
      <c r="CH39" s="423"/>
      <c r="CI39" s="423"/>
      <c r="CJ39" s="423"/>
      <c r="CK39" s="423"/>
      <c r="CL39" s="423"/>
      <c r="CM39" s="423"/>
      <c r="CN39" s="209"/>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6"/>
      <c r="DG39" s="425" t="str">
        <f>IF('各会計、関係団体の財政状況及び健全化判断比率'!BR12="","",'各会計、関係団体の財政状況及び健全化判断比率'!BR12)</f>
        <v/>
      </c>
      <c r="DH39" s="425"/>
      <c r="DI39" s="213"/>
      <c r="DJ39" s="181"/>
      <c r="DK39" s="181"/>
      <c r="DL39" s="181"/>
      <c r="DM39" s="181"/>
      <c r="DN39" s="181"/>
      <c r="DO39" s="181"/>
    </row>
    <row r="40" spans="1:119" ht="32.25" customHeight="1" x14ac:dyDescent="0.15">
      <c r="A40" s="182"/>
      <c r="B40" s="208"/>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09"/>
      <c r="U40" s="424" t="str">
        <f t="shared" si="4"/>
        <v/>
      </c>
      <c r="V40" s="424"/>
      <c r="W40" s="423"/>
      <c r="X40" s="423"/>
      <c r="Y40" s="423"/>
      <c r="Z40" s="423"/>
      <c r="AA40" s="423"/>
      <c r="AB40" s="423"/>
      <c r="AC40" s="423"/>
      <c r="AD40" s="423"/>
      <c r="AE40" s="423"/>
      <c r="AF40" s="423"/>
      <c r="AG40" s="423"/>
      <c r="AH40" s="423"/>
      <c r="AI40" s="423"/>
      <c r="AJ40" s="423"/>
      <c r="AK40" s="423"/>
      <c r="AL40" s="209"/>
      <c r="AM40" s="424" t="str">
        <f t="shared" si="0"/>
        <v/>
      </c>
      <c r="AN40" s="424"/>
      <c r="AO40" s="423"/>
      <c r="AP40" s="423"/>
      <c r="AQ40" s="423"/>
      <c r="AR40" s="423"/>
      <c r="AS40" s="423"/>
      <c r="AT40" s="423"/>
      <c r="AU40" s="423"/>
      <c r="AV40" s="423"/>
      <c r="AW40" s="423"/>
      <c r="AX40" s="423"/>
      <c r="AY40" s="423"/>
      <c r="AZ40" s="423"/>
      <c r="BA40" s="423"/>
      <c r="BB40" s="423"/>
      <c r="BC40" s="423"/>
      <c r="BD40" s="209"/>
      <c r="BE40" s="424" t="str">
        <f t="shared" si="1"/>
        <v/>
      </c>
      <c r="BF40" s="424"/>
      <c r="BG40" s="423"/>
      <c r="BH40" s="423"/>
      <c r="BI40" s="423"/>
      <c r="BJ40" s="423"/>
      <c r="BK40" s="423"/>
      <c r="BL40" s="423"/>
      <c r="BM40" s="423"/>
      <c r="BN40" s="423"/>
      <c r="BO40" s="423"/>
      <c r="BP40" s="423"/>
      <c r="BQ40" s="423"/>
      <c r="BR40" s="423"/>
      <c r="BS40" s="423"/>
      <c r="BT40" s="423"/>
      <c r="BU40" s="423"/>
      <c r="BV40" s="209"/>
      <c r="BW40" s="424">
        <f t="shared" si="2"/>
        <v>14</v>
      </c>
      <c r="BX40" s="424"/>
      <c r="BY40" s="423" t="str">
        <f>IF('各会計、関係団体の財政状況及び健全化判断比率'!B74="","",'各会計、関係団体の財政状況及び健全化判断比率'!B74)</f>
        <v>長野県市町村自治振興組合</v>
      </c>
      <c r="BZ40" s="423"/>
      <c r="CA40" s="423"/>
      <c r="CB40" s="423"/>
      <c r="CC40" s="423"/>
      <c r="CD40" s="423"/>
      <c r="CE40" s="423"/>
      <c r="CF40" s="423"/>
      <c r="CG40" s="423"/>
      <c r="CH40" s="423"/>
      <c r="CI40" s="423"/>
      <c r="CJ40" s="423"/>
      <c r="CK40" s="423"/>
      <c r="CL40" s="423"/>
      <c r="CM40" s="423"/>
      <c r="CN40" s="209"/>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6"/>
      <c r="DG40" s="425" t="str">
        <f>IF('各会計、関係団体の財政状況及び健全化判断比率'!BR13="","",'各会計、関係団体の財政状況及び健全化判断比率'!BR13)</f>
        <v/>
      </c>
      <c r="DH40" s="425"/>
      <c r="DI40" s="213"/>
      <c r="DJ40" s="181"/>
      <c r="DK40" s="181"/>
      <c r="DL40" s="181"/>
      <c r="DM40" s="181"/>
      <c r="DN40" s="181"/>
      <c r="DO40" s="181"/>
    </row>
    <row r="41" spans="1:119" ht="32.25" customHeight="1" x14ac:dyDescent="0.15">
      <c r="A41" s="182"/>
      <c r="B41" s="208"/>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09"/>
      <c r="U41" s="424" t="str">
        <f t="shared" si="4"/>
        <v/>
      </c>
      <c r="V41" s="424"/>
      <c r="W41" s="423"/>
      <c r="X41" s="423"/>
      <c r="Y41" s="423"/>
      <c r="Z41" s="423"/>
      <c r="AA41" s="423"/>
      <c r="AB41" s="423"/>
      <c r="AC41" s="423"/>
      <c r="AD41" s="423"/>
      <c r="AE41" s="423"/>
      <c r="AF41" s="423"/>
      <c r="AG41" s="423"/>
      <c r="AH41" s="423"/>
      <c r="AI41" s="423"/>
      <c r="AJ41" s="423"/>
      <c r="AK41" s="423"/>
      <c r="AL41" s="209"/>
      <c r="AM41" s="424" t="str">
        <f t="shared" si="0"/>
        <v/>
      </c>
      <c r="AN41" s="424"/>
      <c r="AO41" s="423"/>
      <c r="AP41" s="423"/>
      <c r="AQ41" s="423"/>
      <c r="AR41" s="423"/>
      <c r="AS41" s="423"/>
      <c r="AT41" s="423"/>
      <c r="AU41" s="423"/>
      <c r="AV41" s="423"/>
      <c r="AW41" s="423"/>
      <c r="AX41" s="423"/>
      <c r="AY41" s="423"/>
      <c r="AZ41" s="423"/>
      <c r="BA41" s="423"/>
      <c r="BB41" s="423"/>
      <c r="BC41" s="423"/>
      <c r="BD41" s="209"/>
      <c r="BE41" s="424" t="str">
        <f t="shared" si="1"/>
        <v/>
      </c>
      <c r="BF41" s="424"/>
      <c r="BG41" s="423"/>
      <c r="BH41" s="423"/>
      <c r="BI41" s="423"/>
      <c r="BJ41" s="423"/>
      <c r="BK41" s="423"/>
      <c r="BL41" s="423"/>
      <c r="BM41" s="423"/>
      <c r="BN41" s="423"/>
      <c r="BO41" s="423"/>
      <c r="BP41" s="423"/>
      <c r="BQ41" s="423"/>
      <c r="BR41" s="423"/>
      <c r="BS41" s="423"/>
      <c r="BT41" s="423"/>
      <c r="BU41" s="423"/>
      <c r="BV41" s="209"/>
      <c r="BW41" s="424">
        <f t="shared" si="2"/>
        <v>15</v>
      </c>
      <c r="BX41" s="424"/>
      <c r="BY41" s="423" t="str">
        <f>IF('各会計、関係団体の財政状況及び健全化判断比率'!B75="","",'各会計、関係団体の財政状況及び健全化判断比率'!B75)</f>
        <v>長野県後期高齢者医療広域連合</v>
      </c>
      <c r="BZ41" s="423"/>
      <c r="CA41" s="423"/>
      <c r="CB41" s="423"/>
      <c r="CC41" s="423"/>
      <c r="CD41" s="423"/>
      <c r="CE41" s="423"/>
      <c r="CF41" s="423"/>
      <c r="CG41" s="423"/>
      <c r="CH41" s="423"/>
      <c r="CI41" s="423"/>
      <c r="CJ41" s="423"/>
      <c r="CK41" s="423"/>
      <c r="CL41" s="423"/>
      <c r="CM41" s="423"/>
      <c r="CN41" s="209"/>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6"/>
      <c r="DG41" s="425" t="str">
        <f>IF('各会計、関係団体の財政状況及び健全化判断比率'!BR14="","",'各会計、関係団体の財政状況及び健全化判断比率'!BR14)</f>
        <v/>
      </c>
      <c r="DH41" s="425"/>
      <c r="DI41" s="213"/>
      <c r="DJ41" s="181"/>
      <c r="DK41" s="181"/>
      <c r="DL41" s="181"/>
      <c r="DM41" s="181"/>
      <c r="DN41" s="181"/>
      <c r="DO41" s="181"/>
    </row>
    <row r="42" spans="1:119" ht="32.25" customHeight="1" x14ac:dyDescent="0.15">
      <c r="A42" s="181"/>
      <c r="B42" s="208"/>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09"/>
      <c r="U42" s="424" t="str">
        <f t="shared" si="4"/>
        <v/>
      </c>
      <c r="V42" s="424"/>
      <c r="W42" s="423"/>
      <c r="X42" s="423"/>
      <c r="Y42" s="423"/>
      <c r="Z42" s="423"/>
      <c r="AA42" s="423"/>
      <c r="AB42" s="423"/>
      <c r="AC42" s="423"/>
      <c r="AD42" s="423"/>
      <c r="AE42" s="423"/>
      <c r="AF42" s="423"/>
      <c r="AG42" s="423"/>
      <c r="AH42" s="423"/>
      <c r="AI42" s="423"/>
      <c r="AJ42" s="423"/>
      <c r="AK42" s="423"/>
      <c r="AL42" s="209"/>
      <c r="AM42" s="424" t="str">
        <f t="shared" si="0"/>
        <v/>
      </c>
      <c r="AN42" s="424"/>
      <c r="AO42" s="423"/>
      <c r="AP42" s="423"/>
      <c r="AQ42" s="423"/>
      <c r="AR42" s="423"/>
      <c r="AS42" s="423"/>
      <c r="AT42" s="423"/>
      <c r="AU42" s="423"/>
      <c r="AV42" s="423"/>
      <c r="AW42" s="423"/>
      <c r="AX42" s="423"/>
      <c r="AY42" s="423"/>
      <c r="AZ42" s="423"/>
      <c r="BA42" s="423"/>
      <c r="BB42" s="423"/>
      <c r="BC42" s="423"/>
      <c r="BD42" s="209"/>
      <c r="BE42" s="424" t="str">
        <f t="shared" si="1"/>
        <v/>
      </c>
      <c r="BF42" s="424"/>
      <c r="BG42" s="423"/>
      <c r="BH42" s="423"/>
      <c r="BI42" s="423"/>
      <c r="BJ42" s="423"/>
      <c r="BK42" s="423"/>
      <c r="BL42" s="423"/>
      <c r="BM42" s="423"/>
      <c r="BN42" s="423"/>
      <c r="BO42" s="423"/>
      <c r="BP42" s="423"/>
      <c r="BQ42" s="423"/>
      <c r="BR42" s="423"/>
      <c r="BS42" s="423"/>
      <c r="BT42" s="423"/>
      <c r="BU42" s="423"/>
      <c r="BV42" s="209"/>
      <c r="BW42" s="424">
        <f t="shared" si="2"/>
        <v>16</v>
      </c>
      <c r="BX42" s="424"/>
      <c r="BY42" s="423" t="str">
        <f>IF('各会計、関係団体の財政状況及び健全化判断比率'!B76="","",'各会計、関係団体の財政状況及び健全化判断比率'!B76)</f>
        <v>（一般会計）</v>
      </c>
      <c r="BZ42" s="423"/>
      <c r="CA42" s="423"/>
      <c r="CB42" s="423"/>
      <c r="CC42" s="423"/>
      <c r="CD42" s="423"/>
      <c r="CE42" s="423"/>
      <c r="CF42" s="423"/>
      <c r="CG42" s="423"/>
      <c r="CH42" s="423"/>
      <c r="CI42" s="423"/>
      <c r="CJ42" s="423"/>
      <c r="CK42" s="423"/>
      <c r="CL42" s="423"/>
      <c r="CM42" s="423"/>
      <c r="CN42" s="209"/>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6"/>
      <c r="DG42" s="425" t="str">
        <f>IF('各会計、関係団体の財政状況及び健全化判断比率'!BR15="","",'各会計、関係団体の財政状況及び健全化判断比率'!BR15)</f>
        <v/>
      </c>
      <c r="DH42" s="425"/>
      <c r="DI42" s="213"/>
      <c r="DJ42" s="181"/>
      <c r="DK42" s="181"/>
      <c r="DL42" s="181"/>
      <c r="DM42" s="181"/>
      <c r="DN42" s="181"/>
      <c r="DO42" s="181"/>
    </row>
    <row r="43" spans="1:119" ht="32.25" customHeight="1" x14ac:dyDescent="0.15">
      <c r="A43" s="181"/>
      <c r="B43" s="208"/>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09"/>
      <c r="U43" s="424" t="str">
        <f t="shared" si="4"/>
        <v/>
      </c>
      <c r="V43" s="424"/>
      <c r="W43" s="423"/>
      <c r="X43" s="423"/>
      <c r="Y43" s="423"/>
      <c r="Z43" s="423"/>
      <c r="AA43" s="423"/>
      <c r="AB43" s="423"/>
      <c r="AC43" s="423"/>
      <c r="AD43" s="423"/>
      <c r="AE43" s="423"/>
      <c r="AF43" s="423"/>
      <c r="AG43" s="423"/>
      <c r="AH43" s="423"/>
      <c r="AI43" s="423"/>
      <c r="AJ43" s="423"/>
      <c r="AK43" s="423"/>
      <c r="AL43" s="209"/>
      <c r="AM43" s="424" t="str">
        <f t="shared" si="0"/>
        <v/>
      </c>
      <c r="AN43" s="424"/>
      <c r="AO43" s="423"/>
      <c r="AP43" s="423"/>
      <c r="AQ43" s="423"/>
      <c r="AR43" s="423"/>
      <c r="AS43" s="423"/>
      <c r="AT43" s="423"/>
      <c r="AU43" s="423"/>
      <c r="AV43" s="423"/>
      <c r="AW43" s="423"/>
      <c r="AX43" s="423"/>
      <c r="AY43" s="423"/>
      <c r="AZ43" s="423"/>
      <c r="BA43" s="423"/>
      <c r="BB43" s="423"/>
      <c r="BC43" s="423"/>
      <c r="BD43" s="209"/>
      <c r="BE43" s="424" t="str">
        <f t="shared" si="1"/>
        <v/>
      </c>
      <c r="BF43" s="424"/>
      <c r="BG43" s="423"/>
      <c r="BH43" s="423"/>
      <c r="BI43" s="423"/>
      <c r="BJ43" s="423"/>
      <c r="BK43" s="423"/>
      <c r="BL43" s="423"/>
      <c r="BM43" s="423"/>
      <c r="BN43" s="423"/>
      <c r="BO43" s="423"/>
      <c r="BP43" s="423"/>
      <c r="BQ43" s="423"/>
      <c r="BR43" s="423"/>
      <c r="BS43" s="423"/>
      <c r="BT43" s="423"/>
      <c r="BU43" s="423"/>
      <c r="BV43" s="209"/>
      <c r="BW43" s="424">
        <f t="shared" si="2"/>
        <v>17</v>
      </c>
      <c r="BX43" s="424"/>
      <c r="BY43" s="423" t="str">
        <f>IF('各会計、関係団体の財政状況及び健全化判断比率'!B77="","",'各会計、関係団体の財政状況及び健全化判断比率'!B77)</f>
        <v>（後期高齢者医療事業特別会計）</v>
      </c>
      <c r="BZ43" s="423"/>
      <c r="CA43" s="423"/>
      <c r="CB43" s="423"/>
      <c r="CC43" s="423"/>
      <c r="CD43" s="423"/>
      <c r="CE43" s="423"/>
      <c r="CF43" s="423"/>
      <c r="CG43" s="423"/>
      <c r="CH43" s="423"/>
      <c r="CI43" s="423"/>
      <c r="CJ43" s="423"/>
      <c r="CK43" s="423"/>
      <c r="CL43" s="423"/>
      <c r="CM43" s="423"/>
      <c r="CN43" s="209"/>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6"/>
      <c r="DG43" s="425" t="str">
        <f>IF('各会計、関係団体の財政状況及び健全化判断比率'!BR16="","",'各会計、関係団体の財政状況及び健全化判断比率'!BR16)</f>
        <v/>
      </c>
      <c r="DH43" s="425"/>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202</v>
      </c>
      <c r="C46" s="181"/>
      <c r="D46" s="181"/>
      <c r="E46" s="181" t="s">
        <v>203</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204</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205</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206</v>
      </c>
    </row>
    <row r="50" spans="5:5" x14ac:dyDescent="0.15">
      <c r="E50" s="183" t="s">
        <v>207</v>
      </c>
    </row>
    <row r="51" spans="5:5" x14ac:dyDescent="0.15">
      <c r="E51" s="183" t="s">
        <v>208</v>
      </c>
    </row>
    <row r="52" spans="5:5" x14ac:dyDescent="0.15">
      <c r="E52" s="183"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cVNKgi7wzMhDic3jfbFemBNds4Js7J9jvGAcXX46WRuwprs2SzSW8kkzqNYQdmUsECrRew2KpVPOi1awQiakA==" saltValue="Mold6TDkpZr+hLAZb6Rc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566</v>
      </c>
      <c r="D34" s="1244"/>
      <c r="E34" s="1245"/>
      <c r="F34" s="32">
        <v>23.94</v>
      </c>
      <c r="G34" s="33">
        <v>24.45</v>
      </c>
      <c r="H34" s="33">
        <v>25.92</v>
      </c>
      <c r="I34" s="33">
        <v>23.28</v>
      </c>
      <c r="J34" s="34">
        <v>21.22</v>
      </c>
      <c r="K34" s="22"/>
      <c r="L34" s="22"/>
      <c r="M34" s="22"/>
      <c r="N34" s="22"/>
      <c r="O34" s="22"/>
      <c r="P34" s="22"/>
    </row>
    <row r="35" spans="1:16" ht="39" customHeight="1" x14ac:dyDescent="0.15">
      <c r="A35" s="22"/>
      <c r="B35" s="35"/>
      <c r="C35" s="1238" t="s">
        <v>567</v>
      </c>
      <c r="D35" s="1239"/>
      <c r="E35" s="1240"/>
      <c r="F35" s="36">
        <v>1.51</v>
      </c>
      <c r="G35" s="37">
        <v>3</v>
      </c>
      <c r="H35" s="37">
        <v>0.04</v>
      </c>
      <c r="I35" s="37">
        <v>2.5299999999999998</v>
      </c>
      <c r="J35" s="38">
        <v>2.02</v>
      </c>
      <c r="K35" s="22"/>
      <c r="L35" s="22"/>
      <c r="M35" s="22"/>
      <c r="N35" s="22"/>
      <c r="O35" s="22"/>
      <c r="P35" s="22"/>
    </row>
    <row r="36" spans="1:16" ht="39" customHeight="1" x14ac:dyDescent="0.15">
      <c r="A36" s="22"/>
      <c r="B36" s="35"/>
      <c r="C36" s="1238" t="s">
        <v>568</v>
      </c>
      <c r="D36" s="1239"/>
      <c r="E36" s="1240"/>
      <c r="F36" s="36">
        <v>1.93</v>
      </c>
      <c r="G36" s="37">
        <v>4.09</v>
      </c>
      <c r="H36" s="37">
        <v>2.4300000000000002</v>
      </c>
      <c r="I36" s="37">
        <v>1.75</v>
      </c>
      <c r="J36" s="38">
        <v>0.5</v>
      </c>
      <c r="K36" s="22"/>
      <c r="L36" s="22"/>
      <c r="M36" s="22"/>
      <c r="N36" s="22"/>
      <c r="O36" s="22"/>
      <c r="P36" s="22"/>
    </row>
    <row r="37" spans="1:16" ht="39" customHeight="1" x14ac:dyDescent="0.15">
      <c r="A37" s="22"/>
      <c r="B37" s="35"/>
      <c r="C37" s="1238" t="s">
        <v>569</v>
      </c>
      <c r="D37" s="1239"/>
      <c r="E37" s="1240"/>
      <c r="F37" s="36">
        <v>0.19</v>
      </c>
      <c r="G37" s="37">
        <v>0.19</v>
      </c>
      <c r="H37" s="37">
        <v>0.19</v>
      </c>
      <c r="I37" s="37">
        <v>0.19</v>
      </c>
      <c r="J37" s="38">
        <v>0.19</v>
      </c>
      <c r="K37" s="22"/>
      <c r="L37" s="22"/>
      <c r="M37" s="22"/>
      <c r="N37" s="22"/>
      <c r="O37" s="22"/>
      <c r="P37" s="22"/>
    </row>
    <row r="38" spans="1:16" ht="39" customHeight="1" x14ac:dyDescent="0.15">
      <c r="A38" s="22"/>
      <c r="B38" s="35"/>
      <c r="C38" s="1238" t="s">
        <v>570</v>
      </c>
      <c r="D38" s="1239"/>
      <c r="E38" s="1240"/>
      <c r="F38" s="36">
        <v>0.04</v>
      </c>
      <c r="G38" s="37">
        <v>0.03</v>
      </c>
      <c r="H38" s="37">
        <v>0.04</v>
      </c>
      <c r="I38" s="37" t="s">
        <v>571</v>
      </c>
      <c r="J38" s="38">
        <v>0.04</v>
      </c>
      <c r="K38" s="22"/>
      <c r="L38" s="22"/>
      <c r="M38" s="22"/>
      <c r="N38" s="22"/>
      <c r="O38" s="22"/>
      <c r="P38" s="22"/>
    </row>
    <row r="39" spans="1:16" ht="39" customHeight="1" x14ac:dyDescent="0.15">
      <c r="A39" s="22"/>
      <c r="B39" s="35"/>
      <c r="C39" s="1238" t="s">
        <v>572</v>
      </c>
      <c r="D39" s="1239"/>
      <c r="E39" s="1240"/>
      <c r="F39" s="36">
        <v>0</v>
      </c>
      <c r="G39" s="37">
        <v>0.01</v>
      </c>
      <c r="H39" s="37">
        <v>0</v>
      </c>
      <c r="I39" s="37">
        <v>0.02</v>
      </c>
      <c r="J39" s="38">
        <v>0.03</v>
      </c>
      <c r="K39" s="22"/>
      <c r="L39" s="22"/>
      <c r="M39" s="22"/>
      <c r="N39" s="22"/>
      <c r="O39" s="22"/>
      <c r="P39" s="22"/>
    </row>
    <row r="40" spans="1:16" ht="39" customHeight="1" x14ac:dyDescent="0.15">
      <c r="A40" s="22"/>
      <c r="B40" s="35"/>
      <c r="C40" s="1238" t="s">
        <v>573</v>
      </c>
      <c r="D40" s="1239"/>
      <c r="E40" s="1240"/>
      <c r="F40" s="36">
        <v>0.17</v>
      </c>
      <c r="G40" s="37">
        <v>0.15</v>
      </c>
      <c r="H40" s="37">
        <v>0.18</v>
      </c>
      <c r="I40" s="37" t="s">
        <v>574</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eAQxxAF/I3eAdxqAjm0xJQGrV0yCH75eg6jW90tJriudT+PGw4aDlTo4LyWsKC4P/VudotW6i9G0HGEVBRCg==" saltValue="B2q1t5mOF1kasL82NlID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8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472</v>
      </c>
      <c r="L45" s="60">
        <v>438</v>
      </c>
      <c r="M45" s="60">
        <v>493</v>
      </c>
      <c r="N45" s="60">
        <v>521</v>
      </c>
      <c r="O45" s="61">
        <v>525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517</v>
      </c>
      <c r="L46" s="64" t="s">
        <v>517</v>
      </c>
      <c r="M46" s="64" t="s">
        <v>517</v>
      </c>
      <c r="N46" s="64" t="s">
        <v>517</v>
      </c>
      <c r="O46" s="65" t="s">
        <v>517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517</v>
      </c>
      <c r="L47" s="64" t="s">
        <v>517</v>
      </c>
      <c r="M47" s="64" t="s">
        <v>517</v>
      </c>
      <c r="N47" s="64" t="s">
        <v>517</v>
      </c>
      <c r="O47" s="65" t="s">
        <v>517</v>
      </c>
      <c r="P47" s="48"/>
      <c r="Q47" s="48"/>
      <c r="R47" s="48"/>
      <c r="S47" s="48"/>
      <c r="T47" s="48"/>
      <c r="U47" s="48"/>
    </row>
    <row r="48" spans="1:21" ht="30.75" customHeight="1" x14ac:dyDescent="0.15">
      <c r="A48" s="48"/>
      <c r="B48" s="1266"/>
      <c r="C48" s="1267"/>
      <c r="D48" s="62"/>
      <c r="E48" s="1248" t="s">
        <v>15</v>
      </c>
      <c r="F48" s="1248"/>
      <c r="G48" s="1248"/>
      <c r="H48" s="1248"/>
      <c r="I48" s="1248"/>
      <c r="J48" s="1249"/>
      <c r="K48" s="63">
        <v>198</v>
      </c>
      <c r="L48" s="64">
        <v>197</v>
      </c>
      <c r="M48" s="64">
        <v>199</v>
      </c>
      <c r="N48" s="64">
        <v>202</v>
      </c>
      <c r="O48" s="65">
        <v>185</v>
      </c>
      <c r="P48" s="48"/>
      <c r="Q48" s="48"/>
      <c r="R48" s="48"/>
      <c r="S48" s="48"/>
      <c r="T48" s="48"/>
      <c r="U48" s="48"/>
    </row>
    <row r="49" spans="1:21" ht="30.75" customHeight="1" x14ac:dyDescent="0.15">
      <c r="A49" s="48"/>
      <c r="B49" s="1266"/>
      <c r="C49" s="1267"/>
      <c r="D49" s="62"/>
      <c r="E49" s="1248" t="s">
        <v>16</v>
      </c>
      <c r="F49" s="1248"/>
      <c r="G49" s="1248"/>
      <c r="H49" s="1248"/>
      <c r="I49" s="1248"/>
      <c r="J49" s="1249"/>
      <c r="K49" s="63">
        <v>26</v>
      </c>
      <c r="L49" s="64">
        <v>26</v>
      </c>
      <c r="M49" s="64">
        <v>40</v>
      </c>
      <c r="N49" s="64">
        <v>39</v>
      </c>
      <c r="O49" s="65">
        <v>37</v>
      </c>
      <c r="P49" s="48"/>
      <c r="Q49" s="48"/>
      <c r="R49" s="48"/>
      <c r="S49" s="48"/>
      <c r="T49" s="48"/>
      <c r="U49" s="48"/>
    </row>
    <row r="50" spans="1:21" ht="30.75" customHeight="1" x14ac:dyDescent="0.15">
      <c r="A50" s="48"/>
      <c r="B50" s="1266"/>
      <c r="C50" s="1267"/>
      <c r="D50" s="62"/>
      <c r="E50" s="1248" t="s">
        <v>17</v>
      </c>
      <c r="F50" s="1248"/>
      <c r="G50" s="1248"/>
      <c r="H50" s="1248"/>
      <c r="I50" s="1248"/>
      <c r="J50" s="1249"/>
      <c r="K50" s="63">
        <v>24</v>
      </c>
      <c r="L50" s="64">
        <v>24</v>
      </c>
      <c r="M50" s="64">
        <v>23</v>
      </c>
      <c r="N50" s="64">
        <v>43</v>
      </c>
      <c r="O50" s="65">
        <v>22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517</v>
      </c>
      <c r="L51" s="64" t="s">
        <v>517</v>
      </c>
      <c r="M51" s="64" t="s">
        <v>517</v>
      </c>
      <c r="N51" s="64" t="s">
        <v>517</v>
      </c>
      <c r="O51" s="65" t="s">
        <v>517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595</v>
      </c>
      <c r="L52" s="64">
        <v>546</v>
      </c>
      <c r="M52" s="64">
        <v>499</v>
      </c>
      <c r="N52" s="64">
        <v>496</v>
      </c>
      <c r="O52" s="65">
        <v>504</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125</v>
      </c>
      <c r="L53" s="69">
        <v>139</v>
      </c>
      <c r="M53" s="69">
        <v>256</v>
      </c>
      <c r="N53" s="69">
        <v>309</v>
      </c>
      <c r="O53" s="70">
        <v>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587</v>
      </c>
      <c r="L57" s="83" t="s">
        <v>587</v>
      </c>
      <c r="M57" s="83" t="s">
        <v>587</v>
      </c>
      <c r="N57" s="83" t="s">
        <v>587</v>
      </c>
      <c r="O57" s="84" t="s">
        <v>587</v>
      </c>
    </row>
    <row r="58" spans="1:21" ht="31.5" customHeight="1" thickBot="1" x14ac:dyDescent="0.2">
      <c r="B58" s="1256"/>
      <c r="C58" s="1257"/>
      <c r="D58" s="1261" t="s">
        <v>27</v>
      </c>
      <c r="E58" s="1262"/>
      <c r="F58" s="1262"/>
      <c r="G58" s="1262"/>
      <c r="H58" s="1262"/>
      <c r="I58" s="1262"/>
      <c r="J58" s="1263"/>
      <c r="K58" s="85" t="s">
        <v>587</v>
      </c>
      <c r="L58" s="86" t="s">
        <v>587</v>
      </c>
      <c r="M58" s="86" t="s">
        <v>587</v>
      </c>
      <c r="N58" s="86" t="s">
        <v>587</v>
      </c>
      <c r="O58" s="87" t="s">
        <v>587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yE/AXohVFadKrEExPxm5qHnZEod925a78uMhP8QAU9yxy5TQyFZOhvs31RvFQHspYSRyAIAh/hkXKk1l5NQ==" saltValue="6o9XP+UBHdNBfgm8acaT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84" t="s">
        <v>30</v>
      </c>
      <c r="C41" s="1285"/>
      <c r="D41" s="101"/>
      <c r="E41" s="1286" t="s">
        <v>31</v>
      </c>
      <c r="F41" s="1286"/>
      <c r="G41" s="1286"/>
      <c r="H41" s="1287"/>
      <c r="I41" s="102">
        <v>4591</v>
      </c>
      <c r="J41" s="103">
        <v>4739</v>
      </c>
      <c r="K41" s="103">
        <v>4773</v>
      </c>
      <c r="L41" s="103">
        <v>4890</v>
      </c>
      <c r="M41" s="104">
        <v>4964</v>
      </c>
    </row>
    <row r="42" spans="2:13" ht="27.75" customHeight="1" x14ac:dyDescent="0.15">
      <c r="B42" s="1274"/>
      <c r="C42" s="1275"/>
      <c r="D42" s="105"/>
      <c r="E42" s="1278" t="s">
        <v>32</v>
      </c>
      <c r="F42" s="1278"/>
      <c r="G42" s="1278"/>
      <c r="H42" s="1279"/>
      <c r="I42" s="106">
        <v>468</v>
      </c>
      <c r="J42" s="107">
        <v>438</v>
      </c>
      <c r="K42" s="107">
        <v>850</v>
      </c>
      <c r="L42" s="107">
        <v>289</v>
      </c>
      <c r="M42" s="108">
        <v>55</v>
      </c>
    </row>
    <row r="43" spans="2:13" ht="27.75" customHeight="1" x14ac:dyDescent="0.15">
      <c r="B43" s="1274"/>
      <c r="C43" s="1275"/>
      <c r="D43" s="105"/>
      <c r="E43" s="1278" t="s">
        <v>33</v>
      </c>
      <c r="F43" s="1278"/>
      <c r="G43" s="1278"/>
      <c r="H43" s="1279"/>
      <c r="I43" s="106">
        <v>979</v>
      </c>
      <c r="J43" s="107">
        <v>941</v>
      </c>
      <c r="K43" s="107">
        <v>871</v>
      </c>
      <c r="L43" s="107">
        <v>813</v>
      </c>
      <c r="M43" s="108">
        <v>541</v>
      </c>
    </row>
    <row r="44" spans="2:13" ht="27.75" customHeight="1" x14ac:dyDescent="0.15">
      <c r="B44" s="1274"/>
      <c r="C44" s="1275"/>
      <c r="D44" s="105"/>
      <c r="E44" s="1278" t="s">
        <v>34</v>
      </c>
      <c r="F44" s="1278"/>
      <c r="G44" s="1278"/>
      <c r="H44" s="1279"/>
      <c r="I44" s="106">
        <v>398</v>
      </c>
      <c r="J44" s="107">
        <v>379</v>
      </c>
      <c r="K44" s="107">
        <v>346</v>
      </c>
      <c r="L44" s="107">
        <v>312</v>
      </c>
      <c r="M44" s="108">
        <v>200</v>
      </c>
    </row>
    <row r="45" spans="2:13" ht="27.75" customHeight="1" x14ac:dyDescent="0.15">
      <c r="B45" s="1274"/>
      <c r="C45" s="1275"/>
      <c r="D45" s="105"/>
      <c r="E45" s="1278" t="s">
        <v>35</v>
      </c>
      <c r="F45" s="1278"/>
      <c r="G45" s="1278"/>
      <c r="H45" s="1279"/>
      <c r="I45" s="106">
        <v>802</v>
      </c>
      <c r="J45" s="107">
        <v>766</v>
      </c>
      <c r="K45" s="107">
        <v>730</v>
      </c>
      <c r="L45" s="107">
        <v>735</v>
      </c>
      <c r="M45" s="108">
        <v>717</v>
      </c>
    </row>
    <row r="46" spans="2:13" ht="27.75" customHeight="1" x14ac:dyDescent="0.15">
      <c r="B46" s="1274"/>
      <c r="C46" s="1275"/>
      <c r="D46" s="109"/>
      <c r="E46" s="1278" t="s">
        <v>36</v>
      </c>
      <c r="F46" s="1278"/>
      <c r="G46" s="1278"/>
      <c r="H46" s="1279"/>
      <c r="I46" s="106" t="s">
        <v>517</v>
      </c>
      <c r="J46" s="107" t="s">
        <v>517</v>
      </c>
      <c r="K46" s="107" t="s">
        <v>517</v>
      </c>
      <c r="L46" s="107" t="s">
        <v>517</v>
      </c>
      <c r="M46" s="108" t="s">
        <v>517</v>
      </c>
    </row>
    <row r="47" spans="2:13" ht="27.75" customHeight="1" x14ac:dyDescent="0.15">
      <c r="B47" s="1274"/>
      <c r="C47" s="1275"/>
      <c r="D47" s="110"/>
      <c r="E47" s="1288" t="s">
        <v>37</v>
      </c>
      <c r="F47" s="1289"/>
      <c r="G47" s="1289"/>
      <c r="H47" s="1290"/>
      <c r="I47" s="106" t="s">
        <v>517</v>
      </c>
      <c r="J47" s="107" t="s">
        <v>517</v>
      </c>
      <c r="K47" s="107" t="s">
        <v>517</v>
      </c>
      <c r="L47" s="107" t="s">
        <v>517</v>
      </c>
      <c r="M47" s="108" t="s">
        <v>517</v>
      </c>
    </row>
    <row r="48" spans="2:13" ht="27.75" customHeight="1" x14ac:dyDescent="0.15">
      <c r="B48" s="1274"/>
      <c r="C48" s="1275"/>
      <c r="D48" s="105"/>
      <c r="E48" s="1278" t="s">
        <v>38</v>
      </c>
      <c r="F48" s="1278"/>
      <c r="G48" s="1278"/>
      <c r="H48" s="1279"/>
      <c r="I48" s="106" t="s">
        <v>517</v>
      </c>
      <c r="J48" s="107" t="s">
        <v>517</v>
      </c>
      <c r="K48" s="107" t="s">
        <v>517</v>
      </c>
      <c r="L48" s="107" t="s">
        <v>517</v>
      </c>
      <c r="M48" s="108" t="s">
        <v>517</v>
      </c>
    </row>
    <row r="49" spans="2:13" ht="27.75" customHeight="1" x14ac:dyDescent="0.15">
      <c r="B49" s="1276"/>
      <c r="C49" s="1277"/>
      <c r="D49" s="105"/>
      <c r="E49" s="1278" t="s">
        <v>39</v>
      </c>
      <c r="F49" s="1278"/>
      <c r="G49" s="1278"/>
      <c r="H49" s="1279"/>
      <c r="I49" s="106" t="s">
        <v>517</v>
      </c>
      <c r="J49" s="107" t="s">
        <v>517</v>
      </c>
      <c r="K49" s="107" t="s">
        <v>517</v>
      </c>
      <c r="L49" s="107" t="s">
        <v>517</v>
      </c>
      <c r="M49" s="108" t="s">
        <v>517</v>
      </c>
    </row>
    <row r="50" spans="2:13" ht="27.75" customHeight="1" x14ac:dyDescent="0.15">
      <c r="B50" s="1272" t="s">
        <v>40</v>
      </c>
      <c r="C50" s="1273"/>
      <c r="D50" s="111"/>
      <c r="E50" s="1278" t="s">
        <v>41</v>
      </c>
      <c r="F50" s="1278"/>
      <c r="G50" s="1278"/>
      <c r="H50" s="1279"/>
      <c r="I50" s="106">
        <v>2008</v>
      </c>
      <c r="J50" s="107">
        <v>2199</v>
      </c>
      <c r="K50" s="107">
        <v>2257</v>
      </c>
      <c r="L50" s="107">
        <v>2223</v>
      </c>
      <c r="M50" s="108">
        <v>1832</v>
      </c>
    </row>
    <row r="51" spans="2:13" ht="27.75" customHeight="1" x14ac:dyDescent="0.15">
      <c r="B51" s="1274"/>
      <c r="C51" s="1275"/>
      <c r="D51" s="105"/>
      <c r="E51" s="1278" t="s">
        <v>42</v>
      </c>
      <c r="F51" s="1278"/>
      <c r="G51" s="1278"/>
      <c r="H51" s="1279"/>
      <c r="I51" s="106">
        <v>18</v>
      </c>
      <c r="J51" s="107">
        <v>11</v>
      </c>
      <c r="K51" s="107">
        <v>3</v>
      </c>
      <c r="L51" s="107">
        <v>2</v>
      </c>
      <c r="M51" s="108" t="s">
        <v>517</v>
      </c>
    </row>
    <row r="52" spans="2:13" ht="27.75" customHeight="1" x14ac:dyDescent="0.15">
      <c r="B52" s="1276"/>
      <c r="C52" s="1277"/>
      <c r="D52" s="105"/>
      <c r="E52" s="1278" t="s">
        <v>43</v>
      </c>
      <c r="F52" s="1278"/>
      <c r="G52" s="1278"/>
      <c r="H52" s="1279"/>
      <c r="I52" s="106">
        <v>6955</v>
      </c>
      <c r="J52" s="107">
        <v>6868</v>
      </c>
      <c r="K52" s="107">
        <v>7049</v>
      </c>
      <c r="L52" s="107">
        <v>6412</v>
      </c>
      <c r="M52" s="108">
        <v>6323</v>
      </c>
    </row>
    <row r="53" spans="2:13" ht="27.75" customHeight="1" thickBot="1" x14ac:dyDescent="0.2">
      <c r="B53" s="1280" t="s">
        <v>44</v>
      </c>
      <c r="C53" s="1281"/>
      <c r="D53" s="112"/>
      <c r="E53" s="1282" t="s">
        <v>45</v>
      </c>
      <c r="F53" s="1282"/>
      <c r="G53" s="1282"/>
      <c r="H53" s="1283"/>
      <c r="I53" s="113">
        <v>-1743</v>
      </c>
      <c r="J53" s="114">
        <v>-1814</v>
      </c>
      <c r="K53" s="114">
        <v>-1738</v>
      </c>
      <c r="L53" s="114">
        <v>-1599</v>
      </c>
      <c r="M53" s="115">
        <v>-1680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gEHFQHpXf7NGoSgocgbG9flx1vRgIgG7ZCEgUw9J99nfOP5EQmiUo0QlVTIBmM1356RIDp4Ddc4PsKybVuVQ==" saltValue="u7XzhsjpVD9ehjtOj75U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879</v>
      </c>
      <c r="G55" s="127">
        <v>832</v>
      </c>
      <c r="H55" s="128">
        <v>659</v>
      </c>
    </row>
    <row r="56" spans="2:8" ht="52.5" customHeight="1" x14ac:dyDescent="0.15">
      <c r="B56" s="129"/>
      <c r="C56" s="1301" t="s">
        <v>49</v>
      </c>
      <c r="D56" s="1301"/>
      <c r="E56" s="1302"/>
      <c r="F56" s="130">
        <v>75</v>
      </c>
      <c r="G56" s="130">
        <v>95</v>
      </c>
      <c r="H56" s="131">
        <v>115</v>
      </c>
    </row>
    <row r="57" spans="2:8" ht="53.25" customHeight="1" x14ac:dyDescent="0.15">
      <c r="B57" s="129"/>
      <c r="C57" s="1303" t="s">
        <v>50</v>
      </c>
      <c r="D57" s="1303"/>
      <c r="E57" s="1304"/>
      <c r="F57" s="132">
        <v>1163</v>
      </c>
      <c r="G57" s="132">
        <v>1097</v>
      </c>
      <c r="H57" s="133">
        <v>840</v>
      </c>
    </row>
    <row r="58" spans="2:8" ht="45.75" customHeight="1" x14ac:dyDescent="0.15">
      <c r="B58" s="134"/>
      <c r="C58" s="1291" t="s">
        <v>582</v>
      </c>
      <c r="D58" s="1292"/>
      <c r="E58" s="1293"/>
      <c r="F58" s="381">
        <v>960</v>
      </c>
      <c r="G58" s="382">
        <v>887</v>
      </c>
      <c r="H58" s="382">
        <v>645</v>
      </c>
    </row>
    <row r="59" spans="2:8" ht="45.75" customHeight="1" x14ac:dyDescent="0.15">
      <c r="B59" s="134"/>
      <c r="C59" s="1291" t="s">
        <v>583</v>
      </c>
      <c r="D59" s="1292"/>
      <c r="E59" s="1293"/>
      <c r="F59" s="381">
        <v>97</v>
      </c>
      <c r="G59" s="382">
        <v>97</v>
      </c>
      <c r="H59" s="382">
        <v>97</v>
      </c>
    </row>
    <row r="60" spans="2:8" ht="45.75" customHeight="1" x14ac:dyDescent="0.15">
      <c r="B60" s="134"/>
      <c r="C60" s="1291" t="s">
        <v>584</v>
      </c>
      <c r="D60" s="1292"/>
      <c r="E60" s="1293"/>
      <c r="F60" s="381">
        <v>48</v>
      </c>
      <c r="G60" s="382">
        <v>54</v>
      </c>
      <c r="H60" s="382">
        <v>41</v>
      </c>
    </row>
    <row r="61" spans="2:8" ht="45.75" customHeight="1" x14ac:dyDescent="0.15">
      <c r="B61" s="134"/>
      <c r="C61" s="1291" t="s">
        <v>585</v>
      </c>
      <c r="D61" s="1292"/>
      <c r="E61" s="1293"/>
      <c r="F61" s="381">
        <v>22</v>
      </c>
      <c r="G61" s="382">
        <v>22</v>
      </c>
      <c r="H61" s="382">
        <v>22</v>
      </c>
    </row>
    <row r="62" spans="2:8" ht="45.75" customHeight="1" thickBot="1" x14ac:dyDescent="0.2">
      <c r="B62" s="135"/>
      <c r="C62" s="1294" t="s">
        <v>586</v>
      </c>
      <c r="D62" s="1295"/>
      <c r="E62" s="1296"/>
      <c r="F62" s="383">
        <v>19</v>
      </c>
      <c r="G62" s="384">
        <v>19</v>
      </c>
      <c r="H62" s="384">
        <v>19</v>
      </c>
    </row>
    <row r="63" spans="2:8" ht="52.5" customHeight="1" thickBot="1" x14ac:dyDescent="0.2">
      <c r="B63" s="136"/>
      <c r="C63" s="1297" t="s">
        <v>51</v>
      </c>
      <c r="D63" s="1297"/>
      <c r="E63" s="1298"/>
      <c r="F63" s="137">
        <v>2117</v>
      </c>
      <c r="G63" s="137">
        <v>2024</v>
      </c>
      <c r="H63" s="138">
        <v>1615</v>
      </c>
    </row>
    <row r="64" spans="2:8" ht="15" customHeight="1" x14ac:dyDescent="0.15"/>
    <row r="65" ht="0" hidden="1" customHeight="1" x14ac:dyDescent="0.15"/>
    <row r="66" ht="0" hidden="1" customHeight="1" x14ac:dyDescent="0.15"/>
  </sheetData>
  <sheetProtection algorithmName="SHA-512" hashValue="79asVxb/IfhR6+57/tA3GPZosQyNo+BRcAokIQbL8ULTPaBnn+Ljdd0avEUQeF3RvUIKa8d0nA1F1WbKALRQTQ==" saltValue="jbZelGYLALEifty0KA2a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6"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87"/>
      <c r="DG10" s="287"/>
      <c r="DH10" s="287"/>
      <c r="DI10" s="287"/>
      <c r="DJ10" s="287"/>
      <c r="DK10" s="287"/>
      <c r="DL10" s="287"/>
      <c r="DM10" s="287"/>
      <c r="DN10" s="287"/>
      <c r="DO10" s="287"/>
      <c r="DP10" s="287"/>
      <c r="DQ10" s="287"/>
      <c r="DR10" s="287"/>
      <c r="DS10" s="287"/>
      <c r="DT10" s="287"/>
      <c r="DU10" s="287"/>
      <c r="DV10" s="287"/>
      <c r="DW10" s="287"/>
      <c r="EM10" s="286" t="s">
        <v>606</v>
      </c>
    </row>
    <row r="11" spans="1:143" s="286"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87"/>
      <c r="DG12" s="287"/>
      <c r="DH12" s="287"/>
      <c r="DI12" s="287"/>
      <c r="DJ12" s="287"/>
      <c r="DK12" s="287"/>
      <c r="DL12" s="287"/>
      <c r="DM12" s="287"/>
      <c r="DN12" s="287"/>
      <c r="DO12" s="287"/>
      <c r="DP12" s="287"/>
      <c r="DQ12" s="287"/>
      <c r="DR12" s="287"/>
      <c r="DS12" s="287"/>
      <c r="DT12" s="287"/>
      <c r="DU12" s="287"/>
      <c r="DV12" s="287"/>
      <c r="DW12" s="287"/>
      <c r="EM12" s="286" t="s">
        <v>606</v>
      </c>
    </row>
    <row r="13" spans="1:143" s="286"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559</v>
      </c>
      <c r="BQ50" s="1318"/>
      <c r="BR50" s="1318"/>
      <c r="BS50" s="1318"/>
      <c r="BT50" s="1318"/>
      <c r="BU50" s="1318"/>
      <c r="BV50" s="1318"/>
      <c r="BW50" s="1318"/>
      <c r="BX50" s="1318" t="s">
        <v>560</v>
      </c>
      <c r="BY50" s="1318"/>
      <c r="BZ50" s="1318"/>
      <c r="CA50" s="1318"/>
      <c r="CB50" s="1318"/>
      <c r="CC50" s="1318"/>
      <c r="CD50" s="1318"/>
      <c r="CE50" s="1318"/>
      <c r="CF50" s="1318" t="s">
        <v>561</v>
      </c>
      <c r="CG50" s="1318"/>
      <c r="CH50" s="1318"/>
      <c r="CI50" s="1318"/>
      <c r="CJ50" s="1318"/>
      <c r="CK50" s="1318"/>
      <c r="CL50" s="1318"/>
      <c r="CM50" s="1318"/>
      <c r="CN50" s="1318" t="s">
        <v>562</v>
      </c>
      <c r="CO50" s="1318"/>
      <c r="CP50" s="1318"/>
      <c r="CQ50" s="1318"/>
      <c r="CR50" s="1318"/>
      <c r="CS50" s="1318"/>
      <c r="CT50" s="1318"/>
      <c r="CU50" s="1318"/>
      <c r="CV50" s="1318" t="s">
        <v>563</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610</v>
      </c>
      <c r="AO51" s="1321"/>
      <c r="AP51" s="1321"/>
      <c r="AQ51" s="1321"/>
      <c r="AR51" s="1321"/>
      <c r="AS51" s="1321"/>
      <c r="AT51" s="1321"/>
      <c r="AU51" s="1321"/>
      <c r="AV51" s="1321"/>
      <c r="AW51" s="1321"/>
      <c r="AX51" s="1321"/>
      <c r="AY51" s="1321"/>
      <c r="AZ51" s="1321"/>
      <c r="BA51" s="1321"/>
      <c r="BB51" s="1321" t="s">
        <v>611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50.4</v>
      </c>
      <c r="BY53" s="1319"/>
      <c r="BZ53" s="1319"/>
      <c r="CA53" s="1319"/>
      <c r="CB53" s="1319"/>
      <c r="CC53" s="1319"/>
      <c r="CD53" s="1319"/>
      <c r="CE53" s="1319"/>
      <c r="CF53" s="1319">
        <v>60.8</v>
      </c>
      <c r="CG53" s="1319"/>
      <c r="CH53" s="1319"/>
      <c r="CI53" s="1319"/>
      <c r="CJ53" s="1319"/>
      <c r="CK53" s="1319"/>
      <c r="CL53" s="1319"/>
      <c r="CM53" s="1319"/>
      <c r="CN53" s="1319">
        <v>61.1</v>
      </c>
      <c r="CO53" s="1319"/>
      <c r="CP53" s="1319"/>
      <c r="CQ53" s="1319"/>
      <c r="CR53" s="1319"/>
      <c r="CS53" s="1319"/>
      <c r="CT53" s="1319"/>
      <c r="CU53" s="1319"/>
      <c r="CV53" s="1319">
        <v>62.2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613</v>
      </c>
      <c r="AO55" s="1318"/>
      <c r="AP55" s="1318"/>
      <c r="AQ55" s="1318"/>
      <c r="AR55" s="1318"/>
      <c r="AS55" s="1318"/>
      <c r="AT55" s="1318"/>
      <c r="AU55" s="1318"/>
      <c r="AV55" s="1318"/>
      <c r="AW55" s="1318"/>
      <c r="AX55" s="1318"/>
      <c r="AY55" s="1318"/>
      <c r="AZ55" s="1318"/>
      <c r="BA55" s="1318"/>
      <c r="BB55" s="1321" t="s">
        <v>611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27</v>
      </c>
      <c r="BY55" s="1319"/>
      <c r="BZ55" s="1319"/>
      <c r="CA55" s="1319"/>
      <c r="CB55" s="1319"/>
      <c r="CC55" s="1319"/>
      <c r="CD55" s="1319"/>
      <c r="CE55" s="1319"/>
      <c r="CF55" s="1319">
        <v>25.4</v>
      </c>
      <c r="CG55" s="1319"/>
      <c r="CH55" s="1319"/>
      <c r="CI55" s="1319"/>
      <c r="CJ55" s="1319"/>
      <c r="CK55" s="1319"/>
      <c r="CL55" s="1319"/>
      <c r="CM55" s="1319"/>
      <c r="CN55" s="1319">
        <v>23.4</v>
      </c>
      <c r="CO55" s="1319"/>
      <c r="CP55" s="1319"/>
      <c r="CQ55" s="1319"/>
      <c r="CR55" s="1319"/>
      <c r="CS55" s="1319"/>
      <c r="CT55" s="1319"/>
      <c r="CU55" s="1319"/>
      <c r="CV55" s="1319">
        <v>7.7</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612</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57.2</v>
      </c>
      <c r="BY57" s="1319"/>
      <c r="BZ57" s="1319"/>
      <c r="CA57" s="1319"/>
      <c r="CB57" s="1319"/>
      <c r="CC57" s="1319"/>
      <c r="CD57" s="1319"/>
      <c r="CE57" s="1319"/>
      <c r="CF57" s="1319">
        <v>58.7</v>
      </c>
      <c r="CG57" s="1319"/>
      <c r="CH57" s="1319"/>
      <c r="CI57" s="1319"/>
      <c r="CJ57" s="1319"/>
      <c r="CK57" s="1319"/>
      <c r="CL57" s="1319"/>
      <c r="CM57" s="1319"/>
      <c r="CN57" s="1319">
        <v>59.2</v>
      </c>
      <c r="CO57" s="1319"/>
      <c r="CP57" s="1319"/>
      <c r="CQ57" s="1319"/>
      <c r="CR57" s="1319"/>
      <c r="CS57" s="1319"/>
      <c r="CT57" s="1319"/>
      <c r="CU57" s="1319"/>
      <c r="CV57" s="1319">
        <v>60.7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559</v>
      </c>
      <c r="BQ72" s="1318"/>
      <c r="BR72" s="1318"/>
      <c r="BS72" s="1318"/>
      <c r="BT72" s="1318"/>
      <c r="BU72" s="1318"/>
      <c r="BV72" s="1318"/>
      <c r="BW72" s="1318"/>
      <c r="BX72" s="1318" t="s">
        <v>560</v>
      </c>
      <c r="BY72" s="1318"/>
      <c r="BZ72" s="1318"/>
      <c r="CA72" s="1318"/>
      <c r="CB72" s="1318"/>
      <c r="CC72" s="1318"/>
      <c r="CD72" s="1318"/>
      <c r="CE72" s="1318"/>
      <c r="CF72" s="1318" t="s">
        <v>561</v>
      </c>
      <c r="CG72" s="1318"/>
      <c r="CH72" s="1318"/>
      <c r="CI72" s="1318"/>
      <c r="CJ72" s="1318"/>
      <c r="CK72" s="1318"/>
      <c r="CL72" s="1318"/>
      <c r="CM72" s="1318"/>
      <c r="CN72" s="1318" t="s">
        <v>562</v>
      </c>
      <c r="CO72" s="1318"/>
      <c r="CP72" s="1318"/>
      <c r="CQ72" s="1318"/>
      <c r="CR72" s="1318"/>
      <c r="CS72" s="1318"/>
      <c r="CT72" s="1318"/>
      <c r="CU72" s="1318"/>
      <c r="CV72" s="1318" t="s">
        <v>563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610</v>
      </c>
      <c r="AO73" s="1321"/>
      <c r="AP73" s="1321"/>
      <c r="AQ73" s="1321"/>
      <c r="AR73" s="1321"/>
      <c r="AS73" s="1321"/>
      <c r="AT73" s="1321"/>
      <c r="AU73" s="1321"/>
      <c r="AV73" s="1321"/>
      <c r="AW73" s="1321"/>
      <c r="AX73" s="1321"/>
      <c r="AY73" s="1321"/>
      <c r="AZ73" s="1321"/>
      <c r="BA73" s="1321"/>
      <c r="BB73" s="1321" t="s">
        <v>611</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615</v>
      </c>
      <c r="BC75" s="1321"/>
      <c r="BD75" s="1321"/>
      <c r="BE75" s="1321"/>
      <c r="BF75" s="1321"/>
      <c r="BG75" s="1321"/>
      <c r="BH75" s="1321"/>
      <c r="BI75" s="1321"/>
      <c r="BJ75" s="1321"/>
      <c r="BK75" s="1321"/>
      <c r="BL75" s="1321"/>
      <c r="BM75" s="1321"/>
      <c r="BN75" s="1321"/>
      <c r="BO75" s="1321"/>
      <c r="BP75" s="1319">
        <v>5.5</v>
      </c>
      <c r="BQ75" s="1319"/>
      <c r="BR75" s="1319"/>
      <c r="BS75" s="1319"/>
      <c r="BT75" s="1319"/>
      <c r="BU75" s="1319"/>
      <c r="BV75" s="1319"/>
      <c r="BW75" s="1319"/>
      <c r="BX75" s="1319">
        <v>5.2</v>
      </c>
      <c r="BY75" s="1319"/>
      <c r="BZ75" s="1319"/>
      <c r="CA75" s="1319"/>
      <c r="CB75" s="1319"/>
      <c r="CC75" s="1319"/>
      <c r="CD75" s="1319"/>
      <c r="CE75" s="1319"/>
      <c r="CF75" s="1319">
        <v>6.6</v>
      </c>
      <c r="CG75" s="1319"/>
      <c r="CH75" s="1319"/>
      <c r="CI75" s="1319"/>
      <c r="CJ75" s="1319"/>
      <c r="CK75" s="1319"/>
      <c r="CL75" s="1319"/>
      <c r="CM75" s="1319"/>
      <c r="CN75" s="1319">
        <v>8.8000000000000007</v>
      </c>
      <c r="CO75" s="1319"/>
      <c r="CP75" s="1319"/>
      <c r="CQ75" s="1319"/>
      <c r="CR75" s="1319"/>
      <c r="CS75" s="1319"/>
      <c r="CT75" s="1319"/>
      <c r="CU75" s="1319"/>
      <c r="CV75" s="1319">
        <v>10.4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613</v>
      </c>
      <c r="AO77" s="1318"/>
      <c r="AP77" s="1318"/>
      <c r="AQ77" s="1318"/>
      <c r="AR77" s="1318"/>
      <c r="AS77" s="1318"/>
      <c r="AT77" s="1318"/>
      <c r="AU77" s="1318"/>
      <c r="AV77" s="1318"/>
      <c r="AW77" s="1318"/>
      <c r="AX77" s="1318"/>
      <c r="AY77" s="1318"/>
      <c r="AZ77" s="1318"/>
      <c r="BA77" s="1318"/>
      <c r="BB77" s="1321" t="s">
        <v>611</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27</v>
      </c>
      <c r="BY77" s="1319"/>
      <c r="BZ77" s="1319"/>
      <c r="CA77" s="1319"/>
      <c r="CB77" s="1319"/>
      <c r="CC77" s="1319"/>
      <c r="CD77" s="1319"/>
      <c r="CE77" s="1319"/>
      <c r="CF77" s="1319">
        <v>25.4</v>
      </c>
      <c r="CG77" s="1319"/>
      <c r="CH77" s="1319"/>
      <c r="CI77" s="1319"/>
      <c r="CJ77" s="1319"/>
      <c r="CK77" s="1319"/>
      <c r="CL77" s="1319"/>
      <c r="CM77" s="1319"/>
      <c r="CN77" s="1319">
        <v>23.4</v>
      </c>
      <c r="CO77" s="1319"/>
      <c r="CP77" s="1319"/>
      <c r="CQ77" s="1319"/>
      <c r="CR77" s="1319"/>
      <c r="CS77" s="1319"/>
      <c r="CT77" s="1319"/>
      <c r="CU77" s="1319"/>
      <c r="CV77" s="1319">
        <v>7.7</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615</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8.6999999999999993</v>
      </c>
      <c r="BY79" s="1319"/>
      <c r="BZ79" s="1319"/>
      <c r="CA79" s="1319"/>
      <c r="CB79" s="1319"/>
      <c r="CC79" s="1319"/>
      <c r="CD79" s="1319"/>
      <c r="CE79" s="1319"/>
      <c r="CF79" s="1319">
        <v>8.6</v>
      </c>
      <c r="CG79" s="1319"/>
      <c r="CH79" s="1319"/>
      <c r="CI79" s="1319"/>
      <c r="CJ79" s="1319"/>
      <c r="CK79" s="1319"/>
      <c r="CL79" s="1319"/>
      <c r="CM79" s="1319"/>
      <c r="CN79" s="1319">
        <v>8.5</v>
      </c>
      <c r="CO79" s="1319"/>
      <c r="CP79" s="1319"/>
      <c r="CQ79" s="1319"/>
      <c r="CR79" s="1319"/>
      <c r="CS79" s="1319"/>
      <c r="CT79" s="1319"/>
      <c r="CU79" s="1319"/>
      <c r="CV79" s="1319">
        <v>8.6</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Vas4ECi97ZPOsc/aAiPJatVqiPHFWFHDuxm8UiM5gQF7GTR72C6dimVIWNHKYegLKB/T7U5kkm6A7NDAHAi/w==" saltValue="pz+LF6IW6MypzFmISNZ+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GbUBU7HjuxIz1yMdZgqExxd85UpLSt0wzCz5oJni/frgNofjAyGstF2k2fEh24D7zcRzaPQftE5CtiYq8XHng==" saltValue="SKFQKU5IzJiUOq+RGCQlE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fyeFZZXmuLW5nhOh37MOKnIz8ugRBLcOOZhEe9kxf3Q4JCEm2L8wozqr95LNtXyUZbwyteBOfkVJMKu4/cPg==" saltValue="6uuT6IgJTxRHTiLtxu44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52</v>
      </c>
      <c r="E2" s="150"/>
      <c r="F2" s="151" t="s">
        <v>556</v>
      </c>
      <c r="G2" s="152"/>
      <c r="H2" s="153"/>
    </row>
    <row r="3" spans="1:8" x14ac:dyDescent="0.15">
      <c r="A3" s="149" t="s">
        <v>549</v>
      </c>
      <c r="B3" s="154"/>
      <c r="C3" s="155"/>
      <c r="D3" s="156">
        <v>74153</v>
      </c>
      <c r="E3" s="157"/>
      <c r="F3" s="158">
        <v>91837</v>
      </c>
      <c r="G3" s="159"/>
      <c r="H3" s="160"/>
    </row>
    <row r="4" spans="1:8" x14ac:dyDescent="0.15">
      <c r="A4" s="161"/>
      <c r="B4" s="162"/>
      <c r="C4" s="163"/>
      <c r="D4" s="164">
        <v>52432</v>
      </c>
      <c r="E4" s="165"/>
      <c r="F4" s="166">
        <v>54439</v>
      </c>
      <c r="G4" s="167"/>
      <c r="H4" s="168"/>
    </row>
    <row r="5" spans="1:8" x14ac:dyDescent="0.15">
      <c r="A5" s="149" t="s">
        <v>551</v>
      </c>
      <c r="B5" s="154"/>
      <c r="C5" s="155"/>
      <c r="D5" s="156">
        <v>78068</v>
      </c>
      <c r="E5" s="157"/>
      <c r="F5" s="158">
        <v>109920</v>
      </c>
      <c r="G5" s="159"/>
      <c r="H5" s="160"/>
    </row>
    <row r="6" spans="1:8" x14ac:dyDescent="0.15">
      <c r="A6" s="161"/>
      <c r="B6" s="162"/>
      <c r="C6" s="163"/>
      <c r="D6" s="164">
        <v>54958</v>
      </c>
      <c r="E6" s="165"/>
      <c r="F6" s="166">
        <v>62739</v>
      </c>
      <c r="G6" s="167"/>
      <c r="H6" s="168"/>
    </row>
    <row r="7" spans="1:8" x14ac:dyDescent="0.15">
      <c r="A7" s="149" t="s">
        <v>552</v>
      </c>
      <c r="B7" s="154"/>
      <c r="C7" s="155"/>
      <c r="D7" s="156">
        <v>93145</v>
      </c>
      <c r="E7" s="157"/>
      <c r="F7" s="158">
        <v>119882</v>
      </c>
      <c r="G7" s="159"/>
      <c r="H7" s="160"/>
    </row>
    <row r="8" spans="1:8" x14ac:dyDescent="0.15">
      <c r="A8" s="161"/>
      <c r="B8" s="162"/>
      <c r="C8" s="163"/>
      <c r="D8" s="164">
        <v>48699</v>
      </c>
      <c r="E8" s="165"/>
      <c r="F8" s="166">
        <v>66481</v>
      </c>
      <c r="G8" s="167"/>
      <c r="H8" s="168"/>
    </row>
    <row r="9" spans="1:8" x14ac:dyDescent="0.15">
      <c r="A9" s="149" t="s">
        <v>553</v>
      </c>
      <c r="B9" s="154"/>
      <c r="C9" s="155"/>
      <c r="D9" s="156">
        <v>125000</v>
      </c>
      <c r="E9" s="157"/>
      <c r="F9" s="158">
        <v>116162</v>
      </c>
      <c r="G9" s="159"/>
      <c r="H9" s="160"/>
    </row>
    <row r="10" spans="1:8" x14ac:dyDescent="0.15">
      <c r="A10" s="161"/>
      <c r="B10" s="162"/>
      <c r="C10" s="163"/>
      <c r="D10" s="164">
        <v>51539</v>
      </c>
      <c r="E10" s="165"/>
      <c r="F10" s="166">
        <v>61562</v>
      </c>
      <c r="G10" s="167"/>
      <c r="H10" s="168"/>
    </row>
    <row r="11" spans="1:8" x14ac:dyDescent="0.15">
      <c r="A11" s="149" t="s">
        <v>554</v>
      </c>
      <c r="B11" s="154"/>
      <c r="C11" s="155"/>
      <c r="D11" s="156">
        <v>147503</v>
      </c>
      <c r="E11" s="157"/>
      <c r="F11" s="158">
        <v>121449</v>
      </c>
      <c r="G11" s="159"/>
      <c r="H11" s="160"/>
    </row>
    <row r="12" spans="1:8" x14ac:dyDescent="0.15">
      <c r="A12" s="161"/>
      <c r="B12" s="162"/>
      <c r="C12" s="169"/>
      <c r="D12" s="164">
        <v>41050</v>
      </c>
      <c r="E12" s="165"/>
      <c r="F12" s="166">
        <v>62922</v>
      </c>
      <c r="G12" s="167"/>
      <c r="H12" s="168"/>
    </row>
    <row r="13" spans="1:8" x14ac:dyDescent="0.15">
      <c r="A13" s="149"/>
      <c r="B13" s="154"/>
      <c r="C13" s="170"/>
      <c r="D13" s="171">
        <v>103574</v>
      </c>
      <c r="E13" s="172"/>
      <c r="F13" s="173">
        <v>111850</v>
      </c>
      <c r="G13" s="174"/>
      <c r="H13" s="160"/>
    </row>
    <row r="14" spans="1:8" x14ac:dyDescent="0.15">
      <c r="A14" s="161"/>
      <c r="B14" s="162"/>
      <c r="C14" s="163"/>
      <c r="D14" s="164">
        <v>49736</v>
      </c>
      <c r="E14" s="165"/>
      <c r="F14" s="166">
        <v>61629</v>
      </c>
      <c r="G14" s="167"/>
      <c r="H14" s="168"/>
    </row>
    <row r="17" spans="1:11" x14ac:dyDescent="0.15">
      <c r="A17" s="145" t="s">
        <v>53</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54</v>
      </c>
      <c r="B19" s="175">
        <f>ROUND(VALUE(SUBSTITUTE(実質収支比率等に係る経年分析!F$48,"▲","-")),2)</f>
        <v>1.71</v>
      </c>
      <c r="C19" s="175">
        <f>ROUND(VALUE(SUBSTITUTE(実質収支比率等に係る経年分析!G$48,"▲","-")),2)</f>
        <v>3.2</v>
      </c>
      <c r="D19" s="175">
        <f>ROUND(VALUE(SUBSTITUTE(実質収支比率等に係る経年分析!H$48,"▲","-")),2)</f>
        <v>0.24</v>
      </c>
      <c r="E19" s="175">
        <f>ROUND(VALUE(SUBSTITUTE(実質収支比率等に係る経年分析!I$48,"▲","-")),2)</f>
        <v>2.5299999999999998</v>
      </c>
      <c r="F19" s="175">
        <f>ROUND(VALUE(SUBSTITUTE(実質収支比率等に係る経年分析!J$48,"▲","-")),2)</f>
        <v>2.2200000000000002</v>
      </c>
    </row>
    <row r="20" spans="1:11" x14ac:dyDescent="0.15">
      <c r="A20" s="175" t="s">
        <v>55</v>
      </c>
      <c r="B20" s="175">
        <f>ROUND(VALUE(SUBSTITUTE(実質収支比率等に係る経年分析!F$47,"▲","-")),2)</f>
        <v>27.11</v>
      </c>
      <c r="C20" s="175">
        <f>ROUND(VALUE(SUBSTITUTE(実質収支比率等に係る経年分析!G$47,"▲","-")),2)</f>
        <v>27.43</v>
      </c>
      <c r="D20" s="175">
        <f>ROUND(VALUE(SUBSTITUTE(実質収支比率等に係る経年分析!H$47,"▲","-")),2)</f>
        <v>27.34</v>
      </c>
      <c r="E20" s="175">
        <f>ROUND(VALUE(SUBSTITUTE(実質収支比率等に係る経年分析!I$47,"▲","-")),2)</f>
        <v>26.55</v>
      </c>
      <c r="F20" s="175">
        <f>ROUND(VALUE(SUBSTITUTE(実質収支比率等に係る経年分析!J$47,"▲","-")),2)</f>
        <v>20.82</v>
      </c>
    </row>
    <row r="21" spans="1:11" x14ac:dyDescent="0.15">
      <c r="A21" s="175" t="s">
        <v>56</v>
      </c>
      <c r="B21" s="175">
        <f>IF(ISNUMBER(VALUE(SUBSTITUTE(実質収支比率等に係る経年分析!F$49,"▲","-"))),ROUND(VALUE(SUBSTITUTE(実質収支比率等に係る経年分析!F$49,"▲","-")),2),NA())</f>
        <v>0.34</v>
      </c>
      <c r="C21" s="175">
        <f>IF(ISNUMBER(VALUE(SUBSTITUTE(実質収支比率等に係る経年分析!G$49,"▲","-"))),ROUND(VALUE(SUBSTITUTE(実質収支比率等に係る経年分析!G$49,"▲","-")),2),NA())</f>
        <v>1.55</v>
      </c>
      <c r="D21" s="175">
        <f>IF(ISNUMBER(VALUE(SUBSTITUTE(実質収支比率等に係る経年分析!H$49,"▲","-"))),ROUND(VALUE(SUBSTITUTE(実質収支比率等に係る経年分析!H$49,"▲","-")),2),NA())</f>
        <v>-1.28</v>
      </c>
      <c r="E21" s="175">
        <f>IF(ISNUMBER(VALUE(SUBSTITUTE(実質収支比率等に係る経年分析!I$49,"▲","-"))),ROUND(VALUE(SUBSTITUTE(実質収支比率等に係る経年分析!I$49,"▲","-")),2),NA())</f>
        <v>0.75</v>
      </c>
      <c r="F21" s="175">
        <f>IF(ISNUMBER(VALUE(SUBSTITUTE(実質収支比率等に係る経年分析!J$49,"▲","-"))),ROUND(VALUE(SUBSTITUTE(実質収支比率等に係る経年分析!J$49,"▲","-")),2),NA())</f>
        <v>-6.89</v>
      </c>
    </row>
    <row r="24" spans="1:11" x14ac:dyDescent="0.15">
      <c r="A24" s="145" t="s">
        <v>57</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58</v>
      </c>
      <c r="C26" s="176" t="s">
        <v>59</v>
      </c>
      <c r="D26" s="176" t="s">
        <v>58</v>
      </c>
      <c r="E26" s="176" t="s">
        <v>59</v>
      </c>
      <c r="F26" s="176" t="s">
        <v>58</v>
      </c>
      <c r="G26" s="176" t="s">
        <v>59</v>
      </c>
      <c r="H26" s="176" t="s">
        <v>58</v>
      </c>
      <c r="I26" s="176" t="s">
        <v>59</v>
      </c>
      <c r="J26" s="176" t="s">
        <v>58</v>
      </c>
      <c r="K26" s="176" t="s">
        <v>59</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#VALUE!</v>
      </c>
      <c r="C27" s="176" t="e">
        <f>IF(ROUND(VALUE(SUBSTITUTE(連結実質赤字比率に係る赤字・黒字の構成分析!F$43,"▲", "-")), 2) &gt;= 0, ABS(ROUND(VALUE(SUBSTITUTE(連結実質赤字比率に係る赤字・黒字の構成分析!F$43,"▲", "-")), 2)), NA())</f>
        <v>#VALUE!</v>
      </c>
      <c r="D27" s="176" t="e">
        <f>IF(ROUND(VALUE(SUBSTITUTE(連結実質赤字比率に係る赤字・黒字の構成分析!G$43,"▲", "-")), 2) &lt; 0, ABS(ROUND(VALUE(SUBSTITUTE(連結実質赤字比率に係る赤字・黒字の構成分析!G$43,"▲", "-")), 2)), NA())</f>
        <v>#VALUE!</v>
      </c>
      <c r="E27" s="176" t="e">
        <f>IF(ROUND(VALUE(SUBSTITUTE(連結実質赤字比率に係る赤字・黒字の構成分析!G$43,"▲", "-")), 2) &gt;= 0, ABS(ROUND(VALUE(SUBSTITUTE(連結実質赤字比率に係る赤字・黒字の構成分析!G$43,"▲", "-")), 2)), NA())</f>
        <v>#VALUE!</v>
      </c>
      <c r="F27" s="176" t="e">
        <f>IF(ROUND(VALUE(SUBSTITUTE(連結実質赤字比率に係る赤字・黒字の構成分析!H$43,"▲", "-")), 2) &lt; 0, ABS(ROUND(VALUE(SUBSTITUTE(連結実質赤字比率に係る赤字・黒字の構成分析!H$43,"▲", "-")), 2)), NA())</f>
        <v>#VALUE!</v>
      </c>
      <c r="G27" s="176" t="e">
        <f>IF(ROUND(VALUE(SUBSTITUTE(連結実質赤字比率に係る赤字・黒字の構成分析!H$43,"▲", "-")), 2) &gt;= 0, ABS(ROUND(VALUE(SUBSTITUTE(連結実質赤字比率に係る赤字・黒字の構成分析!H$43,"▲", "-")), 2)), NA())</f>
        <v>#VALUE!</v>
      </c>
      <c r="H27" s="176" t="e">
        <f>IF(ROUND(VALUE(SUBSTITUTE(連結実質赤字比率に係る赤字・黒字の構成分析!I$43,"▲", "-")), 2) &lt; 0, ABS(ROUND(VALUE(SUBSTITUTE(連結実質赤字比率に係る赤字・黒字の構成分析!I$43,"▲", "-")), 2)), NA())</f>
        <v>#VALUE!</v>
      </c>
      <c r="I27" s="176" t="e">
        <f>IF(ROUND(VALUE(SUBSTITUTE(連結実質赤字比率に係る赤字・黒字の構成分析!I$43,"▲", "-")), 2) &gt;= 0, ABS(ROUND(VALUE(SUBSTITUTE(連結実質赤字比率に係る赤字・黒字の構成分析!I$43,"▲", "-")), 2)), NA())</f>
        <v>#VALUE!</v>
      </c>
      <c r="J27" s="176" t="e">
        <f>IF(ROUND(VALUE(SUBSTITUTE(連結実質赤字比率に係る赤字・黒字の構成分析!J$43,"▲", "-")), 2) &lt; 0, ABS(ROUND(VALUE(SUBSTITUTE(連結実質赤字比率に係る赤字・黒字の構成分析!J$43,"▲", "-")), 2)), NA())</f>
        <v>#VALUE!</v>
      </c>
      <c r="K27" s="176" t="e">
        <f>IF(ROUND(VALUE(SUBSTITUTE(連結実質赤字比率に係る赤字・黒字の構成分析!J$43,"▲", "-")), 2) &gt;= 0, ABS(ROUND(VALUE(SUBSTITUTE(連結実質赤字比率に係る赤字・黒字の構成分析!J$43,"▲", "-")), 2)), NA())</f>
        <v>#VALUE!</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e">
        <f>IF(連結実質赤字比率に係る赤字・黒字の構成分析!C$41="",NA(),連結実質赤字比率に係る赤字・黒字の構成分析!C$41)</f>
        <v>#N/A</v>
      </c>
      <c r="B29" s="176" t="e">
        <f>IF(ROUND(VALUE(SUBSTITUTE(連結実質赤字比率に係る赤字・黒字の構成分析!F$41,"▲", "-")), 2) &lt; 0, ABS(ROUND(VALUE(SUBSTITUTE(連結実質赤字比率に係る赤字・黒字の構成分析!F$41,"▲", "-")), 2)), NA())</f>
        <v>#VALUE!</v>
      </c>
      <c r="C29" s="176" t="e">
        <f>IF(ROUND(VALUE(SUBSTITUTE(連結実質赤字比率に係る赤字・黒字の構成分析!F$41,"▲", "-")), 2) &gt;= 0, ABS(ROUND(VALUE(SUBSTITUTE(連結実質赤字比率に係る赤字・黒字の構成分析!F$41,"▲", "-")), 2)), NA())</f>
        <v>#VALUE!</v>
      </c>
      <c r="D29" s="176" t="e">
        <f>IF(ROUND(VALUE(SUBSTITUTE(連結実質赤字比率に係る赤字・黒字の構成分析!G$41,"▲", "-")), 2) &lt; 0, ABS(ROUND(VALUE(SUBSTITUTE(連結実質赤字比率に係る赤字・黒字の構成分析!G$41,"▲", "-")), 2)), NA())</f>
        <v>#VALUE!</v>
      </c>
      <c r="E29" s="176" t="e">
        <f>IF(ROUND(VALUE(SUBSTITUTE(連結実質赤字比率に係る赤字・黒字の構成分析!G$41,"▲", "-")), 2) &gt;= 0, ABS(ROUND(VALUE(SUBSTITUTE(連結実質赤字比率に係る赤字・黒字の構成分析!G$41,"▲", "-")), 2)), NA())</f>
        <v>#VALUE!</v>
      </c>
      <c r="F29" s="176" t="e">
        <f>IF(ROUND(VALUE(SUBSTITUTE(連結実質赤字比率に係る赤字・黒字の構成分析!H$41,"▲", "-")), 2) &lt; 0, ABS(ROUND(VALUE(SUBSTITUTE(連結実質赤字比率に係る赤字・黒字の構成分析!H$41,"▲", "-")), 2)), NA())</f>
        <v>#VALUE!</v>
      </c>
      <c r="G29" s="176" t="e">
        <f>IF(ROUND(VALUE(SUBSTITUTE(連結実質赤字比率に係る赤字・黒字の構成分析!H$41,"▲", "-")), 2) &gt;= 0, ABS(ROUND(VALUE(SUBSTITUTE(連結実質赤字比率に係る赤字・黒字の構成分析!H$41,"▲", "-")), 2)), NA())</f>
        <v>#VALUE!</v>
      </c>
      <c r="H29" s="176" t="e">
        <f>IF(ROUND(VALUE(SUBSTITUTE(連結実質赤字比率に係る赤字・黒字の構成分析!I$41,"▲", "-")), 2) &lt; 0, ABS(ROUND(VALUE(SUBSTITUTE(連結実質赤字比率に係る赤字・黒字の構成分析!I$41,"▲", "-")), 2)), NA())</f>
        <v>#VALUE!</v>
      </c>
      <c r="I29" s="176" t="e">
        <f>IF(ROUND(VALUE(SUBSTITUTE(連結実質赤字比率に係る赤字・黒字の構成分析!I$41,"▲", "-")), 2) &gt;= 0, ABS(ROUND(VALUE(SUBSTITUTE(連結実質赤字比率に係る赤字・黒字の構成分析!I$41,"▲", "-")), 2)), NA())</f>
        <v>#VALUE!</v>
      </c>
      <c r="J29" s="176" t="e">
        <f>IF(ROUND(VALUE(SUBSTITUTE(連結実質赤字比率に係る赤字・黒字の構成分析!J$41,"▲", "-")), 2) &lt; 0, ABS(ROUND(VALUE(SUBSTITUTE(連結実質赤字比率に係る赤字・黒字の構成分析!J$41,"▲", "-")), 2)), NA())</f>
        <v>#VALUE!</v>
      </c>
      <c r="K29" s="176" t="e">
        <f>IF(ROUND(VALUE(SUBSTITUTE(連結実質赤字比率に係る赤字・黒字の構成分析!J$41,"▲", "-")), 2) &gt;= 0, ABS(ROUND(VALUE(SUBSTITUTE(連結実質赤字比率に係る赤字・黒字の構成分析!J$41,"▲", "-")), 2)), NA())</f>
        <v>#VALUE!</v>
      </c>
    </row>
    <row r="30" spans="1:11" x14ac:dyDescent="0.15">
      <c r="A30" s="176" t="str">
        <f>IF(連結実質赤字比率に係る赤字・黒字の構成分析!C$40="",NA(),連結実質赤字比率に係る赤字・黒字の構成分析!C$40)</f>
        <v>後期高齢者医療特別会計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0.17</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0.15</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0.18</v>
      </c>
      <c r="H30" s="176">
        <f>IF(ROUND(VALUE(SUBSTITUTE(連結実質赤字比率に係る赤字・黒字の構成分析!I$40,"▲", "-")), 2) &lt; 0, ABS(ROUND(VALUE(SUBSTITUTE(連結実質赤字比率に係る赤字・黒字の構成分析!I$40,"▲", "-")), 2)), NA())</f>
        <v>0.08</v>
      </c>
      <c r="I30" s="176" t="e">
        <f>IF(ROUND(VALUE(SUBSTITUTE(連結実質赤字比率に係る赤字・黒字の構成分析!I$40,"▲", "-")), 2) &gt;= 0, ABS(ROUND(VALUE(SUBSTITUTE(連結実質赤字比率に係る赤字・黒字の構成分析!I$40,"▲", "-")), 2)), NA())</f>
        <v>#N/A</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v>
      </c>
    </row>
    <row r="31" spans="1:11" x14ac:dyDescent="0.15">
      <c r="A31" s="176" t="str">
        <f>IF(連結実質赤字比率に係る赤字・黒字の構成分析!C$39="",NA(),連結実質赤字比率に係る赤字・黒字の構成分析!C$39)</f>
        <v>簡易水道事業特別会計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0.01</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0.02</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0.03</v>
      </c>
    </row>
    <row r="32" spans="1:11" x14ac:dyDescent="0.15">
      <c r="A32" s="176" t="str">
        <f>IF(連結実質赤字比率に係る赤字・黒字の構成分析!C$38="",NA(),連結実質赤字比率に係る赤字・黒字の構成分析!C$38)</f>
        <v>下水道事業特別会計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0.04</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0.03</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0.04</v>
      </c>
      <c r="H32" s="176">
        <f>IF(ROUND(VALUE(SUBSTITUTE(連結実質赤字比率に係る赤字・黒字の構成分析!I$38,"▲", "-")), 2) &lt; 0, ABS(ROUND(VALUE(SUBSTITUTE(連結実質赤字比率に係る赤字・黒字の構成分析!I$38,"▲", "-")), 2)), NA())</f>
        <v>0.18</v>
      </c>
      <c r="I32" s="176" t="e">
        <f>IF(ROUND(VALUE(SUBSTITUTE(連結実質赤字比率に係る赤字・黒字の構成分析!I$38,"▲", "-")), 2) &gt;= 0, ABS(ROUND(VALUE(SUBSTITUTE(連結実質赤字比率に係る赤字・黒字の構成分析!I$38,"▲", "-")), 2)), NA())</f>
        <v>#N/A</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0.04</v>
      </c>
    </row>
    <row r="33" spans="1:16" x14ac:dyDescent="0.15">
      <c r="A33" s="176" t="str">
        <f>IF(連結実質赤字比率に係る赤字・黒字の構成分析!C$37="",NA(),連結実質赤字比率に係る赤字・黒字の構成分析!C$37)</f>
        <v>工場誘致等特別会計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0.19</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0.19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0.19</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0.19</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0.19</v>
      </c>
    </row>
    <row r="34" spans="1:16" x14ac:dyDescent="0.15">
      <c r="A34" s="176" t="str">
        <f>IF(連結実質赤字比率に係る赤字・黒字の構成分析!C$36="",NA(),連結実質赤字比率に係る赤字・黒字の構成分析!C$36)</f>
        <v>国民健康保険特別会計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1.93</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4.09</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2.4300000000000002</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1.75</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0.5</v>
      </c>
    </row>
    <row r="35" spans="1:16" x14ac:dyDescent="0.15">
      <c r="A35" s="176" t="str">
        <f>IF(連結実質赤字比率に係る赤字・黒字の構成分析!C$35="",NA(),連結実質赤字比率に係る赤字・黒字の構成分析!C$35)</f>
        <v>一般会計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1.51</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3</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0.04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2.5299999999999998</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2.02</v>
      </c>
    </row>
    <row r="36" spans="1:16" x14ac:dyDescent="0.15">
      <c r="A36" s="176" t="str">
        <f>IF(連結実質赤字比率に係る赤字・黒字の構成分析!C$34="",NA(),連結実質赤字比率に係る赤字・黒字の構成分析!C$34)</f>
        <v>水道事業会計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23.94</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24.45</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25.92</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23.28</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21.22</v>
      </c>
    </row>
    <row r="39" spans="1:16" x14ac:dyDescent="0.15">
      <c r="A39" s="145" t="s">
        <v>60</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61</v>
      </c>
      <c r="C41" s="177"/>
      <c r="D41" s="177" t="s">
        <v>62</v>
      </c>
      <c r="E41" s="177" t="s">
        <v>61</v>
      </c>
      <c r="F41" s="177"/>
      <c r="G41" s="177" t="s">
        <v>62</v>
      </c>
      <c r="H41" s="177" t="s">
        <v>61</v>
      </c>
      <c r="I41" s="177"/>
      <c r="J41" s="177" t="s">
        <v>62</v>
      </c>
      <c r="K41" s="177" t="s">
        <v>61</v>
      </c>
      <c r="L41" s="177"/>
      <c r="M41" s="177" t="s">
        <v>62</v>
      </c>
      <c r="N41" s="177" t="s">
        <v>61</v>
      </c>
      <c r="O41" s="177"/>
      <c r="P41" s="177" t="s">
        <v>62</v>
      </c>
    </row>
    <row r="42" spans="1:16" x14ac:dyDescent="0.15">
      <c r="A42" s="177" t="s">
        <v>63</v>
      </c>
      <c r="B42" s="177"/>
      <c r="C42" s="177"/>
      <c r="D42" s="177">
        <f>'実質公債費比率（分子）の構造'!K$52</f>
        <v>595</v>
      </c>
      <c r="E42" s="177"/>
      <c r="F42" s="177"/>
      <c r="G42" s="177">
        <f>'実質公債費比率（分子）の構造'!L$52</f>
        <v>546</v>
      </c>
      <c r="H42" s="177"/>
      <c r="I42" s="177"/>
      <c r="J42" s="177">
        <f>'実質公債費比率（分子）の構造'!M$52</f>
        <v>499</v>
      </c>
      <c r="K42" s="177"/>
      <c r="L42" s="177"/>
      <c r="M42" s="177">
        <f>'実質公債費比率（分子）の構造'!N$52</f>
        <v>496</v>
      </c>
      <c r="N42" s="177"/>
      <c r="O42" s="177"/>
      <c r="P42" s="177">
        <f>'実質公債費比率（分子）の構造'!O$52</f>
        <v>504</v>
      </c>
    </row>
    <row r="43" spans="1:16" x14ac:dyDescent="0.15">
      <c r="A43" s="177" t="s">
        <v>64</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65</v>
      </c>
      <c r="B44" s="177">
        <f>'実質公債費比率（分子）の構造'!K$50</f>
        <v>24</v>
      </c>
      <c r="C44" s="177"/>
      <c r="D44" s="177"/>
      <c r="E44" s="177">
        <f>'実質公債費比率（分子）の構造'!L$50</f>
        <v>24</v>
      </c>
      <c r="F44" s="177"/>
      <c r="G44" s="177"/>
      <c r="H44" s="177">
        <f>'実質公債費比率（分子）の構造'!M$50</f>
        <v>23</v>
      </c>
      <c r="I44" s="177"/>
      <c r="J44" s="177"/>
      <c r="K44" s="177">
        <f>'実質公債費比率（分子）の構造'!N$50</f>
        <v>43</v>
      </c>
      <c r="L44" s="177"/>
      <c r="M44" s="177"/>
      <c r="N44" s="177">
        <f>'実質公債費比率（分子）の構造'!O$50</f>
        <v>22</v>
      </c>
      <c r="O44" s="177"/>
      <c r="P44" s="177"/>
    </row>
    <row r="45" spans="1:16" x14ac:dyDescent="0.15">
      <c r="A45" s="177" t="s">
        <v>66</v>
      </c>
      <c r="B45" s="177">
        <f>'実質公債費比率（分子）の構造'!K$49</f>
        <v>26</v>
      </c>
      <c r="C45" s="177"/>
      <c r="D45" s="177"/>
      <c r="E45" s="177">
        <f>'実質公債費比率（分子）の構造'!L$49</f>
        <v>26</v>
      </c>
      <c r="F45" s="177"/>
      <c r="G45" s="177"/>
      <c r="H45" s="177">
        <f>'実質公債費比率（分子）の構造'!M$49</f>
        <v>40</v>
      </c>
      <c r="I45" s="177"/>
      <c r="J45" s="177"/>
      <c r="K45" s="177">
        <f>'実質公債費比率（分子）の構造'!N$49</f>
        <v>39</v>
      </c>
      <c r="L45" s="177"/>
      <c r="M45" s="177"/>
      <c r="N45" s="177">
        <f>'実質公債費比率（分子）の構造'!O$49</f>
        <v>37</v>
      </c>
      <c r="O45" s="177"/>
      <c r="P45" s="177"/>
    </row>
    <row r="46" spans="1:16" x14ac:dyDescent="0.15">
      <c r="A46" s="177" t="s">
        <v>67</v>
      </c>
      <c r="B46" s="177">
        <f>'実質公債費比率（分子）の構造'!K$48</f>
        <v>198</v>
      </c>
      <c r="C46" s="177"/>
      <c r="D46" s="177"/>
      <c r="E46" s="177">
        <f>'実質公債費比率（分子）の構造'!L$48</f>
        <v>197</v>
      </c>
      <c r="F46" s="177"/>
      <c r="G46" s="177"/>
      <c r="H46" s="177">
        <f>'実質公債費比率（分子）の構造'!M$48</f>
        <v>199</v>
      </c>
      <c r="I46" s="177"/>
      <c r="J46" s="177"/>
      <c r="K46" s="177">
        <f>'実質公債費比率（分子）の構造'!N$48</f>
        <v>202</v>
      </c>
      <c r="L46" s="177"/>
      <c r="M46" s="177"/>
      <c r="N46" s="177">
        <f>'実質公債費比率（分子）の構造'!O$48</f>
        <v>185</v>
      </c>
      <c r="O46" s="177"/>
      <c r="P46" s="177"/>
    </row>
    <row r="47" spans="1:16" x14ac:dyDescent="0.15">
      <c r="A47" s="177" t="s">
        <v>68</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69</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70</v>
      </c>
      <c r="B49" s="177">
        <f>'実質公債費比率（分子）の構造'!K$45</f>
        <v>472</v>
      </c>
      <c r="C49" s="177"/>
      <c r="D49" s="177"/>
      <c r="E49" s="177">
        <f>'実質公債費比率（分子）の構造'!L$45</f>
        <v>438</v>
      </c>
      <c r="F49" s="177"/>
      <c r="G49" s="177"/>
      <c r="H49" s="177">
        <f>'実質公債費比率（分子）の構造'!M$45</f>
        <v>493</v>
      </c>
      <c r="I49" s="177"/>
      <c r="J49" s="177"/>
      <c r="K49" s="177">
        <f>'実質公債費比率（分子）の構造'!N$45</f>
        <v>521</v>
      </c>
      <c r="L49" s="177"/>
      <c r="M49" s="177"/>
      <c r="N49" s="177">
        <f>'実質公債費比率（分子）の構造'!O$45</f>
        <v>525</v>
      </c>
      <c r="O49" s="177"/>
      <c r="P49" s="177"/>
    </row>
    <row r="50" spans="1:16" x14ac:dyDescent="0.15">
      <c r="A50" s="177" t="s">
        <v>71</v>
      </c>
      <c r="B50" s="177" t="e">
        <f>NA()</f>
        <v>#N/A</v>
      </c>
      <c r="C50" s="177">
        <f>IF(ISNUMBER('実質公債費比率（分子）の構造'!K$53),'実質公債費比率（分子）の構造'!K$53,NA())</f>
        <v>125</v>
      </c>
      <c r="D50" s="177" t="e">
        <f>NA()</f>
        <v>#N/A</v>
      </c>
      <c r="E50" s="177" t="e">
        <f>NA()</f>
        <v>#N/A</v>
      </c>
      <c r="F50" s="177">
        <f>IF(ISNUMBER('実質公債費比率（分子）の構造'!L$53),'実質公債費比率（分子）の構造'!L$53,NA())</f>
        <v>139</v>
      </c>
      <c r="G50" s="177" t="e">
        <f>NA()</f>
        <v>#N/A</v>
      </c>
      <c r="H50" s="177" t="e">
        <f>NA()</f>
        <v>#N/A</v>
      </c>
      <c r="I50" s="177">
        <f>IF(ISNUMBER('実質公債費比率（分子）の構造'!M$53),'実質公債費比率（分子）の構造'!M$53,NA())</f>
        <v>256</v>
      </c>
      <c r="J50" s="177" t="e">
        <f>NA()</f>
        <v>#N/A</v>
      </c>
      <c r="K50" s="177" t="e">
        <f>NA()</f>
        <v>#N/A</v>
      </c>
      <c r="L50" s="177">
        <f>IF(ISNUMBER('実質公債費比率（分子）の構造'!N$53),'実質公債費比率（分子）の構造'!N$53,NA())</f>
        <v>309</v>
      </c>
      <c r="M50" s="177" t="e">
        <f>NA()</f>
        <v>#N/A</v>
      </c>
      <c r="N50" s="177" t="e">
        <f>NA()</f>
        <v>#N/A</v>
      </c>
      <c r="O50" s="177">
        <f>IF(ISNUMBER('実質公債費比率（分子）の構造'!O$53),'実質公債費比率（分子）の構造'!O$53,NA())</f>
        <v>265</v>
      </c>
      <c r="P50" s="177" t="e">
        <f>NA()</f>
        <v>#N/A</v>
      </c>
    </row>
    <row r="53" spans="1:16" x14ac:dyDescent="0.15">
      <c r="A53" s="145" t="s">
        <v>72</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73</v>
      </c>
      <c r="C55" s="176"/>
      <c r="D55" s="176" t="s">
        <v>74</v>
      </c>
      <c r="E55" s="176" t="s">
        <v>73</v>
      </c>
      <c r="F55" s="176"/>
      <c r="G55" s="176" t="s">
        <v>74</v>
      </c>
      <c r="H55" s="176" t="s">
        <v>73</v>
      </c>
      <c r="I55" s="176"/>
      <c r="J55" s="176" t="s">
        <v>74</v>
      </c>
      <c r="K55" s="176" t="s">
        <v>73</v>
      </c>
      <c r="L55" s="176"/>
      <c r="M55" s="176" t="s">
        <v>74</v>
      </c>
      <c r="N55" s="176" t="s">
        <v>73</v>
      </c>
      <c r="O55" s="176"/>
      <c r="P55" s="176" t="s">
        <v>74</v>
      </c>
    </row>
    <row r="56" spans="1:16" x14ac:dyDescent="0.15">
      <c r="A56" s="176" t="s">
        <v>43</v>
      </c>
      <c r="B56" s="176"/>
      <c r="C56" s="176"/>
      <c r="D56" s="176">
        <f>'将来負担比率（分子）の構造'!I$52</f>
        <v>6955</v>
      </c>
      <c r="E56" s="176"/>
      <c r="F56" s="176"/>
      <c r="G56" s="176">
        <f>'将来負担比率（分子）の構造'!J$52</f>
        <v>6868</v>
      </c>
      <c r="H56" s="176"/>
      <c r="I56" s="176"/>
      <c r="J56" s="176">
        <f>'将来負担比率（分子）の構造'!K$52</f>
        <v>7049</v>
      </c>
      <c r="K56" s="176"/>
      <c r="L56" s="176"/>
      <c r="M56" s="176">
        <f>'将来負担比率（分子）の構造'!L$52</f>
        <v>6412</v>
      </c>
      <c r="N56" s="176"/>
      <c r="O56" s="176"/>
      <c r="P56" s="176">
        <f>'将来負担比率（分子）の構造'!M$52</f>
        <v>6323</v>
      </c>
    </row>
    <row r="57" spans="1:16" x14ac:dyDescent="0.15">
      <c r="A57" s="176" t="s">
        <v>42</v>
      </c>
      <c r="B57" s="176"/>
      <c r="C57" s="176"/>
      <c r="D57" s="176">
        <f>'将来負担比率（分子）の構造'!I$51</f>
        <v>18</v>
      </c>
      <c r="E57" s="176"/>
      <c r="F57" s="176"/>
      <c r="G57" s="176">
        <f>'将来負担比率（分子）の構造'!J$51</f>
        <v>11</v>
      </c>
      <c r="H57" s="176"/>
      <c r="I57" s="176"/>
      <c r="J57" s="176">
        <f>'将来負担比率（分子）の構造'!K$51</f>
        <v>3</v>
      </c>
      <c r="K57" s="176"/>
      <c r="L57" s="176"/>
      <c r="M57" s="176">
        <f>'将来負担比率（分子）の構造'!L$51</f>
        <v>2</v>
      </c>
      <c r="N57" s="176"/>
      <c r="O57" s="176"/>
      <c r="P57" s="176" t="str">
        <f>'将来負担比率（分子）の構造'!M$51</f>
        <v>-</v>
      </c>
    </row>
    <row r="58" spans="1:16" x14ac:dyDescent="0.15">
      <c r="A58" s="176" t="s">
        <v>41</v>
      </c>
      <c r="B58" s="176"/>
      <c r="C58" s="176"/>
      <c r="D58" s="176">
        <f>'将来負担比率（分子）の構造'!I$50</f>
        <v>2008</v>
      </c>
      <c r="E58" s="176"/>
      <c r="F58" s="176"/>
      <c r="G58" s="176">
        <f>'将来負担比率（分子）の構造'!J$50</f>
        <v>2199</v>
      </c>
      <c r="H58" s="176"/>
      <c r="I58" s="176"/>
      <c r="J58" s="176">
        <f>'将来負担比率（分子）の構造'!K$50</f>
        <v>2257</v>
      </c>
      <c r="K58" s="176"/>
      <c r="L58" s="176"/>
      <c r="M58" s="176">
        <f>'将来負担比率（分子）の構造'!L$50</f>
        <v>2223</v>
      </c>
      <c r="N58" s="176"/>
      <c r="O58" s="176"/>
      <c r="P58" s="176">
        <f>'将来負担比率（分子）の構造'!M$50</f>
        <v>1832</v>
      </c>
    </row>
    <row r="59" spans="1:16" x14ac:dyDescent="0.15">
      <c r="A59" s="176" t="s">
        <v>39</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38</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36</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35</v>
      </c>
      <c r="B62" s="176">
        <f>'将来負担比率（分子）の構造'!I$45</f>
        <v>802</v>
      </c>
      <c r="C62" s="176"/>
      <c r="D62" s="176"/>
      <c r="E62" s="176">
        <f>'将来負担比率（分子）の構造'!J$45</f>
        <v>766</v>
      </c>
      <c r="F62" s="176"/>
      <c r="G62" s="176"/>
      <c r="H62" s="176">
        <f>'将来負担比率（分子）の構造'!K$45</f>
        <v>730</v>
      </c>
      <c r="I62" s="176"/>
      <c r="J62" s="176"/>
      <c r="K62" s="176">
        <f>'将来負担比率（分子）の構造'!L$45</f>
        <v>735</v>
      </c>
      <c r="L62" s="176"/>
      <c r="M62" s="176"/>
      <c r="N62" s="176">
        <f>'将来負担比率（分子）の構造'!M$45</f>
        <v>717</v>
      </c>
      <c r="O62" s="176"/>
      <c r="P62" s="176"/>
    </row>
    <row r="63" spans="1:16" x14ac:dyDescent="0.15">
      <c r="A63" s="176" t="s">
        <v>34</v>
      </c>
      <c r="B63" s="176">
        <f>'将来負担比率（分子）の構造'!I$44</f>
        <v>398</v>
      </c>
      <c r="C63" s="176"/>
      <c r="D63" s="176"/>
      <c r="E63" s="176">
        <f>'将来負担比率（分子）の構造'!J$44</f>
        <v>379</v>
      </c>
      <c r="F63" s="176"/>
      <c r="G63" s="176"/>
      <c r="H63" s="176">
        <f>'将来負担比率（分子）の構造'!K$44</f>
        <v>346</v>
      </c>
      <c r="I63" s="176"/>
      <c r="J63" s="176"/>
      <c r="K63" s="176">
        <f>'将来負担比率（分子）の構造'!L$44</f>
        <v>312</v>
      </c>
      <c r="L63" s="176"/>
      <c r="M63" s="176"/>
      <c r="N63" s="176">
        <f>'将来負担比率（分子）の構造'!M$44</f>
        <v>200</v>
      </c>
      <c r="O63" s="176"/>
      <c r="P63" s="176"/>
    </row>
    <row r="64" spans="1:16" x14ac:dyDescent="0.15">
      <c r="A64" s="176" t="s">
        <v>33</v>
      </c>
      <c r="B64" s="176">
        <f>'将来負担比率（分子）の構造'!I$43</f>
        <v>979</v>
      </c>
      <c r="C64" s="176"/>
      <c r="D64" s="176"/>
      <c r="E64" s="176">
        <f>'将来負担比率（分子）の構造'!J$43</f>
        <v>941</v>
      </c>
      <c r="F64" s="176"/>
      <c r="G64" s="176"/>
      <c r="H64" s="176">
        <f>'将来負担比率（分子）の構造'!K$43</f>
        <v>871</v>
      </c>
      <c r="I64" s="176"/>
      <c r="J64" s="176"/>
      <c r="K64" s="176">
        <f>'将来負担比率（分子）の構造'!L$43</f>
        <v>813</v>
      </c>
      <c r="L64" s="176"/>
      <c r="M64" s="176"/>
      <c r="N64" s="176">
        <f>'将来負担比率（分子）の構造'!M$43</f>
        <v>541</v>
      </c>
      <c r="O64" s="176"/>
      <c r="P64" s="176"/>
    </row>
    <row r="65" spans="1:16" x14ac:dyDescent="0.15">
      <c r="A65" s="176" t="s">
        <v>32</v>
      </c>
      <c r="B65" s="176">
        <f>'将来負担比率（分子）の構造'!I$42</f>
        <v>468</v>
      </c>
      <c r="C65" s="176"/>
      <c r="D65" s="176"/>
      <c r="E65" s="176">
        <f>'将来負担比率（分子）の構造'!J$42</f>
        <v>438</v>
      </c>
      <c r="F65" s="176"/>
      <c r="G65" s="176"/>
      <c r="H65" s="176">
        <f>'将来負担比率（分子）の構造'!K$42</f>
        <v>850</v>
      </c>
      <c r="I65" s="176"/>
      <c r="J65" s="176"/>
      <c r="K65" s="176">
        <f>'将来負担比率（分子）の構造'!L$42</f>
        <v>289</v>
      </c>
      <c r="L65" s="176"/>
      <c r="M65" s="176"/>
      <c r="N65" s="176">
        <f>'将来負担比率（分子）の構造'!M$42</f>
        <v>55</v>
      </c>
      <c r="O65" s="176"/>
      <c r="P65" s="176"/>
    </row>
    <row r="66" spans="1:16" x14ac:dyDescent="0.15">
      <c r="A66" s="176" t="s">
        <v>31</v>
      </c>
      <c r="B66" s="176">
        <f>'将来負担比率（分子）の構造'!I$41</f>
        <v>4591</v>
      </c>
      <c r="C66" s="176"/>
      <c r="D66" s="176"/>
      <c r="E66" s="176">
        <f>'将来負担比率（分子）の構造'!J$41</f>
        <v>4739</v>
      </c>
      <c r="F66" s="176"/>
      <c r="G66" s="176"/>
      <c r="H66" s="176">
        <f>'将来負担比率（分子）の構造'!K$41</f>
        <v>4773</v>
      </c>
      <c r="I66" s="176"/>
      <c r="J66" s="176"/>
      <c r="K66" s="176">
        <f>'将来負担比率（分子）の構造'!L$41</f>
        <v>4890</v>
      </c>
      <c r="L66" s="176"/>
      <c r="M66" s="176"/>
      <c r="N66" s="176">
        <f>'将来負担比率（分子）の構造'!M$41</f>
        <v>4964</v>
      </c>
      <c r="O66" s="176"/>
      <c r="P66" s="176"/>
    </row>
    <row r="67" spans="1:16" x14ac:dyDescent="0.15">
      <c r="A67" s="176" t="s">
        <v>75</v>
      </c>
      <c r="B67" s="176" t="e">
        <f>NA()</f>
        <v>#N/A</v>
      </c>
      <c r="C67" s="176">
        <f>IF(ISNUMBER('将来負担比率（分子）の構造'!I$53), IF('将来負担比率（分子）の構造'!I$53 &lt; 0, 0, '将来負担比率（分子）の構造'!I$53), NA())</f>
        <v>0</v>
      </c>
      <c r="D67" s="176" t="e">
        <f>NA()</f>
        <v>#N/A</v>
      </c>
      <c r="E67" s="176" t="e">
        <f>NA()</f>
        <v>#N/A</v>
      </c>
      <c r="F67" s="176">
        <f>IF(ISNUMBER('将来負担比率（分子）の構造'!J$53), IF('将来負担比率（分子）の構造'!J$53 &lt; 0, 0, '将来負担比率（分子）の構造'!J$53), NA())</f>
        <v>0</v>
      </c>
      <c r="G67" s="176" t="e">
        <f>NA()</f>
        <v>#N/A</v>
      </c>
      <c r="H67" s="176" t="e">
        <f>NA()</f>
        <v>#N/A</v>
      </c>
      <c r="I67" s="176">
        <f>IF(ISNUMBER('将来負担比率（分子）の構造'!K$53), IF('将来負担比率（分子）の構造'!K$53 &lt; 0, 0, '将来負担比率（分子）の構造'!K$53), NA())</f>
        <v>0</v>
      </c>
      <c r="J67" s="176" t="e">
        <f>NA()</f>
        <v>#N/A</v>
      </c>
      <c r="K67" s="176" t="e">
        <f>NA()</f>
        <v>#N/A</v>
      </c>
      <c r="L67" s="176">
        <f>IF(ISNUMBER('将来負担比率（分子）の構造'!L$53), IF('将来負担比率（分子）の構造'!L$53 &lt; 0, 0, '将来負担比率（分子）の構造'!L$53), NA())</f>
        <v>0</v>
      </c>
      <c r="M67" s="176" t="e">
        <f>NA()</f>
        <v>#N/A</v>
      </c>
      <c r="N67" s="176" t="e">
        <f>NA()</f>
        <v>#N/A</v>
      </c>
      <c r="O67" s="176">
        <f>IF(ISNUMBER('将来負担比率（分子）の構造'!M$53), IF('将来負担比率（分子）の構造'!M$53 &lt; 0, 0, '将来負担比率（分子）の構造'!M$53), NA())</f>
        <v>0</v>
      </c>
      <c r="P67" s="176" t="e">
        <f>NA()</f>
        <v>#N/A</v>
      </c>
    </row>
    <row r="70" spans="1:16" x14ac:dyDescent="0.15">
      <c r="A70" s="178" t="s">
        <v>76</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77</v>
      </c>
      <c r="B72" s="180">
        <f>基金残高に係る経年分析!F55</f>
        <v>879</v>
      </c>
      <c r="C72" s="180">
        <f>基金残高に係る経年分析!G55</f>
        <v>832</v>
      </c>
      <c r="D72" s="180">
        <f>基金残高に係る経年分析!H55</f>
        <v>659</v>
      </c>
    </row>
    <row r="73" spans="1:16" x14ac:dyDescent="0.15">
      <c r="A73" s="179" t="s">
        <v>78</v>
      </c>
      <c r="B73" s="180">
        <f>基金残高に係る経年分析!F56</f>
        <v>75</v>
      </c>
      <c r="C73" s="180">
        <f>基金残高に係る経年分析!G56</f>
        <v>95</v>
      </c>
      <c r="D73" s="180">
        <f>基金残高に係る経年分析!H56</f>
        <v>115</v>
      </c>
    </row>
    <row r="74" spans="1:16" x14ac:dyDescent="0.15">
      <c r="A74" s="179" t="s">
        <v>79</v>
      </c>
      <c r="B74" s="180">
        <f>基金残高に係る経年分析!F57</f>
        <v>1163</v>
      </c>
      <c r="C74" s="180">
        <f>基金残高に係る経年分析!G57</f>
        <v>1097</v>
      </c>
      <c r="D74" s="180">
        <f>基金残高に係る経年分析!H57</f>
        <v>840</v>
      </c>
    </row>
  </sheetData>
  <sheetProtection algorithmName="SHA-512" hashValue="0RQqGg2hOePUUQwrOVkHhrnzMPFCc59+a1CL4PvsOQyryMPhg245SySfiUQJy+JkuNyoJGnbHHzsjcbY2dPj8w==" saltValue="ax8er+bb5AxNyFBwfo4xC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93" t="s">
        <v>210</v>
      </c>
      <c r="DI1" s="794"/>
      <c r="DJ1" s="794"/>
      <c r="DK1" s="794"/>
      <c r="DL1" s="794"/>
      <c r="DM1" s="794"/>
      <c r="DN1" s="795"/>
      <c r="DO1" s="221"/>
      <c r="DP1" s="793" t="s">
        <v>211</v>
      </c>
      <c r="DQ1" s="794"/>
      <c r="DR1" s="794"/>
      <c r="DS1" s="794"/>
      <c r="DT1" s="794"/>
      <c r="DU1" s="794"/>
      <c r="DV1" s="794"/>
      <c r="DW1" s="794"/>
      <c r="DX1" s="794"/>
      <c r="DY1" s="794"/>
      <c r="DZ1" s="794"/>
      <c r="EA1" s="794"/>
      <c r="EB1" s="794"/>
      <c r="EC1" s="795"/>
      <c r="ED1" s="219"/>
      <c r="EE1" s="219"/>
      <c r="EF1" s="219"/>
      <c r="EG1" s="219"/>
      <c r="EH1" s="219"/>
      <c r="EI1" s="219"/>
      <c r="EJ1" s="219"/>
      <c r="EK1" s="219"/>
      <c r="EL1" s="219"/>
      <c r="EM1" s="219"/>
    </row>
    <row r="2" spans="2:143" ht="22.5" customHeight="1" x14ac:dyDescent="0.15">
      <c r="B2" s="222" t="s">
        <v>212</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5" customFormat="1" ht="11.25" customHeight="1" x14ac:dyDescent="0.15">
      <c r="B5" s="760" t="s">
        <v>223</v>
      </c>
      <c r="C5" s="761"/>
      <c r="D5" s="761"/>
      <c r="E5" s="761"/>
      <c r="F5" s="761"/>
      <c r="G5" s="761"/>
      <c r="H5" s="761"/>
      <c r="I5" s="761"/>
      <c r="J5" s="761"/>
      <c r="K5" s="761"/>
      <c r="L5" s="761"/>
      <c r="M5" s="761"/>
      <c r="N5" s="761"/>
      <c r="O5" s="761"/>
      <c r="P5" s="761"/>
      <c r="Q5" s="762"/>
      <c r="R5" s="726">
        <v>944281</v>
      </c>
      <c r="S5" s="727"/>
      <c r="T5" s="727"/>
      <c r="U5" s="727"/>
      <c r="V5" s="727"/>
      <c r="W5" s="727"/>
      <c r="X5" s="727"/>
      <c r="Y5" s="773"/>
      <c r="Z5" s="791">
        <v>16.7</v>
      </c>
      <c r="AA5" s="791"/>
      <c r="AB5" s="791"/>
      <c r="AC5" s="791"/>
      <c r="AD5" s="792">
        <v>944281</v>
      </c>
      <c r="AE5" s="792"/>
      <c r="AF5" s="792"/>
      <c r="AG5" s="792"/>
      <c r="AH5" s="792"/>
      <c r="AI5" s="792"/>
      <c r="AJ5" s="792"/>
      <c r="AK5" s="792"/>
      <c r="AL5" s="774">
        <v>31</v>
      </c>
      <c r="AM5" s="743"/>
      <c r="AN5" s="743"/>
      <c r="AO5" s="775"/>
      <c r="AP5" s="760" t="s">
        <v>224</v>
      </c>
      <c r="AQ5" s="761"/>
      <c r="AR5" s="761"/>
      <c r="AS5" s="761"/>
      <c r="AT5" s="761"/>
      <c r="AU5" s="761"/>
      <c r="AV5" s="761"/>
      <c r="AW5" s="761"/>
      <c r="AX5" s="761"/>
      <c r="AY5" s="761"/>
      <c r="AZ5" s="761"/>
      <c r="BA5" s="761"/>
      <c r="BB5" s="761"/>
      <c r="BC5" s="761"/>
      <c r="BD5" s="761"/>
      <c r="BE5" s="761"/>
      <c r="BF5" s="762"/>
      <c r="BG5" s="661">
        <v>944281</v>
      </c>
      <c r="BH5" s="664"/>
      <c r="BI5" s="664"/>
      <c r="BJ5" s="664"/>
      <c r="BK5" s="664"/>
      <c r="BL5" s="664"/>
      <c r="BM5" s="664"/>
      <c r="BN5" s="665"/>
      <c r="BO5" s="723">
        <v>100</v>
      </c>
      <c r="BP5" s="723"/>
      <c r="BQ5" s="723"/>
      <c r="BR5" s="723"/>
      <c r="BS5" s="724">
        <v>5438</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64102</v>
      </c>
      <c r="S6" s="664"/>
      <c r="T6" s="664"/>
      <c r="U6" s="664"/>
      <c r="V6" s="664"/>
      <c r="W6" s="664"/>
      <c r="X6" s="664"/>
      <c r="Y6" s="665"/>
      <c r="Z6" s="723">
        <v>1.1000000000000001</v>
      </c>
      <c r="AA6" s="723"/>
      <c r="AB6" s="723"/>
      <c r="AC6" s="723"/>
      <c r="AD6" s="724">
        <v>64102</v>
      </c>
      <c r="AE6" s="724"/>
      <c r="AF6" s="724"/>
      <c r="AG6" s="724"/>
      <c r="AH6" s="724"/>
      <c r="AI6" s="724"/>
      <c r="AJ6" s="724"/>
      <c r="AK6" s="724"/>
      <c r="AL6" s="666">
        <v>2.1</v>
      </c>
      <c r="AM6" s="667"/>
      <c r="AN6" s="667"/>
      <c r="AO6" s="725"/>
      <c r="AP6" s="658" t="s">
        <v>229</v>
      </c>
      <c r="AQ6" s="659"/>
      <c r="AR6" s="659"/>
      <c r="AS6" s="659"/>
      <c r="AT6" s="659"/>
      <c r="AU6" s="659"/>
      <c r="AV6" s="659"/>
      <c r="AW6" s="659"/>
      <c r="AX6" s="659"/>
      <c r="AY6" s="659"/>
      <c r="AZ6" s="659"/>
      <c r="BA6" s="659"/>
      <c r="BB6" s="659"/>
      <c r="BC6" s="659"/>
      <c r="BD6" s="659"/>
      <c r="BE6" s="659"/>
      <c r="BF6" s="660"/>
      <c r="BG6" s="661">
        <v>944281</v>
      </c>
      <c r="BH6" s="664"/>
      <c r="BI6" s="664"/>
      <c r="BJ6" s="664"/>
      <c r="BK6" s="664"/>
      <c r="BL6" s="664"/>
      <c r="BM6" s="664"/>
      <c r="BN6" s="665"/>
      <c r="BO6" s="723">
        <v>100</v>
      </c>
      <c r="BP6" s="723"/>
      <c r="BQ6" s="723"/>
      <c r="BR6" s="723"/>
      <c r="BS6" s="724">
        <v>5438</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59301</v>
      </c>
      <c r="CS6" s="664"/>
      <c r="CT6" s="664"/>
      <c r="CU6" s="664"/>
      <c r="CV6" s="664"/>
      <c r="CW6" s="664"/>
      <c r="CX6" s="664"/>
      <c r="CY6" s="665"/>
      <c r="CZ6" s="774">
        <v>1.1000000000000001</v>
      </c>
      <c r="DA6" s="743"/>
      <c r="DB6" s="743"/>
      <c r="DC6" s="777"/>
      <c r="DD6" s="669" t="s">
        <v>172</v>
      </c>
      <c r="DE6" s="664"/>
      <c r="DF6" s="664"/>
      <c r="DG6" s="664"/>
      <c r="DH6" s="664"/>
      <c r="DI6" s="664"/>
      <c r="DJ6" s="664"/>
      <c r="DK6" s="664"/>
      <c r="DL6" s="664"/>
      <c r="DM6" s="664"/>
      <c r="DN6" s="664"/>
      <c r="DO6" s="664"/>
      <c r="DP6" s="665"/>
      <c r="DQ6" s="669">
        <v>59301</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2154</v>
      </c>
      <c r="S7" s="664"/>
      <c r="T7" s="664"/>
      <c r="U7" s="664"/>
      <c r="V7" s="664"/>
      <c r="W7" s="664"/>
      <c r="X7" s="664"/>
      <c r="Y7" s="665"/>
      <c r="Z7" s="723">
        <v>0</v>
      </c>
      <c r="AA7" s="723"/>
      <c r="AB7" s="723"/>
      <c r="AC7" s="723"/>
      <c r="AD7" s="724">
        <v>2154</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466830</v>
      </c>
      <c r="BH7" s="664"/>
      <c r="BI7" s="664"/>
      <c r="BJ7" s="664"/>
      <c r="BK7" s="664"/>
      <c r="BL7" s="664"/>
      <c r="BM7" s="664"/>
      <c r="BN7" s="665"/>
      <c r="BO7" s="723">
        <v>49.4</v>
      </c>
      <c r="BP7" s="723"/>
      <c r="BQ7" s="723"/>
      <c r="BR7" s="723"/>
      <c r="BS7" s="724">
        <v>5438</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681413</v>
      </c>
      <c r="CS7" s="664"/>
      <c r="CT7" s="664"/>
      <c r="CU7" s="664"/>
      <c r="CV7" s="664"/>
      <c r="CW7" s="664"/>
      <c r="CX7" s="664"/>
      <c r="CY7" s="665"/>
      <c r="CZ7" s="723">
        <v>12.5</v>
      </c>
      <c r="DA7" s="723"/>
      <c r="DB7" s="723"/>
      <c r="DC7" s="723"/>
      <c r="DD7" s="669">
        <v>76384</v>
      </c>
      <c r="DE7" s="664"/>
      <c r="DF7" s="664"/>
      <c r="DG7" s="664"/>
      <c r="DH7" s="664"/>
      <c r="DI7" s="664"/>
      <c r="DJ7" s="664"/>
      <c r="DK7" s="664"/>
      <c r="DL7" s="664"/>
      <c r="DM7" s="664"/>
      <c r="DN7" s="664"/>
      <c r="DO7" s="664"/>
      <c r="DP7" s="665"/>
      <c r="DQ7" s="669">
        <v>583591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3658</v>
      </c>
      <c r="S8" s="664"/>
      <c r="T8" s="664"/>
      <c r="U8" s="664"/>
      <c r="V8" s="664"/>
      <c r="W8" s="664"/>
      <c r="X8" s="664"/>
      <c r="Y8" s="665"/>
      <c r="Z8" s="723">
        <v>0.1</v>
      </c>
      <c r="AA8" s="723"/>
      <c r="AB8" s="723"/>
      <c r="AC8" s="723"/>
      <c r="AD8" s="724">
        <v>3658</v>
      </c>
      <c r="AE8" s="724"/>
      <c r="AF8" s="724"/>
      <c r="AG8" s="724"/>
      <c r="AH8" s="724"/>
      <c r="AI8" s="724"/>
      <c r="AJ8" s="724"/>
      <c r="AK8" s="724"/>
      <c r="AL8" s="666">
        <v>0.1</v>
      </c>
      <c r="AM8" s="667"/>
      <c r="AN8" s="667"/>
      <c r="AO8" s="725"/>
      <c r="AP8" s="658" t="s">
        <v>235</v>
      </c>
      <c r="AQ8" s="659"/>
      <c r="AR8" s="659"/>
      <c r="AS8" s="659"/>
      <c r="AT8" s="659"/>
      <c r="AU8" s="659"/>
      <c r="AV8" s="659"/>
      <c r="AW8" s="659"/>
      <c r="AX8" s="659"/>
      <c r="AY8" s="659"/>
      <c r="AZ8" s="659"/>
      <c r="BA8" s="659"/>
      <c r="BB8" s="659"/>
      <c r="BC8" s="659"/>
      <c r="BD8" s="659"/>
      <c r="BE8" s="659"/>
      <c r="BF8" s="660"/>
      <c r="BG8" s="661">
        <v>17569</v>
      </c>
      <c r="BH8" s="664"/>
      <c r="BI8" s="664"/>
      <c r="BJ8" s="664"/>
      <c r="BK8" s="664"/>
      <c r="BL8" s="664"/>
      <c r="BM8" s="664"/>
      <c r="BN8" s="665"/>
      <c r="BO8" s="723">
        <v>1.9</v>
      </c>
      <c r="BP8" s="723"/>
      <c r="BQ8" s="723"/>
      <c r="BR8" s="723"/>
      <c r="BS8" s="669" t="s">
        <v>172</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1392180</v>
      </c>
      <c r="CS8" s="664"/>
      <c r="CT8" s="664"/>
      <c r="CU8" s="664"/>
      <c r="CV8" s="664"/>
      <c r="CW8" s="664"/>
      <c r="CX8" s="664"/>
      <c r="CY8" s="665"/>
      <c r="CZ8" s="723">
        <v>25.6</v>
      </c>
      <c r="DA8" s="723"/>
      <c r="DB8" s="723"/>
      <c r="DC8" s="723"/>
      <c r="DD8" s="669">
        <v>45138</v>
      </c>
      <c r="DE8" s="664"/>
      <c r="DF8" s="664"/>
      <c r="DG8" s="664"/>
      <c r="DH8" s="664"/>
      <c r="DI8" s="664"/>
      <c r="DJ8" s="664"/>
      <c r="DK8" s="664"/>
      <c r="DL8" s="664"/>
      <c r="DM8" s="664"/>
      <c r="DN8" s="664"/>
      <c r="DO8" s="664"/>
      <c r="DP8" s="665"/>
      <c r="DQ8" s="669">
        <v>791478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3064</v>
      </c>
      <c r="S9" s="664"/>
      <c r="T9" s="664"/>
      <c r="U9" s="664"/>
      <c r="V9" s="664"/>
      <c r="W9" s="664"/>
      <c r="X9" s="664"/>
      <c r="Y9" s="665"/>
      <c r="Z9" s="723">
        <v>0.1</v>
      </c>
      <c r="AA9" s="723"/>
      <c r="AB9" s="723"/>
      <c r="AC9" s="723"/>
      <c r="AD9" s="724">
        <v>3064</v>
      </c>
      <c r="AE9" s="724"/>
      <c r="AF9" s="724"/>
      <c r="AG9" s="724"/>
      <c r="AH9" s="724"/>
      <c r="AI9" s="724"/>
      <c r="AJ9" s="724"/>
      <c r="AK9" s="724"/>
      <c r="AL9" s="666">
        <v>0.1</v>
      </c>
      <c r="AM9" s="667"/>
      <c r="AN9" s="667"/>
      <c r="AO9" s="725"/>
      <c r="AP9" s="658" t="s">
        <v>238</v>
      </c>
      <c r="AQ9" s="659"/>
      <c r="AR9" s="659"/>
      <c r="AS9" s="659"/>
      <c r="AT9" s="659"/>
      <c r="AU9" s="659"/>
      <c r="AV9" s="659"/>
      <c r="AW9" s="659"/>
      <c r="AX9" s="659"/>
      <c r="AY9" s="659"/>
      <c r="AZ9" s="659"/>
      <c r="BA9" s="659"/>
      <c r="BB9" s="659"/>
      <c r="BC9" s="659"/>
      <c r="BD9" s="659"/>
      <c r="BE9" s="659"/>
      <c r="BF9" s="660"/>
      <c r="BG9" s="661">
        <v>396663</v>
      </c>
      <c r="BH9" s="664"/>
      <c r="BI9" s="664"/>
      <c r="BJ9" s="664"/>
      <c r="BK9" s="664"/>
      <c r="BL9" s="664"/>
      <c r="BM9" s="664"/>
      <c r="BN9" s="665"/>
      <c r="BO9" s="723">
        <v>42</v>
      </c>
      <c r="BP9" s="723"/>
      <c r="BQ9" s="723"/>
      <c r="BR9" s="723"/>
      <c r="BS9" s="669" t="s">
        <v>172</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256886</v>
      </c>
      <c r="CS9" s="664"/>
      <c r="CT9" s="664"/>
      <c r="CU9" s="664"/>
      <c r="CV9" s="664"/>
      <c r="CW9" s="664"/>
      <c r="CX9" s="664"/>
      <c r="CY9" s="665"/>
      <c r="CZ9" s="723">
        <v>4.7</v>
      </c>
      <c r="DA9" s="723"/>
      <c r="DB9" s="723"/>
      <c r="DC9" s="723"/>
      <c r="DD9" s="669">
        <v>35104</v>
      </c>
      <c r="DE9" s="664"/>
      <c r="DF9" s="664"/>
      <c r="DG9" s="664"/>
      <c r="DH9" s="664"/>
      <c r="DI9" s="664"/>
      <c r="DJ9" s="664"/>
      <c r="DK9" s="664"/>
      <c r="DL9" s="664"/>
      <c r="DM9" s="664"/>
      <c r="DN9" s="664"/>
      <c r="DO9" s="664"/>
      <c r="DP9" s="665"/>
      <c r="DQ9" s="669">
        <v>235782</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241</v>
      </c>
      <c r="AA10" s="723"/>
      <c r="AB10" s="723"/>
      <c r="AC10" s="723"/>
      <c r="AD10" s="724" t="s">
        <v>172</v>
      </c>
      <c r="AE10" s="724"/>
      <c r="AF10" s="724"/>
      <c r="AG10" s="724"/>
      <c r="AH10" s="724"/>
      <c r="AI10" s="724"/>
      <c r="AJ10" s="724"/>
      <c r="AK10" s="724"/>
      <c r="AL10" s="666" t="s">
        <v>241</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25174</v>
      </c>
      <c r="BH10" s="664"/>
      <c r="BI10" s="664"/>
      <c r="BJ10" s="664"/>
      <c r="BK10" s="664"/>
      <c r="BL10" s="664"/>
      <c r="BM10" s="664"/>
      <c r="BN10" s="665"/>
      <c r="BO10" s="723">
        <v>2.7</v>
      </c>
      <c r="BP10" s="723"/>
      <c r="BQ10" s="723"/>
      <c r="BR10" s="723"/>
      <c r="BS10" s="669" t="s">
        <v>172</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10630</v>
      </c>
      <c r="CS10" s="664"/>
      <c r="CT10" s="664"/>
      <c r="CU10" s="664"/>
      <c r="CV10" s="664"/>
      <c r="CW10" s="664"/>
      <c r="CX10" s="664"/>
      <c r="CY10" s="665"/>
      <c r="CZ10" s="723">
        <v>0.2</v>
      </c>
      <c r="DA10" s="723"/>
      <c r="DB10" s="723"/>
      <c r="DC10" s="723"/>
      <c r="DD10" s="669" t="s">
        <v>172</v>
      </c>
      <c r="DE10" s="664"/>
      <c r="DF10" s="664"/>
      <c r="DG10" s="664"/>
      <c r="DH10" s="664"/>
      <c r="DI10" s="664"/>
      <c r="DJ10" s="664"/>
      <c r="DK10" s="664"/>
      <c r="DL10" s="664"/>
      <c r="DM10" s="664"/>
      <c r="DN10" s="664"/>
      <c r="DO10" s="664"/>
      <c r="DP10" s="665"/>
      <c r="DQ10" s="669">
        <v>630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172</v>
      </c>
      <c r="S11" s="664"/>
      <c r="T11" s="664"/>
      <c r="U11" s="664"/>
      <c r="V11" s="664"/>
      <c r="W11" s="664"/>
      <c r="X11" s="664"/>
      <c r="Y11" s="665"/>
      <c r="Z11" s="723" t="s">
        <v>241</v>
      </c>
      <c r="AA11" s="723"/>
      <c r="AB11" s="723"/>
      <c r="AC11" s="723"/>
      <c r="AD11" s="724" t="s">
        <v>172</v>
      </c>
      <c r="AE11" s="724"/>
      <c r="AF11" s="724"/>
      <c r="AG11" s="724"/>
      <c r="AH11" s="724"/>
      <c r="AI11" s="724"/>
      <c r="AJ11" s="724"/>
      <c r="AK11" s="724"/>
      <c r="AL11" s="666" t="s">
        <v>241</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27424</v>
      </c>
      <c r="BH11" s="664"/>
      <c r="BI11" s="664"/>
      <c r="BJ11" s="664"/>
      <c r="BK11" s="664"/>
      <c r="BL11" s="664"/>
      <c r="BM11" s="664"/>
      <c r="BN11" s="665"/>
      <c r="BO11" s="723">
        <v>2.9</v>
      </c>
      <c r="BP11" s="723"/>
      <c r="BQ11" s="723"/>
      <c r="BR11" s="723"/>
      <c r="BS11" s="669">
        <v>5438</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571657</v>
      </c>
      <c r="CS11" s="664"/>
      <c r="CT11" s="664"/>
      <c r="CU11" s="664"/>
      <c r="CV11" s="664"/>
      <c r="CW11" s="664"/>
      <c r="CX11" s="664"/>
      <c r="CY11" s="665"/>
      <c r="CZ11" s="723">
        <v>10.5</v>
      </c>
      <c r="DA11" s="723"/>
      <c r="DB11" s="723"/>
      <c r="DC11" s="723"/>
      <c r="DD11" s="669">
        <v>319344</v>
      </c>
      <c r="DE11" s="664"/>
      <c r="DF11" s="664"/>
      <c r="DG11" s="664"/>
      <c r="DH11" s="664"/>
      <c r="DI11" s="664"/>
      <c r="DJ11" s="664"/>
      <c r="DK11" s="664"/>
      <c r="DL11" s="664"/>
      <c r="DM11" s="664"/>
      <c r="DN11" s="664"/>
      <c r="DO11" s="664"/>
      <c r="DP11" s="665"/>
      <c r="DQ11" s="669">
        <v>233373</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182776</v>
      </c>
      <c r="S12" s="664"/>
      <c r="T12" s="664"/>
      <c r="U12" s="664"/>
      <c r="V12" s="664"/>
      <c r="W12" s="664"/>
      <c r="X12" s="664"/>
      <c r="Y12" s="665"/>
      <c r="Z12" s="723">
        <v>3.2</v>
      </c>
      <c r="AA12" s="723"/>
      <c r="AB12" s="723"/>
      <c r="AC12" s="723"/>
      <c r="AD12" s="724">
        <v>182776</v>
      </c>
      <c r="AE12" s="724"/>
      <c r="AF12" s="724"/>
      <c r="AG12" s="724"/>
      <c r="AH12" s="724"/>
      <c r="AI12" s="724"/>
      <c r="AJ12" s="724"/>
      <c r="AK12" s="724"/>
      <c r="AL12" s="666">
        <v>6</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394197</v>
      </c>
      <c r="BH12" s="664"/>
      <c r="BI12" s="664"/>
      <c r="BJ12" s="664"/>
      <c r="BK12" s="664"/>
      <c r="BL12" s="664"/>
      <c r="BM12" s="664"/>
      <c r="BN12" s="665"/>
      <c r="BO12" s="723">
        <v>41.7</v>
      </c>
      <c r="BP12" s="723"/>
      <c r="BQ12" s="723"/>
      <c r="BR12" s="723"/>
      <c r="BS12" s="669" t="s">
        <v>241</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147640</v>
      </c>
      <c r="CS12" s="664"/>
      <c r="CT12" s="664"/>
      <c r="CU12" s="664"/>
      <c r="CV12" s="664"/>
      <c r="CW12" s="664"/>
      <c r="CX12" s="664"/>
      <c r="CY12" s="665"/>
      <c r="CZ12" s="723">
        <v>2.7</v>
      </c>
      <c r="DA12" s="723"/>
      <c r="DB12" s="723"/>
      <c r="DC12" s="723"/>
      <c r="DD12" s="669">
        <v>36068</v>
      </c>
      <c r="DE12" s="664"/>
      <c r="DF12" s="664"/>
      <c r="DG12" s="664"/>
      <c r="DH12" s="664"/>
      <c r="DI12" s="664"/>
      <c r="DJ12" s="664"/>
      <c r="DK12" s="664"/>
      <c r="DL12" s="664"/>
      <c r="DM12" s="664"/>
      <c r="DN12" s="664"/>
      <c r="DO12" s="664"/>
      <c r="DP12" s="665"/>
      <c r="DQ12" s="669">
        <v>115605</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t="s">
        <v>172</v>
      </c>
      <c r="S13" s="664"/>
      <c r="T13" s="664"/>
      <c r="U13" s="664"/>
      <c r="V13" s="664"/>
      <c r="W13" s="664"/>
      <c r="X13" s="664"/>
      <c r="Y13" s="665"/>
      <c r="Z13" s="723" t="s">
        <v>241</v>
      </c>
      <c r="AA13" s="723"/>
      <c r="AB13" s="723"/>
      <c r="AC13" s="723"/>
      <c r="AD13" s="724" t="s">
        <v>172</v>
      </c>
      <c r="AE13" s="724"/>
      <c r="AF13" s="724"/>
      <c r="AG13" s="724"/>
      <c r="AH13" s="724"/>
      <c r="AI13" s="724"/>
      <c r="AJ13" s="724"/>
      <c r="AK13" s="724"/>
      <c r="AL13" s="666" t="s">
        <v>172</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390458</v>
      </c>
      <c r="BH13" s="664"/>
      <c r="BI13" s="664"/>
      <c r="BJ13" s="664"/>
      <c r="BK13" s="664"/>
      <c r="BL13" s="664"/>
      <c r="BM13" s="664"/>
      <c r="BN13" s="665"/>
      <c r="BO13" s="723">
        <v>41.3</v>
      </c>
      <c r="BP13" s="723"/>
      <c r="BQ13" s="723"/>
      <c r="BR13" s="723"/>
      <c r="BS13" s="669" t="s">
        <v>172</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496859</v>
      </c>
      <c r="CS13" s="664"/>
      <c r="CT13" s="664"/>
      <c r="CU13" s="664"/>
      <c r="CV13" s="664"/>
      <c r="CW13" s="664"/>
      <c r="CX13" s="664"/>
      <c r="CY13" s="665"/>
      <c r="CZ13" s="723">
        <v>9.1</v>
      </c>
      <c r="DA13" s="723"/>
      <c r="DB13" s="723"/>
      <c r="DC13" s="723"/>
      <c r="DD13" s="669">
        <v>242579</v>
      </c>
      <c r="DE13" s="664"/>
      <c r="DF13" s="664"/>
      <c r="DG13" s="664"/>
      <c r="DH13" s="664"/>
      <c r="DI13" s="664"/>
      <c r="DJ13" s="664"/>
      <c r="DK13" s="664"/>
      <c r="DL13" s="664"/>
      <c r="DM13" s="664"/>
      <c r="DN13" s="664"/>
      <c r="DO13" s="664"/>
      <c r="DP13" s="665"/>
      <c r="DQ13" s="669">
        <v>303027</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172</v>
      </c>
      <c r="S14" s="664"/>
      <c r="T14" s="664"/>
      <c r="U14" s="664"/>
      <c r="V14" s="664"/>
      <c r="W14" s="664"/>
      <c r="X14" s="664"/>
      <c r="Y14" s="665"/>
      <c r="Z14" s="723" t="s">
        <v>241</v>
      </c>
      <c r="AA14" s="723"/>
      <c r="AB14" s="723"/>
      <c r="AC14" s="723"/>
      <c r="AD14" s="724" t="s">
        <v>241</v>
      </c>
      <c r="AE14" s="724"/>
      <c r="AF14" s="724"/>
      <c r="AG14" s="724"/>
      <c r="AH14" s="724"/>
      <c r="AI14" s="724"/>
      <c r="AJ14" s="724"/>
      <c r="AK14" s="724"/>
      <c r="AL14" s="666" t="s">
        <v>172</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34988</v>
      </c>
      <c r="BH14" s="664"/>
      <c r="BI14" s="664"/>
      <c r="BJ14" s="664"/>
      <c r="BK14" s="664"/>
      <c r="BL14" s="664"/>
      <c r="BM14" s="664"/>
      <c r="BN14" s="665"/>
      <c r="BO14" s="723">
        <v>3.7</v>
      </c>
      <c r="BP14" s="723"/>
      <c r="BQ14" s="723"/>
      <c r="BR14" s="723"/>
      <c r="BS14" s="669" t="s">
        <v>172</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182993</v>
      </c>
      <c r="CS14" s="664"/>
      <c r="CT14" s="664"/>
      <c r="CU14" s="664"/>
      <c r="CV14" s="664"/>
      <c r="CW14" s="664"/>
      <c r="CX14" s="664"/>
      <c r="CY14" s="665"/>
      <c r="CZ14" s="723">
        <v>3.4</v>
      </c>
      <c r="DA14" s="723"/>
      <c r="DB14" s="723"/>
      <c r="DC14" s="723"/>
      <c r="DD14" s="669">
        <v>4326</v>
      </c>
      <c r="DE14" s="664"/>
      <c r="DF14" s="664"/>
      <c r="DG14" s="664"/>
      <c r="DH14" s="664"/>
      <c r="DI14" s="664"/>
      <c r="DJ14" s="664"/>
      <c r="DK14" s="664"/>
      <c r="DL14" s="664"/>
      <c r="DM14" s="664"/>
      <c r="DN14" s="664"/>
      <c r="DO14" s="664"/>
      <c r="DP14" s="665"/>
      <c r="DQ14" s="669">
        <v>177416</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15050</v>
      </c>
      <c r="S15" s="664"/>
      <c r="T15" s="664"/>
      <c r="U15" s="664"/>
      <c r="V15" s="664"/>
      <c r="W15" s="664"/>
      <c r="X15" s="664"/>
      <c r="Y15" s="665"/>
      <c r="Z15" s="723">
        <v>0.3</v>
      </c>
      <c r="AA15" s="723"/>
      <c r="AB15" s="723"/>
      <c r="AC15" s="723"/>
      <c r="AD15" s="724">
        <v>15050</v>
      </c>
      <c r="AE15" s="724"/>
      <c r="AF15" s="724"/>
      <c r="AG15" s="724"/>
      <c r="AH15" s="724"/>
      <c r="AI15" s="724"/>
      <c r="AJ15" s="724"/>
      <c r="AK15" s="724"/>
      <c r="AL15" s="666">
        <v>0.5</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48266</v>
      </c>
      <c r="BH15" s="664"/>
      <c r="BI15" s="664"/>
      <c r="BJ15" s="664"/>
      <c r="BK15" s="664"/>
      <c r="BL15" s="664"/>
      <c r="BM15" s="664"/>
      <c r="BN15" s="665"/>
      <c r="BO15" s="723">
        <v>5.0999999999999996</v>
      </c>
      <c r="BP15" s="723"/>
      <c r="BQ15" s="723"/>
      <c r="BR15" s="723"/>
      <c r="BS15" s="669" t="s">
        <v>241</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1064560</v>
      </c>
      <c r="CS15" s="664"/>
      <c r="CT15" s="664"/>
      <c r="CU15" s="664"/>
      <c r="CV15" s="664"/>
      <c r="CW15" s="664"/>
      <c r="CX15" s="664"/>
      <c r="CY15" s="665"/>
      <c r="CZ15" s="723">
        <v>19.600000000000001</v>
      </c>
      <c r="DA15" s="723"/>
      <c r="DB15" s="723"/>
      <c r="DC15" s="723"/>
      <c r="DD15" s="669">
        <v>692335</v>
      </c>
      <c r="DE15" s="664"/>
      <c r="DF15" s="664"/>
      <c r="DG15" s="664"/>
      <c r="DH15" s="664"/>
      <c r="DI15" s="664"/>
      <c r="DJ15" s="664"/>
      <c r="DK15" s="664"/>
      <c r="DL15" s="664"/>
      <c r="DM15" s="664"/>
      <c r="DN15" s="664"/>
      <c r="DO15" s="664"/>
      <c r="DP15" s="665"/>
      <c r="DQ15" s="669">
        <v>429180</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172</v>
      </c>
      <c r="S16" s="664"/>
      <c r="T16" s="664"/>
      <c r="U16" s="664"/>
      <c r="V16" s="664"/>
      <c r="W16" s="664"/>
      <c r="X16" s="664"/>
      <c r="Y16" s="665"/>
      <c r="Z16" s="723" t="s">
        <v>172</v>
      </c>
      <c r="AA16" s="723"/>
      <c r="AB16" s="723"/>
      <c r="AC16" s="723"/>
      <c r="AD16" s="724" t="s">
        <v>172</v>
      </c>
      <c r="AE16" s="724"/>
      <c r="AF16" s="724"/>
      <c r="AG16" s="724"/>
      <c r="AH16" s="724"/>
      <c r="AI16" s="724"/>
      <c r="AJ16" s="724"/>
      <c r="AK16" s="724"/>
      <c r="AL16" s="666" t="s">
        <v>172</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241</v>
      </c>
      <c r="BH16" s="664"/>
      <c r="BI16" s="664"/>
      <c r="BJ16" s="664"/>
      <c r="BK16" s="664"/>
      <c r="BL16" s="664"/>
      <c r="BM16" s="664"/>
      <c r="BN16" s="665"/>
      <c r="BO16" s="723" t="s">
        <v>172</v>
      </c>
      <c r="BP16" s="723"/>
      <c r="BQ16" s="723"/>
      <c r="BR16" s="723"/>
      <c r="BS16" s="669" t="s">
        <v>241</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54356</v>
      </c>
      <c r="CS16" s="664"/>
      <c r="CT16" s="664"/>
      <c r="CU16" s="664"/>
      <c r="CV16" s="664"/>
      <c r="CW16" s="664"/>
      <c r="CX16" s="664"/>
      <c r="CY16" s="665"/>
      <c r="CZ16" s="723">
        <v>1</v>
      </c>
      <c r="DA16" s="723"/>
      <c r="DB16" s="723"/>
      <c r="DC16" s="723"/>
      <c r="DD16" s="669" t="s">
        <v>172</v>
      </c>
      <c r="DE16" s="664"/>
      <c r="DF16" s="664"/>
      <c r="DG16" s="664"/>
      <c r="DH16" s="664"/>
      <c r="DI16" s="664"/>
      <c r="DJ16" s="664"/>
      <c r="DK16" s="664"/>
      <c r="DL16" s="664"/>
      <c r="DM16" s="664"/>
      <c r="DN16" s="664"/>
      <c r="DO16" s="664"/>
      <c r="DP16" s="665"/>
      <c r="DQ16" s="669">
        <v>16334</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4533</v>
      </c>
      <c r="S17" s="664"/>
      <c r="T17" s="664"/>
      <c r="U17" s="664"/>
      <c r="V17" s="664"/>
      <c r="W17" s="664"/>
      <c r="X17" s="664"/>
      <c r="Y17" s="665"/>
      <c r="Z17" s="723">
        <v>0.1</v>
      </c>
      <c r="AA17" s="723"/>
      <c r="AB17" s="723"/>
      <c r="AC17" s="723"/>
      <c r="AD17" s="724">
        <v>4533</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241</v>
      </c>
      <c r="BH17" s="664"/>
      <c r="BI17" s="664"/>
      <c r="BJ17" s="664"/>
      <c r="BK17" s="664"/>
      <c r="BL17" s="664"/>
      <c r="BM17" s="664"/>
      <c r="BN17" s="665"/>
      <c r="BO17" s="723" t="s">
        <v>241</v>
      </c>
      <c r="BP17" s="723"/>
      <c r="BQ17" s="723"/>
      <c r="BR17" s="723"/>
      <c r="BS17" s="669" t="s">
        <v>172</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524965</v>
      </c>
      <c r="CS17" s="664"/>
      <c r="CT17" s="664"/>
      <c r="CU17" s="664"/>
      <c r="CV17" s="664"/>
      <c r="CW17" s="664"/>
      <c r="CX17" s="664"/>
      <c r="CY17" s="665"/>
      <c r="CZ17" s="723">
        <v>9.6</v>
      </c>
      <c r="DA17" s="723"/>
      <c r="DB17" s="723"/>
      <c r="DC17" s="723"/>
      <c r="DD17" s="669" t="s">
        <v>172</v>
      </c>
      <c r="DE17" s="664"/>
      <c r="DF17" s="664"/>
      <c r="DG17" s="664"/>
      <c r="DH17" s="664"/>
      <c r="DI17" s="664"/>
      <c r="DJ17" s="664"/>
      <c r="DK17" s="664"/>
      <c r="DL17" s="664"/>
      <c r="DM17" s="664"/>
      <c r="DN17" s="664"/>
      <c r="DO17" s="664"/>
      <c r="DP17" s="665"/>
      <c r="DQ17" s="669">
        <v>524965</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1934850</v>
      </c>
      <c r="S18" s="664"/>
      <c r="T18" s="664"/>
      <c r="U18" s="664"/>
      <c r="V18" s="664"/>
      <c r="W18" s="664"/>
      <c r="X18" s="664"/>
      <c r="Y18" s="665"/>
      <c r="Z18" s="723">
        <v>34.200000000000003</v>
      </c>
      <c r="AA18" s="723"/>
      <c r="AB18" s="723"/>
      <c r="AC18" s="723"/>
      <c r="AD18" s="724">
        <v>1812166</v>
      </c>
      <c r="AE18" s="724"/>
      <c r="AF18" s="724"/>
      <c r="AG18" s="724"/>
      <c r="AH18" s="724"/>
      <c r="AI18" s="724"/>
      <c r="AJ18" s="724"/>
      <c r="AK18" s="724"/>
      <c r="AL18" s="666">
        <v>59.5</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172</v>
      </c>
      <c r="BH18" s="664"/>
      <c r="BI18" s="664"/>
      <c r="BJ18" s="664"/>
      <c r="BK18" s="664"/>
      <c r="BL18" s="664"/>
      <c r="BM18" s="664"/>
      <c r="BN18" s="665"/>
      <c r="BO18" s="723" t="s">
        <v>241</v>
      </c>
      <c r="BP18" s="723"/>
      <c r="BQ18" s="723"/>
      <c r="BR18" s="723"/>
      <c r="BS18" s="669" t="s">
        <v>172</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172</v>
      </c>
      <c r="CS18" s="664"/>
      <c r="CT18" s="664"/>
      <c r="CU18" s="664"/>
      <c r="CV18" s="664"/>
      <c r="CW18" s="664"/>
      <c r="CX18" s="664"/>
      <c r="CY18" s="665"/>
      <c r="CZ18" s="723" t="s">
        <v>172</v>
      </c>
      <c r="DA18" s="723"/>
      <c r="DB18" s="723"/>
      <c r="DC18" s="723"/>
      <c r="DD18" s="669" t="s">
        <v>172</v>
      </c>
      <c r="DE18" s="664"/>
      <c r="DF18" s="664"/>
      <c r="DG18" s="664"/>
      <c r="DH18" s="664"/>
      <c r="DI18" s="664"/>
      <c r="DJ18" s="664"/>
      <c r="DK18" s="664"/>
      <c r="DL18" s="664"/>
      <c r="DM18" s="664"/>
      <c r="DN18" s="664"/>
      <c r="DO18" s="664"/>
      <c r="DP18" s="665"/>
      <c r="DQ18" s="669" t="s">
        <v>172</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1812166</v>
      </c>
      <c r="S19" s="664"/>
      <c r="T19" s="664"/>
      <c r="U19" s="664"/>
      <c r="V19" s="664"/>
      <c r="W19" s="664"/>
      <c r="X19" s="664"/>
      <c r="Y19" s="665"/>
      <c r="Z19" s="723">
        <v>32.1</v>
      </c>
      <c r="AA19" s="723"/>
      <c r="AB19" s="723"/>
      <c r="AC19" s="723"/>
      <c r="AD19" s="724">
        <v>1812166</v>
      </c>
      <c r="AE19" s="724"/>
      <c r="AF19" s="724"/>
      <c r="AG19" s="724"/>
      <c r="AH19" s="724"/>
      <c r="AI19" s="724"/>
      <c r="AJ19" s="724"/>
      <c r="AK19" s="724"/>
      <c r="AL19" s="666">
        <v>59.5</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t="s">
        <v>241</v>
      </c>
      <c r="BH19" s="664"/>
      <c r="BI19" s="664"/>
      <c r="BJ19" s="664"/>
      <c r="BK19" s="664"/>
      <c r="BL19" s="664"/>
      <c r="BM19" s="664"/>
      <c r="BN19" s="665"/>
      <c r="BO19" s="723" t="s">
        <v>172</v>
      </c>
      <c r="BP19" s="723"/>
      <c r="BQ19" s="723"/>
      <c r="BR19" s="723"/>
      <c r="BS19" s="669" t="s">
        <v>172</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172</v>
      </c>
      <c r="DA19" s="723"/>
      <c r="DB19" s="723"/>
      <c r="DC19" s="723"/>
      <c r="DD19" s="669" t="s">
        <v>172</v>
      </c>
      <c r="DE19" s="664"/>
      <c r="DF19" s="664"/>
      <c r="DG19" s="664"/>
      <c r="DH19" s="664"/>
      <c r="DI19" s="664"/>
      <c r="DJ19" s="664"/>
      <c r="DK19" s="664"/>
      <c r="DL19" s="664"/>
      <c r="DM19" s="664"/>
      <c r="DN19" s="664"/>
      <c r="DO19" s="664"/>
      <c r="DP19" s="665"/>
      <c r="DQ19" s="669" t="s">
        <v>172</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122684</v>
      </c>
      <c r="S20" s="664"/>
      <c r="T20" s="664"/>
      <c r="U20" s="664"/>
      <c r="V20" s="664"/>
      <c r="W20" s="664"/>
      <c r="X20" s="664"/>
      <c r="Y20" s="665"/>
      <c r="Z20" s="723">
        <v>2.2000000000000002</v>
      </c>
      <c r="AA20" s="723"/>
      <c r="AB20" s="723"/>
      <c r="AC20" s="723"/>
      <c r="AD20" s="724" t="s">
        <v>241</v>
      </c>
      <c r="AE20" s="724"/>
      <c r="AF20" s="724"/>
      <c r="AG20" s="724"/>
      <c r="AH20" s="724"/>
      <c r="AI20" s="724"/>
      <c r="AJ20" s="724"/>
      <c r="AK20" s="724"/>
      <c r="AL20" s="666" t="s">
        <v>172</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t="s">
        <v>172</v>
      </c>
      <c r="BH20" s="664"/>
      <c r="BI20" s="664"/>
      <c r="BJ20" s="664"/>
      <c r="BK20" s="664"/>
      <c r="BL20" s="664"/>
      <c r="BM20" s="664"/>
      <c r="BN20" s="665"/>
      <c r="BO20" s="723" t="s">
        <v>241</v>
      </c>
      <c r="BP20" s="723"/>
      <c r="BQ20" s="723"/>
      <c r="BR20" s="723"/>
      <c r="BS20" s="669" t="s">
        <v>172</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5443440</v>
      </c>
      <c r="CS20" s="664"/>
      <c r="CT20" s="664"/>
      <c r="CU20" s="664"/>
      <c r="CV20" s="664"/>
      <c r="CW20" s="664"/>
      <c r="CX20" s="664"/>
      <c r="CY20" s="665"/>
      <c r="CZ20" s="723">
        <v>100</v>
      </c>
      <c r="DA20" s="723"/>
      <c r="DB20" s="723"/>
      <c r="DC20" s="723"/>
      <c r="DD20" s="669">
        <v>1451278</v>
      </c>
      <c r="DE20" s="664"/>
      <c r="DF20" s="664"/>
      <c r="DG20" s="664"/>
      <c r="DH20" s="664"/>
      <c r="DI20" s="664"/>
      <c r="DJ20" s="664"/>
      <c r="DK20" s="664"/>
      <c r="DL20" s="664"/>
      <c r="DM20" s="664"/>
      <c r="DN20" s="664"/>
      <c r="DO20" s="664"/>
      <c r="DP20" s="665"/>
      <c r="DQ20" s="669">
        <v>3470682</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241</v>
      </c>
      <c r="S21" s="664"/>
      <c r="T21" s="664"/>
      <c r="U21" s="664"/>
      <c r="V21" s="664"/>
      <c r="W21" s="664"/>
      <c r="X21" s="664"/>
      <c r="Y21" s="665"/>
      <c r="Z21" s="723" t="s">
        <v>241</v>
      </c>
      <c r="AA21" s="723"/>
      <c r="AB21" s="723"/>
      <c r="AC21" s="723"/>
      <c r="AD21" s="724" t="s">
        <v>172</v>
      </c>
      <c r="AE21" s="724"/>
      <c r="AF21" s="724"/>
      <c r="AG21" s="724"/>
      <c r="AH21" s="724"/>
      <c r="AI21" s="724"/>
      <c r="AJ21" s="724"/>
      <c r="AK21" s="724"/>
      <c r="AL21" s="666" t="s">
        <v>241</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172</v>
      </c>
      <c r="BP21" s="723"/>
      <c r="BQ21" s="723"/>
      <c r="BR21" s="723"/>
      <c r="BS21" s="669" t="s">
        <v>172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3154468</v>
      </c>
      <c r="S22" s="664"/>
      <c r="T22" s="664"/>
      <c r="U22" s="664"/>
      <c r="V22" s="664"/>
      <c r="W22" s="664"/>
      <c r="X22" s="664"/>
      <c r="Y22" s="665"/>
      <c r="Z22" s="723">
        <v>55.8</v>
      </c>
      <c r="AA22" s="723"/>
      <c r="AB22" s="723"/>
      <c r="AC22" s="723"/>
      <c r="AD22" s="724">
        <v>3031784</v>
      </c>
      <c r="AE22" s="724"/>
      <c r="AF22" s="724"/>
      <c r="AG22" s="724"/>
      <c r="AH22" s="724"/>
      <c r="AI22" s="724"/>
      <c r="AJ22" s="724"/>
      <c r="AK22" s="724"/>
      <c r="AL22" s="666">
        <v>99.5</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172</v>
      </c>
      <c r="BH22" s="664"/>
      <c r="BI22" s="664"/>
      <c r="BJ22" s="664"/>
      <c r="BK22" s="664"/>
      <c r="BL22" s="664"/>
      <c r="BM22" s="664"/>
      <c r="BN22" s="665"/>
      <c r="BO22" s="723" t="s">
        <v>241</v>
      </c>
      <c r="BP22" s="723"/>
      <c r="BQ22" s="723"/>
      <c r="BR22" s="723"/>
      <c r="BS22" s="669" t="s">
        <v>172</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1129</v>
      </c>
      <c r="S23" s="664"/>
      <c r="T23" s="664"/>
      <c r="U23" s="664"/>
      <c r="V23" s="664"/>
      <c r="W23" s="664"/>
      <c r="X23" s="664"/>
      <c r="Y23" s="665"/>
      <c r="Z23" s="723">
        <v>0</v>
      </c>
      <c r="AA23" s="723"/>
      <c r="AB23" s="723"/>
      <c r="AC23" s="723"/>
      <c r="AD23" s="724">
        <v>1129</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172</v>
      </c>
      <c r="BH23" s="664"/>
      <c r="BI23" s="664"/>
      <c r="BJ23" s="664"/>
      <c r="BK23" s="664"/>
      <c r="BL23" s="664"/>
      <c r="BM23" s="664"/>
      <c r="BN23" s="665"/>
      <c r="BO23" s="723" t="s">
        <v>241</v>
      </c>
      <c r="BP23" s="723"/>
      <c r="BQ23" s="723"/>
      <c r="BR23" s="723"/>
      <c r="BS23" s="669" t="s">
        <v>172</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9163</v>
      </c>
      <c r="S24" s="664"/>
      <c r="T24" s="664"/>
      <c r="U24" s="664"/>
      <c r="V24" s="664"/>
      <c r="W24" s="664"/>
      <c r="X24" s="664"/>
      <c r="Y24" s="665"/>
      <c r="Z24" s="723">
        <v>0.2</v>
      </c>
      <c r="AA24" s="723"/>
      <c r="AB24" s="723"/>
      <c r="AC24" s="723"/>
      <c r="AD24" s="724" t="s">
        <v>172</v>
      </c>
      <c r="AE24" s="724"/>
      <c r="AF24" s="724"/>
      <c r="AG24" s="724"/>
      <c r="AH24" s="724"/>
      <c r="AI24" s="724"/>
      <c r="AJ24" s="724"/>
      <c r="AK24" s="724"/>
      <c r="AL24" s="666" t="s">
        <v>172</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241</v>
      </c>
      <c r="BH24" s="664"/>
      <c r="BI24" s="664"/>
      <c r="BJ24" s="664"/>
      <c r="BK24" s="664"/>
      <c r="BL24" s="664"/>
      <c r="BM24" s="664"/>
      <c r="BN24" s="665"/>
      <c r="BO24" s="723" t="s">
        <v>172</v>
      </c>
      <c r="BP24" s="723"/>
      <c r="BQ24" s="723"/>
      <c r="BR24" s="723"/>
      <c r="BS24" s="669" t="s">
        <v>241</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1621388</v>
      </c>
      <c r="CS24" s="727"/>
      <c r="CT24" s="727"/>
      <c r="CU24" s="727"/>
      <c r="CV24" s="727"/>
      <c r="CW24" s="727"/>
      <c r="CX24" s="727"/>
      <c r="CY24" s="773"/>
      <c r="CZ24" s="774">
        <v>29.8</v>
      </c>
      <c r="DA24" s="743"/>
      <c r="DB24" s="743"/>
      <c r="DC24" s="777"/>
      <c r="DD24" s="772">
        <v>1250772</v>
      </c>
      <c r="DE24" s="727"/>
      <c r="DF24" s="727"/>
      <c r="DG24" s="727"/>
      <c r="DH24" s="727"/>
      <c r="DI24" s="727"/>
      <c r="DJ24" s="727"/>
      <c r="DK24" s="773"/>
      <c r="DL24" s="772">
        <v>1249286</v>
      </c>
      <c r="DM24" s="727"/>
      <c r="DN24" s="727"/>
      <c r="DO24" s="727"/>
      <c r="DP24" s="727"/>
      <c r="DQ24" s="727"/>
      <c r="DR24" s="727"/>
      <c r="DS24" s="727"/>
      <c r="DT24" s="727"/>
      <c r="DU24" s="727"/>
      <c r="DV24" s="773"/>
      <c r="DW24" s="774">
        <v>39.200000000000003</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100556</v>
      </c>
      <c r="S25" s="664"/>
      <c r="T25" s="664"/>
      <c r="U25" s="664"/>
      <c r="V25" s="664"/>
      <c r="W25" s="664"/>
      <c r="X25" s="664"/>
      <c r="Y25" s="665"/>
      <c r="Z25" s="723">
        <v>1.8</v>
      </c>
      <c r="AA25" s="723"/>
      <c r="AB25" s="723"/>
      <c r="AC25" s="723"/>
      <c r="AD25" s="724">
        <v>4373</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640342</v>
      </c>
      <c r="CS25" s="662"/>
      <c r="CT25" s="662"/>
      <c r="CU25" s="662"/>
      <c r="CV25" s="662"/>
      <c r="CW25" s="662"/>
      <c r="CX25" s="662"/>
      <c r="CY25" s="663"/>
      <c r="CZ25" s="666">
        <v>11.8</v>
      </c>
      <c r="DA25" s="695"/>
      <c r="DB25" s="695"/>
      <c r="DC25" s="696"/>
      <c r="DD25" s="669">
        <v>572562</v>
      </c>
      <c r="DE25" s="662"/>
      <c r="DF25" s="662"/>
      <c r="DG25" s="662"/>
      <c r="DH25" s="662"/>
      <c r="DI25" s="662"/>
      <c r="DJ25" s="662"/>
      <c r="DK25" s="663"/>
      <c r="DL25" s="669">
        <v>571076</v>
      </c>
      <c r="DM25" s="662"/>
      <c r="DN25" s="662"/>
      <c r="DO25" s="662"/>
      <c r="DP25" s="662"/>
      <c r="DQ25" s="662"/>
      <c r="DR25" s="662"/>
      <c r="DS25" s="662"/>
      <c r="DT25" s="662"/>
      <c r="DU25" s="662"/>
      <c r="DV25" s="663"/>
      <c r="DW25" s="666">
        <v>17.899999999999999</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17083</v>
      </c>
      <c r="S26" s="664"/>
      <c r="T26" s="664"/>
      <c r="U26" s="664"/>
      <c r="V26" s="664"/>
      <c r="W26" s="664"/>
      <c r="X26" s="664"/>
      <c r="Y26" s="665"/>
      <c r="Z26" s="723">
        <v>0.3</v>
      </c>
      <c r="AA26" s="723"/>
      <c r="AB26" s="723"/>
      <c r="AC26" s="723"/>
      <c r="AD26" s="724">
        <v>54</v>
      </c>
      <c r="AE26" s="724"/>
      <c r="AF26" s="724"/>
      <c r="AG26" s="724"/>
      <c r="AH26" s="724"/>
      <c r="AI26" s="724"/>
      <c r="AJ26" s="724"/>
      <c r="AK26" s="724"/>
      <c r="AL26" s="666">
        <v>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172</v>
      </c>
      <c r="BH26" s="664"/>
      <c r="BI26" s="664"/>
      <c r="BJ26" s="664"/>
      <c r="BK26" s="664"/>
      <c r="BL26" s="664"/>
      <c r="BM26" s="664"/>
      <c r="BN26" s="665"/>
      <c r="BO26" s="723" t="s">
        <v>241</v>
      </c>
      <c r="BP26" s="723"/>
      <c r="BQ26" s="723"/>
      <c r="BR26" s="723"/>
      <c r="BS26" s="669" t="s">
        <v>172</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378726</v>
      </c>
      <c r="CS26" s="664"/>
      <c r="CT26" s="664"/>
      <c r="CU26" s="664"/>
      <c r="CV26" s="664"/>
      <c r="CW26" s="664"/>
      <c r="CX26" s="664"/>
      <c r="CY26" s="665"/>
      <c r="CZ26" s="666">
        <v>7</v>
      </c>
      <c r="DA26" s="695"/>
      <c r="DB26" s="695"/>
      <c r="DC26" s="696"/>
      <c r="DD26" s="669">
        <v>316887</v>
      </c>
      <c r="DE26" s="664"/>
      <c r="DF26" s="664"/>
      <c r="DG26" s="664"/>
      <c r="DH26" s="664"/>
      <c r="DI26" s="664"/>
      <c r="DJ26" s="664"/>
      <c r="DK26" s="665"/>
      <c r="DL26" s="669" t="s">
        <v>241</v>
      </c>
      <c r="DM26" s="664"/>
      <c r="DN26" s="664"/>
      <c r="DO26" s="664"/>
      <c r="DP26" s="664"/>
      <c r="DQ26" s="664"/>
      <c r="DR26" s="664"/>
      <c r="DS26" s="664"/>
      <c r="DT26" s="664"/>
      <c r="DU26" s="664"/>
      <c r="DV26" s="665"/>
      <c r="DW26" s="666" t="s">
        <v>172</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507411</v>
      </c>
      <c r="S27" s="664"/>
      <c r="T27" s="664"/>
      <c r="U27" s="664"/>
      <c r="V27" s="664"/>
      <c r="W27" s="664"/>
      <c r="X27" s="664"/>
      <c r="Y27" s="665"/>
      <c r="Z27" s="723">
        <v>9</v>
      </c>
      <c r="AA27" s="723"/>
      <c r="AB27" s="723"/>
      <c r="AC27" s="723"/>
      <c r="AD27" s="724" t="s">
        <v>172</v>
      </c>
      <c r="AE27" s="724"/>
      <c r="AF27" s="724"/>
      <c r="AG27" s="724"/>
      <c r="AH27" s="724"/>
      <c r="AI27" s="724"/>
      <c r="AJ27" s="724"/>
      <c r="AK27" s="724"/>
      <c r="AL27" s="666" t="s">
        <v>172</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944281</v>
      </c>
      <c r="BH27" s="664"/>
      <c r="BI27" s="664"/>
      <c r="BJ27" s="664"/>
      <c r="BK27" s="664"/>
      <c r="BL27" s="664"/>
      <c r="BM27" s="664"/>
      <c r="BN27" s="665"/>
      <c r="BO27" s="723">
        <v>100</v>
      </c>
      <c r="BP27" s="723"/>
      <c r="BQ27" s="723"/>
      <c r="BR27" s="723"/>
      <c r="BS27" s="669">
        <v>5438</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456081</v>
      </c>
      <c r="CS27" s="662"/>
      <c r="CT27" s="662"/>
      <c r="CU27" s="662"/>
      <c r="CV27" s="662"/>
      <c r="CW27" s="662"/>
      <c r="CX27" s="662"/>
      <c r="CY27" s="663"/>
      <c r="CZ27" s="666">
        <v>8.4</v>
      </c>
      <c r="DA27" s="695"/>
      <c r="DB27" s="695"/>
      <c r="DC27" s="696"/>
      <c r="DD27" s="669">
        <v>153245</v>
      </c>
      <c r="DE27" s="662"/>
      <c r="DF27" s="662"/>
      <c r="DG27" s="662"/>
      <c r="DH27" s="662"/>
      <c r="DI27" s="662"/>
      <c r="DJ27" s="662"/>
      <c r="DK27" s="663"/>
      <c r="DL27" s="669">
        <v>153245</v>
      </c>
      <c r="DM27" s="662"/>
      <c r="DN27" s="662"/>
      <c r="DO27" s="662"/>
      <c r="DP27" s="662"/>
      <c r="DQ27" s="662"/>
      <c r="DR27" s="662"/>
      <c r="DS27" s="662"/>
      <c r="DT27" s="662"/>
      <c r="DU27" s="662"/>
      <c r="DV27" s="663"/>
      <c r="DW27" s="666">
        <v>4.8</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172</v>
      </c>
      <c r="S28" s="664"/>
      <c r="T28" s="664"/>
      <c r="U28" s="664"/>
      <c r="V28" s="664"/>
      <c r="W28" s="664"/>
      <c r="X28" s="664"/>
      <c r="Y28" s="665"/>
      <c r="Z28" s="723" t="s">
        <v>172</v>
      </c>
      <c r="AA28" s="723"/>
      <c r="AB28" s="723"/>
      <c r="AC28" s="723"/>
      <c r="AD28" s="724" t="s">
        <v>172</v>
      </c>
      <c r="AE28" s="724"/>
      <c r="AF28" s="724"/>
      <c r="AG28" s="724"/>
      <c r="AH28" s="724"/>
      <c r="AI28" s="724"/>
      <c r="AJ28" s="724"/>
      <c r="AK28" s="724"/>
      <c r="AL28" s="666" t="s">
        <v>172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524965</v>
      </c>
      <c r="CS28" s="664"/>
      <c r="CT28" s="664"/>
      <c r="CU28" s="664"/>
      <c r="CV28" s="664"/>
      <c r="CW28" s="664"/>
      <c r="CX28" s="664"/>
      <c r="CY28" s="665"/>
      <c r="CZ28" s="666">
        <v>9.6</v>
      </c>
      <c r="DA28" s="695"/>
      <c r="DB28" s="695"/>
      <c r="DC28" s="696"/>
      <c r="DD28" s="669">
        <v>524965</v>
      </c>
      <c r="DE28" s="664"/>
      <c r="DF28" s="664"/>
      <c r="DG28" s="664"/>
      <c r="DH28" s="664"/>
      <c r="DI28" s="664"/>
      <c r="DJ28" s="664"/>
      <c r="DK28" s="665"/>
      <c r="DL28" s="669">
        <v>524965</v>
      </c>
      <c r="DM28" s="664"/>
      <c r="DN28" s="664"/>
      <c r="DO28" s="664"/>
      <c r="DP28" s="664"/>
      <c r="DQ28" s="664"/>
      <c r="DR28" s="664"/>
      <c r="DS28" s="664"/>
      <c r="DT28" s="664"/>
      <c r="DU28" s="664"/>
      <c r="DV28" s="665"/>
      <c r="DW28" s="666">
        <v>16.5</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496639</v>
      </c>
      <c r="S29" s="664"/>
      <c r="T29" s="664"/>
      <c r="U29" s="664"/>
      <c r="V29" s="664"/>
      <c r="W29" s="664"/>
      <c r="X29" s="664"/>
      <c r="Y29" s="665"/>
      <c r="Z29" s="723">
        <v>8.8000000000000007</v>
      </c>
      <c r="AA29" s="723"/>
      <c r="AB29" s="723"/>
      <c r="AC29" s="723"/>
      <c r="AD29" s="724" t="s">
        <v>241</v>
      </c>
      <c r="AE29" s="724"/>
      <c r="AF29" s="724"/>
      <c r="AG29" s="724"/>
      <c r="AH29" s="724"/>
      <c r="AI29" s="724"/>
      <c r="AJ29" s="724"/>
      <c r="AK29" s="724"/>
      <c r="AL29" s="666" t="s">
        <v>172</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524965</v>
      </c>
      <c r="CS29" s="662"/>
      <c r="CT29" s="662"/>
      <c r="CU29" s="662"/>
      <c r="CV29" s="662"/>
      <c r="CW29" s="662"/>
      <c r="CX29" s="662"/>
      <c r="CY29" s="663"/>
      <c r="CZ29" s="666">
        <v>9.6</v>
      </c>
      <c r="DA29" s="695"/>
      <c r="DB29" s="695"/>
      <c r="DC29" s="696"/>
      <c r="DD29" s="669">
        <v>524965</v>
      </c>
      <c r="DE29" s="662"/>
      <c r="DF29" s="662"/>
      <c r="DG29" s="662"/>
      <c r="DH29" s="662"/>
      <c r="DI29" s="662"/>
      <c r="DJ29" s="662"/>
      <c r="DK29" s="663"/>
      <c r="DL29" s="669">
        <v>524965</v>
      </c>
      <c r="DM29" s="662"/>
      <c r="DN29" s="662"/>
      <c r="DO29" s="662"/>
      <c r="DP29" s="662"/>
      <c r="DQ29" s="662"/>
      <c r="DR29" s="662"/>
      <c r="DS29" s="662"/>
      <c r="DT29" s="662"/>
      <c r="DU29" s="662"/>
      <c r="DV29" s="663"/>
      <c r="DW29" s="666">
        <v>16.5</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13898</v>
      </c>
      <c r="S30" s="664"/>
      <c r="T30" s="664"/>
      <c r="U30" s="664"/>
      <c r="V30" s="664"/>
      <c r="W30" s="664"/>
      <c r="X30" s="664"/>
      <c r="Y30" s="665"/>
      <c r="Z30" s="723">
        <v>0.2</v>
      </c>
      <c r="AA30" s="723"/>
      <c r="AB30" s="723"/>
      <c r="AC30" s="723"/>
      <c r="AD30" s="724">
        <v>5790</v>
      </c>
      <c r="AE30" s="724"/>
      <c r="AF30" s="724"/>
      <c r="AG30" s="724"/>
      <c r="AH30" s="724"/>
      <c r="AI30" s="724"/>
      <c r="AJ30" s="724"/>
      <c r="AK30" s="724"/>
      <c r="AL30" s="666">
        <v>0.2</v>
      </c>
      <c r="AM30" s="667"/>
      <c r="AN30" s="667"/>
      <c r="AO30" s="725"/>
      <c r="AP30" s="751" t="s">
        <v>306</v>
      </c>
      <c r="AQ30" s="752"/>
      <c r="AR30" s="752"/>
      <c r="AS30" s="752"/>
      <c r="AT30" s="757" t="s">
        <v>307</v>
      </c>
      <c r="AU30" s="226"/>
      <c r="AV30" s="226"/>
      <c r="AW30" s="226"/>
      <c r="AX30" s="760" t="s">
        <v>184</v>
      </c>
      <c r="AY30" s="761"/>
      <c r="AZ30" s="761"/>
      <c r="BA30" s="761"/>
      <c r="BB30" s="761"/>
      <c r="BC30" s="761"/>
      <c r="BD30" s="761"/>
      <c r="BE30" s="761"/>
      <c r="BF30" s="762"/>
      <c r="BG30" s="741">
        <v>99</v>
      </c>
      <c r="BH30" s="742"/>
      <c r="BI30" s="742"/>
      <c r="BJ30" s="742"/>
      <c r="BK30" s="742"/>
      <c r="BL30" s="742"/>
      <c r="BM30" s="743">
        <v>96.2</v>
      </c>
      <c r="BN30" s="742"/>
      <c r="BO30" s="742"/>
      <c r="BP30" s="742"/>
      <c r="BQ30" s="744"/>
      <c r="BR30" s="741">
        <v>98.7</v>
      </c>
      <c r="BS30" s="742"/>
      <c r="BT30" s="742"/>
      <c r="BU30" s="742"/>
      <c r="BV30" s="742"/>
      <c r="BW30" s="742"/>
      <c r="BX30" s="743">
        <v>95.3</v>
      </c>
      <c r="BY30" s="742"/>
      <c r="BZ30" s="742"/>
      <c r="CA30" s="742"/>
      <c r="CB30" s="744"/>
      <c r="CD30" s="747"/>
      <c r="CE30" s="748"/>
      <c r="CF30" s="705" t="s">
        <v>308</v>
      </c>
      <c r="CG30" s="702"/>
      <c r="CH30" s="702"/>
      <c r="CI30" s="702"/>
      <c r="CJ30" s="702"/>
      <c r="CK30" s="702"/>
      <c r="CL30" s="702"/>
      <c r="CM30" s="702"/>
      <c r="CN30" s="702"/>
      <c r="CO30" s="702"/>
      <c r="CP30" s="702"/>
      <c r="CQ30" s="703"/>
      <c r="CR30" s="661">
        <v>505167</v>
      </c>
      <c r="CS30" s="664"/>
      <c r="CT30" s="664"/>
      <c r="CU30" s="664"/>
      <c r="CV30" s="664"/>
      <c r="CW30" s="664"/>
      <c r="CX30" s="664"/>
      <c r="CY30" s="665"/>
      <c r="CZ30" s="666">
        <v>9.3000000000000007</v>
      </c>
      <c r="DA30" s="695"/>
      <c r="DB30" s="695"/>
      <c r="DC30" s="696"/>
      <c r="DD30" s="669">
        <v>505167</v>
      </c>
      <c r="DE30" s="664"/>
      <c r="DF30" s="664"/>
      <c r="DG30" s="664"/>
      <c r="DH30" s="664"/>
      <c r="DI30" s="664"/>
      <c r="DJ30" s="664"/>
      <c r="DK30" s="665"/>
      <c r="DL30" s="669">
        <v>505167</v>
      </c>
      <c r="DM30" s="664"/>
      <c r="DN30" s="664"/>
      <c r="DO30" s="664"/>
      <c r="DP30" s="664"/>
      <c r="DQ30" s="664"/>
      <c r="DR30" s="664"/>
      <c r="DS30" s="664"/>
      <c r="DT30" s="664"/>
      <c r="DU30" s="664"/>
      <c r="DV30" s="665"/>
      <c r="DW30" s="666">
        <v>15.8</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29142</v>
      </c>
      <c r="S31" s="664"/>
      <c r="T31" s="664"/>
      <c r="U31" s="664"/>
      <c r="V31" s="664"/>
      <c r="W31" s="664"/>
      <c r="X31" s="664"/>
      <c r="Y31" s="665"/>
      <c r="Z31" s="723">
        <v>0.5</v>
      </c>
      <c r="AA31" s="723"/>
      <c r="AB31" s="723"/>
      <c r="AC31" s="723"/>
      <c r="AD31" s="724" t="s">
        <v>172</v>
      </c>
      <c r="AE31" s="724"/>
      <c r="AF31" s="724"/>
      <c r="AG31" s="724"/>
      <c r="AH31" s="724"/>
      <c r="AI31" s="724"/>
      <c r="AJ31" s="724"/>
      <c r="AK31" s="724"/>
      <c r="AL31" s="666" t="s">
        <v>241</v>
      </c>
      <c r="AM31" s="667"/>
      <c r="AN31" s="667"/>
      <c r="AO31" s="725"/>
      <c r="AP31" s="753"/>
      <c r="AQ31" s="754"/>
      <c r="AR31" s="754"/>
      <c r="AS31" s="754"/>
      <c r="AT31" s="758"/>
      <c r="AU31" s="225" t="s">
        <v>310</v>
      </c>
      <c r="AV31" s="225"/>
      <c r="AW31" s="225"/>
      <c r="AX31" s="658" t="s">
        <v>311</v>
      </c>
      <c r="AY31" s="659"/>
      <c r="AZ31" s="659"/>
      <c r="BA31" s="659"/>
      <c r="BB31" s="659"/>
      <c r="BC31" s="659"/>
      <c r="BD31" s="659"/>
      <c r="BE31" s="659"/>
      <c r="BF31" s="660"/>
      <c r="BG31" s="739">
        <v>99.1</v>
      </c>
      <c r="BH31" s="662"/>
      <c r="BI31" s="662"/>
      <c r="BJ31" s="662"/>
      <c r="BK31" s="662"/>
      <c r="BL31" s="662"/>
      <c r="BM31" s="667">
        <v>97.1</v>
      </c>
      <c r="BN31" s="740"/>
      <c r="BO31" s="740"/>
      <c r="BP31" s="740"/>
      <c r="BQ31" s="701"/>
      <c r="BR31" s="739">
        <v>99</v>
      </c>
      <c r="BS31" s="662"/>
      <c r="BT31" s="662"/>
      <c r="BU31" s="662"/>
      <c r="BV31" s="662"/>
      <c r="BW31" s="662"/>
      <c r="BX31" s="667">
        <v>96.3</v>
      </c>
      <c r="BY31" s="740"/>
      <c r="BZ31" s="740"/>
      <c r="CA31" s="740"/>
      <c r="CB31" s="701"/>
      <c r="CD31" s="747"/>
      <c r="CE31" s="748"/>
      <c r="CF31" s="705" t="s">
        <v>312</v>
      </c>
      <c r="CG31" s="702"/>
      <c r="CH31" s="702"/>
      <c r="CI31" s="702"/>
      <c r="CJ31" s="702"/>
      <c r="CK31" s="702"/>
      <c r="CL31" s="702"/>
      <c r="CM31" s="702"/>
      <c r="CN31" s="702"/>
      <c r="CO31" s="702"/>
      <c r="CP31" s="702"/>
      <c r="CQ31" s="703"/>
      <c r="CR31" s="661">
        <v>19798</v>
      </c>
      <c r="CS31" s="662"/>
      <c r="CT31" s="662"/>
      <c r="CU31" s="662"/>
      <c r="CV31" s="662"/>
      <c r="CW31" s="662"/>
      <c r="CX31" s="662"/>
      <c r="CY31" s="663"/>
      <c r="CZ31" s="666">
        <v>0.4</v>
      </c>
      <c r="DA31" s="695"/>
      <c r="DB31" s="695"/>
      <c r="DC31" s="696"/>
      <c r="DD31" s="669">
        <v>19798</v>
      </c>
      <c r="DE31" s="662"/>
      <c r="DF31" s="662"/>
      <c r="DG31" s="662"/>
      <c r="DH31" s="662"/>
      <c r="DI31" s="662"/>
      <c r="DJ31" s="662"/>
      <c r="DK31" s="663"/>
      <c r="DL31" s="669">
        <v>19798</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496358</v>
      </c>
      <c r="S32" s="664"/>
      <c r="T32" s="664"/>
      <c r="U32" s="664"/>
      <c r="V32" s="664"/>
      <c r="W32" s="664"/>
      <c r="X32" s="664"/>
      <c r="Y32" s="665"/>
      <c r="Z32" s="723">
        <v>8.8000000000000007</v>
      </c>
      <c r="AA32" s="723"/>
      <c r="AB32" s="723"/>
      <c r="AC32" s="723"/>
      <c r="AD32" s="724" t="s">
        <v>241</v>
      </c>
      <c r="AE32" s="724"/>
      <c r="AF32" s="724"/>
      <c r="AG32" s="724"/>
      <c r="AH32" s="724"/>
      <c r="AI32" s="724"/>
      <c r="AJ32" s="724"/>
      <c r="AK32" s="724"/>
      <c r="AL32" s="666" t="s">
        <v>172</v>
      </c>
      <c r="AM32" s="667"/>
      <c r="AN32" s="667"/>
      <c r="AO32" s="725"/>
      <c r="AP32" s="755"/>
      <c r="AQ32" s="756"/>
      <c r="AR32" s="756"/>
      <c r="AS32" s="756"/>
      <c r="AT32" s="759"/>
      <c r="AU32" s="227"/>
      <c r="AV32" s="227"/>
      <c r="AW32" s="227"/>
      <c r="AX32" s="673" t="s">
        <v>314</v>
      </c>
      <c r="AY32" s="674"/>
      <c r="AZ32" s="674"/>
      <c r="BA32" s="674"/>
      <c r="BB32" s="674"/>
      <c r="BC32" s="674"/>
      <c r="BD32" s="674"/>
      <c r="BE32" s="674"/>
      <c r="BF32" s="675"/>
      <c r="BG32" s="738">
        <v>98.7</v>
      </c>
      <c r="BH32" s="677"/>
      <c r="BI32" s="677"/>
      <c r="BJ32" s="677"/>
      <c r="BK32" s="677"/>
      <c r="BL32" s="677"/>
      <c r="BM32" s="721">
        <v>94.8</v>
      </c>
      <c r="BN32" s="677"/>
      <c r="BO32" s="677"/>
      <c r="BP32" s="677"/>
      <c r="BQ32" s="714"/>
      <c r="BR32" s="738">
        <v>98.4</v>
      </c>
      <c r="BS32" s="677"/>
      <c r="BT32" s="677"/>
      <c r="BU32" s="677"/>
      <c r="BV32" s="677"/>
      <c r="BW32" s="677"/>
      <c r="BX32" s="721">
        <v>93.6</v>
      </c>
      <c r="BY32" s="677"/>
      <c r="BZ32" s="677"/>
      <c r="CA32" s="677"/>
      <c r="CB32" s="714"/>
      <c r="CD32" s="749"/>
      <c r="CE32" s="750"/>
      <c r="CF32" s="705" t="s">
        <v>315</v>
      </c>
      <c r="CG32" s="702"/>
      <c r="CH32" s="702"/>
      <c r="CI32" s="702"/>
      <c r="CJ32" s="702"/>
      <c r="CK32" s="702"/>
      <c r="CL32" s="702"/>
      <c r="CM32" s="702"/>
      <c r="CN32" s="702"/>
      <c r="CO32" s="702"/>
      <c r="CP32" s="702"/>
      <c r="CQ32" s="703"/>
      <c r="CR32" s="661" t="s">
        <v>172</v>
      </c>
      <c r="CS32" s="664"/>
      <c r="CT32" s="664"/>
      <c r="CU32" s="664"/>
      <c r="CV32" s="664"/>
      <c r="CW32" s="664"/>
      <c r="CX32" s="664"/>
      <c r="CY32" s="665"/>
      <c r="CZ32" s="666" t="s">
        <v>241</v>
      </c>
      <c r="DA32" s="695"/>
      <c r="DB32" s="695"/>
      <c r="DC32" s="696"/>
      <c r="DD32" s="669" t="s">
        <v>172</v>
      </c>
      <c r="DE32" s="664"/>
      <c r="DF32" s="664"/>
      <c r="DG32" s="664"/>
      <c r="DH32" s="664"/>
      <c r="DI32" s="664"/>
      <c r="DJ32" s="664"/>
      <c r="DK32" s="665"/>
      <c r="DL32" s="669" t="s">
        <v>241</v>
      </c>
      <c r="DM32" s="664"/>
      <c r="DN32" s="664"/>
      <c r="DO32" s="664"/>
      <c r="DP32" s="664"/>
      <c r="DQ32" s="664"/>
      <c r="DR32" s="664"/>
      <c r="DS32" s="664"/>
      <c r="DT32" s="664"/>
      <c r="DU32" s="664"/>
      <c r="DV32" s="665"/>
      <c r="DW32" s="666" t="s">
        <v>172</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111951</v>
      </c>
      <c r="S33" s="664"/>
      <c r="T33" s="664"/>
      <c r="U33" s="664"/>
      <c r="V33" s="664"/>
      <c r="W33" s="664"/>
      <c r="X33" s="664"/>
      <c r="Y33" s="665"/>
      <c r="Z33" s="723">
        <v>2</v>
      </c>
      <c r="AA33" s="723"/>
      <c r="AB33" s="723"/>
      <c r="AC33" s="723"/>
      <c r="AD33" s="724" t="s">
        <v>241</v>
      </c>
      <c r="AE33" s="724"/>
      <c r="AF33" s="724"/>
      <c r="AG33" s="724"/>
      <c r="AH33" s="724"/>
      <c r="AI33" s="724"/>
      <c r="AJ33" s="724"/>
      <c r="AK33" s="724"/>
      <c r="AL33" s="666" t="s">
        <v>172</v>
      </c>
      <c r="AM33" s="667"/>
      <c r="AN33" s="667"/>
      <c r="AO33" s="725"/>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5" t="s">
        <v>317</v>
      </c>
      <c r="CE33" s="702"/>
      <c r="CF33" s="702"/>
      <c r="CG33" s="702"/>
      <c r="CH33" s="702"/>
      <c r="CI33" s="702"/>
      <c r="CJ33" s="702"/>
      <c r="CK33" s="702"/>
      <c r="CL33" s="702"/>
      <c r="CM33" s="702"/>
      <c r="CN33" s="702"/>
      <c r="CO33" s="702"/>
      <c r="CP33" s="702"/>
      <c r="CQ33" s="703"/>
      <c r="CR33" s="661">
        <v>2316418</v>
      </c>
      <c r="CS33" s="662"/>
      <c r="CT33" s="662"/>
      <c r="CU33" s="662"/>
      <c r="CV33" s="662"/>
      <c r="CW33" s="662"/>
      <c r="CX33" s="662"/>
      <c r="CY33" s="663"/>
      <c r="CZ33" s="666">
        <v>42.6</v>
      </c>
      <c r="DA33" s="695"/>
      <c r="DB33" s="695"/>
      <c r="DC33" s="696"/>
      <c r="DD33" s="669">
        <v>1796419</v>
      </c>
      <c r="DE33" s="662"/>
      <c r="DF33" s="662"/>
      <c r="DG33" s="662"/>
      <c r="DH33" s="662"/>
      <c r="DI33" s="662"/>
      <c r="DJ33" s="662"/>
      <c r="DK33" s="663"/>
      <c r="DL33" s="669">
        <v>1462576</v>
      </c>
      <c r="DM33" s="662"/>
      <c r="DN33" s="662"/>
      <c r="DO33" s="662"/>
      <c r="DP33" s="662"/>
      <c r="DQ33" s="662"/>
      <c r="DR33" s="662"/>
      <c r="DS33" s="662"/>
      <c r="DT33" s="662"/>
      <c r="DU33" s="662"/>
      <c r="DV33" s="663"/>
      <c r="DW33" s="666">
        <v>45.8</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138959</v>
      </c>
      <c r="S34" s="664"/>
      <c r="T34" s="664"/>
      <c r="U34" s="664"/>
      <c r="V34" s="664"/>
      <c r="W34" s="664"/>
      <c r="X34" s="664"/>
      <c r="Y34" s="665"/>
      <c r="Z34" s="723">
        <v>2.5</v>
      </c>
      <c r="AA34" s="723"/>
      <c r="AB34" s="723"/>
      <c r="AC34" s="723"/>
      <c r="AD34" s="724">
        <v>2969</v>
      </c>
      <c r="AE34" s="724"/>
      <c r="AF34" s="724"/>
      <c r="AG34" s="724"/>
      <c r="AH34" s="724"/>
      <c r="AI34" s="724"/>
      <c r="AJ34" s="724"/>
      <c r="AK34" s="724"/>
      <c r="AL34" s="666">
        <v>0.1</v>
      </c>
      <c r="AM34" s="667"/>
      <c r="AN34" s="667"/>
      <c r="AO34" s="725"/>
      <c r="AP34" s="230"/>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885491</v>
      </c>
      <c r="CS34" s="664"/>
      <c r="CT34" s="664"/>
      <c r="CU34" s="664"/>
      <c r="CV34" s="664"/>
      <c r="CW34" s="664"/>
      <c r="CX34" s="664"/>
      <c r="CY34" s="665"/>
      <c r="CZ34" s="666">
        <v>16.3</v>
      </c>
      <c r="DA34" s="695"/>
      <c r="DB34" s="695"/>
      <c r="DC34" s="696"/>
      <c r="DD34" s="669">
        <v>639500</v>
      </c>
      <c r="DE34" s="664"/>
      <c r="DF34" s="664"/>
      <c r="DG34" s="664"/>
      <c r="DH34" s="664"/>
      <c r="DI34" s="664"/>
      <c r="DJ34" s="664"/>
      <c r="DK34" s="665"/>
      <c r="DL34" s="669">
        <v>415302</v>
      </c>
      <c r="DM34" s="664"/>
      <c r="DN34" s="664"/>
      <c r="DO34" s="664"/>
      <c r="DP34" s="664"/>
      <c r="DQ34" s="664"/>
      <c r="DR34" s="664"/>
      <c r="DS34" s="664"/>
      <c r="DT34" s="664"/>
      <c r="DU34" s="664"/>
      <c r="DV34" s="665"/>
      <c r="DW34" s="666">
        <v>13</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574294</v>
      </c>
      <c r="S35" s="664"/>
      <c r="T35" s="664"/>
      <c r="U35" s="664"/>
      <c r="V35" s="664"/>
      <c r="W35" s="664"/>
      <c r="X35" s="664"/>
      <c r="Y35" s="665"/>
      <c r="Z35" s="723">
        <v>10.199999999999999</v>
      </c>
      <c r="AA35" s="723"/>
      <c r="AB35" s="723"/>
      <c r="AC35" s="723"/>
      <c r="AD35" s="724" t="s">
        <v>172</v>
      </c>
      <c r="AE35" s="724"/>
      <c r="AF35" s="724"/>
      <c r="AG35" s="724"/>
      <c r="AH35" s="724"/>
      <c r="AI35" s="724"/>
      <c r="AJ35" s="724"/>
      <c r="AK35" s="724"/>
      <c r="AL35" s="666" t="s">
        <v>172</v>
      </c>
      <c r="AM35" s="667"/>
      <c r="AN35" s="667"/>
      <c r="AO35" s="725"/>
      <c r="AP35" s="230"/>
      <c r="AQ35" s="729" t="s">
        <v>323</v>
      </c>
      <c r="AR35" s="730"/>
      <c r="AS35" s="730"/>
      <c r="AT35" s="730"/>
      <c r="AU35" s="730"/>
      <c r="AV35" s="730"/>
      <c r="AW35" s="730"/>
      <c r="AX35" s="730"/>
      <c r="AY35" s="731"/>
      <c r="AZ35" s="726">
        <v>597767</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15877</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54554</v>
      </c>
      <c r="CS35" s="662"/>
      <c r="CT35" s="662"/>
      <c r="CU35" s="662"/>
      <c r="CV35" s="662"/>
      <c r="CW35" s="662"/>
      <c r="CX35" s="662"/>
      <c r="CY35" s="663"/>
      <c r="CZ35" s="666">
        <v>1</v>
      </c>
      <c r="DA35" s="695"/>
      <c r="DB35" s="695"/>
      <c r="DC35" s="696"/>
      <c r="DD35" s="669">
        <v>46628</v>
      </c>
      <c r="DE35" s="662"/>
      <c r="DF35" s="662"/>
      <c r="DG35" s="662"/>
      <c r="DH35" s="662"/>
      <c r="DI35" s="662"/>
      <c r="DJ35" s="662"/>
      <c r="DK35" s="663"/>
      <c r="DL35" s="669">
        <v>46045</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241</v>
      </c>
      <c r="S36" s="664"/>
      <c r="T36" s="664"/>
      <c r="U36" s="664"/>
      <c r="V36" s="664"/>
      <c r="W36" s="664"/>
      <c r="X36" s="664"/>
      <c r="Y36" s="665"/>
      <c r="Z36" s="723" t="s">
        <v>172</v>
      </c>
      <c r="AA36" s="723"/>
      <c r="AB36" s="723"/>
      <c r="AC36" s="723"/>
      <c r="AD36" s="724" t="s">
        <v>172</v>
      </c>
      <c r="AE36" s="724"/>
      <c r="AF36" s="724"/>
      <c r="AG36" s="724"/>
      <c r="AH36" s="724"/>
      <c r="AI36" s="724"/>
      <c r="AJ36" s="724"/>
      <c r="AK36" s="724"/>
      <c r="AL36" s="666" t="s">
        <v>172</v>
      </c>
      <c r="AM36" s="667"/>
      <c r="AN36" s="667"/>
      <c r="AO36" s="725"/>
      <c r="AQ36" s="698" t="s">
        <v>327</v>
      </c>
      <c r="AR36" s="699"/>
      <c r="AS36" s="699"/>
      <c r="AT36" s="699"/>
      <c r="AU36" s="699"/>
      <c r="AV36" s="699"/>
      <c r="AW36" s="699"/>
      <c r="AX36" s="699"/>
      <c r="AY36" s="700"/>
      <c r="AZ36" s="661">
        <v>179239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9223</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701129</v>
      </c>
      <c r="CS36" s="664"/>
      <c r="CT36" s="664"/>
      <c r="CU36" s="664"/>
      <c r="CV36" s="664"/>
      <c r="CW36" s="664"/>
      <c r="CX36" s="664"/>
      <c r="CY36" s="665"/>
      <c r="CZ36" s="666">
        <v>12.9</v>
      </c>
      <c r="DA36" s="695"/>
      <c r="DB36" s="695"/>
      <c r="DC36" s="696"/>
      <c r="DD36" s="669">
        <v>556629</v>
      </c>
      <c r="DE36" s="664"/>
      <c r="DF36" s="664"/>
      <c r="DG36" s="664"/>
      <c r="DH36" s="664"/>
      <c r="DI36" s="664"/>
      <c r="DJ36" s="664"/>
      <c r="DK36" s="665"/>
      <c r="DL36" s="669">
        <v>467567</v>
      </c>
      <c r="DM36" s="664"/>
      <c r="DN36" s="664"/>
      <c r="DO36" s="664"/>
      <c r="DP36" s="664"/>
      <c r="DQ36" s="664"/>
      <c r="DR36" s="664"/>
      <c r="DS36" s="664"/>
      <c r="DT36" s="664"/>
      <c r="DU36" s="664"/>
      <c r="DV36" s="665"/>
      <c r="DW36" s="666">
        <v>14.7</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144244</v>
      </c>
      <c r="S37" s="664"/>
      <c r="T37" s="664"/>
      <c r="U37" s="664"/>
      <c r="V37" s="664"/>
      <c r="W37" s="664"/>
      <c r="X37" s="664"/>
      <c r="Y37" s="665"/>
      <c r="Z37" s="723">
        <v>2.6</v>
      </c>
      <c r="AA37" s="723"/>
      <c r="AB37" s="723"/>
      <c r="AC37" s="723"/>
      <c r="AD37" s="724" t="s">
        <v>241</v>
      </c>
      <c r="AE37" s="724"/>
      <c r="AF37" s="724"/>
      <c r="AG37" s="724"/>
      <c r="AH37" s="724"/>
      <c r="AI37" s="724"/>
      <c r="AJ37" s="724"/>
      <c r="AK37" s="724"/>
      <c r="AL37" s="666" t="s">
        <v>172</v>
      </c>
      <c r="AM37" s="667"/>
      <c r="AN37" s="667"/>
      <c r="AO37" s="725"/>
      <c r="AQ37" s="698" t="s">
        <v>331</v>
      </c>
      <c r="AR37" s="699"/>
      <c r="AS37" s="699"/>
      <c r="AT37" s="699"/>
      <c r="AU37" s="699"/>
      <c r="AV37" s="699"/>
      <c r="AW37" s="699"/>
      <c r="AX37" s="699"/>
      <c r="AY37" s="700"/>
      <c r="AZ37" s="661">
        <v>6136</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1500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335409</v>
      </c>
      <c r="CS37" s="662"/>
      <c r="CT37" s="662"/>
      <c r="CU37" s="662"/>
      <c r="CV37" s="662"/>
      <c r="CW37" s="662"/>
      <c r="CX37" s="662"/>
      <c r="CY37" s="663"/>
      <c r="CZ37" s="666">
        <v>6.2</v>
      </c>
      <c r="DA37" s="695"/>
      <c r="DB37" s="695"/>
      <c r="DC37" s="696"/>
      <c r="DD37" s="669">
        <v>329109</v>
      </c>
      <c r="DE37" s="662"/>
      <c r="DF37" s="662"/>
      <c r="DG37" s="662"/>
      <c r="DH37" s="662"/>
      <c r="DI37" s="662"/>
      <c r="DJ37" s="662"/>
      <c r="DK37" s="663"/>
      <c r="DL37" s="669">
        <v>329109</v>
      </c>
      <c r="DM37" s="662"/>
      <c r="DN37" s="662"/>
      <c r="DO37" s="662"/>
      <c r="DP37" s="662"/>
      <c r="DQ37" s="662"/>
      <c r="DR37" s="662"/>
      <c r="DS37" s="662"/>
      <c r="DT37" s="662"/>
      <c r="DU37" s="662"/>
      <c r="DV37" s="663"/>
      <c r="DW37" s="666">
        <v>10.3</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5651051</v>
      </c>
      <c r="S38" s="713"/>
      <c r="T38" s="713"/>
      <c r="U38" s="713"/>
      <c r="V38" s="713"/>
      <c r="W38" s="713"/>
      <c r="X38" s="713"/>
      <c r="Y38" s="718"/>
      <c r="Z38" s="719">
        <v>100</v>
      </c>
      <c r="AA38" s="719"/>
      <c r="AB38" s="719"/>
      <c r="AC38" s="719"/>
      <c r="AD38" s="720">
        <v>3046099</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870</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2345</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596897</v>
      </c>
      <c r="CS38" s="664"/>
      <c r="CT38" s="664"/>
      <c r="CU38" s="664"/>
      <c r="CV38" s="664"/>
      <c r="CW38" s="664"/>
      <c r="CX38" s="664"/>
      <c r="CY38" s="665"/>
      <c r="CZ38" s="666">
        <v>11</v>
      </c>
      <c r="DA38" s="695"/>
      <c r="DB38" s="695"/>
      <c r="DC38" s="696"/>
      <c r="DD38" s="669">
        <v>533662</v>
      </c>
      <c r="DE38" s="664"/>
      <c r="DF38" s="664"/>
      <c r="DG38" s="664"/>
      <c r="DH38" s="664"/>
      <c r="DI38" s="664"/>
      <c r="DJ38" s="664"/>
      <c r="DK38" s="665"/>
      <c r="DL38" s="669">
        <v>533662</v>
      </c>
      <c r="DM38" s="664"/>
      <c r="DN38" s="664"/>
      <c r="DO38" s="664"/>
      <c r="DP38" s="664"/>
      <c r="DQ38" s="664"/>
      <c r="DR38" s="664"/>
      <c r="DS38" s="664"/>
      <c r="DT38" s="664"/>
      <c r="DU38" s="664"/>
      <c r="DV38" s="665"/>
      <c r="DW38" s="666">
        <v>16.7</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t="s">
        <v>241</v>
      </c>
      <c r="BA39" s="664"/>
      <c r="BB39" s="664"/>
      <c r="BC39" s="664"/>
      <c r="BD39" s="662"/>
      <c r="BE39" s="662"/>
      <c r="BF39" s="701"/>
      <c r="BG39" s="706" t="s">
        <v>339</v>
      </c>
      <c r="BH39" s="707"/>
      <c r="BI39" s="707"/>
      <c r="BJ39" s="707"/>
      <c r="BK39" s="707"/>
      <c r="BL39" s="231"/>
      <c r="BM39" s="702" t="s">
        <v>340</v>
      </c>
      <c r="BN39" s="702"/>
      <c r="BO39" s="702"/>
      <c r="BP39" s="702"/>
      <c r="BQ39" s="702"/>
      <c r="BR39" s="702"/>
      <c r="BS39" s="702"/>
      <c r="BT39" s="702"/>
      <c r="BU39" s="703"/>
      <c r="BV39" s="661">
        <v>87</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48347</v>
      </c>
      <c r="CS39" s="662"/>
      <c r="CT39" s="662"/>
      <c r="CU39" s="662"/>
      <c r="CV39" s="662"/>
      <c r="CW39" s="662"/>
      <c r="CX39" s="662"/>
      <c r="CY39" s="663"/>
      <c r="CZ39" s="666">
        <v>0.9</v>
      </c>
      <c r="DA39" s="695"/>
      <c r="DB39" s="695"/>
      <c r="DC39" s="696"/>
      <c r="DD39" s="669">
        <v>20000</v>
      </c>
      <c r="DE39" s="662"/>
      <c r="DF39" s="662"/>
      <c r="DG39" s="662"/>
      <c r="DH39" s="662"/>
      <c r="DI39" s="662"/>
      <c r="DJ39" s="662"/>
      <c r="DK39" s="663"/>
      <c r="DL39" s="669" t="s">
        <v>172</v>
      </c>
      <c r="DM39" s="662"/>
      <c r="DN39" s="662"/>
      <c r="DO39" s="662"/>
      <c r="DP39" s="662"/>
      <c r="DQ39" s="662"/>
      <c r="DR39" s="662"/>
      <c r="DS39" s="662"/>
      <c r="DT39" s="662"/>
      <c r="DU39" s="662"/>
      <c r="DV39" s="663"/>
      <c r="DW39" s="666" t="s">
        <v>172</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63022</v>
      </c>
      <c r="BA40" s="664"/>
      <c r="BB40" s="664"/>
      <c r="BC40" s="664"/>
      <c r="BD40" s="662"/>
      <c r="BE40" s="662"/>
      <c r="BF40" s="701"/>
      <c r="BG40" s="706"/>
      <c r="BH40" s="707"/>
      <c r="BI40" s="707"/>
      <c r="BJ40" s="707"/>
      <c r="BK40" s="707"/>
      <c r="BL40" s="231"/>
      <c r="BM40" s="702" t="s">
        <v>343</v>
      </c>
      <c r="BN40" s="702"/>
      <c r="BO40" s="702"/>
      <c r="BP40" s="702"/>
      <c r="BQ40" s="702"/>
      <c r="BR40" s="702"/>
      <c r="BS40" s="702"/>
      <c r="BT40" s="702"/>
      <c r="BU40" s="703"/>
      <c r="BV40" s="661" t="s">
        <v>172</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30000</v>
      </c>
      <c r="CS40" s="664"/>
      <c r="CT40" s="664"/>
      <c r="CU40" s="664"/>
      <c r="CV40" s="664"/>
      <c r="CW40" s="664"/>
      <c r="CX40" s="664"/>
      <c r="CY40" s="665"/>
      <c r="CZ40" s="666">
        <v>0.6</v>
      </c>
      <c r="DA40" s="695"/>
      <c r="DB40" s="695"/>
      <c r="DC40" s="696"/>
      <c r="DD40" s="669" t="s">
        <v>172</v>
      </c>
      <c r="DE40" s="664"/>
      <c r="DF40" s="664"/>
      <c r="DG40" s="664"/>
      <c r="DH40" s="664"/>
      <c r="DI40" s="664"/>
      <c r="DJ40" s="664"/>
      <c r="DK40" s="665"/>
      <c r="DL40" s="669" t="s">
        <v>241</v>
      </c>
      <c r="DM40" s="664"/>
      <c r="DN40" s="664"/>
      <c r="DO40" s="664"/>
      <c r="DP40" s="664"/>
      <c r="DQ40" s="664"/>
      <c r="DR40" s="664"/>
      <c r="DS40" s="664"/>
      <c r="DT40" s="664"/>
      <c r="DU40" s="664"/>
      <c r="DV40" s="665"/>
      <c r="DW40" s="666" t="s">
        <v>172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348500</v>
      </c>
      <c r="BA41" s="713"/>
      <c r="BB41" s="713"/>
      <c r="BC41" s="713"/>
      <c r="BD41" s="677"/>
      <c r="BE41" s="677"/>
      <c r="BF41" s="714"/>
      <c r="BG41" s="708"/>
      <c r="BH41" s="709"/>
      <c r="BI41" s="709"/>
      <c r="BJ41" s="709"/>
      <c r="BK41" s="709"/>
      <c r="BL41" s="232"/>
      <c r="BM41" s="715" t="s">
        <v>346</v>
      </c>
      <c r="BN41" s="715"/>
      <c r="BO41" s="715"/>
      <c r="BP41" s="715"/>
      <c r="BQ41" s="715"/>
      <c r="BR41" s="715"/>
      <c r="BS41" s="715"/>
      <c r="BT41" s="715"/>
      <c r="BU41" s="716"/>
      <c r="BV41" s="676">
        <v>324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172</v>
      </c>
      <c r="CS41" s="662"/>
      <c r="CT41" s="662"/>
      <c r="CU41" s="662"/>
      <c r="CV41" s="662"/>
      <c r="CW41" s="662"/>
      <c r="CX41" s="662"/>
      <c r="CY41" s="663"/>
      <c r="CZ41" s="666" t="s">
        <v>172</v>
      </c>
      <c r="DA41" s="695"/>
      <c r="DB41" s="695"/>
      <c r="DC41" s="696"/>
      <c r="DD41" s="669" t="s">
        <v>172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5" t="s">
        <v>348</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8" t="s">
        <v>349</v>
      </c>
      <c r="CE42" s="659"/>
      <c r="CF42" s="659"/>
      <c r="CG42" s="659"/>
      <c r="CH42" s="659"/>
      <c r="CI42" s="659"/>
      <c r="CJ42" s="659"/>
      <c r="CK42" s="659"/>
      <c r="CL42" s="659"/>
      <c r="CM42" s="659"/>
      <c r="CN42" s="659"/>
      <c r="CO42" s="659"/>
      <c r="CP42" s="659"/>
      <c r="CQ42" s="660"/>
      <c r="CR42" s="661">
        <v>1505634</v>
      </c>
      <c r="CS42" s="664"/>
      <c r="CT42" s="664"/>
      <c r="CU42" s="664"/>
      <c r="CV42" s="664"/>
      <c r="CW42" s="664"/>
      <c r="CX42" s="664"/>
      <c r="CY42" s="665"/>
      <c r="CZ42" s="666">
        <v>27.7</v>
      </c>
      <c r="DA42" s="667"/>
      <c r="DB42" s="667"/>
      <c r="DC42" s="668"/>
      <c r="DD42" s="669">
        <v>423491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5" t="s">
        <v>350</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8" t="s">
        <v>351</v>
      </c>
      <c r="CE43" s="659"/>
      <c r="CF43" s="659"/>
      <c r="CG43" s="659"/>
      <c r="CH43" s="659"/>
      <c r="CI43" s="659"/>
      <c r="CJ43" s="659"/>
      <c r="CK43" s="659"/>
      <c r="CL43" s="659"/>
      <c r="CM43" s="659"/>
      <c r="CN43" s="659"/>
      <c r="CO43" s="659"/>
      <c r="CP43" s="659"/>
      <c r="CQ43" s="660"/>
      <c r="CR43" s="661">
        <v>89316</v>
      </c>
      <c r="CS43" s="662"/>
      <c r="CT43" s="662"/>
      <c r="CU43" s="662"/>
      <c r="CV43" s="662"/>
      <c r="CW43" s="662"/>
      <c r="CX43" s="662"/>
      <c r="CY43" s="663"/>
      <c r="CZ43" s="666">
        <v>1.6</v>
      </c>
      <c r="DA43" s="695"/>
      <c r="DB43" s="695"/>
      <c r="DC43" s="696"/>
      <c r="DD43" s="669">
        <v>89316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6" t="s">
        <v>352</v>
      </c>
      <c r="CD44" s="689" t="s">
        <v>303</v>
      </c>
      <c r="CE44" s="690"/>
      <c r="CF44" s="658" t="s">
        <v>353</v>
      </c>
      <c r="CG44" s="659"/>
      <c r="CH44" s="659"/>
      <c r="CI44" s="659"/>
      <c r="CJ44" s="659"/>
      <c r="CK44" s="659"/>
      <c r="CL44" s="659"/>
      <c r="CM44" s="659"/>
      <c r="CN44" s="659"/>
      <c r="CO44" s="659"/>
      <c r="CP44" s="659"/>
      <c r="CQ44" s="660"/>
      <c r="CR44" s="661">
        <v>1451278</v>
      </c>
      <c r="CS44" s="664"/>
      <c r="CT44" s="664"/>
      <c r="CU44" s="664"/>
      <c r="CV44" s="664"/>
      <c r="CW44" s="664"/>
      <c r="CX44" s="664"/>
      <c r="CY44" s="665"/>
      <c r="CZ44" s="666">
        <v>26.7</v>
      </c>
      <c r="DA44" s="667"/>
      <c r="DB44" s="667"/>
      <c r="DC44" s="668"/>
      <c r="DD44" s="669">
        <v>407157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1039820</v>
      </c>
      <c r="CS45" s="662"/>
      <c r="CT45" s="662"/>
      <c r="CU45" s="662"/>
      <c r="CV45" s="662"/>
      <c r="CW45" s="662"/>
      <c r="CX45" s="662"/>
      <c r="CY45" s="663"/>
      <c r="CZ45" s="666">
        <v>19.100000000000001</v>
      </c>
      <c r="DA45" s="695"/>
      <c r="DB45" s="695"/>
      <c r="DC45" s="696"/>
      <c r="DD45" s="669">
        <v>108427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403889</v>
      </c>
      <c r="CS46" s="664"/>
      <c r="CT46" s="664"/>
      <c r="CU46" s="664"/>
      <c r="CV46" s="664"/>
      <c r="CW46" s="664"/>
      <c r="CX46" s="664"/>
      <c r="CY46" s="665"/>
      <c r="CZ46" s="666">
        <v>7.4</v>
      </c>
      <c r="DA46" s="667"/>
      <c r="DB46" s="667"/>
      <c r="DC46" s="668"/>
      <c r="DD46" s="669">
        <v>292207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54356</v>
      </c>
      <c r="CS47" s="662"/>
      <c r="CT47" s="662"/>
      <c r="CU47" s="662"/>
      <c r="CV47" s="662"/>
      <c r="CW47" s="662"/>
      <c r="CX47" s="662"/>
      <c r="CY47" s="663"/>
      <c r="CZ47" s="666">
        <v>1</v>
      </c>
      <c r="DA47" s="695"/>
      <c r="DB47" s="695"/>
      <c r="DC47" s="696"/>
      <c r="DD47" s="669">
        <v>16334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172</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5443440</v>
      </c>
      <c r="CS49" s="677"/>
      <c r="CT49" s="677"/>
      <c r="CU49" s="677"/>
      <c r="CV49" s="677"/>
      <c r="CW49" s="677"/>
      <c r="CX49" s="677"/>
      <c r="CY49" s="678"/>
      <c r="CZ49" s="679">
        <v>100</v>
      </c>
      <c r="DA49" s="680"/>
      <c r="DB49" s="680"/>
      <c r="DC49" s="681"/>
      <c r="DD49" s="682">
        <v>3470682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NKCLNSlHhg0Py3xIhnX15je0DRAf/t/WmHolFCuSt5ZE0Zu+lVym+N7GIVPGcr1nfQ+pIOtRVds5OL93L70KxA==" saltValue="Ym310HeAUywl0kOAKruMT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55"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359</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199" t="s">
        <v>360</v>
      </c>
      <c r="DK2" s="1200"/>
      <c r="DL2" s="1200"/>
      <c r="DM2" s="1200"/>
      <c r="DN2" s="1200"/>
      <c r="DO2" s="1201"/>
      <c r="DP2" s="245"/>
      <c r="DQ2" s="1199" t="s">
        <v>361</v>
      </c>
      <c r="DR2" s="1200"/>
      <c r="DS2" s="1200"/>
      <c r="DT2" s="1200"/>
      <c r="DU2" s="1200"/>
      <c r="DV2" s="1200"/>
      <c r="DW2" s="1200"/>
      <c r="DX2" s="1200"/>
      <c r="DY2" s="1200"/>
      <c r="DZ2" s="1201"/>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48"/>
      <c r="BA4" s="248"/>
      <c r="BB4" s="248"/>
      <c r="BC4" s="248"/>
      <c r="BD4" s="248"/>
      <c r="BE4" s="249"/>
      <c r="BF4" s="249"/>
      <c r="BG4" s="249"/>
      <c r="BH4" s="249"/>
      <c r="BI4" s="249"/>
      <c r="BJ4" s="249"/>
      <c r="BK4" s="249"/>
      <c r="BL4" s="249"/>
      <c r="BM4" s="249"/>
      <c r="BN4" s="249"/>
      <c r="BO4" s="249"/>
      <c r="BP4" s="249"/>
      <c r="BQ4" s="248" t="s">
        <v>363</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2"/>
      <c r="BA5" s="252"/>
      <c r="BB5" s="252"/>
      <c r="BC5" s="252"/>
      <c r="BD5" s="252"/>
      <c r="BE5" s="253"/>
      <c r="BF5" s="253"/>
      <c r="BG5" s="253"/>
      <c r="BH5" s="253"/>
      <c r="BI5" s="253"/>
      <c r="BJ5" s="253"/>
      <c r="BK5" s="253"/>
      <c r="BL5" s="253"/>
      <c r="BM5" s="253"/>
      <c r="BN5" s="253"/>
      <c r="BO5" s="253"/>
      <c r="BP5" s="253"/>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0"/>
    </row>
    <row r="6" spans="1:131" s="251"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48"/>
      <c r="BA6" s="248"/>
      <c r="BB6" s="248"/>
      <c r="BC6" s="248"/>
      <c r="BD6" s="248"/>
      <c r="BE6" s="249"/>
      <c r="BF6" s="249"/>
      <c r="BG6" s="249"/>
      <c r="BH6" s="249"/>
      <c r="BI6" s="249"/>
      <c r="BJ6" s="249"/>
      <c r="BK6" s="249"/>
      <c r="BL6" s="249"/>
      <c r="BM6" s="249"/>
      <c r="BN6" s="249"/>
      <c r="BO6" s="249"/>
      <c r="BP6" s="249"/>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0"/>
    </row>
    <row r="7" spans="1:131" s="251" customFormat="1" ht="26.25" customHeight="1" thickTop="1" x14ac:dyDescent="0.15">
      <c r="A7" s="254">
        <v>1</v>
      </c>
      <c r="B7" s="1139" t="s">
        <v>381</v>
      </c>
      <c r="C7" s="1140"/>
      <c r="D7" s="1140"/>
      <c r="E7" s="1140"/>
      <c r="F7" s="1140"/>
      <c r="G7" s="1140"/>
      <c r="H7" s="1140"/>
      <c r="I7" s="1140"/>
      <c r="J7" s="1140"/>
      <c r="K7" s="1140"/>
      <c r="L7" s="1140"/>
      <c r="M7" s="1140"/>
      <c r="N7" s="1140"/>
      <c r="O7" s="1140"/>
      <c r="P7" s="1141"/>
      <c r="Q7" s="1193">
        <v>5645</v>
      </c>
      <c r="R7" s="1194"/>
      <c r="S7" s="1194"/>
      <c r="T7" s="1194"/>
      <c r="U7" s="1194"/>
      <c r="V7" s="1194">
        <v>5443</v>
      </c>
      <c r="W7" s="1194"/>
      <c r="X7" s="1194"/>
      <c r="Y7" s="1194"/>
      <c r="Z7" s="1194"/>
      <c r="AA7" s="1194">
        <v>202</v>
      </c>
      <c r="AB7" s="1194"/>
      <c r="AC7" s="1194"/>
      <c r="AD7" s="1194"/>
      <c r="AE7" s="1195"/>
      <c r="AF7" s="1196">
        <v>64</v>
      </c>
      <c r="AG7" s="1197"/>
      <c r="AH7" s="1197"/>
      <c r="AI7" s="1197"/>
      <c r="AJ7" s="1198"/>
      <c r="AK7" s="1180" t="s">
        <v>587</v>
      </c>
      <c r="AL7" s="1181"/>
      <c r="AM7" s="1181"/>
      <c r="AN7" s="1181"/>
      <c r="AO7" s="1181"/>
      <c r="AP7" s="1181">
        <v>4964</v>
      </c>
      <c r="AQ7" s="1181"/>
      <c r="AR7" s="1181"/>
      <c r="AS7" s="1181"/>
      <c r="AT7" s="1181"/>
      <c r="AU7" s="1182"/>
      <c r="AV7" s="1182"/>
      <c r="AW7" s="1182"/>
      <c r="AX7" s="1182"/>
      <c r="AY7" s="1183"/>
      <c r="AZ7" s="248"/>
      <c r="BA7" s="248"/>
      <c r="BB7" s="248"/>
      <c r="BC7" s="248"/>
      <c r="BD7" s="248"/>
      <c r="BE7" s="249"/>
      <c r="BF7" s="249"/>
      <c r="BG7" s="249"/>
      <c r="BH7" s="249"/>
      <c r="BI7" s="249"/>
      <c r="BJ7" s="249"/>
      <c r="BK7" s="249"/>
      <c r="BL7" s="249"/>
      <c r="BM7" s="249"/>
      <c r="BN7" s="249"/>
      <c r="BO7" s="249"/>
      <c r="BP7" s="249"/>
      <c r="BQ7" s="255">
        <v>1</v>
      </c>
      <c r="BR7" s="256"/>
      <c r="BS7" s="1184" t="s">
        <v>588</v>
      </c>
      <c r="BT7" s="1185"/>
      <c r="BU7" s="1185"/>
      <c r="BV7" s="1185"/>
      <c r="BW7" s="1185"/>
      <c r="BX7" s="1185"/>
      <c r="BY7" s="1185"/>
      <c r="BZ7" s="1185"/>
      <c r="CA7" s="1185"/>
      <c r="CB7" s="1185"/>
      <c r="CC7" s="1185"/>
      <c r="CD7" s="1185"/>
      <c r="CE7" s="1185"/>
      <c r="CF7" s="1185"/>
      <c r="CG7" s="1186"/>
      <c r="CH7" s="1177" t="s">
        <v>589</v>
      </c>
      <c r="CI7" s="1178"/>
      <c r="CJ7" s="1178"/>
      <c r="CK7" s="1178"/>
      <c r="CL7" s="1179"/>
      <c r="CM7" s="1177">
        <v>55</v>
      </c>
      <c r="CN7" s="1178"/>
      <c r="CO7" s="1178"/>
      <c r="CP7" s="1178"/>
      <c r="CQ7" s="1179"/>
      <c r="CR7" s="1177">
        <v>4</v>
      </c>
      <c r="CS7" s="1178"/>
      <c r="CT7" s="1178"/>
      <c r="CU7" s="1178"/>
      <c r="CV7" s="1179"/>
      <c r="CW7" s="1177" t="s">
        <v>589</v>
      </c>
      <c r="CX7" s="1178"/>
      <c r="CY7" s="1178"/>
      <c r="CZ7" s="1178"/>
      <c r="DA7" s="1179"/>
      <c r="DB7" s="1177" t="s">
        <v>589</v>
      </c>
      <c r="DC7" s="1178"/>
      <c r="DD7" s="1178"/>
      <c r="DE7" s="1178"/>
      <c r="DF7" s="1179"/>
      <c r="DG7" s="1177" t="s">
        <v>589</v>
      </c>
      <c r="DH7" s="1178"/>
      <c r="DI7" s="1178"/>
      <c r="DJ7" s="1178"/>
      <c r="DK7" s="1179"/>
      <c r="DL7" s="1177" t="s">
        <v>589</v>
      </c>
      <c r="DM7" s="1178"/>
      <c r="DN7" s="1178"/>
      <c r="DO7" s="1178"/>
      <c r="DP7" s="1179"/>
      <c r="DQ7" s="1177" t="s">
        <v>589</v>
      </c>
      <c r="DR7" s="1178"/>
      <c r="DS7" s="1178"/>
      <c r="DT7" s="1178"/>
      <c r="DU7" s="1179"/>
      <c r="DV7" s="1204"/>
      <c r="DW7" s="1205"/>
      <c r="DX7" s="1205"/>
      <c r="DY7" s="1205"/>
      <c r="DZ7" s="1206"/>
      <c r="EA7" s="250"/>
    </row>
    <row r="8" spans="1:131" s="251" customFormat="1" ht="26.25" customHeight="1" x14ac:dyDescent="0.15">
      <c r="A8" s="257">
        <v>2</v>
      </c>
      <c r="B8" s="1126" t="s">
        <v>382</v>
      </c>
      <c r="C8" s="1127"/>
      <c r="D8" s="1127"/>
      <c r="E8" s="1127"/>
      <c r="F8" s="1127"/>
      <c r="G8" s="1127"/>
      <c r="H8" s="1127"/>
      <c r="I8" s="1127"/>
      <c r="J8" s="1127"/>
      <c r="K8" s="1127"/>
      <c r="L8" s="1127"/>
      <c r="M8" s="1127"/>
      <c r="N8" s="1127"/>
      <c r="O8" s="1127"/>
      <c r="P8" s="1128"/>
      <c r="Q8" s="1132">
        <v>6</v>
      </c>
      <c r="R8" s="1133"/>
      <c r="S8" s="1133"/>
      <c r="T8" s="1133"/>
      <c r="U8" s="1133"/>
      <c r="V8" s="1133">
        <v>0</v>
      </c>
      <c r="W8" s="1133"/>
      <c r="X8" s="1133"/>
      <c r="Y8" s="1133"/>
      <c r="Z8" s="1133"/>
      <c r="AA8" s="1133">
        <v>6</v>
      </c>
      <c r="AB8" s="1133"/>
      <c r="AC8" s="1133"/>
      <c r="AD8" s="1133"/>
      <c r="AE8" s="1134"/>
      <c r="AF8" s="1108">
        <v>6</v>
      </c>
      <c r="AG8" s="1109"/>
      <c r="AH8" s="1109"/>
      <c r="AI8" s="1109"/>
      <c r="AJ8" s="1110"/>
      <c r="AK8" s="1175" t="s">
        <v>587</v>
      </c>
      <c r="AL8" s="1176"/>
      <c r="AM8" s="1176"/>
      <c r="AN8" s="1176"/>
      <c r="AO8" s="1176"/>
      <c r="AP8" s="1176" t="s">
        <v>587</v>
      </c>
      <c r="AQ8" s="1176"/>
      <c r="AR8" s="1176"/>
      <c r="AS8" s="1176"/>
      <c r="AT8" s="1176"/>
      <c r="AU8" s="1173"/>
      <c r="AV8" s="1173"/>
      <c r="AW8" s="1173"/>
      <c r="AX8" s="1173"/>
      <c r="AY8" s="1174"/>
      <c r="AZ8" s="248"/>
      <c r="BA8" s="248"/>
      <c r="BB8" s="248"/>
      <c r="BC8" s="248"/>
      <c r="BD8" s="248"/>
      <c r="BE8" s="249"/>
      <c r="BF8" s="249"/>
      <c r="BG8" s="249"/>
      <c r="BH8" s="249"/>
      <c r="BI8" s="249"/>
      <c r="BJ8" s="249"/>
      <c r="BK8" s="249"/>
      <c r="BL8" s="249"/>
      <c r="BM8" s="249"/>
      <c r="BN8" s="249"/>
      <c r="BO8" s="249"/>
      <c r="BP8" s="249"/>
      <c r="BQ8" s="258">
        <v>2</v>
      </c>
      <c r="BR8" s="259"/>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0"/>
    </row>
    <row r="9" spans="1:131" s="251" customFormat="1" ht="26.25" customHeight="1" x14ac:dyDescent="0.15">
      <c r="A9" s="257">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48"/>
      <c r="BA9" s="248"/>
      <c r="BB9" s="248"/>
      <c r="BC9" s="248"/>
      <c r="BD9" s="248"/>
      <c r="BE9" s="249"/>
      <c r="BF9" s="249"/>
      <c r="BG9" s="249"/>
      <c r="BH9" s="249"/>
      <c r="BI9" s="249"/>
      <c r="BJ9" s="249"/>
      <c r="BK9" s="249"/>
      <c r="BL9" s="249"/>
      <c r="BM9" s="249"/>
      <c r="BN9" s="249"/>
      <c r="BO9" s="249"/>
      <c r="BP9" s="249"/>
      <c r="BQ9" s="258">
        <v>3</v>
      </c>
      <c r="BR9" s="259"/>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0"/>
    </row>
    <row r="10" spans="1:131" s="251" customFormat="1" ht="26.25" customHeight="1" x14ac:dyDescent="0.15">
      <c r="A10" s="257">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48"/>
      <c r="BA10" s="248"/>
      <c r="BB10" s="248"/>
      <c r="BC10" s="248"/>
      <c r="BD10" s="248"/>
      <c r="BE10" s="249"/>
      <c r="BF10" s="249"/>
      <c r="BG10" s="249"/>
      <c r="BH10" s="249"/>
      <c r="BI10" s="249"/>
      <c r="BJ10" s="249"/>
      <c r="BK10" s="249"/>
      <c r="BL10" s="249"/>
      <c r="BM10" s="249"/>
      <c r="BN10" s="249"/>
      <c r="BO10" s="249"/>
      <c r="BP10" s="249"/>
      <c r="BQ10" s="258">
        <v>4</v>
      </c>
      <c r="BR10" s="259"/>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0"/>
    </row>
    <row r="11" spans="1:131" s="251" customFormat="1" ht="26.25" customHeight="1" x14ac:dyDescent="0.15">
      <c r="A11" s="257">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48"/>
      <c r="BA11" s="248"/>
      <c r="BB11" s="248"/>
      <c r="BC11" s="248"/>
      <c r="BD11" s="248"/>
      <c r="BE11" s="249"/>
      <c r="BF11" s="249"/>
      <c r="BG11" s="249"/>
      <c r="BH11" s="249"/>
      <c r="BI11" s="249"/>
      <c r="BJ11" s="249"/>
      <c r="BK11" s="249"/>
      <c r="BL11" s="249"/>
      <c r="BM11" s="249"/>
      <c r="BN11" s="249"/>
      <c r="BO11" s="249"/>
      <c r="BP11" s="249"/>
      <c r="BQ11" s="258">
        <v>5</v>
      </c>
      <c r="BR11" s="259"/>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0"/>
    </row>
    <row r="12" spans="1:131" s="251" customFormat="1" ht="26.25" customHeight="1" x14ac:dyDescent="0.15">
      <c r="A12" s="257">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48"/>
      <c r="BA12" s="248"/>
      <c r="BB12" s="248"/>
      <c r="BC12" s="248"/>
      <c r="BD12" s="248"/>
      <c r="BE12" s="249"/>
      <c r="BF12" s="249"/>
      <c r="BG12" s="249"/>
      <c r="BH12" s="249"/>
      <c r="BI12" s="249"/>
      <c r="BJ12" s="249"/>
      <c r="BK12" s="249"/>
      <c r="BL12" s="249"/>
      <c r="BM12" s="249"/>
      <c r="BN12" s="249"/>
      <c r="BO12" s="249"/>
      <c r="BP12" s="249"/>
      <c r="BQ12" s="258">
        <v>6</v>
      </c>
      <c r="BR12" s="259"/>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0"/>
    </row>
    <row r="13" spans="1:131" s="251" customFormat="1" ht="26.25" customHeight="1" x14ac:dyDescent="0.15">
      <c r="A13" s="257">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48"/>
      <c r="BA13" s="248"/>
      <c r="BB13" s="248"/>
      <c r="BC13" s="248"/>
      <c r="BD13" s="248"/>
      <c r="BE13" s="249"/>
      <c r="BF13" s="249"/>
      <c r="BG13" s="249"/>
      <c r="BH13" s="249"/>
      <c r="BI13" s="249"/>
      <c r="BJ13" s="249"/>
      <c r="BK13" s="249"/>
      <c r="BL13" s="249"/>
      <c r="BM13" s="249"/>
      <c r="BN13" s="249"/>
      <c r="BO13" s="249"/>
      <c r="BP13" s="249"/>
      <c r="BQ13" s="258">
        <v>7</v>
      </c>
      <c r="BR13" s="259"/>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0"/>
    </row>
    <row r="14" spans="1:131" s="251" customFormat="1" ht="26.25" customHeight="1" x14ac:dyDescent="0.15">
      <c r="A14" s="257">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48"/>
      <c r="BA14" s="248"/>
      <c r="BB14" s="248"/>
      <c r="BC14" s="248"/>
      <c r="BD14" s="248"/>
      <c r="BE14" s="249"/>
      <c r="BF14" s="249"/>
      <c r="BG14" s="249"/>
      <c r="BH14" s="249"/>
      <c r="BI14" s="249"/>
      <c r="BJ14" s="249"/>
      <c r="BK14" s="249"/>
      <c r="BL14" s="249"/>
      <c r="BM14" s="249"/>
      <c r="BN14" s="249"/>
      <c r="BO14" s="249"/>
      <c r="BP14" s="249"/>
      <c r="BQ14" s="258">
        <v>8</v>
      </c>
      <c r="BR14" s="259"/>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0"/>
    </row>
    <row r="15" spans="1:131" s="251" customFormat="1" ht="26.25" customHeight="1" x14ac:dyDescent="0.15">
      <c r="A15" s="257">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48"/>
      <c r="BA15" s="248"/>
      <c r="BB15" s="248"/>
      <c r="BC15" s="248"/>
      <c r="BD15" s="248"/>
      <c r="BE15" s="249"/>
      <c r="BF15" s="249"/>
      <c r="BG15" s="249"/>
      <c r="BH15" s="249"/>
      <c r="BI15" s="249"/>
      <c r="BJ15" s="249"/>
      <c r="BK15" s="249"/>
      <c r="BL15" s="249"/>
      <c r="BM15" s="249"/>
      <c r="BN15" s="249"/>
      <c r="BO15" s="249"/>
      <c r="BP15" s="249"/>
      <c r="BQ15" s="258">
        <v>9</v>
      </c>
      <c r="BR15" s="259"/>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0"/>
    </row>
    <row r="16" spans="1:131" s="251" customFormat="1" ht="26.25" customHeight="1" x14ac:dyDescent="0.15">
      <c r="A16" s="257">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48"/>
      <c r="BA16" s="248"/>
      <c r="BB16" s="248"/>
      <c r="BC16" s="248"/>
      <c r="BD16" s="248"/>
      <c r="BE16" s="249"/>
      <c r="BF16" s="249"/>
      <c r="BG16" s="249"/>
      <c r="BH16" s="249"/>
      <c r="BI16" s="249"/>
      <c r="BJ16" s="249"/>
      <c r="BK16" s="249"/>
      <c r="BL16" s="249"/>
      <c r="BM16" s="249"/>
      <c r="BN16" s="249"/>
      <c r="BO16" s="249"/>
      <c r="BP16" s="249"/>
      <c r="BQ16" s="258">
        <v>10</v>
      </c>
      <c r="BR16" s="259"/>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0"/>
    </row>
    <row r="17" spans="1:131" s="251" customFormat="1" ht="26.25" customHeight="1" x14ac:dyDescent="0.15">
      <c r="A17" s="257">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48"/>
      <c r="BA17" s="248"/>
      <c r="BB17" s="248"/>
      <c r="BC17" s="248"/>
      <c r="BD17" s="248"/>
      <c r="BE17" s="249"/>
      <c r="BF17" s="249"/>
      <c r="BG17" s="249"/>
      <c r="BH17" s="249"/>
      <c r="BI17" s="249"/>
      <c r="BJ17" s="249"/>
      <c r="BK17" s="249"/>
      <c r="BL17" s="249"/>
      <c r="BM17" s="249"/>
      <c r="BN17" s="249"/>
      <c r="BO17" s="249"/>
      <c r="BP17" s="249"/>
      <c r="BQ17" s="258">
        <v>11</v>
      </c>
      <c r="BR17" s="259"/>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0"/>
    </row>
    <row r="18" spans="1:131" s="251" customFormat="1" ht="26.25" customHeight="1" x14ac:dyDescent="0.15">
      <c r="A18" s="257">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48"/>
      <c r="BA18" s="248"/>
      <c r="BB18" s="248"/>
      <c r="BC18" s="248"/>
      <c r="BD18" s="248"/>
      <c r="BE18" s="249"/>
      <c r="BF18" s="249"/>
      <c r="BG18" s="249"/>
      <c r="BH18" s="249"/>
      <c r="BI18" s="249"/>
      <c r="BJ18" s="249"/>
      <c r="BK18" s="249"/>
      <c r="BL18" s="249"/>
      <c r="BM18" s="249"/>
      <c r="BN18" s="249"/>
      <c r="BO18" s="249"/>
      <c r="BP18" s="249"/>
      <c r="BQ18" s="258">
        <v>12</v>
      </c>
      <c r="BR18" s="259"/>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0"/>
    </row>
    <row r="19" spans="1:131" s="251" customFormat="1" ht="26.25" customHeight="1" x14ac:dyDescent="0.15">
      <c r="A19" s="257">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48"/>
      <c r="BA19" s="248"/>
      <c r="BB19" s="248"/>
      <c r="BC19" s="248"/>
      <c r="BD19" s="248"/>
      <c r="BE19" s="249"/>
      <c r="BF19" s="249"/>
      <c r="BG19" s="249"/>
      <c r="BH19" s="249"/>
      <c r="BI19" s="249"/>
      <c r="BJ19" s="249"/>
      <c r="BK19" s="249"/>
      <c r="BL19" s="249"/>
      <c r="BM19" s="249"/>
      <c r="BN19" s="249"/>
      <c r="BO19" s="249"/>
      <c r="BP19" s="249"/>
      <c r="BQ19" s="258">
        <v>13</v>
      </c>
      <c r="BR19" s="259"/>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0"/>
    </row>
    <row r="20" spans="1:131" s="251" customFormat="1" ht="26.25" customHeight="1" x14ac:dyDescent="0.15">
      <c r="A20" s="257">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48"/>
      <c r="BA20" s="248"/>
      <c r="BB20" s="248"/>
      <c r="BC20" s="248"/>
      <c r="BD20" s="248"/>
      <c r="BE20" s="249"/>
      <c r="BF20" s="249"/>
      <c r="BG20" s="249"/>
      <c r="BH20" s="249"/>
      <c r="BI20" s="249"/>
      <c r="BJ20" s="249"/>
      <c r="BK20" s="249"/>
      <c r="BL20" s="249"/>
      <c r="BM20" s="249"/>
      <c r="BN20" s="249"/>
      <c r="BO20" s="249"/>
      <c r="BP20" s="249"/>
      <c r="BQ20" s="258">
        <v>14</v>
      </c>
      <c r="BR20" s="259"/>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0"/>
    </row>
    <row r="21" spans="1:131" s="251" customFormat="1" ht="26.25" customHeight="1" thickBot="1" x14ac:dyDescent="0.2">
      <c r="A21" s="257">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48"/>
      <c r="BA21" s="248"/>
      <c r="BB21" s="248"/>
      <c r="BC21" s="248"/>
      <c r="BD21" s="248"/>
      <c r="BE21" s="249"/>
      <c r="BF21" s="249"/>
      <c r="BG21" s="249"/>
      <c r="BH21" s="249"/>
      <c r="BI21" s="249"/>
      <c r="BJ21" s="249"/>
      <c r="BK21" s="249"/>
      <c r="BL21" s="249"/>
      <c r="BM21" s="249"/>
      <c r="BN21" s="249"/>
      <c r="BO21" s="249"/>
      <c r="BP21" s="249"/>
      <c r="BQ21" s="258">
        <v>15</v>
      </c>
      <c r="BR21" s="259"/>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0"/>
    </row>
    <row r="22" spans="1:131" s="251" customFormat="1" ht="26.25" customHeight="1" x14ac:dyDescent="0.15">
      <c r="A22" s="257">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383</v>
      </c>
      <c r="BA22" s="1124"/>
      <c r="BB22" s="1124"/>
      <c r="BC22" s="1124"/>
      <c r="BD22" s="1125"/>
      <c r="BE22" s="249"/>
      <c r="BF22" s="249"/>
      <c r="BG22" s="249"/>
      <c r="BH22" s="249"/>
      <c r="BI22" s="249"/>
      <c r="BJ22" s="249"/>
      <c r="BK22" s="249"/>
      <c r="BL22" s="249"/>
      <c r="BM22" s="249"/>
      <c r="BN22" s="249"/>
      <c r="BO22" s="249"/>
      <c r="BP22" s="249"/>
      <c r="BQ22" s="258">
        <v>16</v>
      </c>
      <c r="BR22" s="259"/>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0"/>
    </row>
    <row r="23" spans="1:131" s="251" customFormat="1" ht="26.25" customHeight="1" thickBot="1" x14ac:dyDescent="0.2">
      <c r="A23" s="260" t="s">
        <v>384</v>
      </c>
      <c r="B23" s="1033" t="s">
        <v>385</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70</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386</v>
      </c>
      <c r="BA23" s="1155"/>
      <c r="BB23" s="1155"/>
      <c r="BC23" s="1155"/>
      <c r="BD23" s="1156"/>
      <c r="BE23" s="249"/>
      <c r="BF23" s="249"/>
      <c r="BG23" s="249"/>
      <c r="BH23" s="249"/>
      <c r="BI23" s="249"/>
      <c r="BJ23" s="249"/>
      <c r="BK23" s="249"/>
      <c r="BL23" s="249"/>
      <c r="BM23" s="249"/>
      <c r="BN23" s="249"/>
      <c r="BO23" s="249"/>
      <c r="BP23" s="249"/>
      <c r="BQ23" s="258">
        <v>17</v>
      </c>
      <c r="BR23" s="259"/>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0"/>
    </row>
    <row r="24" spans="1:131" s="251"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48"/>
      <c r="BA24" s="248"/>
      <c r="BB24" s="248"/>
      <c r="BC24" s="248"/>
      <c r="BD24" s="248"/>
      <c r="BE24" s="249"/>
      <c r="BF24" s="249"/>
      <c r="BG24" s="249"/>
      <c r="BH24" s="249"/>
      <c r="BI24" s="249"/>
      <c r="BJ24" s="249"/>
      <c r="BK24" s="249"/>
      <c r="BL24" s="249"/>
      <c r="BM24" s="249"/>
      <c r="BN24" s="249"/>
      <c r="BO24" s="249"/>
      <c r="BP24" s="249"/>
      <c r="BQ24" s="258">
        <v>18</v>
      </c>
      <c r="BR24" s="259"/>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0"/>
    </row>
    <row r="25" spans="1:131" s="243"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48"/>
      <c r="BK25" s="248"/>
      <c r="BL25" s="248"/>
      <c r="BM25" s="248"/>
      <c r="BN25" s="248"/>
      <c r="BO25" s="261"/>
      <c r="BP25" s="261"/>
      <c r="BQ25" s="258">
        <v>19</v>
      </c>
      <c r="BR25" s="259"/>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2"/>
    </row>
    <row r="26" spans="1:131" s="243"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371</v>
      </c>
      <c r="BF26" s="1091"/>
      <c r="BG26" s="1091"/>
      <c r="BH26" s="1091"/>
      <c r="BI26" s="1106"/>
      <c r="BJ26" s="248"/>
      <c r="BK26" s="248"/>
      <c r="BL26" s="248"/>
      <c r="BM26" s="248"/>
      <c r="BN26" s="248"/>
      <c r="BO26" s="261"/>
      <c r="BP26" s="261"/>
      <c r="BQ26" s="258">
        <v>20</v>
      </c>
      <c r="BR26" s="259"/>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2"/>
    </row>
    <row r="27" spans="1:131" s="243"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48"/>
      <c r="BK27" s="248"/>
      <c r="BL27" s="248"/>
      <c r="BM27" s="248"/>
      <c r="BN27" s="248"/>
      <c r="BO27" s="261"/>
      <c r="BP27" s="261"/>
      <c r="BQ27" s="258">
        <v>21</v>
      </c>
      <c r="BR27" s="259"/>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2"/>
    </row>
    <row r="28" spans="1:131" s="243" customFormat="1" ht="26.25" customHeight="1" thickTop="1" x14ac:dyDescent="0.15">
      <c r="A28" s="262">
        <v>1</v>
      </c>
      <c r="B28" s="1139" t="s">
        <v>397</v>
      </c>
      <c r="C28" s="1140"/>
      <c r="D28" s="1140"/>
      <c r="E28" s="1140"/>
      <c r="F28" s="1140"/>
      <c r="G28" s="1140"/>
      <c r="H28" s="1140"/>
      <c r="I28" s="1140"/>
      <c r="J28" s="1140"/>
      <c r="K28" s="1140"/>
      <c r="L28" s="1140"/>
      <c r="M28" s="1140"/>
      <c r="N28" s="1140"/>
      <c r="O28" s="1140"/>
      <c r="P28" s="1141"/>
      <c r="Q28" s="1142">
        <v>1070</v>
      </c>
      <c r="R28" s="1143"/>
      <c r="S28" s="1143"/>
      <c r="T28" s="1143"/>
      <c r="U28" s="1143"/>
      <c r="V28" s="1143">
        <v>1054</v>
      </c>
      <c r="W28" s="1143"/>
      <c r="X28" s="1143"/>
      <c r="Y28" s="1143"/>
      <c r="Z28" s="1143"/>
      <c r="AA28" s="1143">
        <v>6</v>
      </c>
      <c r="AB28" s="1143"/>
      <c r="AC28" s="1143"/>
      <c r="AD28" s="1143"/>
      <c r="AE28" s="1144"/>
      <c r="AF28" s="1145">
        <v>16</v>
      </c>
      <c r="AG28" s="1143"/>
      <c r="AH28" s="1143"/>
      <c r="AI28" s="1143"/>
      <c r="AJ28" s="1146"/>
      <c r="AK28" s="1147">
        <v>63</v>
      </c>
      <c r="AL28" s="1135"/>
      <c r="AM28" s="1135"/>
      <c r="AN28" s="1135"/>
      <c r="AO28" s="1135"/>
      <c r="AP28" s="1135" t="s">
        <v>589</v>
      </c>
      <c r="AQ28" s="1135"/>
      <c r="AR28" s="1135"/>
      <c r="AS28" s="1135"/>
      <c r="AT28" s="1135"/>
      <c r="AU28" s="1135" t="s">
        <v>589</v>
      </c>
      <c r="AV28" s="1135"/>
      <c r="AW28" s="1135"/>
      <c r="AX28" s="1135"/>
      <c r="AY28" s="1135"/>
      <c r="AZ28" s="1136"/>
      <c r="BA28" s="1136"/>
      <c r="BB28" s="1136"/>
      <c r="BC28" s="1136"/>
      <c r="BD28" s="1136"/>
      <c r="BE28" s="1137"/>
      <c r="BF28" s="1137"/>
      <c r="BG28" s="1137"/>
      <c r="BH28" s="1137"/>
      <c r="BI28" s="1138"/>
      <c r="BJ28" s="248"/>
      <c r="BK28" s="248"/>
      <c r="BL28" s="248"/>
      <c r="BM28" s="248"/>
      <c r="BN28" s="248"/>
      <c r="BO28" s="261"/>
      <c r="BP28" s="261"/>
      <c r="BQ28" s="258">
        <v>22</v>
      </c>
      <c r="BR28" s="259"/>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2"/>
    </row>
    <row r="29" spans="1:131" s="243" customFormat="1" ht="26.25" customHeight="1" x14ac:dyDescent="0.15">
      <c r="A29" s="262">
        <v>2</v>
      </c>
      <c r="B29" s="1126" t="s">
        <v>398</v>
      </c>
      <c r="C29" s="1127"/>
      <c r="D29" s="1127"/>
      <c r="E29" s="1127"/>
      <c r="F29" s="1127"/>
      <c r="G29" s="1127"/>
      <c r="H29" s="1127"/>
      <c r="I29" s="1127"/>
      <c r="J29" s="1127"/>
      <c r="K29" s="1127"/>
      <c r="L29" s="1127"/>
      <c r="M29" s="1127"/>
      <c r="N29" s="1127"/>
      <c r="O29" s="1127"/>
      <c r="P29" s="1128"/>
      <c r="Q29" s="1132">
        <v>139</v>
      </c>
      <c r="R29" s="1133"/>
      <c r="S29" s="1133"/>
      <c r="T29" s="1133"/>
      <c r="U29" s="1133"/>
      <c r="V29" s="1133">
        <v>139</v>
      </c>
      <c r="W29" s="1133"/>
      <c r="X29" s="1133"/>
      <c r="Y29" s="1133"/>
      <c r="Z29" s="1133"/>
      <c r="AA29" s="1133">
        <v>0</v>
      </c>
      <c r="AB29" s="1133"/>
      <c r="AC29" s="1133"/>
      <c r="AD29" s="1133"/>
      <c r="AE29" s="1134"/>
      <c r="AF29" s="1108">
        <v>0</v>
      </c>
      <c r="AG29" s="1109"/>
      <c r="AH29" s="1109"/>
      <c r="AI29" s="1109"/>
      <c r="AJ29" s="1110"/>
      <c r="AK29" s="1069">
        <v>41</v>
      </c>
      <c r="AL29" s="1060"/>
      <c r="AM29" s="1060"/>
      <c r="AN29" s="1060"/>
      <c r="AO29" s="1060"/>
      <c r="AP29" s="1060" t="s">
        <v>589</v>
      </c>
      <c r="AQ29" s="1060"/>
      <c r="AR29" s="1060"/>
      <c r="AS29" s="1060"/>
      <c r="AT29" s="1060"/>
      <c r="AU29" s="1060" t="s">
        <v>589</v>
      </c>
      <c r="AV29" s="1060"/>
      <c r="AW29" s="1060"/>
      <c r="AX29" s="1060"/>
      <c r="AY29" s="1060"/>
      <c r="AZ29" s="1131"/>
      <c r="BA29" s="1131"/>
      <c r="BB29" s="1131"/>
      <c r="BC29" s="1131"/>
      <c r="BD29" s="1131"/>
      <c r="BE29" s="1121"/>
      <c r="BF29" s="1121"/>
      <c r="BG29" s="1121"/>
      <c r="BH29" s="1121"/>
      <c r="BI29" s="1122"/>
      <c r="BJ29" s="248"/>
      <c r="BK29" s="248"/>
      <c r="BL29" s="248"/>
      <c r="BM29" s="248"/>
      <c r="BN29" s="248"/>
      <c r="BO29" s="261"/>
      <c r="BP29" s="261"/>
      <c r="BQ29" s="258">
        <v>23</v>
      </c>
      <c r="BR29" s="259"/>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2"/>
    </row>
    <row r="30" spans="1:131" s="243" customFormat="1" ht="26.25" customHeight="1" x14ac:dyDescent="0.15">
      <c r="A30" s="262">
        <v>3</v>
      </c>
      <c r="B30" s="1126" t="s">
        <v>399</v>
      </c>
      <c r="C30" s="1127"/>
      <c r="D30" s="1127"/>
      <c r="E30" s="1127"/>
      <c r="F30" s="1127"/>
      <c r="G30" s="1127"/>
      <c r="H30" s="1127"/>
      <c r="I30" s="1127"/>
      <c r="J30" s="1127"/>
      <c r="K30" s="1127"/>
      <c r="L30" s="1127"/>
      <c r="M30" s="1127"/>
      <c r="N30" s="1127"/>
      <c r="O30" s="1127"/>
      <c r="P30" s="1128"/>
      <c r="Q30" s="1132">
        <v>234</v>
      </c>
      <c r="R30" s="1133"/>
      <c r="S30" s="1133"/>
      <c r="T30" s="1133"/>
      <c r="U30" s="1133"/>
      <c r="V30" s="1133">
        <v>153</v>
      </c>
      <c r="W30" s="1133"/>
      <c r="X30" s="1133"/>
      <c r="Y30" s="1133"/>
      <c r="Z30" s="1133"/>
      <c r="AA30" s="1133">
        <v>81</v>
      </c>
      <c r="AB30" s="1133"/>
      <c r="AC30" s="1133"/>
      <c r="AD30" s="1133"/>
      <c r="AE30" s="1134"/>
      <c r="AF30" s="1108">
        <v>672</v>
      </c>
      <c r="AG30" s="1109"/>
      <c r="AH30" s="1109"/>
      <c r="AI30" s="1109"/>
      <c r="AJ30" s="1110"/>
      <c r="AK30" s="1069" t="s">
        <v>589</v>
      </c>
      <c r="AL30" s="1060"/>
      <c r="AM30" s="1060"/>
      <c r="AN30" s="1060"/>
      <c r="AO30" s="1060"/>
      <c r="AP30" s="1060">
        <v>185</v>
      </c>
      <c r="AQ30" s="1060"/>
      <c r="AR30" s="1060"/>
      <c r="AS30" s="1060"/>
      <c r="AT30" s="1060"/>
      <c r="AU30" s="1060" t="s">
        <v>589</v>
      </c>
      <c r="AV30" s="1060"/>
      <c r="AW30" s="1060"/>
      <c r="AX30" s="1060"/>
      <c r="AY30" s="1060"/>
      <c r="AZ30" s="1131"/>
      <c r="BA30" s="1131"/>
      <c r="BB30" s="1131"/>
      <c r="BC30" s="1131"/>
      <c r="BD30" s="1131"/>
      <c r="BE30" s="1121" t="s">
        <v>400</v>
      </c>
      <c r="BF30" s="1121"/>
      <c r="BG30" s="1121"/>
      <c r="BH30" s="1121"/>
      <c r="BI30" s="1122"/>
      <c r="BJ30" s="248"/>
      <c r="BK30" s="248"/>
      <c r="BL30" s="248"/>
      <c r="BM30" s="248"/>
      <c r="BN30" s="248"/>
      <c r="BO30" s="261"/>
      <c r="BP30" s="261"/>
      <c r="BQ30" s="258">
        <v>24</v>
      </c>
      <c r="BR30" s="259"/>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2"/>
    </row>
    <row r="31" spans="1:131" s="243" customFormat="1" ht="26.25" customHeight="1" x14ac:dyDescent="0.15">
      <c r="A31" s="262">
        <v>4</v>
      </c>
      <c r="B31" s="1126" t="s">
        <v>401</v>
      </c>
      <c r="C31" s="1127"/>
      <c r="D31" s="1127"/>
      <c r="E31" s="1127"/>
      <c r="F31" s="1127"/>
      <c r="G31" s="1127"/>
      <c r="H31" s="1127"/>
      <c r="I31" s="1127"/>
      <c r="J31" s="1127"/>
      <c r="K31" s="1127"/>
      <c r="L31" s="1127"/>
      <c r="M31" s="1127"/>
      <c r="N31" s="1127"/>
      <c r="O31" s="1127"/>
      <c r="P31" s="1128"/>
      <c r="Q31" s="1132">
        <v>11</v>
      </c>
      <c r="R31" s="1133"/>
      <c r="S31" s="1133"/>
      <c r="T31" s="1133"/>
      <c r="U31" s="1133"/>
      <c r="V31" s="1133">
        <v>11</v>
      </c>
      <c r="W31" s="1133"/>
      <c r="X31" s="1133"/>
      <c r="Y31" s="1133"/>
      <c r="Z31" s="1133"/>
      <c r="AA31" s="1133">
        <v>0</v>
      </c>
      <c r="AB31" s="1133"/>
      <c r="AC31" s="1133"/>
      <c r="AD31" s="1133"/>
      <c r="AE31" s="1134"/>
      <c r="AF31" s="1108">
        <v>1</v>
      </c>
      <c r="AG31" s="1109"/>
      <c r="AH31" s="1109"/>
      <c r="AI31" s="1109"/>
      <c r="AJ31" s="1110"/>
      <c r="AK31" s="1069">
        <v>6</v>
      </c>
      <c r="AL31" s="1060"/>
      <c r="AM31" s="1060"/>
      <c r="AN31" s="1060"/>
      <c r="AO31" s="1060"/>
      <c r="AP31" s="1060">
        <v>52</v>
      </c>
      <c r="AQ31" s="1060"/>
      <c r="AR31" s="1060"/>
      <c r="AS31" s="1060"/>
      <c r="AT31" s="1060"/>
      <c r="AU31" s="1060">
        <v>21</v>
      </c>
      <c r="AV31" s="1060"/>
      <c r="AW31" s="1060"/>
      <c r="AX31" s="1060"/>
      <c r="AY31" s="1060"/>
      <c r="AZ31" s="1131"/>
      <c r="BA31" s="1131"/>
      <c r="BB31" s="1131"/>
      <c r="BC31" s="1131"/>
      <c r="BD31" s="1131"/>
      <c r="BE31" s="1121" t="s">
        <v>402</v>
      </c>
      <c r="BF31" s="1121"/>
      <c r="BG31" s="1121"/>
      <c r="BH31" s="1121"/>
      <c r="BI31" s="1122"/>
      <c r="BJ31" s="248"/>
      <c r="BK31" s="248"/>
      <c r="BL31" s="248"/>
      <c r="BM31" s="248"/>
      <c r="BN31" s="248"/>
      <c r="BO31" s="261"/>
      <c r="BP31" s="261"/>
      <c r="BQ31" s="258">
        <v>25</v>
      </c>
      <c r="BR31" s="259"/>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2"/>
    </row>
    <row r="32" spans="1:131" s="243" customFormat="1" ht="26.25" customHeight="1" x14ac:dyDescent="0.15">
      <c r="A32" s="262">
        <v>5</v>
      </c>
      <c r="B32" s="1126" t="s">
        <v>403</v>
      </c>
      <c r="C32" s="1127"/>
      <c r="D32" s="1127"/>
      <c r="E32" s="1127"/>
      <c r="F32" s="1127"/>
      <c r="G32" s="1127"/>
      <c r="H32" s="1127"/>
      <c r="I32" s="1127"/>
      <c r="J32" s="1127"/>
      <c r="K32" s="1127"/>
      <c r="L32" s="1127"/>
      <c r="M32" s="1127"/>
      <c r="N32" s="1127"/>
      <c r="O32" s="1127"/>
      <c r="P32" s="1128"/>
      <c r="Q32" s="1132">
        <v>651</v>
      </c>
      <c r="R32" s="1133"/>
      <c r="S32" s="1133"/>
      <c r="T32" s="1133"/>
      <c r="U32" s="1133"/>
      <c r="V32" s="1133">
        <v>650</v>
      </c>
      <c r="W32" s="1133"/>
      <c r="X32" s="1133"/>
      <c r="Y32" s="1133"/>
      <c r="Z32" s="1133"/>
      <c r="AA32" s="1133">
        <v>1</v>
      </c>
      <c r="AB32" s="1133"/>
      <c r="AC32" s="1133"/>
      <c r="AD32" s="1133"/>
      <c r="AE32" s="1134"/>
      <c r="AF32" s="1108">
        <v>1</v>
      </c>
      <c r="AG32" s="1109"/>
      <c r="AH32" s="1109"/>
      <c r="AI32" s="1109"/>
      <c r="AJ32" s="1110"/>
      <c r="AK32" s="1069">
        <v>179</v>
      </c>
      <c r="AL32" s="1060"/>
      <c r="AM32" s="1060"/>
      <c r="AN32" s="1060"/>
      <c r="AO32" s="1060"/>
      <c r="AP32" s="1060">
        <v>4723</v>
      </c>
      <c r="AQ32" s="1060"/>
      <c r="AR32" s="1060"/>
      <c r="AS32" s="1060"/>
      <c r="AT32" s="1060"/>
      <c r="AU32" s="1060">
        <v>520</v>
      </c>
      <c r="AV32" s="1060"/>
      <c r="AW32" s="1060"/>
      <c r="AX32" s="1060"/>
      <c r="AY32" s="1060"/>
      <c r="AZ32" s="1131"/>
      <c r="BA32" s="1131"/>
      <c r="BB32" s="1131"/>
      <c r="BC32" s="1131"/>
      <c r="BD32" s="1131"/>
      <c r="BE32" s="1121" t="s">
        <v>404</v>
      </c>
      <c r="BF32" s="1121"/>
      <c r="BG32" s="1121"/>
      <c r="BH32" s="1121"/>
      <c r="BI32" s="1122"/>
      <c r="BJ32" s="248"/>
      <c r="BK32" s="248"/>
      <c r="BL32" s="248"/>
      <c r="BM32" s="248"/>
      <c r="BN32" s="248"/>
      <c r="BO32" s="261"/>
      <c r="BP32" s="261"/>
      <c r="BQ32" s="258">
        <v>26</v>
      </c>
      <c r="BR32" s="259"/>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2"/>
    </row>
    <row r="33" spans="1:131" s="243" customFormat="1" ht="26.25" customHeight="1" x14ac:dyDescent="0.15">
      <c r="A33" s="262">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48"/>
      <c r="BK33" s="248"/>
      <c r="BL33" s="248"/>
      <c r="BM33" s="248"/>
      <c r="BN33" s="248"/>
      <c r="BO33" s="261"/>
      <c r="BP33" s="261"/>
      <c r="BQ33" s="258">
        <v>27</v>
      </c>
      <c r="BR33" s="259"/>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2"/>
    </row>
    <row r="34" spans="1:131" s="243" customFormat="1" ht="26.25" customHeight="1" x14ac:dyDescent="0.15">
      <c r="A34" s="262">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48"/>
      <c r="BK34" s="248"/>
      <c r="BL34" s="248"/>
      <c r="BM34" s="248"/>
      <c r="BN34" s="248"/>
      <c r="BO34" s="261"/>
      <c r="BP34" s="261"/>
      <c r="BQ34" s="258">
        <v>28</v>
      </c>
      <c r="BR34" s="259"/>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2"/>
    </row>
    <row r="35" spans="1:131" s="243" customFormat="1" ht="26.25" customHeight="1" x14ac:dyDescent="0.15">
      <c r="A35" s="262">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48"/>
      <c r="BK35" s="248"/>
      <c r="BL35" s="248"/>
      <c r="BM35" s="248"/>
      <c r="BN35" s="248"/>
      <c r="BO35" s="261"/>
      <c r="BP35" s="261"/>
      <c r="BQ35" s="258">
        <v>29</v>
      </c>
      <c r="BR35" s="259"/>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2"/>
    </row>
    <row r="36" spans="1:131" s="243" customFormat="1" ht="26.25" customHeight="1" x14ac:dyDescent="0.15">
      <c r="A36" s="262">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48"/>
      <c r="BK36" s="248"/>
      <c r="BL36" s="248"/>
      <c r="BM36" s="248"/>
      <c r="BN36" s="248"/>
      <c r="BO36" s="261"/>
      <c r="BP36" s="261"/>
      <c r="BQ36" s="258">
        <v>30</v>
      </c>
      <c r="BR36" s="259"/>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2"/>
    </row>
    <row r="37" spans="1:131" s="243" customFormat="1" ht="26.25" customHeight="1" x14ac:dyDescent="0.15">
      <c r="A37" s="262">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48"/>
      <c r="BK37" s="248"/>
      <c r="BL37" s="248"/>
      <c r="BM37" s="248"/>
      <c r="BN37" s="248"/>
      <c r="BO37" s="261"/>
      <c r="BP37" s="261"/>
      <c r="BQ37" s="258">
        <v>31</v>
      </c>
      <c r="BR37" s="259"/>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2"/>
    </row>
    <row r="38" spans="1:131" s="243" customFormat="1" ht="26.25" customHeight="1" x14ac:dyDescent="0.15">
      <c r="A38" s="262">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48"/>
      <c r="BK38" s="248"/>
      <c r="BL38" s="248"/>
      <c r="BM38" s="248"/>
      <c r="BN38" s="248"/>
      <c r="BO38" s="261"/>
      <c r="BP38" s="261"/>
      <c r="BQ38" s="258">
        <v>32</v>
      </c>
      <c r="BR38" s="259"/>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2"/>
    </row>
    <row r="39" spans="1:131" s="243" customFormat="1" ht="26.25" customHeight="1" x14ac:dyDescent="0.15">
      <c r="A39" s="262">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48"/>
      <c r="BK39" s="248"/>
      <c r="BL39" s="248"/>
      <c r="BM39" s="248"/>
      <c r="BN39" s="248"/>
      <c r="BO39" s="261"/>
      <c r="BP39" s="261"/>
      <c r="BQ39" s="258">
        <v>33</v>
      </c>
      <c r="BR39" s="259"/>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2"/>
    </row>
    <row r="40" spans="1:131" s="243" customFormat="1" ht="26.25" customHeight="1" x14ac:dyDescent="0.15">
      <c r="A40" s="257">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48"/>
      <c r="BK40" s="248"/>
      <c r="BL40" s="248"/>
      <c r="BM40" s="248"/>
      <c r="BN40" s="248"/>
      <c r="BO40" s="261"/>
      <c r="BP40" s="261"/>
      <c r="BQ40" s="258">
        <v>34</v>
      </c>
      <c r="BR40" s="259"/>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2"/>
    </row>
    <row r="41" spans="1:131" s="243" customFormat="1" ht="26.25" customHeight="1" x14ac:dyDescent="0.15">
      <c r="A41" s="257">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48"/>
      <c r="BK41" s="248"/>
      <c r="BL41" s="248"/>
      <c r="BM41" s="248"/>
      <c r="BN41" s="248"/>
      <c r="BO41" s="261"/>
      <c r="BP41" s="261"/>
      <c r="BQ41" s="258">
        <v>35</v>
      </c>
      <c r="BR41" s="259"/>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2"/>
    </row>
    <row r="42" spans="1:131" s="243" customFormat="1" ht="26.25" customHeight="1" x14ac:dyDescent="0.15">
      <c r="A42" s="257">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48"/>
      <c r="BK42" s="248"/>
      <c r="BL42" s="248"/>
      <c r="BM42" s="248"/>
      <c r="BN42" s="248"/>
      <c r="BO42" s="261"/>
      <c r="BP42" s="261"/>
      <c r="BQ42" s="258">
        <v>36</v>
      </c>
      <c r="BR42" s="259"/>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2"/>
    </row>
    <row r="43" spans="1:131" s="243" customFormat="1" ht="26.25" customHeight="1" x14ac:dyDescent="0.15">
      <c r="A43" s="257">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48"/>
      <c r="BK43" s="248"/>
      <c r="BL43" s="248"/>
      <c r="BM43" s="248"/>
      <c r="BN43" s="248"/>
      <c r="BO43" s="261"/>
      <c r="BP43" s="261"/>
      <c r="BQ43" s="258">
        <v>37</v>
      </c>
      <c r="BR43" s="259"/>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2"/>
    </row>
    <row r="44" spans="1:131" s="243" customFormat="1" ht="26.25" customHeight="1" x14ac:dyDescent="0.15">
      <c r="A44" s="257">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48"/>
      <c r="BK44" s="248"/>
      <c r="BL44" s="248"/>
      <c r="BM44" s="248"/>
      <c r="BN44" s="248"/>
      <c r="BO44" s="261"/>
      <c r="BP44" s="261"/>
      <c r="BQ44" s="258">
        <v>38</v>
      </c>
      <c r="BR44" s="259"/>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2"/>
    </row>
    <row r="45" spans="1:131" s="243" customFormat="1" ht="26.25" customHeight="1" x14ac:dyDescent="0.15">
      <c r="A45" s="257">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48"/>
      <c r="BK45" s="248"/>
      <c r="BL45" s="248"/>
      <c r="BM45" s="248"/>
      <c r="BN45" s="248"/>
      <c r="BO45" s="261"/>
      <c r="BP45" s="261"/>
      <c r="BQ45" s="258">
        <v>39</v>
      </c>
      <c r="BR45" s="259"/>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2"/>
    </row>
    <row r="46" spans="1:131" s="243" customFormat="1" ht="26.25" customHeight="1" x14ac:dyDescent="0.15">
      <c r="A46" s="257">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48"/>
      <c r="BK46" s="248"/>
      <c r="BL46" s="248"/>
      <c r="BM46" s="248"/>
      <c r="BN46" s="248"/>
      <c r="BO46" s="261"/>
      <c r="BP46" s="261"/>
      <c r="BQ46" s="258">
        <v>40</v>
      </c>
      <c r="BR46" s="259"/>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2"/>
    </row>
    <row r="47" spans="1:131" s="243" customFormat="1" ht="26.25" customHeight="1" x14ac:dyDescent="0.15">
      <c r="A47" s="257">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48"/>
      <c r="BK47" s="248"/>
      <c r="BL47" s="248"/>
      <c r="BM47" s="248"/>
      <c r="BN47" s="248"/>
      <c r="BO47" s="261"/>
      <c r="BP47" s="261"/>
      <c r="BQ47" s="258">
        <v>41</v>
      </c>
      <c r="BR47" s="259"/>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2"/>
    </row>
    <row r="48" spans="1:131" s="243" customFormat="1" ht="26.25" customHeight="1" x14ac:dyDescent="0.15">
      <c r="A48" s="257">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48"/>
      <c r="BK48" s="248"/>
      <c r="BL48" s="248"/>
      <c r="BM48" s="248"/>
      <c r="BN48" s="248"/>
      <c r="BO48" s="261"/>
      <c r="BP48" s="261"/>
      <c r="BQ48" s="258">
        <v>42</v>
      </c>
      <c r="BR48" s="259"/>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2"/>
    </row>
    <row r="49" spans="1:131" s="243" customFormat="1" ht="26.25" customHeight="1" x14ac:dyDescent="0.15">
      <c r="A49" s="257">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48"/>
      <c r="BK49" s="248"/>
      <c r="BL49" s="248"/>
      <c r="BM49" s="248"/>
      <c r="BN49" s="248"/>
      <c r="BO49" s="261"/>
      <c r="BP49" s="261"/>
      <c r="BQ49" s="258">
        <v>43</v>
      </c>
      <c r="BR49" s="259"/>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2"/>
    </row>
    <row r="50" spans="1:131" s="243" customFormat="1" ht="26.25" customHeight="1" x14ac:dyDescent="0.15">
      <c r="A50" s="257">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48"/>
      <c r="BK50" s="248"/>
      <c r="BL50" s="248"/>
      <c r="BM50" s="248"/>
      <c r="BN50" s="248"/>
      <c r="BO50" s="261"/>
      <c r="BP50" s="261"/>
      <c r="BQ50" s="258">
        <v>44</v>
      </c>
      <c r="BR50" s="259"/>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2"/>
    </row>
    <row r="51" spans="1:131" s="243" customFormat="1" ht="26.25" customHeight="1" x14ac:dyDescent="0.15">
      <c r="A51" s="257">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48"/>
      <c r="BK51" s="248"/>
      <c r="BL51" s="248"/>
      <c r="BM51" s="248"/>
      <c r="BN51" s="248"/>
      <c r="BO51" s="261"/>
      <c r="BP51" s="261"/>
      <c r="BQ51" s="258">
        <v>45</v>
      </c>
      <c r="BR51" s="259"/>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2"/>
    </row>
    <row r="52" spans="1:131" s="243" customFormat="1" ht="26.25" customHeight="1" x14ac:dyDescent="0.15">
      <c r="A52" s="257">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48"/>
      <c r="BK52" s="248"/>
      <c r="BL52" s="248"/>
      <c r="BM52" s="248"/>
      <c r="BN52" s="248"/>
      <c r="BO52" s="261"/>
      <c r="BP52" s="261"/>
      <c r="BQ52" s="258">
        <v>46</v>
      </c>
      <c r="BR52" s="259"/>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2"/>
    </row>
    <row r="53" spans="1:131" s="243" customFormat="1" ht="26.25" customHeight="1" x14ac:dyDescent="0.15">
      <c r="A53" s="257">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48"/>
      <c r="BK53" s="248"/>
      <c r="BL53" s="248"/>
      <c r="BM53" s="248"/>
      <c r="BN53" s="248"/>
      <c r="BO53" s="261"/>
      <c r="BP53" s="261"/>
      <c r="BQ53" s="258">
        <v>47</v>
      </c>
      <c r="BR53" s="259"/>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2"/>
    </row>
    <row r="54" spans="1:131" s="243" customFormat="1" ht="26.25" customHeight="1" x14ac:dyDescent="0.15">
      <c r="A54" s="257">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48"/>
      <c r="BK54" s="248"/>
      <c r="BL54" s="248"/>
      <c r="BM54" s="248"/>
      <c r="BN54" s="248"/>
      <c r="BO54" s="261"/>
      <c r="BP54" s="261"/>
      <c r="BQ54" s="258">
        <v>48</v>
      </c>
      <c r="BR54" s="259"/>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2"/>
    </row>
    <row r="55" spans="1:131" s="243" customFormat="1" ht="26.25" customHeight="1" x14ac:dyDescent="0.15">
      <c r="A55" s="257">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48"/>
      <c r="BK55" s="248"/>
      <c r="BL55" s="248"/>
      <c r="BM55" s="248"/>
      <c r="BN55" s="248"/>
      <c r="BO55" s="261"/>
      <c r="BP55" s="261"/>
      <c r="BQ55" s="258">
        <v>49</v>
      </c>
      <c r="BR55" s="259"/>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2"/>
    </row>
    <row r="56" spans="1:131" s="243" customFormat="1" ht="26.25" customHeight="1" x14ac:dyDescent="0.15">
      <c r="A56" s="257">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48"/>
      <c r="BK56" s="248"/>
      <c r="BL56" s="248"/>
      <c r="BM56" s="248"/>
      <c r="BN56" s="248"/>
      <c r="BO56" s="261"/>
      <c r="BP56" s="261"/>
      <c r="BQ56" s="258">
        <v>50</v>
      </c>
      <c r="BR56" s="259"/>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2"/>
    </row>
    <row r="57" spans="1:131" s="243" customFormat="1" ht="26.25" customHeight="1" x14ac:dyDescent="0.15">
      <c r="A57" s="257">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48"/>
      <c r="BK57" s="248"/>
      <c r="BL57" s="248"/>
      <c r="BM57" s="248"/>
      <c r="BN57" s="248"/>
      <c r="BO57" s="261"/>
      <c r="BP57" s="261"/>
      <c r="BQ57" s="258">
        <v>51</v>
      </c>
      <c r="BR57" s="259"/>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2"/>
    </row>
    <row r="58" spans="1:131" s="243" customFormat="1" ht="26.25" customHeight="1" x14ac:dyDescent="0.15">
      <c r="A58" s="257">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48"/>
      <c r="BK58" s="248"/>
      <c r="BL58" s="248"/>
      <c r="BM58" s="248"/>
      <c r="BN58" s="248"/>
      <c r="BO58" s="261"/>
      <c r="BP58" s="261"/>
      <c r="BQ58" s="258">
        <v>52</v>
      </c>
      <c r="BR58" s="259"/>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2"/>
    </row>
    <row r="59" spans="1:131" s="243" customFormat="1" ht="26.25" customHeight="1" x14ac:dyDescent="0.15">
      <c r="A59" s="257">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48"/>
      <c r="BK59" s="248"/>
      <c r="BL59" s="248"/>
      <c r="BM59" s="248"/>
      <c r="BN59" s="248"/>
      <c r="BO59" s="261"/>
      <c r="BP59" s="261"/>
      <c r="BQ59" s="258">
        <v>53</v>
      </c>
      <c r="BR59" s="259"/>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2"/>
    </row>
    <row r="60" spans="1:131" s="243" customFormat="1" ht="26.25" customHeight="1" x14ac:dyDescent="0.15">
      <c r="A60" s="257">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48"/>
      <c r="BK60" s="248"/>
      <c r="BL60" s="248"/>
      <c r="BM60" s="248"/>
      <c r="BN60" s="248"/>
      <c r="BO60" s="261"/>
      <c r="BP60" s="261"/>
      <c r="BQ60" s="258">
        <v>54</v>
      </c>
      <c r="BR60" s="259"/>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2"/>
    </row>
    <row r="61" spans="1:131" s="243" customFormat="1" ht="26.25" customHeight="1" thickBot="1" x14ac:dyDescent="0.2">
      <c r="A61" s="257">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48"/>
      <c r="BK61" s="248"/>
      <c r="BL61" s="248"/>
      <c r="BM61" s="248"/>
      <c r="BN61" s="248"/>
      <c r="BO61" s="261"/>
      <c r="BP61" s="261"/>
      <c r="BQ61" s="258">
        <v>55</v>
      </c>
      <c r="BR61" s="259"/>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2"/>
    </row>
    <row r="62" spans="1:131" s="243" customFormat="1" ht="26.25" customHeight="1" x14ac:dyDescent="0.15">
      <c r="A62" s="257">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1"/>
      <c r="BP62" s="261"/>
      <c r="BQ62" s="258">
        <v>56</v>
      </c>
      <c r="BR62" s="259"/>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2"/>
    </row>
    <row r="63" spans="1:131" s="243" customFormat="1" ht="26.25" customHeight="1" thickBot="1" x14ac:dyDescent="0.2">
      <c r="A63" s="260" t="s">
        <v>384</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691</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1"/>
      <c r="BP63" s="261"/>
      <c r="BQ63" s="258">
        <v>57</v>
      </c>
      <c r="BR63" s="259"/>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2"/>
    </row>
    <row r="65" spans="1:131" s="243" customFormat="1" ht="26.25" customHeight="1" thickBot="1" x14ac:dyDescent="0.2">
      <c r="A65" s="248" t="s">
        <v>408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2"/>
    </row>
    <row r="66" spans="1:131" s="243"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411</v>
      </c>
      <c r="W66" s="1091"/>
      <c r="X66" s="1091"/>
      <c r="Y66" s="1091"/>
      <c r="Z66" s="1092"/>
      <c r="AA66" s="1090" t="s">
        <v>412</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371</v>
      </c>
      <c r="BA66" s="1091"/>
      <c r="BB66" s="1091"/>
      <c r="BC66" s="1091"/>
      <c r="BD66" s="1106"/>
      <c r="BE66" s="261"/>
      <c r="BF66" s="261"/>
      <c r="BG66" s="261"/>
      <c r="BH66" s="261"/>
      <c r="BI66" s="261"/>
      <c r="BJ66" s="261"/>
      <c r="BK66" s="261"/>
      <c r="BL66" s="261"/>
      <c r="BM66" s="261"/>
      <c r="BN66" s="261"/>
      <c r="BO66" s="261"/>
      <c r="BP66" s="261"/>
      <c r="BQ66" s="258">
        <v>60</v>
      </c>
      <c r="BR66" s="263"/>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2"/>
    </row>
    <row r="67" spans="1:131" s="243"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1"/>
      <c r="BF67" s="261"/>
      <c r="BG67" s="261"/>
      <c r="BH67" s="261"/>
      <c r="BI67" s="261"/>
      <c r="BJ67" s="261"/>
      <c r="BK67" s="261"/>
      <c r="BL67" s="261"/>
      <c r="BM67" s="261"/>
      <c r="BN67" s="261"/>
      <c r="BO67" s="261"/>
      <c r="BP67" s="261"/>
      <c r="BQ67" s="258">
        <v>61</v>
      </c>
      <c r="BR67" s="263"/>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2"/>
    </row>
    <row r="68" spans="1:131" s="243" customFormat="1" ht="26.25" customHeight="1" thickTop="1" x14ac:dyDescent="0.15">
      <c r="A68" s="254">
        <v>1</v>
      </c>
      <c r="B68" s="1074" t="s">
        <v>590</v>
      </c>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1"/>
      <c r="BF68" s="261"/>
      <c r="BG68" s="261"/>
      <c r="BH68" s="261"/>
      <c r="BI68" s="261"/>
      <c r="BJ68" s="261"/>
      <c r="BK68" s="261"/>
      <c r="BL68" s="261"/>
      <c r="BM68" s="261"/>
      <c r="BN68" s="261"/>
      <c r="BO68" s="261"/>
      <c r="BP68" s="261"/>
      <c r="BQ68" s="258">
        <v>62</v>
      </c>
      <c r="BR68" s="263"/>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2"/>
    </row>
    <row r="69" spans="1:131" s="243" customFormat="1" ht="26.25" customHeight="1" x14ac:dyDescent="0.15">
      <c r="A69" s="257">
        <v>2</v>
      </c>
      <c r="B69" s="1063" t="s">
        <v>591</v>
      </c>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v>128</v>
      </c>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1"/>
      <c r="BF69" s="261"/>
      <c r="BG69" s="261"/>
      <c r="BH69" s="261"/>
      <c r="BI69" s="261"/>
      <c r="BJ69" s="261"/>
      <c r="BK69" s="261"/>
      <c r="BL69" s="261"/>
      <c r="BM69" s="261"/>
      <c r="BN69" s="261"/>
      <c r="BO69" s="261"/>
      <c r="BP69" s="261"/>
      <c r="BQ69" s="258">
        <v>63</v>
      </c>
      <c r="BR69" s="263"/>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2"/>
    </row>
    <row r="70" spans="1:131" s="243" customFormat="1" ht="26.25" customHeight="1" x14ac:dyDescent="0.15">
      <c r="A70" s="257">
        <v>3</v>
      </c>
      <c r="B70" s="1063" t="s">
        <v>592</v>
      </c>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t="s">
        <v>589</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1"/>
      <c r="BF70" s="261"/>
      <c r="BG70" s="261"/>
      <c r="BH70" s="261"/>
      <c r="BI70" s="261"/>
      <c r="BJ70" s="261"/>
      <c r="BK70" s="261"/>
      <c r="BL70" s="261"/>
      <c r="BM70" s="261"/>
      <c r="BN70" s="261"/>
      <c r="BO70" s="261"/>
      <c r="BP70" s="261"/>
      <c r="BQ70" s="258">
        <v>64</v>
      </c>
      <c r="BR70" s="263"/>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2"/>
    </row>
    <row r="71" spans="1:131" s="243" customFormat="1" ht="26.25" customHeight="1" x14ac:dyDescent="0.15">
      <c r="A71" s="257">
        <v>4</v>
      </c>
      <c r="B71" s="1063" t="s">
        <v>593</v>
      </c>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t="s">
        <v>589</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1"/>
      <c r="BF71" s="261"/>
      <c r="BG71" s="261"/>
      <c r="BH71" s="261"/>
      <c r="BI71" s="261"/>
      <c r="BJ71" s="261"/>
      <c r="BK71" s="261"/>
      <c r="BL71" s="261"/>
      <c r="BM71" s="261"/>
      <c r="BN71" s="261"/>
      <c r="BO71" s="261"/>
      <c r="BP71" s="261"/>
      <c r="BQ71" s="258">
        <v>65</v>
      </c>
      <c r="BR71" s="263"/>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2"/>
    </row>
    <row r="72" spans="1:131" s="243" customFormat="1" ht="26.25" customHeight="1" x14ac:dyDescent="0.15">
      <c r="A72" s="257">
        <v>5</v>
      </c>
      <c r="B72" s="1063" t="s">
        <v>594</v>
      </c>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v>170</v>
      </c>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1"/>
      <c r="BF72" s="261"/>
      <c r="BG72" s="261"/>
      <c r="BH72" s="261"/>
      <c r="BI72" s="261"/>
      <c r="BJ72" s="261"/>
      <c r="BK72" s="261"/>
      <c r="BL72" s="261"/>
      <c r="BM72" s="261"/>
      <c r="BN72" s="261"/>
      <c r="BO72" s="261"/>
      <c r="BP72" s="261"/>
      <c r="BQ72" s="258">
        <v>66</v>
      </c>
      <c r="BR72" s="263"/>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2"/>
    </row>
    <row r="73" spans="1:131" s="243" customFormat="1" ht="26.25" customHeight="1" x14ac:dyDescent="0.15">
      <c r="A73" s="257">
        <v>6</v>
      </c>
      <c r="B73" s="1063" t="s">
        <v>595</v>
      </c>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t="s">
        <v>589</v>
      </c>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1"/>
      <c r="BF73" s="261"/>
      <c r="BG73" s="261"/>
      <c r="BH73" s="261"/>
      <c r="BI73" s="261"/>
      <c r="BJ73" s="261"/>
      <c r="BK73" s="261"/>
      <c r="BL73" s="261"/>
      <c r="BM73" s="261"/>
      <c r="BN73" s="261"/>
      <c r="BO73" s="261"/>
      <c r="BP73" s="261"/>
      <c r="BQ73" s="258">
        <v>67</v>
      </c>
      <c r="BR73" s="263"/>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2"/>
    </row>
    <row r="74" spans="1:131" s="243" customFormat="1" ht="26.25" customHeight="1" x14ac:dyDescent="0.15">
      <c r="A74" s="257">
        <v>7</v>
      </c>
      <c r="B74" s="1063" t="s">
        <v>596</v>
      </c>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v>47</v>
      </c>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1"/>
      <c r="BF74" s="261"/>
      <c r="BG74" s="261"/>
      <c r="BH74" s="261"/>
      <c r="BI74" s="261"/>
      <c r="BJ74" s="261"/>
      <c r="BK74" s="261"/>
      <c r="BL74" s="261"/>
      <c r="BM74" s="261"/>
      <c r="BN74" s="261"/>
      <c r="BO74" s="261"/>
      <c r="BP74" s="261"/>
      <c r="BQ74" s="258">
        <v>68</v>
      </c>
      <c r="BR74" s="263"/>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2"/>
    </row>
    <row r="75" spans="1:131" s="243" customFormat="1" ht="26.25" customHeight="1" x14ac:dyDescent="0.15">
      <c r="A75" s="257">
        <v>8</v>
      </c>
      <c r="B75" s="1063" t="s">
        <v>597</v>
      </c>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1"/>
      <c r="BF75" s="261"/>
      <c r="BG75" s="261"/>
      <c r="BH75" s="261"/>
      <c r="BI75" s="261"/>
      <c r="BJ75" s="261"/>
      <c r="BK75" s="261"/>
      <c r="BL75" s="261"/>
      <c r="BM75" s="261"/>
      <c r="BN75" s="261"/>
      <c r="BO75" s="261"/>
      <c r="BP75" s="261"/>
      <c r="BQ75" s="258">
        <v>69</v>
      </c>
      <c r="BR75" s="263"/>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2"/>
    </row>
    <row r="76" spans="1:131" s="243" customFormat="1" ht="26.25" customHeight="1" x14ac:dyDescent="0.15">
      <c r="A76" s="257">
        <v>9</v>
      </c>
      <c r="B76" s="1063" t="s">
        <v>591</v>
      </c>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v>135</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1"/>
      <c r="BF76" s="261"/>
      <c r="BG76" s="261"/>
      <c r="BH76" s="261"/>
      <c r="BI76" s="261"/>
      <c r="BJ76" s="261"/>
      <c r="BK76" s="261"/>
      <c r="BL76" s="261"/>
      <c r="BM76" s="261"/>
      <c r="BN76" s="261"/>
      <c r="BO76" s="261"/>
      <c r="BP76" s="261"/>
      <c r="BQ76" s="258">
        <v>70</v>
      </c>
      <c r="BR76" s="263"/>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2"/>
    </row>
    <row r="77" spans="1:131" s="243" customFormat="1" ht="26.25" customHeight="1" x14ac:dyDescent="0.15">
      <c r="A77" s="257">
        <v>10</v>
      </c>
      <c r="B77" s="1063" t="s">
        <v>598</v>
      </c>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v>13586</v>
      </c>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1"/>
      <c r="BF77" s="261"/>
      <c r="BG77" s="261"/>
      <c r="BH77" s="261"/>
      <c r="BI77" s="261"/>
      <c r="BJ77" s="261"/>
      <c r="BK77" s="261"/>
      <c r="BL77" s="261"/>
      <c r="BM77" s="261"/>
      <c r="BN77" s="261"/>
      <c r="BO77" s="261"/>
      <c r="BP77" s="261"/>
      <c r="BQ77" s="258">
        <v>71</v>
      </c>
      <c r="BR77" s="263"/>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2"/>
    </row>
    <row r="78" spans="1:131" s="243" customFormat="1" ht="26.25" customHeight="1" x14ac:dyDescent="0.15">
      <c r="A78" s="257">
        <v>11</v>
      </c>
      <c r="B78" s="1063" t="s">
        <v>599</v>
      </c>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1"/>
      <c r="BF78" s="261"/>
      <c r="BG78" s="261"/>
      <c r="BH78" s="261"/>
      <c r="BI78" s="261"/>
      <c r="BJ78" s="264"/>
      <c r="BK78" s="264"/>
      <c r="BL78" s="264"/>
      <c r="BM78" s="264"/>
      <c r="BN78" s="264"/>
      <c r="BO78" s="261"/>
      <c r="BP78" s="261"/>
      <c r="BQ78" s="258">
        <v>72</v>
      </c>
      <c r="BR78" s="263"/>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2"/>
    </row>
    <row r="79" spans="1:131" s="243" customFormat="1" ht="26.25" customHeight="1" x14ac:dyDescent="0.15">
      <c r="A79" s="257">
        <v>12</v>
      </c>
      <c r="B79" s="1063" t="s">
        <v>591</v>
      </c>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v>277</v>
      </c>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1"/>
      <c r="BF79" s="261"/>
      <c r="BG79" s="261"/>
      <c r="BH79" s="261"/>
      <c r="BI79" s="261"/>
      <c r="BJ79" s="264"/>
      <c r="BK79" s="264"/>
      <c r="BL79" s="264"/>
      <c r="BM79" s="264"/>
      <c r="BN79" s="264"/>
      <c r="BO79" s="261"/>
      <c r="BP79" s="261"/>
      <c r="BQ79" s="258">
        <v>73</v>
      </c>
      <c r="BR79" s="263"/>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2"/>
    </row>
    <row r="80" spans="1:131" s="243" customFormat="1" ht="26.25" customHeight="1" x14ac:dyDescent="0.15">
      <c r="A80" s="257">
        <v>13</v>
      </c>
      <c r="B80" s="1063" t="s">
        <v>600</v>
      </c>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v>3</v>
      </c>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1"/>
      <c r="BF80" s="261"/>
      <c r="BG80" s="261"/>
      <c r="BH80" s="261"/>
      <c r="BI80" s="261"/>
      <c r="BJ80" s="261"/>
      <c r="BK80" s="261"/>
      <c r="BL80" s="261"/>
      <c r="BM80" s="261"/>
      <c r="BN80" s="261"/>
      <c r="BO80" s="261"/>
      <c r="BP80" s="261"/>
      <c r="BQ80" s="258">
        <v>74</v>
      </c>
      <c r="BR80" s="263"/>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2"/>
    </row>
    <row r="81" spans="1:131" s="243" customFormat="1" ht="26.25" customHeight="1" x14ac:dyDescent="0.15">
      <c r="A81" s="257">
        <v>14</v>
      </c>
      <c r="B81" s="1063" t="s">
        <v>601</v>
      </c>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v>6</v>
      </c>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1"/>
      <c r="BF81" s="261"/>
      <c r="BG81" s="261"/>
      <c r="BH81" s="261"/>
      <c r="BI81" s="261"/>
      <c r="BJ81" s="261"/>
      <c r="BK81" s="261"/>
      <c r="BL81" s="261"/>
      <c r="BM81" s="261"/>
      <c r="BN81" s="261"/>
      <c r="BO81" s="261"/>
      <c r="BP81" s="261"/>
      <c r="BQ81" s="258">
        <v>75</v>
      </c>
      <c r="BR81" s="263"/>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2"/>
    </row>
    <row r="82" spans="1:131" s="243" customFormat="1" ht="26.25" customHeight="1" x14ac:dyDescent="0.15">
      <c r="A82" s="257">
        <v>15</v>
      </c>
      <c r="B82" s="1063" t="s">
        <v>602</v>
      </c>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v>15</v>
      </c>
      <c r="AG82" s="1060"/>
      <c r="AH82" s="1060"/>
      <c r="AI82" s="1060"/>
      <c r="AJ82" s="1060"/>
      <c r="AK82" s="1060"/>
      <c r="AL82" s="1060"/>
      <c r="AM82" s="1060"/>
      <c r="AN82" s="1060"/>
      <c r="AO82" s="1060"/>
      <c r="AP82" s="1060">
        <v>77</v>
      </c>
      <c r="AQ82" s="1060"/>
      <c r="AR82" s="1060"/>
      <c r="AS82" s="1060"/>
      <c r="AT82" s="1060"/>
      <c r="AU82" s="1060">
        <v>5</v>
      </c>
      <c r="AV82" s="1060"/>
      <c r="AW82" s="1060"/>
      <c r="AX82" s="1060"/>
      <c r="AY82" s="1060"/>
      <c r="AZ82" s="1061"/>
      <c r="BA82" s="1061"/>
      <c r="BB82" s="1061"/>
      <c r="BC82" s="1061"/>
      <c r="BD82" s="1062"/>
      <c r="BE82" s="261"/>
      <c r="BF82" s="261"/>
      <c r="BG82" s="261"/>
      <c r="BH82" s="261"/>
      <c r="BI82" s="261"/>
      <c r="BJ82" s="261"/>
      <c r="BK82" s="261"/>
      <c r="BL82" s="261"/>
      <c r="BM82" s="261"/>
      <c r="BN82" s="261"/>
      <c r="BO82" s="261"/>
      <c r="BP82" s="261"/>
      <c r="BQ82" s="258">
        <v>76</v>
      </c>
      <c r="BR82" s="263"/>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2"/>
    </row>
    <row r="83" spans="1:131" s="243" customFormat="1" ht="26.25" customHeight="1" x14ac:dyDescent="0.15">
      <c r="A83" s="257">
        <v>16</v>
      </c>
      <c r="B83" s="1063" t="s">
        <v>603</v>
      </c>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v>0</v>
      </c>
      <c r="AG83" s="1060"/>
      <c r="AH83" s="1060"/>
      <c r="AI83" s="1060"/>
      <c r="AJ83" s="1060"/>
      <c r="AK83" s="1060"/>
      <c r="AL83" s="1060"/>
      <c r="AM83" s="1060"/>
      <c r="AN83" s="1060"/>
      <c r="AO83" s="1060"/>
      <c r="AP83" s="1060">
        <v>194</v>
      </c>
      <c r="AQ83" s="1060"/>
      <c r="AR83" s="1060"/>
      <c r="AS83" s="1060"/>
      <c r="AT83" s="1060"/>
      <c r="AU83" s="1060">
        <v>194</v>
      </c>
      <c r="AV83" s="1060"/>
      <c r="AW83" s="1060"/>
      <c r="AX83" s="1060"/>
      <c r="AY83" s="1060"/>
      <c r="AZ83" s="1061"/>
      <c r="BA83" s="1061"/>
      <c r="BB83" s="1061"/>
      <c r="BC83" s="1061"/>
      <c r="BD83" s="1062"/>
      <c r="BE83" s="261"/>
      <c r="BF83" s="261"/>
      <c r="BG83" s="261"/>
      <c r="BH83" s="261"/>
      <c r="BI83" s="261"/>
      <c r="BJ83" s="261"/>
      <c r="BK83" s="261"/>
      <c r="BL83" s="261"/>
      <c r="BM83" s="261"/>
      <c r="BN83" s="261"/>
      <c r="BO83" s="261"/>
      <c r="BP83" s="261"/>
      <c r="BQ83" s="258">
        <v>77</v>
      </c>
      <c r="BR83" s="263"/>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2"/>
    </row>
    <row r="84" spans="1:131" s="243" customFormat="1" ht="26.25" customHeight="1" x14ac:dyDescent="0.15">
      <c r="A84" s="257">
        <v>17</v>
      </c>
      <c r="B84" s="1063" t="s">
        <v>604</v>
      </c>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t="s">
        <v>589</v>
      </c>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1"/>
      <c r="BF84" s="261"/>
      <c r="BG84" s="261"/>
      <c r="BH84" s="261"/>
      <c r="BI84" s="261"/>
      <c r="BJ84" s="261"/>
      <c r="BK84" s="261"/>
      <c r="BL84" s="261"/>
      <c r="BM84" s="261"/>
      <c r="BN84" s="261"/>
      <c r="BO84" s="261"/>
      <c r="BP84" s="261"/>
      <c r="BQ84" s="258">
        <v>78</v>
      </c>
      <c r="BR84" s="263"/>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2"/>
    </row>
    <row r="85" spans="1:131" s="243" customFormat="1" ht="26.25" customHeight="1" x14ac:dyDescent="0.15">
      <c r="A85" s="257">
        <v>18</v>
      </c>
      <c r="B85" s="1063" t="s">
        <v>605</v>
      </c>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v>9</v>
      </c>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1"/>
      <c r="BF85" s="261"/>
      <c r="BG85" s="261"/>
      <c r="BH85" s="261"/>
      <c r="BI85" s="261"/>
      <c r="BJ85" s="261"/>
      <c r="BK85" s="261"/>
      <c r="BL85" s="261"/>
      <c r="BM85" s="261"/>
      <c r="BN85" s="261"/>
      <c r="BO85" s="261"/>
      <c r="BP85" s="261"/>
      <c r="BQ85" s="258">
        <v>79</v>
      </c>
      <c r="BR85" s="263"/>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2"/>
    </row>
    <row r="86" spans="1:131" s="243" customFormat="1" ht="26.25" customHeight="1" x14ac:dyDescent="0.15">
      <c r="A86" s="257">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1"/>
      <c r="BF86" s="261"/>
      <c r="BG86" s="261"/>
      <c r="BH86" s="261"/>
      <c r="BI86" s="261"/>
      <c r="BJ86" s="261"/>
      <c r="BK86" s="261"/>
      <c r="BL86" s="261"/>
      <c r="BM86" s="261"/>
      <c r="BN86" s="261"/>
      <c r="BO86" s="261"/>
      <c r="BP86" s="261"/>
      <c r="BQ86" s="258">
        <v>80</v>
      </c>
      <c r="BR86" s="263"/>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2"/>
    </row>
    <row r="87" spans="1:131" s="243" customFormat="1" ht="26.25" customHeight="1" x14ac:dyDescent="0.15">
      <c r="A87" s="265">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1"/>
      <c r="BF87" s="261"/>
      <c r="BG87" s="261"/>
      <c r="BH87" s="261"/>
      <c r="BI87" s="261"/>
      <c r="BJ87" s="261"/>
      <c r="BK87" s="261"/>
      <c r="BL87" s="261"/>
      <c r="BM87" s="261"/>
      <c r="BN87" s="261"/>
      <c r="BO87" s="261"/>
      <c r="BP87" s="261"/>
      <c r="BQ87" s="258">
        <v>81</v>
      </c>
      <c r="BR87" s="263"/>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2"/>
    </row>
    <row r="88" spans="1:131" s="243" customFormat="1" ht="26.25" customHeight="1" thickBot="1" x14ac:dyDescent="0.2">
      <c r="A88" s="260" t="s">
        <v>384</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1"/>
      <c r="BF88" s="261"/>
      <c r="BG88" s="261"/>
      <c r="BH88" s="261"/>
      <c r="BI88" s="261"/>
      <c r="BJ88" s="261"/>
      <c r="BK88" s="261"/>
      <c r="BL88" s="261"/>
      <c r="BM88" s="261"/>
      <c r="BN88" s="261"/>
      <c r="BO88" s="261"/>
      <c r="BP88" s="261"/>
      <c r="BQ88" s="258">
        <v>82</v>
      </c>
      <c r="BR88" s="263"/>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384</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421</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422</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2"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302</v>
      </c>
      <c r="AG109" s="983"/>
      <c r="AH109" s="983"/>
      <c r="AI109" s="983"/>
      <c r="AJ109" s="984"/>
      <c r="AK109" s="985" t="s">
        <v>301</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302</v>
      </c>
      <c r="BW109" s="983"/>
      <c r="BX109" s="983"/>
      <c r="BY109" s="983"/>
      <c r="BZ109" s="984"/>
      <c r="CA109" s="985" t="s">
        <v>301</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302</v>
      </c>
      <c r="DM109" s="983"/>
      <c r="DN109" s="983"/>
      <c r="DO109" s="983"/>
      <c r="DP109" s="984"/>
      <c r="DQ109" s="985" t="s">
        <v>301</v>
      </c>
      <c r="DR109" s="983"/>
      <c r="DS109" s="983"/>
      <c r="DT109" s="983"/>
      <c r="DU109" s="984"/>
      <c r="DV109" s="985" t="s">
        <v>427</v>
      </c>
      <c r="DW109" s="983"/>
      <c r="DX109" s="983"/>
      <c r="DY109" s="983"/>
      <c r="DZ109" s="1014"/>
    </row>
    <row r="110" spans="1:131" s="242"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492659</v>
      </c>
      <c r="AB110" s="976"/>
      <c r="AC110" s="976"/>
      <c r="AD110" s="976"/>
      <c r="AE110" s="977"/>
      <c r="AF110" s="978">
        <v>520928</v>
      </c>
      <c r="AG110" s="976"/>
      <c r="AH110" s="976"/>
      <c r="AI110" s="976"/>
      <c r="AJ110" s="977"/>
      <c r="AK110" s="978">
        <v>524965</v>
      </c>
      <c r="AL110" s="976"/>
      <c r="AM110" s="976"/>
      <c r="AN110" s="976"/>
      <c r="AO110" s="977"/>
      <c r="AP110" s="979">
        <v>19.7</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4773140</v>
      </c>
      <c r="BR110" s="923"/>
      <c r="BS110" s="923"/>
      <c r="BT110" s="923"/>
      <c r="BU110" s="923"/>
      <c r="BV110" s="923">
        <v>4889531</v>
      </c>
      <c r="BW110" s="923"/>
      <c r="BX110" s="923"/>
      <c r="BY110" s="923"/>
      <c r="BZ110" s="923"/>
      <c r="CA110" s="923">
        <v>4963615</v>
      </c>
      <c r="CB110" s="923"/>
      <c r="CC110" s="923"/>
      <c r="CD110" s="923"/>
      <c r="CE110" s="923"/>
      <c r="CF110" s="947">
        <v>186.4</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434</v>
      </c>
      <c r="DM110" s="923"/>
      <c r="DN110" s="923"/>
      <c r="DO110" s="923"/>
      <c r="DP110" s="923"/>
      <c r="DQ110" s="923" t="s">
        <v>434</v>
      </c>
      <c r="DR110" s="923"/>
      <c r="DS110" s="923"/>
      <c r="DT110" s="923"/>
      <c r="DU110" s="923"/>
      <c r="DV110" s="924" t="s">
        <v>386</v>
      </c>
      <c r="DW110" s="924"/>
      <c r="DX110" s="924"/>
      <c r="DY110" s="924"/>
      <c r="DZ110" s="925"/>
    </row>
    <row r="111" spans="1:131" s="242" customFormat="1" ht="26.25" customHeight="1" x14ac:dyDescent="0.15">
      <c r="A111" s="852" t="s">
        <v>435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433</v>
      </c>
      <c r="AB111" s="1004"/>
      <c r="AC111" s="1004"/>
      <c r="AD111" s="1004"/>
      <c r="AE111" s="1005"/>
      <c r="AF111" s="1006" t="s">
        <v>386</v>
      </c>
      <c r="AG111" s="1004"/>
      <c r="AH111" s="1004"/>
      <c r="AI111" s="1004"/>
      <c r="AJ111" s="1005"/>
      <c r="AK111" s="1006" t="s">
        <v>433</v>
      </c>
      <c r="AL111" s="1004"/>
      <c r="AM111" s="1004"/>
      <c r="AN111" s="1004"/>
      <c r="AO111" s="1005"/>
      <c r="AP111" s="1007" t="s">
        <v>433</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849731</v>
      </c>
      <c r="BR111" s="895"/>
      <c r="BS111" s="895"/>
      <c r="BT111" s="895"/>
      <c r="BU111" s="895"/>
      <c r="BV111" s="895">
        <v>288626</v>
      </c>
      <c r="BW111" s="895"/>
      <c r="BX111" s="895"/>
      <c r="BY111" s="895"/>
      <c r="BZ111" s="895"/>
      <c r="CA111" s="895">
        <v>54798</v>
      </c>
      <c r="CB111" s="895"/>
      <c r="CC111" s="895"/>
      <c r="CD111" s="895"/>
      <c r="CE111" s="895"/>
      <c r="CF111" s="956">
        <v>2.1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386</v>
      </c>
      <c r="DH111" s="895"/>
      <c r="DI111" s="895"/>
      <c r="DJ111" s="895"/>
      <c r="DK111" s="895"/>
      <c r="DL111" s="895" t="s">
        <v>434</v>
      </c>
      <c r="DM111" s="895"/>
      <c r="DN111" s="895"/>
      <c r="DO111" s="895"/>
      <c r="DP111" s="895"/>
      <c r="DQ111" s="895" t="s">
        <v>433</v>
      </c>
      <c r="DR111" s="895"/>
      <c r="DS111" s="895"/>
      <c r="DT111" s="895"/>
      <c r="DU111" s="895"/>
      <c r="DV111" s="872" t="s">
        <v>433</v>
      </c>
      <c r="DW111" s="872"/>
      <c r="DX111" s="872"/>
      <c r="DY111" s="872"/>
      <c r="DZ111" s="873"/>
    </row>
    <row r="112" spans="1:131" s="242"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434</v>
      </c>
      <c r="AB112" s="858"/>
      <c r="AC112" s="858"/>
      <c r="AD112" s="858"/>
      <c r="AE112" s="859"/>
      <c r="AF112" s="860" t="s">
        <v>434</v>
      </c>
      <c r="AG112" s="858"/>
      <c r="AH112" s="858"/>
      <c r="AI112" s="858"/>
      <c r="AJ112" s="859"/>
      <c r="AK112" s="860" t="s">
        <v>407</v>
      </c>
      <c r="AL112" s="858"/>
      <c r="AM112" s="858"/>
      <c r="AN112" s="858"/>
      <c r="AO112" s="859"/>
      <c r="AP112" s="905" t="s">
        <v>434</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871387</v>
      </c>
      <c r="BR112" s="895"/>
      <c r="BS112" s="895"/>
      <c r="BT112" s="895"/>
      <c r="BU112" s="895"/>
      <c r="BV112" s="895">
        <v>812728</v>
      </c>
      <c r="BW112" s="895"/>
      <c r="BX112" s="895"/>
      <c r="BY112" s="895"/>
      <c r="BZ112" s="895"/>
      <c r="CA112" s="895">
        <v>540868</v>
      </c>
      <c r="CB112" s="895"/>
      <c r="CC112" s="895"/>
      <c r="CD112" s="895"/>
      <c r="CE112" s="895"/>
      <c r="CF112" s="956">
        <v>20.3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2"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199471</v>
      </c>
      <c r="AB113" s="1004"/>
      <c r="AC113" s="1004"/>
      <c r="AD113" s="1004"/>
      <c r="AE113" s="1005"/>
      <c r="AF113" s="1006">
        <v>201683</v>
      </c>
      <c r="AG113" s="1004"/>
      <c r="AH113" s="1004"/>
      <c r="AI113" s="1004"/>
      <c r="AJ113" s="1005"/>
      <c r="AK113" s="1006">
        <v>184695</v>
      </c>
      <c r="AL113" s="1004"/>
      <c r="AM113" s="1004"/>
      <c r="AN113" s="1004"/>
      <c r="AO113" s="1005"/>
      <c r="AP113" s="1007">
        <v>6.9</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346466</v>
      </c>
      <c r="BR113" s="895"/>
      <c r="BS113" s="895"/>
      <c r="BT113" s="895"/>
      <c r="BU113" s="895"/>
      <c r="BV113" s="895">
        <v>311775</v>
      </c>
      <c r="BW113" s="895"/>
      <c r="BX113" s="895"/>
      <c r="BY113" s="895"/>
      <c r="BZ113" s="895"/>
      <c r="CA113" s="895">
        <v>199677</v>
      </c>
      <c r="CB113" s="895"/>
      <c r="CC113" s="895"/>
      <c r="CD113" s="895"/>
      <c r="CE113" s="895"/>
      <c r="CF113" s="956">
        <v>7.5</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386</v>
      </c>
      <c r="DR113" s="858"/>
      <c r="DS113" s="858"/>
      <c r="DT113" s="858"/>
      <c r="DU113" s="859"/>
      <c r="DV113" s="905" t="s">
        <v>386</v>
      </c>
      <c r="DW113" s="906"/>
      <c r="DX113" s="906"/>
      <c r="DY113" s="906"/>
      <c r="DZ113" s="907"/>
    </row>
    <row r="114" spans="1:130" s="242"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39803</v>
      </c>
      <c r="AB114" s="858"/>
      <c r="AC114" s="858"/>
      <c r="AD114" s="858"/>
      <c r="AE114" s="859"/>
      <c r="AF114" s="860">
        <v>39006</v>
      </c>
      <c r="AG114" s="858"/>
      <c r="AH114" s="858"/>
      <c r="AI114" s="858"/>
      <c r="AJ114" s="859"/>
      <c r="AK114" s="860">
        <v>37426</v>
      </c>
      <c r="AL114" s="858"/>
      <c r="AM114" s="858"/>
      <c r="AN114" s="858"/>
      <c r="AO114" s="859"/>
      <c r="AP114" s="905">
        <v>1.4</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729738</v>
      </c>
      <c r="BR114" s="895"/>
      <c r="BS114" s="895"/>
      <c r="BT114" s="895"/>
      <c r="BU114" s="895"/>
      <c r="BV114" s="895">
        <v>735049</v>
      </c>
      <c r="BW114" s="895"/>
      <c r="BX114" s="895"/>
      <c r="BY114" s="895"/>
      <c r="BZ114" s="895"/>
      <c r="CA114" s="895">
        <v>716765</v>
      </c>
      <c r="CB114" s="895"/>
      <c r="CC114" s="895"/>
      <c r="CD114" s="895"/>
      <c r="CE114" s="895"/>
      <c r="CF114" s="956">
        <v>26.9</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433</v>
      </c>
      <c r="DM114" s="858"/>
      <c r="DN114" s="858"/>
      <c r="DO114" s="858"/>
      <c r="DP114" s="859"/>
      <c r="DQ114" s="860" t="s">
        <v>433</v>
      </c>
      <c r="DR114" s="858"/>
      <c r="DS114" s="858"/>
      <c r="DT114" s="858"/>
      <c r="DU114" s="859"/>
      <c r="DV114" s="905" t="s">
        <v>434</v>
      </c>
      <c r="DW114" s="906"/>
      <c r="DX114" s="906"/>
      <c r="DY114" s="906"/>
      <c r="DZ114" s="907"/>
    </row>
    <row r="115" spans="1:130" s="242"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22840</v>
      </c>
      <c r="AB115" s="1004"/>
      <c r="AC115" s="1004"/>
      <c r="AD115" s="1004"/>
      <c r="AE115" s="1005"/>
      <c r="AF115" s="1006">
        <v>43437</v>
      </c>
      <c r="AG115" s="1004"/>
      <c r="AH115" s="1004"/>
      <c r="AI115" s="1004"/>
      <c r="AJ115" s="1005"/>
      <c r="AK115" s="1006">
        <v>21542</v>
      </c>
      <c r="AL115" s="1004"/>
      <c r="AM115" s="1004"/>
      <c r="AN115" s="1004"/>
      <c r="AO115" s="1005"/>
      <c r="AP115" s="1007">
        <v>0.8</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386</v>
      </c>
      <c r="BR115" s="895"/>
      <c r="BS115" s="895"/>
      <c r="BT115" s="895"/>
      <c r="BU115" s="895"/>
      <c r="BV115" s="895" t="s">
        <v>434</v>
      </c>
      <c r="BW115" s="895"/>
      <c r="BX115" s="895"/>
      <c r="BY115" s="895"/>
      <c r="BZ115" s="895"/>
      <c r="CA115" s="895" t="s">
        <v>433</v>
      </c>
      <c r="CB115" s="895"/>
      <c r="CC115" s="895"/>
      <c r="CD115" s="895"/>
      <c r="CE115" s="895"/>
      <c r="CF115" s="956" t="s">
        <v>434</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434</v>
      </c>
      <c r="DM115" s="858"/>
      <c r="DN115" s="858"/>
      <c r="DO115" s="858"/>
      <c r="DP115" s="859"/>
      <c r="DQ115" s="860" t="s">
        <v>434</v>
      </c>
      <c r="DR115" s="858"/>
      <c r="DS115" s="858"/>
      <c r="DT115" s="858"/>
      <c r="DU115" s="859"/>
      <c r="DV115" s="905" t="s">
        <v>386</v>
      </c>
      <c r="DW115" s="906"/>
      <c r="DX115" s="906"/>
      <c r="DY115" s="906"/>
      <c r="DZ115" s="907"/>
    </row>
    <row r="116" spans="1:130" s="242"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386</v>
      </c>
      <c r="AB116" s="858"/>
      <c r="AC116" s="858"/>
      <c r="AD116" s="858"/>
      <c r="AE116" s="859"/>
      <c r="AF116" s="860" t="s">
        <v>434</v>
      </c>
      <c r="AG116" s="858"/>
      <c r="AH116" s="858"/>
      <c r="AI116" s="858"/>
      <c r="AJ116" s="859"/>
      <c r="AK116" s="860" t="s">
        <v>434</v>
      </c>
      <c r="AL116" s="858"/>
      <c r="AM116" s="858"/>
      <c r="AN116" s="858"/>
      <c r="AO116" s="859"/>
      <c r="AP116" s="905" t="s">
        <v>386</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386</v>
      </c>
      <c r="BR116" s="895"/>
      <c r="BS116" s="895"/>
      <c r="BT116" s="895"/>
      <c r="BU116" s="895"/>
      <c r="BV116" s="895" t="s">
        <v>434</v>
      </c>
      <c r="BW116" s="895"/>
      <c r="BX116" s="895"/>
      <c r="BY116" s="895"/>
      <c r="BZ116" s="895"/>
      <c r="CA116" s="895" t="s">
        <v>434</v>
      </c>
      <c r="CB116" s="895"/>
      <c r="CC116" s="895"/>
      <c r="CD116" s="895"/>
      <c r="CE116" s="895"/>
      <c r="CF116" s="956" t="s">
        <v>434</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19168</v>
      </c>
      <c r="DH116" s="858"/>
      <c r="DI116" s="858"/>
      <c r="DJ116" s="858"/>
      <c r="DK116" s="859"/>
      <c r="DL116" s="860">
        <v>12459</v>
      </c>
      <c r="DM116" s="858"/>
      <c r="DN116" s="858"/>
      <c r="DO116" s="858"/>
      <c r="DP116" s="859"/>
      <c r="DQ116" s="860">
        <v>3256</v>
      </c>
      <c r="DR116" s="858"/>
      <c r="DS116" s="858"/>
      <c r="DT116" s="858"/>
      <c r="DU116" s="859"/>
      <c r="DV116" s="905">
        <v>0.1</v>
      </c>
      <c r="DW116" s="906"/>
      <c r="DX116" s="906"/>
      <c r="DY116" s="906"/>
      <c r="DZ116" s="907"/>
    </row>
    <row r="117" spans="1:130" s="242"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754773</v>
      </c>
      <c r="AB117" s="990"/>
      <c r="AC117" s="990"/>
      <c r="AD117" s="990"/>
      <c r="AE117" s="991"/>
      <c r="AF117" s="992">
        <v>805054</v>
      </c>
      <c r="AG117" s="990"/>
      <c r="AH117" s="990"/>
      <c r="AI117" s="990"/>
      <c r="AJ117" s="991"/>
      <c r="AK117" s="992">
        <v>768628</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407</v>
      </c>
      <c r="BR117" s="895"/>
      <c r="BS117" s="895"/>
      <c r="BT117" s="895"/>
      <c r="BU117" s="895"/>
      <c r="BV117" s="895" t="s">
        <v>407</v>
      </c>
      <c r="BW117" s="895"/>
      <c r="BX117" s="895"/>
      <c r="BY117" s="895"/>
      <c r="BZ117" s="895"/>
      <c r="CA117" s="895" t="s">
        <v>407</v>
      </c>
      <c r="CB117" s="895"/>
      <c r="CC117" s="895"/>
      <c r="CD117" s="895"/>
      <c r="CE117" s="895"/>
      <c r="CF117" s="956" t="s">
        <v>434</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407</v>
      </c>
      <c r="DH117" s="858"/>
      <c r="DI117" s="858"/>
      <c r="DJ117" s="858"/>
      <c r="DK117" s="859"/>
      <c r="DL117" s="860" t="s">
        <v>386</v>
      </c>
      <c r="DM117" s="858"/>
      <c r="DN117" s="858"/>
      <c r="DO117" s="858"/>
      <c r="DP117" s="859"/>
      <c r="DQ117" s="860" t="s">
        <v>407</v>
      </c>
      <c r="DR117" s="858"/>
      <c r="DS117" s="858"/>
      <c r="DT117" s="858"/>
      <c r="DU117" s="859"/>
      <c r="DV117" s="905" t="s">
        <v>434</v>
      </c>
      <c r="DW117" s="906"/>
      <c r="DX117" s="906"/>
      <c r="DY117" s="906"/>
      <c r="DZ117" s="907"/>
    </row>
    <row r="118" spans="1:130" s="242"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302</v>
      </c>
      <c r="AG118" s="983"/>
      <c r="AH118" s="983"/>
      <c r="AI118" s="983"/>
      <c r="AJ118" s="984"/>
      <c r="AK118" s="985" t="s">
        <v>301</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386</v>
      </c>
      <c r="BR118" s="926"/>
      <c r="BS118" s="926"/>
      <c r="BT118" s="926"/>
      <c r="BU118" s="926"/>
      <c r="BV118" s="926" t="s">
        <v>386</v>
      </c>
      <c r="BW118" s="926"/>
      <c r="BX118" s="926"/>
      <c r="BY118" s="926"/>
      <c r="BZ118" s="926"/>
      <c r="CA118" s="926" t="s">
        <v>386</v>
      </c>
      <c r="CB118" s="926"/>
      <c r="CC118" s="926"/>
      <c r="CD118" s="926"/>
      <c r="CE118" s="926"/>
      <c r="CF118" s="956" t="s">
        <v>386</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386</v>
      </c>
      <c r="DH118" s="858"/>
      <c r="DI118" s="858"/>
      <c r="DJ118" s="858"/>
      <c r="DK118" s="859"/>
      <c r="DL118" s="860" t="s">
        <v>386</v>
      </c>
      <c r="DM118" s="858"/>
      <c r="DN118" s="858"/>
      <c r="DO118" s="858"/>
      <c r="DP118" s="859"/>
      <c r="DQ118" s="860" t="s">
        <v>386</v>
      </c>
      <c r="DR118" s="858"/>
      <c r="DS118" s="858"/>
      <c r="DT118" s="858"/>
      <c r="DU118" s="859"/>
      <c r="DV118" s="905" t="s">
        <v>386</v>
      </c>
      <c r="DW118" s="906"/>
      <c r="DX118" s="906"/>
      <c r="DY118" s="906"/>
      <c r="DZ118" s="907"/>
    </row>
    <row r="119" spans="1:130" s="242"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386</v>
      </c>
      <c r="AB119" s="976"/>
      <c r="AC119" s="976"/>
      <c r="AD119" s="976"/>
      <c r="AE119" s="977"/>
      <c r="AF119" s="978" t="s">
        <v>386</v>
      </c>
      <c r="AG119" s="976"/>
      <c r="AH119" s="976"/>
      <c r="AI119" s="976"/>
      <c r="AJ119" s="977"/>
      <c r="AK119" s="978" t="s">
        <v>386</v>
      </c>
      <c r="AL119" s="976"/>
      <c r="AM119" s="976"/>
      <c r="AN119" s="976"/>
      <c r="AO119" s="977"/>
      <c r="AP119" s="979" t="s">
        <v>386</v>
      </c>
      <c r="AQ119" s="980"/>
      <c r="AR119" s="980"/>
      <c r="AS119" s="980"/>
      <c r="AT119" s="981"/>
      <c r="AU119" s="1019"/>
      <c r="AV119" s="1020"/>
      <c r="AW119" s="1020"/>
      <c r="AX119" s="1020"/>
      <c r="AY119" s="1020"/>
      <c r="AZ119" s="273" t="s">
        <v>184</v>
      </c>
      <c r="BA119" s="273"/>
      <c r="BB119" s="273"/>
      <c r="BC119" s="273"/>
      <c r="BD119" s="273"/>
      <c r="BE119" s="273"/>
      <c r="BF119" s="273"/>
      <c r="BG119" s="273"/>
      <c r="BH119" s="273"/>
      <c r="BI119" s="273"/>
      <c r="BJ119" s="273"/>
      <c r="BK119" s="273"/>
      <c r="BL119" s="273"/>
      <c r="BM119" s="273"/>
      <c r="BN119" s="273"/>
      <c r="BO119" s="958" t="s">
        <v>459</v>
      </c>
      <c r="BP119" s="959"/>
      <c r="BQ119" s="963">
        <v>7570462</v>
      </c>
      <c r="BR119" s="926"/>
      <c r="BS119" s="926"/>
      <c r="BT119" s="926"/>
      <c r="BU119" s="926"/>
      <c r="BV119" s="926">
        <v>7037709</v>
      </c>
      <c r="BW119" s="926"/>
      <c r="BX119" s="926"/>
      <c r="BY119" s="926"/>
      <c r="BZ119" s="926"/>
      <c r="CA119" s="926">
        <v>6475723</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830563</v>
      </c>
      <c r="DH119" s="841"/>
      <c r="DI119" s="841"/>
      <c r="DJ119" s="841"/>
      <c r="DK119" s="842"/>
      <c r="DL119" s="843">
        <v>276167</v>
      </c>
      <c r="DM119" s="841"/>
      <c r="DN119" s="841"/>
      <c r="DO119" s="841"/>
      <c r="DP119" s="842"/>
      <c r="DQ119" s="843">
        <v>51542</v>
      </c>
      <c r="DR119" s="841"/>
      <c r="DS119" s="841"/>
      <c r="DT119" s="841"/>
      <c r="DU119" s="842"/>
      <c r="DV119" s="929">
        <v>1.9</v>
      </c>
      <c r="DW119" s="930"/>
      <c r="DX119" s="930"/>
      <c r="DY119" s="930"/>
      <c r="DZ119" s="931"/>
    </row>
    <row r="120" spans="1:130" s="242"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386</v>
      </c>
      <c r="AB120" s="858"/>
      <c r="AC120" s="858"/>
      <c r="AD120" s="858"/>
      <c r="AE120" s="859"/>
      <c r="AF120" s="860" t="s">
        <v>461</v>
      </c>
      <c r="AG120" s="858"/>
      <c r="AH120" s="858"/>
      <c r="AI120" s="858"/>
      <c r="AJ120" s="859"/>
      <c r="AK120" s="860" t="s">
        <v>433</v>
      </c>
      <c r="AL120" s="858"/>
      <c r="AM120" s="858"/>
      <c r="AN120" s="858"/>
      <c r="AO120" s="859"/>
      <c r="AP120" s="905" t="s">
        <v>407</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2256720</v>
      </c>
      <c r="BR120" s="923"/>
      <c r="BS120" s="923"/>
      <c r="BT120" s="923"/>
      <c r="BU120" s="923"/>
      <c r="BV120" s="923">
        <v>2222717</v>
      </c>
      <c r="BW120" s="923"/>
      <c r="BX120" s="923"/>
      <c r="BY120" s="923"/>
      <c r="BZ120" s="923"/>
      <c r="CA120" s="923">
        <v>1832450</v>
      </c>
      <c r="CB120" s="923"/>
      <c r="CC120" s="923"/>
      <c r="CD120" s="923"/>
      <c r="CE120" s="923"/>
      <c r="CF120" s="947">
        <v>68.8</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841104</v>
      </c>
      <c r="DH120" s="923"/>
      <c r="DI120" s="923"/>
      <c r="DJ120" s="923"/>
      <c r="DK120" s="923"/>
      <c r="DL120" s="923">
        <v>787056</v>
      </c>
      <c r="DM120" s="923"/>
      <c r="DN120" s="923"/>
      <c r="DO120" s="923"/>
      <c r="DP120" s="923"/>
      <c r="DQ120" s="923">
        <v>519528</v>
      </c>
      <c r="DR120" s="923"/>
      <c r="DS120" s="923"/>
      <c r="DT120" s="923"/>
      <c r="DU120" s="923"/>
      <c r="DV120" s="924">
        <v>19.5</v>
      </c>
      <c r="DW120" s="924"/>
      <c r="DX120" s="924"/>
      <c r="DY120" s="924"/>
      <c r="DZ120" s="925"/>
    </row>
    <row r="121" spans="1:130" s="242"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467</v>
      </c>
      <c r="AB121" s="858"/>
      <c r="AC121" s="858"/>
      <c r="AD121" s="858"/>
      <c r="AE121" s="859"/>
      <c r="AF121" s="860" t="s">
        <v>468</v>
      </c>
      <c r="AG121" s="858"/>
      <c r="AH121" s="858"/>
      <c r="AI121" s="858"/>
      <c r="AJ121" s="859"/>
      <c r="AK121" s="860" t="s">
        <v>469</v>
      </c>
      <c r="AL121" s="858"/>
      <c r="AM121" s="858"/>
      <c r="AN121" s="858"/>
      <c r="AO121" s="859"/>
      <c r="AP121" s="905" t="s">
        <v>433</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2861</v>
      </c>
      <c r="BR121" s="895"/>
      <c r="BS121" s="895"/>
      <c r="BT121" s="895"/>
      <c r="BU121" s="895"/>
      <c r="BV121" s="895">
        <v>1948</v>
      </c>
      <c r="BW121" s="895"/>
      <c r="BX121" s="895"/>
      <c r="BY121" s="895"/>
      <c r="BZ121" s="895"/>
      <c r="CA121" s="895" t="s">
        <v>461</v>
      </c>
      <c r="CB121" s="895"/>
      <c r="CC121" s="895"/>
      <c r="CD121" s="895"/>
      <c r="CE121" s="895"/>
      <c r="CF121" s="956" t="s">
        <v>469</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v>30283</v>
      </c>
      <c r="DH121" s="895"/>
      <c r="DI121" s="895"/>
      <c r="DJ121" s="895"/>
      <c r="DK121" s="895"/>
      <c r="DL121" s="895">
        <v>25672</v>
      </c>
      <c r="DM121" s="895"/>
      <c r="DN121" s="895"/>
      <c r="DO121" s="895"/>
      <c r="DP121" s="895"/>
      <c r="DQ121" s="895">
        <v>21340</v>
      </c>
      <c r="DR121" s="895"/>
      <c r="DS121" s="895"/>
      <c r="DT121" s="895"/>
      <c r="DU121" s="895"/>
      <c r="DV121" s="872">
        <v>0.8</v>
      </c>
      <c r="DW121" s="872"/>
      <c r="DX121" s="872"/>
      <c r="DY121" s="872"/>
      <c r="DZ121" s="873"/>
    </row>
    <row r="122" spans="1:130" s="242"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386</v>
      </c>
      <c r="AB122" s="858"/>
      <c r="AC122" s="858"/>
      <c r="AD122" s="858"/>
      <c r="AE122" s="859"/>
      <c r="AF122" s="860" t="s">
        <v>472</v>
      </c>
      <c r="AG122" s="858"/>
      <c r="AH122" s="858"/>
      <c r="AI122" s="858"/>
      <c r="AJ122" s="859"/>
      <c r="AK122" s="860" t="s">
        <v>468</v>
      </c>
      <c r="AL122" s="858"/>
      <c r="AM122" s="858"/>
      <c r="AN122" s="858"/>
      <c r="AO122" s="859"/>
      <c r="AP122" s="905" t="s">
        <v>467</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7049244</v>
      </c>
      <c r="BR122" s="926"/>
      <c r="BS122" s="926"/>
      <c r="BT122" s="926"/>
      <c r="BU122" s="926"/>
      <c r="BV122" s="926">
        <v>6412352</v>
      </c>
      <c r="BW122" s="926"/>
      <c r="BX122" s="926"/>
      <c r="BY122" s="926"/>
      <c r="BZ122" s="926"/>
      <c r="CA122" s="926">
        <v>6323034</v>
      </c>
      <c r="CB122" s="926"/>
      <c r="CC122" s="926"/>
      <c r="CD122" s="926"/>
      <c r="CE122" s="926"/>
      <c r="CF122" s="927">
        <v>237.5</v>
      </c>
      <c r="CG122" s="928"/>
      <c r="CH122" s="928"/>
      <c r="CI122" s="928"/>
      <c r="CJ122" s="928"/>
      <c r="CK122" s="950"/>
      <c r="CL122" s="936"/>
      <c r="CM122" s="936"/>
      <c r="CN122" s="936"/>
      <c r="CO122" s="937"/>
      <c r="CP122" s="916" t="s">
        <v>474</v>
      </c>
      <c r="CQ122" s="917"/>
      <c r="CR122" s="917"/>
      <c r="CS122" s="917"/>
      <c r="CT122" s="917"/>
      <c r="CU122" s="917"/>
      <c r="CV122" s="917"/>
      <c r="CW122" s="917"/>
      <c r="CX122" s="917"/>
      <c r="CY122" s="917"/>
      <c r="CZ122" s="917"/>
      <c r="DA122" s="917"/>
      <c r="DB122" s="917"/>
      <c r="DC122" s="917"/>
      <c r="DD122" s="917"/>
      <c r="DE122" s="917"/>
      <c r="DF122" s="918"/>
      <c r="DG122" s="894" t="s">
        <v>433</v>
      </c>
      <c r="DH122" s="895"/>
      <c r="DI122" s="895"/>
      <c r="DJ122" s="895"/>
      <c r="DK122" s="895"/>
      <c r="DL122" s="895" t="s">
        <v>407</v>
      </c>
      <c r="DM122" s="895"/>
      <c r="DN122" s="895"/>
      <c r="DO122" s="895"/>
      <c r="DP122" s="895"/>
      <c r="DQ122" s="895" t="s">
        <v>475</v>
      </c>
      <c r="DR122" s="895"/>
      <c r="DS122" s="895"/>
      <c r="DT122" s="895"/>
      <c r="DU122" s="895"/>
      <c r="DV122" s="872" t="s">
        <v>469</v>
      </c>
      <c r="DW122" s="872"/>
      <c r="DX122" s="872"/>
      <c r="DY122" s="872"/>
      <c r="DZ122" s="873"/>
    </row>
    <row r="123" spans="1:130" s="242"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468</v>
      </c>
      <c r="AB123" s="858"/>
      <c r="AC123" s="858"/>
      <c r="AD123" s="858"/>
      <c r="AE123" s="859"/>
      <c r="AF123" s="860" t="s">
        <v>386</v>
      </c>
      <c r="AG123" s="858"/>
      <c r="AH123" s="858"/>
      <c r="AI123" s="858"/>
      <c r="AJ123" s="859"/>
      <c r="AK123" s="860" t="s">
        <v>469</v>
      </c>
      <c r="AL123" s="858"/>
      <c r="AM123" s="858"/>
      <c r="AN123" s="858"/>
      <c r="AO123" s="859"/>
      <c r="AP123" s="905" t="s">
        <v>475</v>
      </c>
      <c r="AQ123" s="906"/>
      <c r="AR123" s="906"/>
      <c r="AS123" s="906"/>
      <c r="AT123" s="907"/>
      <c r="AU123" s="970"/>
      <c r="AV123" s="971"/>
      <c r="AW123" s="971"/>
      <c r="AX123" s="971"/>
      <c r="AY123" s="971"/>
      <c r="AZ123" s="273" t="s">
        <v>184</v>
      </c>
      <c r="BA123" s="273"/>
      <c r="BB123" s="273"/>
      <c r="BC123" s="273"/>
      <c r="BD123" s="273"/>
      <c r="BE123" s="273"/>
      <c r="BF123" s="273"/>
      <c r="BG123" s="273"/>
      <c r="BH123" s="273"/>
      <c r="BI123" s="273"/>
      <c r="BJ123" s="273"/>
      <c r="BK123" s="273"/>
      <c r="BL123" s="273"/>
      <c r="BM123" s="273"/>
      <c r="BN123" s="273"/>
      <c r="BO123" s="958" t="s">
        <v>476</v>
      </c>
      <c r="BP123" s="959"/>
      <c r="BQ123" s="913">
        <v>9308825</v>
      </c>
      <c r="BR123" s="914"/>
      <c r="BS123" s="914"/>
      <c r="BT123" s="914"/>
      <c r="BU123" s="914"/>
      <c r="BV123" s="914">
        <v>8637017</v>
      </c>
      <c r="BW123" s="914"/>
      <c r="BX123" s="914"/>
      <c r="BY123" s="914"/>
      <c r="BZ123" s="914"/>
      <c r="CA123" s="914">
        <v>8155484</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469</v>
      </c>
      <c r="DH123" s="858"/>
      <c r="DI123" s="858"/>
      <c r="DJ123" s="858"/>
      <c r="DK123" s="859"/>
      <c r="DL123" s="860" t="s">
        <v>407</v>
      </c>
      <c r="DM123" s="858"/>
      <c r="DN123" s="858"/>
      <c r="DO123" s="858"/>
      <c r="DP123" s="859"/>
      <c r="DQ123" s="860" t="s">
        <v>433</v>
      </c>
      <c r="DR123" s="858"/>
      <c r="DS123" s="858"/>
      <c r="DT123" s="858"/>
      <c r="DU123" s="859"/>
      <c r="DV123" s="905" t="s">
        <v>478</v>
      </c>
      <c r="DW123" s="906"/>
      <c r="DX123" s="906"/>
      <c r="DY123" s="906"/>
      <c r="DZ123" s="907"/>
    </row>
    <row r="124" spans="1:130" s="242"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407</v>
      </c>
      <c r="AB124" s="858"/>
      <c r="AC124" s="858"/>
      <c r="AD124" s="858"/>
      <c r="AE124" s="859"/>
      <c r="AF124" s="860" t="s">
        <v>469</v>
      </c>
      <c r="AG124" s="858"/>
      <c r="AH124" s="858"/>
      <c r="AI124" s="858"/>
      <c r="AJ124" s="859"/>
      <c r="AK124" s="860" t="s">
        <v>468</v>
      </c>
      <c r="AL124" s="858"/>
      <c r="AM124" s="858"/>
      <c r="AN124" s="858"/>
      <c r="AO124" s="859"/>
      <c r="AP124" s="905" t="s">
        <v>461</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407</v>
      </c>
      <c r="BR124" s="912"/>
      <c r="BS124" s="912"/>
      <c r="BT124" s="912"/>
      <c r="BU124" s="912"/>
      <c r="BV124" s="912" t="s">
        <v>461</v>
      </c>
      <c r="BW124" s="912"/>
      <c r="BX124" s="912"/>
      <c r="BY124" s="912"/>
      <c r="BZ124" s="912"/>
      <c r="CA124" s="912" t="s">
        <v>407</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469</v>
      </c>
      <c r="DH124" s="841"/>
      <c r="DI124" s="841"/>
      <c r="DJ124" s="841"/>
      <c r="DK124" s="842"/>
      <c r="DL124" s="843" t="s">
        <v>461</v>
      </c>
      <c r="DM124" s="841"/>
      <c r="DN124" s="841"/>
      <c r="DO124" s="841"/>
      <c r="DP124" s="842"/>
      <c r="DQ124" s="843" t="s">
        <v>433</v>
      </c>
      <c r="DR124" s="841"/>
      <c r="DS124" s="841"/>
      <c r="DT124" s="841"/>
      <c r="DU124" s="842"/>
      <c r="DV124" s="929" t="s">
        <v>433</v>
      </c>
      <c r="DW124" s="930"/>
      <c r="DX124" s="930"/>
      <c r="DY124" s="930"/>
      <c r="DZ124" s="931"/>
    </row>
    <row r="125" spans="1:130" s="242"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472</v>
      </c>
      <c r="AB125" s="858"/>
      <c r="AC125" s="858"/>
      <c r="AD125" s="858"/>
      <c r="AE125" s="859"/>
      <c r="AF125" s="860" t="s">
        <v>461</v>
      </c>
      <c r="AG125" s="858"/>
      <c r="AH125" s="858"/>
      <c r="AI125" s="858"/>
      <c r="AJ125" s="859"/>
      <c r="AK125" s="860" t="s">
        <v>468</v>
      </c>
      <c r="AL125" s="858"/>
      <c r="AM125" s="858"/>
      <c r="AN125" s="858"/>
      <c r="AO125" s="859"/>
      <c r="AP125" s="905" t="s">
        <v>433</v>
      </c>
      <c r="AQ125" s="906"/>
      <c r="AR125" s="906"/>
      <c r="AS125" s="906"/>
      <c r="AT125" s="907"/>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483</v>
      </c>
      <c r="DH125" s="923"/>
      <c r="DI125" s="923"/>
      <c r="DJ125" s="923"/>
      <c r="DK125" s="923"/>
      <c r="DL125" s="923" t="s">
        <v>469</v>
      </c>
      <c r="DM125" s="923"/>
      <c r="DN125" s="923"/>
      <c r="DO125" s="923"/>
      <c r="DP125" s="923"/>
      <c r="DQ125" s="923" t="s">
        <v>469</v>
      </c>
      <c r="DR125" s="923"/>
      <c r="DS125" s="923"/>
      <c r="DT125" s="923"/>
      <c r="DU125" s="923"/>
      <c r="DV125" s="924" t="s">
        <v>386</v>
      </c>
      <c r="DW125" s="924"/>
      <c r="DX125" s="924"/>
      <c r="DY125" s="924"/>
      <c r="DZ125" s="925"/>
    </row>
    <row r="126" spans="1:130" s="242"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467</v>
      </c>
      <c r="AB126" s="858"/>
      <c r="AC126" s="858"/>
      <c r="AD126" s="858"/>
      <c r="AE126" s="859"/>
      <c r="AF126" s="860" t="s">
        <v>433</v>
      </c>
      <c r="AG126" s="858"/>
      <c r="AH126" s="858"/>
      <c r="AI126" s="858"/>
      <c r="AJ126" s="859"/>
      <c r="AK126" s="860" t="s">
        <v>407</v>
      </c>
      <c r="AL126" s="858"/>
      <c r="AM126" s="858"/>
      <c r="AN126" s="858"/>
      <c r="AO126" s="859"/>
      <c r="AP126" s="905" t="s">
        <v>407</v>
      </c>
      <c r="AQ126" s="906"/>
      <c r="AR126" s="906"/>
      <c r="AS126" s="906"/>
      <c r="AT126" s="907"/>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t="s">
        <v>475</v>
      </c>
      <c r="DH126" s="895"/>
      <c r="DI126" s="895"/>
      <c r="DJ126" s="895"/>
      <c r="DK126" s="895"/>
      <c r="DL126" s="895" t="s">
        <v>467</v>
      </c>
      <c r="DM126" s="895"/>
      <c r="DN126" s="895"/>
      <c r="DO126" s="895"/>
      <c r="DP126" s="895"/>
      <c r="DQ126" s="895" t="s">
        <v>386</v>
      </c>
      <c r="DR126" s="895"/>
      <c r="DS126" s="895"/>
      <c r="DT126" s="895"/>
      <c r="DU126" s="895"/>
      <c r="DV126" s="872" t="s">
        <v>468</v>
      </c>
      <c r="DW126" s="872"/>
      <c r="DX126" s="872"/>
      <c r="DY126" s="872"/>
      <c r="DZ126" s="873"/>
    </row>
    <row r="127" spans="1:130" s="242"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22840</v>
      </c>
      <c r="AB127" s="858"/>
      <c r="AC127" s="858"/>
      <c r="AD127" s="858"/>
      <c r="AE127" s="859"/>
      <c r="AF127" s="860">
        <v>43437</v>
      </c>
      <c r="AG127" s="858"/>
      <c r="AH127" s="858"/>
      <c r="AI127" s="858"/>
      <c r="AJ127" s="859"/>
      <c r="AK127" s="860">
        <v>21542</v>
      </c>
      <c r="AL127" s="858"/>
      <c r="AM127" s="858"/>
      <c r="AN127" s="858"/>
      <c r="AO127" s="859"/>
      <c r="AP127" s="905">
        <v>0.8</v>
      </c>
      <c r="AQ127" s="906"/>
      <c r="AR127" s="906"/>
      <c r="AS127" s="906"/>
      <c r="AT127" s="907"/>
      <c r="AU127" s="278"/>
      <c r="AV127" s="278"/>
      <c r="AW127" s="278"/>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78"/>
      <c r="CB127" s="278"/>
      <c r="CC127" s="278"/>
      <c r="CD127" s="279"/>
      <c r="CE127" s="279"/>
      <c r="CF127" s="279"/>
      <c r="CG127" s="276"/>
      <c r="CH127" s="276"/>
      <c r="CI127" s="276"/>
      <c r="CJ127" s="277"/>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407</v>
      </c>
      <c r="DH127" s="895"/>
      <c r="DI127" s="895"/>
      <c r="DJ127" s="895"/>
      <c r="DK127" s="895"/>
      <c r="DL127" s="895" t="s">
        <v>467</v>
      </c>
      <c r="DM127" s="895"/>
      <c r="DN127" s="895"/>
      <c r="DO127" s="895"/>
      <c r="DP127" s="895"/>
      <c r="DQ127" s="895" t="s">
        <v>407</v>
      </c>
      <c r="DR127" s="895"/>
      <c r="DS127" s="895"/>
      <c r="DT127" s="895"/>
      <c r="DU127" s="895"/>
      <c r="DV127" s="872" t="s">
        <v>469</v>
      </c>
      <c r="DW127" s="872"/>
      <c r="DX127" s="872"/>
      <c r="DY127" s="872"/>
      <c r="DZ127" s="873"/>
    </row>
    <row r="128" spans="1:130" s="242"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9000</v>
      </c>
      <c r="AB128" s="879"/>
      <c r="AC128" s="879"/>
      <c r="AD128" s="879"/>
      <c r="AE128" s="880"/>
      <c r="AF128" s="881" t="s">
        <v>468</v>
      </c>
      <c r="AG128" s="879"/>
      <c r="AH128" s="879"/>
      <c r="AI128" s="879"/>
      <c r="AJ128" s="880"/>
      <c r="AK128" s="881" t="s">
        <v>469</v>
      </c>
      <c r="AL128" s="879"/>
      <c r="AM128" s="879"/>
      <c r="AN128" s="879"/>
      <c r="AO128" s="880"/>
      <c r="AP128" s="882"/>
      <c r="AQ128" s="883"/>
      <c r="AR128" s="883"/>
      <c r="AS128" s="883"/>
      <c r="AT128" s="884"/>
      <c r="AU128" s="278"/>
      <c r="AV128" s="278"/>
      <c r="AW128" s="278"/>
      <c r="AX128" s="885" t="s">
        <v>493</v>
      </c>
      <c r="AY128" s="886"/>
      <c r="AZ128" s="886"/>
      <c r="BA128" s="886"/>
      <c r="BB128" s="886"/>
      <c r="BC128" s="886"/>
      <c r="BD128" s="886"/>
      <c r="BE128" s="887"/>
      <c r="BF128" s="864" t="s">
        <v>461</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79"/>
      <c r="CB128" s="279"/>
      <c r="CC128" s="279"/>
      <c r="CD128" s="279"/>
      <c r="CE128" s="279"/>
      <c r="CF128" s="279"/>
      <c r="CG128" s="276"/>
      <c r="CH128" s="276"/>
      <c r="CI128" s="276"/>
      <c r="CJ128" s="277"/>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468</v>
      </c>
      <c r="DH128" s="869"/>
      <c r="DI128" s="869"/>
      <c r="DJ128" s="869"/>
      <c r="DK128" s="869"/>
      <c r="DL128" s="869" t="s">
        <v>461</v>
      </c>
      <c r="DM128" s="869"/>
      <c r="DN128" s="869"/>
      <c r="DO128" s="869"/>
      <c r="DP128" s="869"/>
      <c r="DQ128" s="869" t="s">
        <v>469</v>
      </c>
      <c r="DR128" s="869"/>
      <c r="DS128" s="869"/>
      <c r="DT128" s="869"/>
      <c r="DU128" s="869"/>
      <c r="DV128" s="870" t="s">
        <v>407</v>
      </c>
      <c r="DW128" s="870"/>
      <c r="DX128" s="870"/>
      <c r="DY128" s="870"/>
      <c r="DZ128" s="871"/>
    </row>
    <row r="129" spans="1:131" s="242"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3131543</v>
      </c>
      <c r="AB129" s="858"/>
      <c r="AC129" s="858"/>
      <c r="AD129" s="858"/>
      <c r="AE129" s="859"/>
      <c r="AF129" s="860">
        <v>3133379</v>
      </c>
      <c r="AG129" s="858"/>
      <c r="AH129" s="858"/>
      <c r="AI129" s="858"/>
      <c r="AJ129" s="859"/>
      <c r="AK129" s="860">
        <v>3167206</v>
      </c>
      <c r="AL129" s="858"/>
      <c r="AM129" s="858"/>
      <c r="AN129" s="858"/>
      <c r="AO129" s="859"/>
      <c r="AP129" s="861"/>
      <c r="AQ129" s="862"/>
      <c r="AR129" s="862"/>
      <c r="AS129" s="862"/>
      <c r="AT129" s="863"/>
      <c r="AU129" s="280"/>
      <c r="AV129" s="280"/>
      <c r="AW129" s="280"/>
      <c r="AX129" s="827" t="s">
        <v>496</v>
      </c>
      <c r="AY129" s="828"/>
      <c r="AZ129" s="828"/>
      <c r="BA129" s="828"/>
      <c r="BB129" s="828"/>
      <c r="BC129" s="828"/>
      <c r="BD129" s="828"/>
      <c r="BE129" s="829"/>
      <c r="BF129" s="847" t="s">
        <v>407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490120</v>
      </c>
      <c r="AB130" s="858"/>
      <c r="AC130" s="858"/>
      <c r="AD130" s="858"/>
      <c r="AE130" s="859"/>
      <c r="AF130" s="860">
        <v>495990</v>
      </c>
      <c r="AG130" s="858"/>
      <c r="AH130" s="858"/>
      <c r="AI130" s="858"/>
      <c r="AJ130" s="859"/>
      <c r="AK130" s="860">
        <v>504489</v>
      </c>
      <c r="AL130" s="858"/>
      <c r="AM130" s="858"/>
      <c r="AN130" s="858"/>
      <c r="AO130" s="859"/>
      <c r="AP130" s="861"/>
      <c r="AQ130" s="862"/>
      <c r="AR130" s="862"/>
      <c r="AS130" s="862"/>
      <c r="AT130" s="863"/>
      <c r="AU130" s="280"/>
      <c r="AV130" s="280"/>
      <c r="AW130" s="280"/>
      <c r="AX130" s="827" t="s">
        <v>499</v>
      </c>
      <c r="AY130" s="828"/>
      <c r="AZ130" s="828"/>
      <c r="BA130" s="828"/>
      <c r="BB130" s="828"/>
      <c r="BC130" s="828"/>
      <c r="BD130" s="828"/>
      <c r="BE130" s="829"/>
      <c r="BF130" s="830">
        <v>10.4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2641423</v>
      </c>
      <c r="AB131" s="841"/>
      <c r="AC131" s="841"/>
      <c r="AD131" s="841"/>
      <c r="AE131" s="842"/>
      <c r="AF131" s="843">
        <v>2637389</v>
      </c>
      <c r="AG131" s="841"/>
      <c r="AH131" s="841"/>
      <c r="AI131" s="841"/>
      <c r="AJ131" s="842"/>
      <c r="AK131" s="843">
        <v>2662717</v>
      </c>
      <c r="AL131" s="841"/>
      <c r="AM131" s="841"/>
      <c r="AN131" s="841"/>
      <c r="AO131" s="842"/>
      <c r="AP131" s="844"/>
      <c r="AQ131" s="845"/>
      <c r="AR131" s="845"/>
      <c r="AS131" s="845"/>
      <c r="AT131" s="846"/>
      <c r="AU131" s="280"/>
      <c r="AV131" s="280"/>
      <c r="AW131" s="280"/>
      <c r="AX131" s="805" t="s">
        <v>501</v>
      </c>
      <c r="AY131" s="806"/>
      <c r="AZ131" s="806"/>
      <c r="BA131" s="806"/>
      <c r="BB131" s="806"/>
      <c r="BC131" s="806"/>
      <c r="BD131" s="806"/>
      <c r="BE131" s="807"/>
      <c r="BF131" s="808" t="s">
        <v>469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9.6786088410000009</v>
      </c>
      <c r="AB132" s="821"/>
      <c r="AC132" s="821"/>
      <c r="AD132" s="821"/>
      <c r="AE132" s="822"/>
      <c r="AF132" s="823">
        <v>11.71855953</v>
      </c>
      <c r="AG132" s="821"/>
      <c r="AH132" s="821"/>
      <c r="AI132" s="821"/>
      <c r="AJ132" s="822"/>
      <c r="AK132" s="823">
        <v>9.9199051189999992</v>
      </c>
      <c r="AL132" s="821"/>
      <c r="AM132" s="821"/>
      <c r="AN132" s="821"/>
      <c r="AO132" s="822"/>
      <c r="AP132" s="824"/>
      <c r="AQ132" s="825"/>
      <c r="AR132" s="825"/>
      <c r="AS132" s="825"/>
      <c r="AT132" s="826"/>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6.6</v>
      </c>
      <c r="AB133" s="800"/>
      <c r="AC133" s="800"/>
      <c r="AD133" s="800"/>
      <c r="AE133" s="801"/>
      <c r="AF133" s="799">
        <v>8.8000000000000007</v>
      </c>
      <c r="AG133" s="800"/>
      <c r="AH133" s="800"/>
      <c r="AI133" s="800"/>
      <c r="AJ133" s="801"/>
      <c r="AK133" s="799">
        <v>10.4</v>
      </c>
      <c r="AL133" s="800"/>
      <c r="AM133" s="800"/>
      <c r="AN133" s="800"/>
      <c r="AO133" s="801"/>
      <c r="AP133" s="802"/>
      <c r="AQ133" s="803"/>
      <c r="AR133" s="803"/>
      <c r="AS133" s="803"/>
      <c r="AT133" s="804"/>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SxzsHMFiMx2yi1cuOjOEFiy/6GldIJdh2P9yomx/D88GKDCZt3S7omT+jLK9IHuODRHDazbsV5pMGflauqsARQ==" saltValue="1AA4PonkYFHwitJtpL2T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505</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uldHkle9tysW/tDtiqagN3uuKF6rX1NdfPL9y10KpwOuqWKIYRdxbbYKnO7wU3eSqdCpZetNElQnfjEy4H1MQ==" saltValue="S2jNVuWkMWoWhFHugaT5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cFJMJSTmDnGOQx+R2Q91OafY3AMz9i+7BjIfNGJOLtpgehoxWvLwBGtf6E8sJfdAw7q97+00YMyQXPQlxfgaA==" saltValue="X+HtZPcOEhJuAdK7Kw8+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506</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507</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2" t="s">
        <v>508</v>
      </c>
      <c r="AP7" s="299"/>
      <c r="AQ7" s="300" t="s">
        <v>509</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3"/>
      <c r="AP8" s="305" t="s">
        <v>510</v>
      </c>
      <c r="AQ8" s="306" t="s">
        <v>511</v>
      </c>
      <c r="AR8" s="307" t="s">
        <v>512</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6" t="s">
        <v>513</v>
      </c>
      <c r="AL9" s="1227"/>
      <c r="AM9" s="1227"/>
      <c r="AN9" s="1228"/>
      <c r="AO9" s="308">
        <v>640342</v>
      </c>
      <c r="AP9" s="308">
        <v>65082</v>
      </c>
      <c r="AQ9" s="309">
        <v>116834</v>
      </c>
      <c r="AR9" s="310">
        <v>-44.3</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6" t="s">
        <v>514</v>
      </c>
      <c r="AL10" s="1227"/>
      <c r="AM10" s="1227"/>
      <c r="AN10" s="1228"/>
      <c r="AO10" s="311">
        <v>236718</v>
      </c>
      <c r="AP10" s="311">
        <v>24059</v>
      </c>
      <c r="AQ10" s="312">
        <v>12766</v>
      </c>
      <c r="AR10" s="313">
        <v>88.5</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6" t="s">
        <v>515</v>
      </c>
      <c r="AL11" s="1227"/>
      <c r="AM11" s="1227"/>
      <c r="AN11" s="1228"/>
      <c r="AO11" s="311">
        <v>142845</v>
      </c>
      <c r="AP11" s="311">
        <v>14518</v>
      </c>
      <c r="AQ11" s="312">
        <v>19336</v>
      </c>
      <c r="AR11" s="313">
        <v>-24.9</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6" t="s">
        <v>516</v>
      </c>
      <c r="AL12" s="1227"/>
      <c r="AM12" s="1227"/>
      <c r="AN12" s="1228"/>
      <c r="AO12" s="311" t="s">
        <v>517</v>
      </c>
      <c r="AP12" s="311" t="s">
        <v>517</v>
      </c>
      <c r="AQ12" s="312">
        <v>1049</v>
      </c>
      <c r="AR12" s="313" t="s">
        <v>517</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6" t="s">
        <v>518</v>
      </c>
      <c r="AL13" s="1227"/>
      <c r="AM13" s="1227"/>
      <c r="AN13" s="1228"/>
      <c r="AO13" s="311" t="s">
        <v>517</v>
      </c>
      <c r="AP13" s="311" t="s">
        <v>517</v>
      </c>
      <c r="AQ13" s="312" t="s">
        <v>517</v>
      </c>
      <c r="AR13" s="313" t="s">
        <v>517</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6" t="s">
        <v>519</v>
      </c>
      <c r="AL14" s="1227"/>
      <c r="AM14" s="1227"/>
      <c r="AN14" s="1228"/>
      <c r="AO14" s="311">
        <v>11047</v>
      </c>
      <c r="AP14" s="311">
        <v>1123</v>
      </c>
      <c r="AQ14" s="312">
        <v>5063</v>
      </c>
      <c r="AR14" s="313">
        <v>-77.8</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6" t="s">
        <v>520</v>
      </c>
      <c r="AL15" s="1227"/>
      <c r="AM15" s="1227"/>
      <c r="AN15" s="1228"/>
      <c r="AO15" s="311">
        <v>89316</v>
      </c>
      <c r="AP15" s="311">
        <v>9078</v>
      </c>
      <c r="AQ15" s="312">
        <v>3168</v>
      </c>
      <c r="AR15" s="313">
        <v>186.6</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29" t="s">
        <v>521</v>
      </c>
      <c r="AL16" s="1230"/>
      <c r="AM16" s="1230"/>
      <c r="AN16" s="1231"/>
      <c r="AO16" s="311">
        <v>-62837</v>
      </c>
      <c r="AP16" s="311">
        <v>-6387</v>
      </c>
      <c r="AQ16" s="312">
        <v>-11723</v>
      </c>
      <c r="AR16" s="313">
        <v>-45.5</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29" t="s">
        <v>184</v>
      </c>
      <c r="AL17" s="1230"/>
      <c r="AM17" s="1230"/>
      <c r="AN17" s="1231"/>
      <c r="AO17" s="311">
        <v>1057431</v>
      </c>
      <c r="AP17" s="311">
        <v>107473</v>
      </c>
      <c r="AQ17" s="312">
        <v>146494</v>
      </c>
      <c r="AR17" s="313">
        <v>-26.6</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522</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523</v>
      </c>
      <c r="AP20" s="319" t="s">
        <v>524</v>
      </c>
      <c r="AQ20" s="320" t="s">
        <v>525</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3" t="s">
        <v>526</v>
      </c>
      <c r="AL21" s="1224"/>
      <c r="AM21" s="1224"/>
      <c r="AN21" s="1225"/>
      <c r="AO21" s="323">
        <v>9.5500000000000007</v>
      </c>
      <c r="AP21" s="324">
        <v>13.76</v>
      </c>
      <c r="AQ21" s="325">
        <v>-4.21</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3" t="s">
        <v>527</v>
      </c>
      <c r="AL22" s="1224"/>
      <c r="AM22" s="1224"/>
      <c r="AN22" s="1225"/>
      <c r="AO22" s="328">
        <v>96.8</v>
      </c>
      <c r="AP22" s="329">
        <v>94.9</v>
      </c>
      <c r="AQ22" s="330">
        <v>1.9</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528</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529</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530</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2" t="s">
        <v>508</v>
      </c>
      <c r="AP30" s="299"/>
      <c r="AQ30" s="300" t="s">
        <v>509</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3"/>
      <c r="AP31" s="305" t="s">
        <v>510</v>
      </c>
      <c r="AQ31" s="306" t="s">
        <v>511</v>
      </c>
      <c r="AR31" s="307" t="s">
        <v>512</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4" t="s">
        <v>531</v>
      </c>
      <c r="AL32" s="1215"/>
      <c r="AM32" s="1215"/>
      <c r="AN32" s="1216"/>
      <c r="AO32" s="338">
        <v>524965</v>
      </c>
      <c r="AP32" s="338">
        <v>53356</v>
      </c>
      <c r="AQ32" s="339">
        <v>73591</v>
      </c>
      <c r="AR32" s="340">
        <v>-27.5</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4" t="s">
        <v>532</v>
      </c>
      <c r="AL33" s="1215"/>
      <c r="AM33" s="1215"/>
      <c r="AN33" s="1216"/>
      <c r="AO33" s="338" t="s">
        <v>517</v>
      </c>
      <c r="AP33" s="338" t="s">
        <v>517</v>
      </c>
      <c r="AQ33" s="339" t="s">
        <v>517</v>
      </c>
      <c r="AR33" s="340" t="s">
        <v>517</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4" t="s">
        <v>533</v>
      </c>
      <c r="AL34" s="1215"/>
      <c r="AM34" s="1215"/>
      <c r="AN34" s="1216"/>
      <c r="AO34" s="338" t="s">
        <v>517</v>
      </c>
      <c r="AP34" s="338" t="s">
        <v>517</v>
      </c>
      <c r="AQ34" s="339">
        <v>1</v>
      </c>
      <c r="AR34" s="340" t="s">
        <v>517</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4" t="s">
        <v>534</v>
      </c>
      <c r="AL35" s="1215"/>
      <c r="AM35" s="1215"/>
      <c r="AN35" s="1216"/>
      <c r="AO35" s="338">
        <v>184695</v>
      </c>
      <c r="AP35" s="338">
        <v>18772</v>
      </c>
      <c r="AQ35" s="339">
        <v>19214</v>
      </c>
      <c r="AR35" s="340">
        <v>-2.2999999999999998</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4" t="s">
        <v>535</v>
      </c>
      <c r="AL36" s="1215"/>
      <c r="AM36" s="1215"/>
      <c r="AN36" s="1216"/>
      <c r="AO36" s="338">
        <v>37426</v>
      </c>
      <c r="AP36" s="338">
        <v>3804</v>
      </c>
      <c r="AQ36" s="339">
        <v>5293</v>
      </c>
      <c r="AR36" s="340">
        <v>-28.1</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4" t="s">
        <v>536</v>
      </c>
      <c r="AL37" s="1215"/>
      <c r="AM37" s="1215"/>
      <c r="AN37" s="1216"/>
      <c r="AO37" s="338">
        <v>21542</v>
      </c>
      <c r="AP37" s="338">
        <v>2189</v>
      </c>
      <c r="AQ37" s="339">
        <v>1256</v>
      </c>
      <c r="AR37" s="340">
        <v>74.3</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7" t="s">
        <v>537</v>
      </c>
      <c r="AL38" s="1218"/>
      <c r="AM38" s="1218"/>
      <c r="AN38" s="1219"/>
      <c r="AO38" s="341" t="s">
        <v>517</v>
      </c>
      <c r="AP38" s="341" t="s">
        <v>517</v>
      </c>
      <c r="AQ38" s="342">
        <v>9</v>
      </c>
      <c r="AR38" s="330" t="s">
        <v>517</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7" t="s">
        <v>538</v>
      </c>
      <c r="AL39" s="1218"/>
      <c r="AM39" s="1218"/>
      <c r="AN39" s="1219"/>
      <c r="AO39" s="338" t="s">
        <v>517</v>
      </c>
      <c r="AP39" s="338" t="s">
        <v>517</v>
      </c>
      <c r="AQ39" s="339">
        <v>-3572</v>
      </c>
      <c r="AR39" s="340" t="s">
        <v>517</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4" t="s">
        <v>539</v>
      </c>
      <c r="AL40" s="1215"/>
      <c r="AM40" s="1215"/>
      <c r="AN40" s="1216"/>
      <c r="AO40" s="338">
        <v>-504489</v>
      </c>
      <c r="AP40" s="338">
        <v>-51274</v>
      </c>
      <c r="AQ40" s="339">
        <v>-65248</v>
      </c>
      <c r="AR40" s="340">
        <v>-21.4</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0" t="s">
        <v>296</v>
      </c>
      <c r="AL41" s="1221"/>
      <c r="AM41" s="1221"/>
      <c r="AN41" s="1222"/>
      <c r="AO41" s="338">
        <v>264139</v>
      </c>
      <c r="AP41" s="338">
        <v>26846</v>
      </c>
      <c r="AQ41" s="339">
        <v>30545</v>
      </c>
      <c r="AR41" s="340">
        <v>-12.1</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540</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541</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542</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7" t="s">
        <v>508</v>
      </c>
      <c r="AN49" s="1209" t="s">
        <v>543</v>
      </c>
      <c r="AO49" s="1210"/>
      <c r="AP49" s="1210"/>
      <c r="AQ49" s="1210"/>
      <c r="AR49" s="1211"/>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8"/>
      <c r="AN50" s="354" t="s">
        <v>544</v>
      </c>
      <c r="AO50" s="355" t="s">
        <v>545</v>
      </c>
      <c r="AP50" s="356" t="s">
        <v>546</v>
      </c>
      <c r="AQ50" s="357" t="s">
        <v>547</v>
      </c>
      <c r="AR50" s="358" t="s">
        <v>548</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549</v>
      </c>
      <c r="AL51" s="351"/>
      <c r="AM51" s="359">
        <v>768295</v>
      </c>
      <c r="AN51" s="360">
        <v>74153</v>
      </c>
      <c r="AO51" s="361">
        <v>-26.7</v>
      </c>
      <c r="AP51" s="362">
        <v>91837</v>
      </c>
      <c r="AQ51" s="363">
        <v>11</v>
      </c>
      <c r="AR51" s="364">
        <v>-37.700000000000003</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550</v>
      </c>
      <c r="AM52" s="367">
        <v>543250</v>
      </c>
      <c r="AN52" s="368">
        <v>52432</v>
      </c>
      <c r="AO52" s="369">
        <v>18.2</v>
      </c>
      <c r="AP52" s="370">
        <v>54439</v>
      </c>
      <c r="AQ52" s="371">
        <v>21.7</v>
      </c>
      <c r="AR52" s="372">
        <v>-3.5</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551</v>
      </c>
      <c r="AL53" s="351"/>
      <c r="AM53" s="359">
        <v>801603</v>
      </c>
      <c r="AN53" s="360">
        <v>78068</v>
      </c>
      <c r="AO53" s="361">
        <v>5.3</v>
      </c>
      <c r="AP53" s="362">
        <v>109920</v>
      </c>
      <c r="AQ53" s="363">
        <v>19.7</v>
      </c>
      <c r="AR53" s="364">
        <v>-14.4</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550</v>
      </c>
      <c r="AM54" s="367">
        <v>564310</v>
      </c>
      <c r="AN54" s="368">
        <v>54958</v>
      </c>
      <c r="AO54" s="369">
        <v>4.8</v>
      </c>
      <c r="AP54" s="370">
        <v>62739</v>
      </c>
      <c r="AQ54" s="371">
        <v>15.2</v>
      </c>
      <c r="AR54" s="372">
        <v>-10.4</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552</v>
      </c>
      <c r="AL55" s="351"/>
      <c r="AM55" s="359">
        <v>945610</v>
      </c>
      <c r="AN55" s="360">
        <v>93145</v>
      </c>
      <c r="AO55" s="361">
        <v>19.3</v>
      </c>
      <c r="AP55" s="362">
        <v>119882</v>
      </c>
      <c r="AQ55" s="363">
        <v>9.1</v>
      </c>
      <c r="AR55" s="364">
        <v>10.199999999999999</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550</v>
      </c>
      <c r="AM56" s="367">
        <v>494395</v>
      </c>
      <c r="AN56" s="368">
        <v>48699</v>
      </c>
      <c r="AO56" s="369">
        <v>-11.4</v>
      </c>
      <c r="AP56" s="370">
        <v>66481</v>
      </c>
      <c r="AQ56" s="371">
        <v>6</v>
      </c>
      <c r="AR56" s="372">
        <v>-17.399999999999999</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553</v>
      </c>
      <c r="AL57" s="351"/>
      <c r="AM57" s="359">
        <v>1254251</v>
      </c>
      <c r="AN57" s="360">
        <v>125000</v>
      </c>
      <c r="AO57" s="361">
        <v>34.200000000000003</v>
      </c>
      <c r="AP57" s="362">
        <v>116162</v>
      </c>
      <c r="AQ57" s="363">
        <v>-3.1</v>
      </c>
      <c r="AR57" s="364">
        <v>37.299999999999997</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550</v>
      </c>
      <c r="AM58" s="367">
        <v>517145</v>
      </c>
      <c r="AN58" s="368">
        <v>51539</v>
      </c>
      <c r="AO58" s="369">
        <v>5.8</v>
      </c>
      <c r="AP58" s="370">
        <v>61562</v>
      </c>
      <c r="AQ58" s="371">
        <v>-7.4</v>
      </c>
      <c r="AR58" s="372">
        <v>13.2</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554</v>
      </c>
      <c r="AL59" s="351"/>
      <c r="AM59" s="359">
        <v>1451278</v>
      </c>
      <c r="AN59" s="360">
        <v>147503</v>
      </c>
      <c r="AO59" s="361">
        <v>18</v>
      </c>
      <c r="AP59" s="362">
        <v>121449</v>
      </c>
      <c r="AQ59" s="363">
        <v>4.5999999999999996</v>
      </c>
      <c r="AR59" s="364">
        <v>13.4</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550</v>
      </c>
      <c r="AM60" s="367">
        <v>403889</v>
      </c>
      <c r="AN60" s="368">
        <v>41050</v>
      </c>
      <c r="AO60" s="369">
        <v>-20.399999999999999</v>
      </c>
      <c r="AP60" s="370">
        <v>62922</v>
      </c>
      <c r="AQ60" s="371">
        <v>2.2000000000000002</v>
      </c>
      <c r="AR60" s="372">
        <v>-22.6</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555</v>
      </c>
      <c r="AL61" s="373"/>
      <c r="AM61" s="374">
        <v>1044207</v>
      </c>
      <c r="AN61" s="375">
        <v>103574</v>
      </c>
      <c r="AO61" s="376">
        <v>10</v>
      </c>
      <c r="AP61" s="377">
        <v>111850</v>
      </c>
      <c r="AQ61" s="378">
        <v>8.3000000000000007</v>
      </c>
      <c r="AR61" s="364">
        <v>1.7</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550</v>
      </c>
      <c r="AM62" s="367">
        <v>504598</v>
      </c>
      <c r="AN62" s="368">
        <v>49736</v>
      </c>
      <c r="AO62" s="369">
        <v>-0.6</v>
      </c>
      <c r="AP62" s="370">
        <v>61629</v>
      </c>
      <c r="AQ62" s="371">
        <v>7.5</v>
      </c>
      <c r="AR62" s="372">
        <v>-8.1</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l4KBqhhDw9jcuRPhL17/KtfJjRNAL9yXF87zLAphB8Ut4Ke0bxSwfBSWzZgpukczhNopoHeDWrvawrha8WMHLQ==" saltValue="6Of+SWshSa9AAT3MCCjW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JXlp6cK0OsQwSQ7CfBAlliKC0mYPUXlhlDtHY+sgXUYgXMQ5GXIUJWWdJpZDAkpbvHtwl7nUcLXNvWVeZoPIw==" saltValue="m3xIBSjOytdoYXxvH6ZZ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eMjGgfXQzwtNKhBMFu65WrWnRCfVXwxF983nNCPQKH5c4ZEJ5pXMsjFL5tiTOlIK8gSf6Jr+1AL+yW8CHyj9w==" saltValue="V2oX7kwGFtuhN8bolap4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27.11</v>
      </c>
      <c r="G47" s="12">
        <v>27.43</v>
      </c>
      <c r="H47" s="12">
        <v>27.34</v>
      </c>
      <c r="I47" s="12">
        <v>26.55</v>
      </c>
      <c r="J47" s="13">
        <v>20.82</v>
      </c>
    </row>
    <row r="48" spans="2:10" ht="57.75" customHeight="1" x14ac:dyDescent="0.15">
      <c r="B48" s="14"/>
      <c r="C48" s="1234" t="s">
        <v>4</v>
      </c>
      <c r="D48" s="1234"/>
      <c r="E48" s="1235"/>
      <c r="F48" s="15">
        <v>1.71</v>
      </c>
      <c r="G48" s="16">
        <v>3.2</v>
      </c>
      <c r="H48" s="16">
        <v>0.24</v>
      </c>
      <c r="I48" s="16">
        <v>2.5299999999999998</v>
      </c>
      <c r="J48" s="17">
        <v>2.2200000000000002</v>
      </c>
    </row>
    <row r="49" spans="2:10" ht="57.75" customHeight="1" thickBot="1" x14ac:dyDescent="0.2">
      <c r="B49" s="18"/>
      <c r="C49" s="1236" t="s">
        <v>5</v>
      </c>
      <c r="D49" s="1236"/>
      <c r="E49" s="1237"/>
      <c r="F49" s="19">
        <v>0.34</v>
      </c>
      <c r="G49" s="20">
        <v>1.55</v>
      </c>
      <c r="H49" s="20" t="s">
        <v>564</v>
      </c>
      <c r="I49" s="20">
        <v>0.75</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bN/QfpJ5bZSeEJ51BIVU3urHpowSQJjEYRBr/94d+d27kJVj5zLkRigGFs2pfW/X4vOIxK7QBVasLzehNv2Bw==" saltValue="LWsQtNvBPTvWKOHqSsC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2020-09-08T09:19:52Z</cp:lastPrinted>
  <dcterms:created xsi:type="dcterms:W3CDTF">2020-02-10T04:01:45Z</dcterms:created>
  <dcterms:modified xsi:type="dcterms:W3CDTF">2020-09-30T02:12:10Z</dcterms:modified>
  <cp:category/>
</cp:coreProperties>
</file>