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192.168.0.170\d\data\下條村役場\01総務課\財務会計係\Y.Yoshimura File\01 財政関係\13財政分析比較表\R03\R5.10.15提出【財政状況資料集】\"/>
    </mc:Choice>
  </mc:AlternateContent>
  <xr:revisionPtr revIDLastSave="0" documentId="13_ncr:1_{E3A67F13-9ADE-4A78-9607-5B4335742CD8}" xr6:coauthVersionLast="45" xr6:coauthVersionMax="45" xr10:uidLastSave="{00000000-0000-0000-0000-000000000000}"/>
  <bookViews>
    <workbookView xWindow="-120" yWindow="-120" windowWidth="20730" windowHeight="11160" firstSheet="7" activeTab="7"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9" i="12" l="1"/>
  <c r="AA28"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AM34" i="10"/>
  <c r="U34" i="10"/>
  <c r="U35" i="10" s="1"/>
  <c r="U36" i="10" s="1"/>
  <c r="C34" i="10"/>
  <c r="BE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<sst xmlns="http://schemas.openxmlformats.org/spreadsheetml/2006/main" count="1198" uniqueCount="606">
  <si>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</si>
  <si>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</si>
  <si>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</si>
  <si>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</si>
  <si>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</si>
  <si>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</si>
  <si>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</si>
  <si>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</si>
  <si>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</si>
  <si>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</si>
  <si>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</si>
  <si>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</si>
  <si>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</si>
  <si>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</si>
  <si>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</si>
  <si>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</si>
  <si>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</si>
  <si>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</si>
  <si>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</si>
  <si>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</si>
  <si>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</si>
  <si>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</si>
  <si>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</si>
  <si>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</si>
  <si>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</si>
  <si>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</si>
  <si>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</si>
  <si>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</si>
  <si>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</si>
  <si>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</si>
  <si>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</si>
  <si>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</si>
  <si>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</si>
  <si>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</si>
  <si>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</si>
  <si>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</si>
  <si>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</si>
  <si>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</si>
  <si>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</si>
  <si>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</si>
  <si>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</si>
  <si>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</si>
  <si>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</si>
  <si>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</si>
  <si>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</si>
  <si>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</si>
  <si>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</si>
  <si>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</si>
  <si>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</si>
  <si>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</si>
  <si>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</si>
  <si>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</si>
  <si>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</si>
  <si>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</si>
  <si>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</si>
  <si>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</si>
  <si>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</si>
  <si>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</si>
  <si>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</si>
  <si>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</si>
  <si>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</si>
  <si>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</si>
  <si>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</si>
  <si>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</si>
  <si>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</si>
  <si>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</si>
  <si>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</si>
  <si>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</si>
  <si>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</si>
  <si>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</si>
  <si>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</si>
  <si>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</si>
  <si>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</si>
  <si>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</si>
  <si>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</si>
  <si>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</si>
  <si>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</si>
  <si>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</si>
  <si>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</si>
  <si>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</si>
  <si>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</si>
  <si>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</si>
  <si>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</si>
  <si>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</si>
  <si>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</si>
  <si>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</si>
  <si>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</si>
  <si>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</si>
  <si>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</si>
  <si>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</si>
  <si>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</si>
  <si>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</si>
  <si>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</si>
  <si>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</si>
  <si>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</si>
  <si>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</si>
  <si>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</si>
  <si>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</si>
  <si>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</si>
  <si>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</si>
  <si>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</si>
  <si>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</si>
  <si>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</si>
  <si>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</si>
  <si>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</si>
  <si>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</si>
  <si>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</si>
  <si>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</si>
  <si>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</si>
  <si>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</si>
  <si>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</si>
  <si>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</si>
  <si>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</si>
  <si>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</si>
  <si>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</si>
  <si>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</si>
  <si>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</si>
  <si>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</si>
  <si>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</si>
  <si>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</si>
  <si>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</si>
  <si>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</si>
  <si>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</si>
  <si>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</si>
  <si>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</si>
  <si>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</si>
  <si>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</si>
  <si>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</si>
  <si>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</si>
  <si>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</si>
  <si>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</si>
  <si>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</si>
  <si>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</si>
  <si>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</si>
  <si>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</si>
  <si>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</si>
  <si>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</si>
  <si>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</si>
  <si>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</si>
  <si>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</si>
  <si>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</si>
  <si>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</si>
  <si>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</si>
  <si>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</si>
  <si>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</si>
  <si>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</si>
  <si>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</si>
  <si>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</si>
  <si>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</si>
  <si>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</si>
  <si>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</si>
  <si>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</si>
  <si>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</si>
  <si>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</si>
  <si>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</si>
  <si>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</si>
  <si>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</si>
  <si>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</si>
  <si>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</si>
  <si>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</si>
  <si>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</si>
  <si>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</si>
  <si>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</si>
  <si>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</si>
  <si>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</si>
  <si>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</si>
  <si>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</si>
  <si>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</si>
  <si>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</si>
  <si>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</si>
  <si>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</si>
  <si>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</si>
  <si>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</si>
  <si>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</si>
  <si>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</si>
  <si>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</si>
  <si>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</si>
  <si>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</si>
  <si>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</si>
  <si>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</si>
  <si>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</si>
  <si>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</si>
  <si>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</si>
  <si>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</si>
  <si>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</si>
  <si>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</si>
  <si>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</si>
  <si>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</si>
  <si>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</si>
  <si>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</si>
  <si>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</si>
  <si>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</si>
  <si>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</si>
  <si>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</si>
  <si>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</si>
  <si>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</si>
  <si>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</si>
  <si>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</si>
  <si>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</si>
  <si>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</si>
  <si>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</si>
  <si>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</si>
  <si>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</si>
  <si>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</si>
  <si>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</si>
  <si>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</si>
  <si>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</si>
  <si>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</si>
  <si>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</si>
  <si>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</si>
  <si>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</si>
  <si>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</si>
  <si>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</si>
  <si>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</si>
  <si>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</si>
  <si>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</si>
  <si>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</si>
  <si>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</si>
  <si>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長野県下條村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</si>
  <si>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</si>
  <si>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</si>
  <si>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</si>
  <si>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</si>
  <si>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</si>
  <si>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</si>
  <si>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</si>
  <si>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</si>
  <si>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</si>
  <si>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</si>
  <si>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</si>
  <si>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</si>
  <si>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</si>
  <si>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</si>
  <si>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</si>
  <si>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</si>
  <si>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</si>
  <si>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</si>
  <si>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</si>
  <si>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</si>
  <si>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</si>
  <si>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</si>
  <si>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</si>
  <si>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</si>
  <si>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</si>
  <si>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</si>
  <si>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</si>
  <si>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</si>
  <si>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</si>
  <si>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</si>
  <si>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</si>
  <si>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</si>
  <si>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</si>
  <si>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</si>
  <si>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</si>
  <si>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</si>
  <si>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</si>
  <si>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</si>
  <si>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</si>
  <si>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</si>
  <si>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</si>
  <si>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</si>
  <si>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</si>
  <si>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</si>
  <si>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</si>
  <si>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</si>
  <si>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</si>
  <si>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</si>
  <si>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</si>
  <si>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</si>
  <si>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</si>
  <si>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</si>
  <si>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</si>
  <si>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</si>
  <si>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</si>
  <si>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</si>
  <si>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</si>
  <si>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</si>
  <si>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</si>
  <si>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</si>
  <si>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</si>
  <si>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</si>
  <si>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</si>
  <si>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</si>
  <si>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</si>
  <si>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</si>
  <si>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</si>
  <si>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</si>
  <si>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</si>
  <si>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</si>
  <si>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</si>
  <si>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</si>
  <si>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</si>
  <si>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</si>
  <si>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</si>
  <si>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</si>
  <si>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</si>
  <si>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</si>
  <si>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</si>
  <si>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</si>
  <si>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</si>
  <si>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</si>
  <si>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</si>
  <si>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</si>
  <si>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</si>
  <si>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</si>
  <si>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</si>
  <si>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</si>
  <si>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</si>
  <si>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</si>
  <si>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</si>
  <si>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</si>
  <si>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</si>
  <si>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</si>
  <si>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</si>
  <si>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</si>
  <si>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</si>
  <si>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</si>
  <si>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</si>
  <si>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</si>
  <si>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</si>
  <si>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</si>
  <si>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</si>
  <si>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</si>
  <si>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</si>
  <si>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</si>
  <si>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</si>
  <si>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</si>
  <si>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</si>
  <si>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</si>
  <si>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</si>
  <si>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</si>
  <si>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</si>
  <si>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</si>
  <si>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</si>
  <si>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</si>
  <si>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</si>
  <si>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</si>
  <si>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</si>
  <si>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</si>
  <si>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</si>
  <si>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</si>
  <si>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</si>
  <si>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</si>
  <si>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</si>
  <si>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</si>
  <si>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</si>
  <si>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</si>
  <si>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</si>
  <si>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</si>
  <si>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</si>
  <si>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</si>
  <si>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</si>
  <si>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</si>
  <si>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</si>
  <si>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</si>
  <si>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</si>
  <si>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</si>
  <si>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</si>
  <si>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</si>
  <si>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</si>
  <si>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</si>
  <si>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</si>
  <si>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</si>
  <si>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</si>
  <si>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</si>
  <si>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</si>
  <si>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</si>
  <si>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</si>
  <si>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</si>
  <si>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</si>
  <si>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</si>
  <si>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</si>
  <si>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長野県下條村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</si>
  <si>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</si>
  <si>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</si>
  <si>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</si>
  <si>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</si>
  <si>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</si>
  <si>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</si>
  <si>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</si>
  <si>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</si>
  <si>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</si>
  <si>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</si>
  <si>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</si>
  <si>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</si>
  <si>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</si>
  <si>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</si>
  <si>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</si>
  <si>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</si>
  <si>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</si>
  <si>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</si>
  <si>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</si>
  <si>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</si>
  <si>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</si>
  <si>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</si>
  <si>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</si>
  <si>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</si>
  <si>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</si>
  <si>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</si>
  <si>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</si>
  <si>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</si>
  <si>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</si>
  <si>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</si>
  <si>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</si>
  <si>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</si>
  <si>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</si>
  <si>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</si>
  <si>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下條村国民健康保険特別会計</t>
    <phoneticPr fontId="5"/>
  </si>
  <si>
    <t>下條村介護保険特別会計</t>
    <phoneticPr fontId="5"/>
  </si>
  <si>
    <t>下條村後期高齢者医療特別会計</t>
    <phoneticPr fontId="5"/>
  </si>
  <si>
    <t>下條村営水道特別会計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</si>
  <si>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</si>
  <si>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</si>
  <si>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</si>
  <si>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</si>
  <si>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</si>
  <si>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</si>
  <si>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</si>
  <si>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</si>
  <si>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</si>
  <si>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</si>
  <si>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</si>
  <si>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</si>
  <si>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</si>
  <si>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</si>
  <si>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</si>
  <si>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</si>
  <si>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</si>
  <si>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</si>
  <si>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</si>
  <si>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</si>
  <si>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</si>
  <si>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</si>
  <si>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</si>
  <si>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</si>
  <si>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</si>
  <si>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</si>
  <si>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</si>
  <si>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</si>
  <si>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</si>
  <si>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</si>
  <si>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</si>
  <si>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</si>
  <si>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</si>
  <si>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</si>
  <si>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</si>
  <si>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</si>
  <si>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</si>
  <si>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</si>
  <si>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</si>
  <si>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</si>
  <si>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</si>
  <si>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</si>
  <si>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</si>
  <si>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</si>
  <si>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</si>
  <si>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</si>
  <si>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</si>
  <si>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</si>
  <si>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</si>
  <si>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</si>
  <si>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</si>
  <si>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</si>
  <si>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</si>
  <si>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</si>
  <si>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</si>
  <si>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</si>
  <si>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</si>
  <si>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</si>
  <si>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下條村介護保険特別会計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</si>
  <si>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</si>
  <si>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</si>
  <si>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</si>
  <si>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下條村国民健康保険特別会計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</si>
  <si>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</si>
  <si>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</si>
  <si>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</si>
  <si>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</si>
  <si>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</si>
  <si>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</si>
  <si>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</si>
  <si>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</si>
  <si>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</si>
  <si>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</si>
  <si>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</si>
  <si>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</si>
  <si>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</si>
  <si>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</si>
  <si>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</si>
  <si>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</si>
  <si>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</si>
  <si>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</si>
  <si>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</si>
  <si>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</si>
  <si>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</si>
  <si>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</si>
  <si>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</si>
  <si>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</si>
  <si>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</si>
  <si>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</si>
  <si>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</si>
  <si>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</si>
  <si>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</si>
  <si>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</si>
  <si>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</si>
  <si>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</si>
  <si>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</si>
  <si>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</si>
  <si>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</si>
  <si>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</si>
  <si>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</si>
  <si>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</si>
  <si>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</si>
  <si>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</si>
  <si>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</si>
  <si>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</si>
  <si>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</si>
  <si>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</si>
  <si>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</si>
  <si>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</si>
  <si>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</si>
  <si>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</si>
  <si>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</si>
  <si>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</si>
  <si>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</si>
  <si>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</si>
  <si>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</si>
  <si>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</si>
  <si>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</si>
  <si>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</si>
  <si>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</si>
  <si>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</si>
  <si>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</si>
  <si>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</si>
  <si>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</si>
  <si>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</si>
  <si>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</si>
  <si>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</si>
  <si>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</si>
  <si>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</si>
  <si>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</si>
  <si>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</si>
  <si>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</si>
  <si>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</si>
  <si>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</si>
  <si>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</si>
  <si>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</si>
  <si>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</si>
  <si>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</si>
  <si>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</si>
  <si>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</si>
  <si>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</si>
  <si>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</si>
  <si>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</si>
  <si>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</si>
  <si>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</si>
  <si>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</si>
  <si>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</si>
  <si>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下條村介護保険特別会計</t>
  </si>
  <si>
    <t>下條村国民健康保険特別会計</t>
  </si>
  <si>
    <t>下條村営水道特別会計</t>
  </si>
  <si>
    <t>下條村後期高齢者医療特別会計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</si>
  <si>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</si>
  <si>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</si>
  <si>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</si>
  <si>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</si>
  <si>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</si>
  <si>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</si>
  <si>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</si>
  <si>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</si>
  <si>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株式会社　そばの城</t>
    <rPh sb="0" eb="4">
      <t>カブシキカイシャ</t>
    </rPh>
    <rPh sb="8" eb="9">
      <t>シロ</t>
    </rPh>
    <phoneticPr fontId="2"/>
  </si>
  <si>
    <t>-</t>
    <phoneticPr fontId="2"/>
  </si>
  <si>
    <t>－</t>
    <phoneticPr fontId="2"/>
  </si>
  <si>
    <t>　－</t>
    <phoneticPr fontId="2"/>
  </si>
  <si>
    <t>公共施設整備基金</t>
    <rPh sb="0" eb="2">
      <t>コウキョウ</t>
    </rPh>
    <rPh sb="2" eb="4">
      <t>シセツ</t>
    </rPh>
    <rPh sb="4" eb="6">
      <t>セイビ</t>
    </rPh>
    <rPh sb="6" eb="8">
      <t>キキン</t>
    </rPh>
    <phoneticPr fontId="5"/>
  </si>
  <si>
    <t>子育て応援基金</t>
    <rPh sb="0" eb="2">
      <t>コソダ</t>
    </rPh>
    <rPh sb="3" eb="7">
      <t>オウエンキキン</t>
    </rPh>
    <phoneticPr fontId="5"/>
  </si>
  <si>
    <t>温泉開発基金</t>
    <rPh sb="0" eb="4">
      <t>オンセンカイハツ</t>
    </rPh>
    <rPh sb="4" eb="6">
      <t>キキン</t>
    </rPh>
    <phoneticPr fontId="5"/>
  </si>
  <si>
    <t>地域福祉基金</t>
    <rPh sb="0" eb="6">
      <t>チイキフクシキキン</t>
    </rPh>
    <phoneticPr fontId="5"/>
  </si>
  <si>
    <t>空家等対策推進事業基金</t>
    <rPh sb="0" eb="2">
      <t>アキヤ</t>
    </rPh>
    <rPh sb="2" eb="3">
      <t>トウ</t>
    </rPh>
    <rPh sb="3" eb="5">
      <t>タイサク</t>
    </rPh>
    <rPh sb="5" eb="7">
      <t>スイシン</t>
    </rPh>
    <rPh sb="7" eb="11">
      <t>ジギョウキキン</t>
    </rPh>
    <phoneticPr fontId="5"/>
  </si>
  <si>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</si>
  <si>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</si>
  <si>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</si>
  <si>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</si>
  <si>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</si>
  <si>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</si>
  <si>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</si>
  <si>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</si>
  <si>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</si>
  <si>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</si>
  <si>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</si>
  <si>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</si>
  <si>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</si>
  <si>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</si>
  <si>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</si>
  <si>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</si>
  <si>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</si>
  <si>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</si>
  <si>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</si>
  <si>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</si>
  <si>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</si>
  <si>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</si>
  <si>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</si>
  <si>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</si>
  <si>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</si>
  <si>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有形固定減価償却率が高い水準であるが、これに充てる特定目的基金等の積立も適正に行っていることから、定期的な維持管理や、計画的な施設の更新を行うことで予算の平準化を図れる運営に努める。</t>
    <rPh sb="0" eb="2">
      <t>ユウケイ</t>
    </rPh>
    <rPh sb="2" eb="4">
      <t>コテイ</t>
    </rPh>
    <rPh sb="4" eb="6">
      <t>ゲンカ</t>
    </rPh>
    <rPh sb="6" eb="8">
      <t>ショウキャク</t>
    </rPh>
    <rPh sb="8" eb="9">
      <t>リツ</t>
    </rPh>
    <rPh sb="10" eb="11">
      <t>タカ</t>
    </rPh>
    <rPh sb="12" eb="14">
      <t>スイジュン</t>
    </rPh>
    <rPh sb="22" eb="23">
      <t>ア</t>
    </rPh>
    <rPh sb="25" eb="27">
      <t>トクテイ</t>
    </rPh>
    <rPh sb="27" eb="29">
      <t>モクテキ</t>
    </rPh>
    <rPh sb="29" eb="31">
      <t>キキン</t>
    </rPh>
    <rPh sb="31" eb="32">
      <t>トウ</t>
    </rPh>
    <rPh sb="33" eb="35">
      <t>ツミタテ</t>
    </rPh>
    <rPh sb="36" eb="38">
      <t>テキセイ</t>
    </rPh>
    <rPh sb="39" eb="40">
      <t>オコナ</t>
    </rPh>
    <rPh sb="49" eb="51">
      <t>テイキ</t>
    </rPh>
    <rPh sb="51" eb="52">
      <t>テキ</t>
    </rPh>
    <rPh sb="53" eb="55">
      <t>イジ</t>
    </rPh>
    <rPh sb="55" eb="57">
      <t>カンリ</t>
    </rPh>
    <rPh sb="59" eb="61">
      <t>ケイカク</t>
    </rPh>
    <rPh sb="61" eb="62">
      <t>テキ</t>
    </rPh>
    <rPh sb="63" eb="65">
      <t>シセツ</t>
    </rPh>
    <rPh sb="66" eb="68">
      <t>コウシン</t>
    </rPh>
    <rPh sb="69" eb="70">
      <t>オコナ</t>
    </rPh>
    <rPh sb="74" eb="76">
      <t>ヨサン</t>
    </rPh>
    <rPh sb="77" eb="79">
      <t>ヘイジュン</t>
    </rPh>
    <rPh sb="79" eb="80">
      <t>カ</t>
    </rPh>
    <rPh sb="81" eb="82">
      <t>ハカ</t>
    </rPh>
    <rPh sb="84" eb="86">
      <t>ウンエイ</t>
    </rPh>
    <rPh sb="87" eb="88">
      <t>ツト</t>
    </rPh>
    <phoneticPr fontId="5"/>
  </si>
  <si>
    <t>将来負担額を充当可能財源等が上回っている。また、実質公債費比率は計画的に起債の繰上償還を行うことでマイナス数値となっている。この状況は大規模な災害など特異な財政需要が無い限り続くと思われ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</si>
</sst>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A3A7D79-FFCE-4223-A699-4B7BE10430A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1811-4E35-AA4C-8BE192C310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127879</c:v>
                </c:pt>
                <c:pt idx="1">
                  <c:v>104664</c:v>
                </c:pt>
                <c:pt idx="2">
                  <c:v>142087</c:v>
                </c:pt>
                <c:pt idx="3">
                  <c:v>68647</c:v>
                </c:pt>
                <c:pt idx="4">
                  <c:v>138532</c:v>
                </c:pt>
              </c:numCache>
            </c:numRef>
          </c:val>
          <c:smooth val="0"/>
          <c:extLst>
            <c:ext xmlns:c16="http://schemas.microsoft.com/office/drawing/2014/chart" uri="{C3380CC4-5D6E-409C-BE32-E72D297353CC}">
              <c16:uniqueId val="{00000001-1811-4E35-AA4C-8BE192C310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14.44</c:v>
                </c:pt>
                <c:pt idx="1">
                  <c:v>15.26</c:v>
                </c:pt>
                <c:pt idx="2">
                  <c:v>22.27</c:v>
                </c:pt>
                <c:pt idx="3">
                  <c:v>25.67</c:v>
                </c:pt>
                <c:pt idx="4">
                  <c:v>23.57</c:v>
                </c:pt>
              </c:numCache>
            </c:numRef>
          </c:val>
          <c:extLst>
            <c:ext xmlns:c16="http://schemas.microsoft.com/office/drawing/2014/chart" uri="{C3380CC4-5D6E-409C-BE32-E72D297353CC}">
              <c16:uniqueId val="{00000000-DE06-4A7F-BEB2-F4C10AC40B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200.28</c:v>
                </c:pt>
                <c:pt idx="1">
                  <c:v>200.04</c:v>
                </c:pt>
                <c:pt idx="2">
                  <c:v>198.91</c:v>
                </c:pt>
                <c:pt idx="3">
                  <c:v>173.29</c:v>
                </c:pt>
                <c:pt idx="4">
                  <c:v>149.13</c:v>
                </c:pt>
              </c:numCache>
            </c:numRef>
          </c:val>
          <c:extLst>
            <c:ext xmlns:c16="http://schemas.microsoft.com/office/drawing/2014/chart" uri="{C3380CC4-5D6E-409C-BE32-E72D297353CC}">
              <c16:uniqueId val="{00000001-DE06-4A7F-BEB2-F4C10AC40B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11.39</c:v>
                </c:pt>
                <c:pt idx="1">
                  <c:v>7.61</c:v>
                </c:pt>
                <c:pt idx="2">
                  <c:v>5.77</c:v>
                </c:pt>
                <c:pt idx="3">
                  <c:v>4.8600000000000003</c:v>
                </c:pt>
                <c:pt idx="4">
                  <c:v>0.18</c:v>
                </c:pt>
              </c:numCache>
            </c:numRef>
          </c:val>
          <c:smooth val="0"/>
          <c:extLst>
            <c:ext xmlns:c16="http://schemas.microsoft.com/office/drawing/2014/chart" uri="{C3380CC4-5D6E-409C-BE32-E72D297353CC}">
              <c16:uniqueId val="{00000002-DE06-4A7F-BEB2-F4C10AC40B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817-4CD6-9CEA-4689341784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17-4CD6-9CEA-4689341784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817-4CD6-9CEA-46893417847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817-4CD6-9CEA-46893417847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817-4CD6-9CEA-468934178478}"/>
            </c:ext>
          </c:extLst>
        </c:ser>
        <c:ser>
          <c:idx val="5"/>
          <c:order val="5"/>
          <c:tx>
            <c:strRef>
              <c:f>データシート!$A$32</c:f>
              <c:strCache>
                <c:ptCount val="1"/>
                <c:pt idx="0">
                  <c:v>下條村後期高齢者医療特別会計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817-4CD6-9CEA-468934178478}"/>
            </c:ext>
          </c:extLst>
        </c:ser>
        <c:ser>
          <c:idx val="6"/>
          <c:order val="6"/>
          <c:tx>
            <c:strRef>
              <c:f>データシート!$A$33</c:f>
              <c:strCache>
                <c:ptCount val="1"/>
                <c:pt idx="0">
                  <c:v>下條村営水道特別会計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0.13</c:v>
                </c:pt>
                <c:pt idx="2">
                  <c:v>#N/A</c:v>
                </c:pt>
                <c:pt idx="3">
                  <c:v>0.17</c:v>
                </c:pt>
                <c:pt idx="4">
                  <c:v>#N/A</c:v>
                </c:pt>
                <c:pt idx="5">
                  <c:v>0.4</c:v>
                </c:pt>
                <c:pt idx="6">
                  <c:v>#N/A</c:v>
                </c:pt>
                <c:pt idx="7">
                  <c:v>0.18</c:v>
                </c:pt>
                <c:pt idx="8">
                  <c:v>#N/A</c:v>
                </c:pt>
                <c:pt idx="9">
                  <c:v>0.21</c:v>
                </c:pt>
              </c:numCache>
            </c:numRef>
          </c:val>
          <c:extLst>
            <c:ext xmlns:c16="http://schemas.microsoft.com/office/drawing/2014/chart" uri="{C3380CC4-5D6E-409C-BE32-E72D297353CC}">
              <c16:uniqueId val="{00000006-1817-4CD6-9CEA-468934178478}"/>
            </c:ext>
          </c:extLst>
        </c:ser>
        <c:ser>
          <c:idx val="7"/>
          <c:order val="7"/>
          <c:tx>
            <c:strRef>
              <c:f>データシート!$A$34</c:f>
              <c:strCache>
                <c:ptCount val="1"/>
                <c:pt idx="0">
                  <c:v>下條村国民健康保険特別会計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1.51</c:v>
                </c:pt>
                <c:pt idx="2">
                  <c:v>#N/A</c:v>
                </c:pt>
                <c:pt idx="3">
                  <c:v>7.0000000000000007E-2</c:v>
                </c:pt>
                <c:pt idx="4">
                  <c:v>#N/A</c:v>
                </c:pt>
                <c:pt idx="5">
                  <c:v>0.13</c:v>
                </c:pt>
                <c:pt idx="6">
                  <c:v>#N/A</c:v>
                </c:pt>
                <c:pt idx="7">
                  <c:v>0.41</c:v>
                </c:pt>
                <c:pt idx="8">
                  <c:v>#N/A</c:v>
                </c:pt>
                <c:pt idx="9">
                  <c:v>0.3</c:v>
                </c:pt>
              </c:numCache>
            </c:numRef>
          </c:val>
          <c:extLst>
            <c:ext xmlns:c16="http://schemas.microsoft.com/office/drawing/2014/chart" uri="{C3380CC4-5D6E-409C-BE32-E72D297353CC}">
              <c16:uniqueId val="{00000007-1817-4CD6-9CEA-468934178478}"/>
            </c:ext>
          </c:extLst>
        </c:ser>
        <c:ser>
          <c:idx val="8"/>
          <c:order val="8"/>
          <c:tx>
            <c:strRef>
              <c:f>データシート!$A$35</c:f>
              <c:strCache>
                <c:ptCount val="1"/>
                <c:pt idx="0">
                  <c:v>下條村介護保険特別会計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0.96</c:v>
                </c:pt>
                <c:pt idx="2">
                  <c:v>#N/A</c:v>
                </c:pt>
                <c:pt idx="3">
                  <c:v>0.27</c:v>
                </c:pt>
                <c:pt idx="4">
                  <c:v>#N/A</c:v>
                </c:pt>
                <c:pt idx="5">
                  <c:v>0.53</c:v>
                </c:pt>
                <c:pt idx="6">
                  <c:v>#N/A</c:v>
                </c:pt>
                <c:pt idx="7">
                  <c:v>1.1299999999999999</c:v>
                </c:pt>
                <c:pt idx="8">
                  <c:v>#N/A</c:v>
                </c:pt>
                <c:pt idx="9">
                  <c:v>1.35</c:v>
                </c:pt>
              </c:numCache>
            </c:numRef>
          </c:val>
          <c:extLst>
            <c:ext xmlns:c16="http://schemas.microsoft.com/office/drawing/2014/chart" uri="{C3380CC4-5D6E-409C-BE32-E72D297353CC}">
              <c16:uniqueId val="{00000008-1817-4CD6-9CEA-4689341784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14.43</c:v>
                </c:pt>
                <c:pt idx="2">
                  <c:v>#N/A</c:v>
                </c:pt>
                <c:pt idx="3">
                  <c:v>15.25</c:v>
                </c:pt>
                <c:pt idx="4">
                  <c:v>#N/A</c:v>
                </c:pt>
                <c:pt idx="5">
                  <c:v>22.26</c:v>
                </c:pt>
                <c:pt idx="6">
                  <c:v>#N/A</c:v>
                </c:pt>
                <c:pt idx="7">
                  <c:v>25.66</c:v>
                </c:pt>
                <c:pt idx="8">
                  <c:v>#N/A</c:v>
                </c:pt>
                <c:pt idx="9">
                  <c:v>23.57</c:v>
                </c:pt>
              </c:numCache>
            </c:numRef>
          </c:val>
          <c:extLst>
            <c:ext xmlns:c16="http://schemas.microsoft.com/office/drawing/2014/chart" uri="{C3380CC4-5D6E-409C-BE32-E72D297353CC}">
              <c16:uniqueId val="{00000009-1817-4CD6-9CEA-4689341784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164</c:v>
                </c:pt>
                <c:pt idx="5">
                  <c:v>165</c:v>
                </c:pt>
                <c:pt idx="8">
                  <c:v>150</c:v>
                </c:pt>
                <c:pt idx="11">
                  <c:v>156</c:v>
                </c:pt>
                <c:pt idx="14">
                  <c:v>156</c:v>
                </c:pt>
              </c:numCache>
            </c:numRef>
          </c:val>
          <c:extLst>
            <c:ext xmlns:c16="http://schemas.microsoft.com/office/drawing/2014/chart" uri="{C3380CC4-5D6E-409C-BE32-E72D297353CC}">
              <c16:uniqueId val="{00000000-109F-49EE-99DF-6AFDCFC443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9F-49EE-99DF-6AFDCFC443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09F-49EE-99DF-6AFDCFC443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2</c:v>
                </c:pt>
                <c:pt idx="6">
                  <c:v>2</c:v>
                </c:pt>
                <c:pt idx="9">
                  <c:v>7</c:v>
                </c:pt>
                <c:pt idx="12">
                  <c:v>9</c:v>
                </c:pt>
              </c:numCache>
            </c:numRef>
          </c:val>
          <c:extLst>
            <c:ext xmlns:c16="http://schemas.microsoft.com/office/drawing/2014/chart" uri="{C3380CC4-5D6E-409C-BE32-E72D297353CC}">
              <c16:uniqueId val="{00000003-109F-49EE-99DF-6AFDCFC443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c:v>
                </c:pt>
                <c:pt idx="3">
                  <c:v>23</c:v>
                </c:pt>
                <c:pt idx="6">
                  <c:v>15</c:v>
                </c:pt>
                <c:pt idx="9">
                  <c:v>6</c:v>
                </c:pt>
                <c:pt idx="12">
                  <c:v>0</c:v>
                </c:pt>
              </c:numCache>
            </c:numRef>
          </c:val>
          <c:extLst>
            <c:ext xmlns:c16="http://schemas.microsoft.com/office/drawing/2014/chart" uri="{C3380CC4-5D6E-409C-BE32-E72D297353CC}">
              <c16:uniqueId val="{00000004-109F-49EE-99DF-6AFDCFC443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9F-49EE-99DF-6AFDCFC443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9F-49EE-99DF-6AFDCFC443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93</c:v>
                </c:pt>
                <c:pt idx="3">
                  <c:v>90</c:v>
                </c:pt>
                <c:pt idx="6">
                  <c:v>69</c:v>
                </c:pt>
                <c:pt idx="9">
                  <c:v>68</c:v>
                </c:pt>
                <c:pt idx="12">
                  <c:v>65</c:v>
                </c:pt>
              </c:numCache>
            </c:numRef>
          </c:val>
          <c:extLst>
            <c:ext xmlns:c16="http://schemas.microsoft.com/office/drawing/2014/chart" uri="{C3380CC4-5D6E-409C-BE32-E72D297353CC}">
              <c16:uniqueId val="{00000007-109F-49EE-99DF-6AFDCFC4437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-37</c:v>
                </c:pt>
                <c:pt idx="2">
                  <c:v>#N/A</c:v>
                </c:pt>
                <c:pt idx="3">
                  <c:v>#N/A</c:v>
                </c:pt>
                <c:pt idx="4">
                  <c:v>-50</c:v>
                </c:pt>
                <c:pt idx="5">
                  <c:v>#N/A</c:v>
                </c:pt>
                <c:pt idx="6">
                  <c:v>#N/A</c:v>
                </c:pt>
                <c:pt idx="7">
                  <c:v>-64</c:v>
                </c:pt>
                <c:pt idx="8">
                  <c:v>#N/A</c:v>
                </c:pt>
                <c:pt idx="9">
                  <c:v>#N/A</c:v>
                </c:pt>
                <c:pt idx="10">
                  <c:v>-75</c:v>
                </c:pt>
                <c:pt idx="11">
                  <c:v>#N/A</c:v>
                </c:pt>
                <c:pt idx="12">
                  <c:v>#N/A</c:v>
                </c:pt>
                <c:pt idx="13">
                  <c:v>-82</c:v>
                </c:pt>
                <c:pt idx="14">
                  <c:v>#N/A</c:v>
                </c:pt>
              </c:numCache>
            </c:numRef>
          </c:val>
          <c:smooth val="0"/>
          <c:extLst>
            <c:ext xmlns:c16="http://schemas.microsoft.com/office/drawing/2014/chart" uri="{C3380CC4-5D6E-409C-BE32-E72D297353CC}">
              <c16:uniqueId val="{00000008-109F-49EE-99DF-6AFDCFC4437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1692</c:v>
                </c:pt>
                <c:pt idx="5">
                  <c:v>1746</c:v>
                </c:pt>
                <c:pt idx="8">
                  <c:v>1789</c:v>
                </c:pt>
                <c:pt idx="11">
                  <c:v>1710</c:v>
                </c:pt>
                <c:pt idx="14">
                  <c:v>1708</c:v>
                </c:pt>
              </c:numCache>
            </c:numRef>
          </c:val>
          <c:extLst>
            <c:ext xmlns:c16="http://schemas.microsoft.com/office/drawing/2014/chart" uri="{C3380CC4-5D6E-409C-BE32-E72D297353CC}">
              <c16:uniqueId val="{00000000-D477-41C2-A070-2E7F839EA4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477-41C2-A070-2E7F839EA4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7397</c:v>
                </c:pt>
                <c:pt idx="5">
                  <c:v>7481</c:v>
                </c:pt>
                <c:pt idx="8">
                  <c:v>7497</c:v>
                </c:pt>
                <c:pt idx="11">
                  <c:v>7523</c:v>
                </c:pt>
                <c:pt idx="14">
                  <c:v>7783</c:v>
                </c:pt>
              </c:numCache>
            </c:numRef>
          </c:val>
          <c:extLst>
            <c:ext xmlns:c16="http://schemas.microsoft.com/office/drawing/2014/chart" uri="{C3380CC4-5D6E-409C-BE32-E72D297353CC}">
              <c16:uniqueId val="{00000002-D477-41C2-A070-2E7F839EA4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77-41C2-A070-2E7F839EA4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77-41C2-A070-2E7F839EA4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77-41C2-A070-2E7F839EA4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449</c:v>
                </c:pt>
                <c:pt idx="3">
                  <c:v>449</c:v>
                </c:pt>
                <c:pt idx="6">
                  <c:v>451</c:v>
                </c:pt>
                <c:pt idx="9">
                  <c:v>449</c:v>
                </c:pt>
                <c:pt idx="12">
                  <c:v>438</c:v>
                </c:pt>
              </c:numCache>
            </c:numRef>
          </c:val>
          <c:extLst>
            <c:ext xmlns:c16="http://schemas.microsoft.com/office/drawing/2014/chart" uri="{C3380CC4-5D6E-409C-BE32-E72D297353CC}">
              <c16:uniqueId val="{00000006-D477-41C2-A070-2E7F839EA4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35</c:v>
                </c:pt>
                <c:pt idx="3">
                  <c:v>88</c:v>
                </c:pt>
                <c:pt idx="6">
                  <c:v>136</c:v>
                </c:pt>
                <c:pt idx="9">
                  <c:v>82</c:v>
                </c:pt>
                <c:pt idx="12">
                  <c:v>74</c:v>
                </c:pt>
              </c:numCache>
            </c:numRef>
          </c:val>
          <c:extLst>
            <c:ext xmlns:c16="http://schemas.microsoft.com/office/drawing/2014/chart" uri="{C3380CC4-5D6E-409C-BE32-E72D297353CC}">
              <c16:uniqueId val="{00000007-D477-41C2-A070-2E7F839EA4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c:v>
                </c:pt>
                <c:pt idx="3">
                  <c:v>23</c:v>
                </c:pt>
                <c:pt idx="6">
                  <c:v>5</c:v>
                </c:pt>
                <c:pt idx="9">
                  <c:v>2</c:v>
                </c:pt>
                <c:pt idx="12">
                  <c:v>2</c:v>
                </c:pt>
              </c:numCache>
            </c:numRef>
          </c:val>
          <c:extLst>
            <c:ext xmlns:c16="http://schemas.microsoft.com/office/drawing/2014/chart" uri="{C3380CC4-5D6E-409C-BE32-E72D297353CC}">
              <c16:uniqueId val="{00000008-D477-41C2-A070-2E7F839EA4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477-41C2-A070-2E7F839EA4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961</c:v>
                </c:pt>
                <c:pt idx="3">
                  <c:v>917</c:v>
                </c:pt>
                <c:pt idx="6">
                  <c:v>1063</c:v>
                </c:pt>
                <c:pt idx="9">
                  <c:v>916</c:v>
                </c:pt>
                <c:pt idx="12">
                  <c:v>799</c:v>
                </c:pt>
              </c:numCache>
            </c:numRef>
          </c:val>
          <c:extLst>
            <c:ext xmlns:c16="http://schemas.microsoft.com/office/drawing/2014/chart" uri="{C3380CC4-5D6E-409C-BE32-E72D297353CC}">
              <c16:uniqueId val="{0000000A-D477-41C2-A070-2E7F839EA4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477-41C2-A070-2E7F839EA4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3209</c:v>
                </c:pt>
                <c:pt idx="1">
                  <c:v>2987</c:v>
                </c:pt>
                <c:pt idx="2">
                  <c:v>2835</c:v>
                </c:pt>
              </c:numCache>
            </c:numRef>
          </c:val>
          <c:extLst>
            <c:ext xmlns:c16="http://schemas.microsoft.com/office/drawing/2014/chart" uri="{C3380CC4-5D6E-409C-BE32-E72D297353CC}">
              <c16:uniqueId val="{00000000-B46F-44D4-9D2E-8BB553A341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924</c:v>
                </c:pt>
                <c:pt idx="1">
                  <c:v>914</c:v>
                </c:pt>
                <c:pt idx="2">
                  <c:v>915</c:v>
                </c:pt>
              </c:numCache>
            </c:numRef>
          </c:val>
          <c:extLst>
            <c:ext xmlns:c16="http://schemas.microsoft.com/office/drawing/2014/chart" uri="{C3380CC4-5D6E-409C-BE32-E72D297353CC}">
              <c16:uniqueId val="{00000001-B46F-44D4-9D2E-8BB553A341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3224</c:v>
                </c:pt>
                <c:pt idx="1">
                  <c:v>3476</c:v>
                </c:pt>
                <c:pt idx="2">
                  <c:v>3788</c:v>
                </c:pt>
              </c:numCache>
            </c:numRef>
          </c:val>
          <c:extLst>
            <c:ext xmlns:c16="http://schemas.microsoft.com/office/drawing/2014/chart" uri="{C3380CC4-5D6E-409C-BE32-E72D297353CC}">
              <c16:uniqueId val="{00000002-B46F-44D4-9D2E-8BB553A341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{69719483-85A7-4ADC-8CC1-E75235701E55}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948-4ADF-BEAC-AF726F214A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{EDE7546D-0B68-4745-8DEA-3EC9E1C3D67C}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48-4ADF-BEAC-AF726F214A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{CA7CD0E2-DB19-45C6-97D7-3A7401619867}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48-4ADF-BEAC-AF726F214A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{4B6187B4-7D62-48C8-A044-A478D51D4942}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48-4ADF-BEAC-AF726F214A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{9B5BB067-BC4F-42AC-A159-75687C0A657C}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48-4ADF-BEAC-AF726F214A2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{655C0F3B-34D3-4149-96F9-EA0A31D18C8F}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948-4ADF-BEAC-AF726F214A2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{D15032D9-D579-476B-BCB9-C6965386BF61}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948-4ADF-BEAC-AF726F214A2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{9D455171-2AE6-413E-BBEE-3F47184F043E}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948-4ADF-BEAC-AF726F214A2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{B7DF8112-9ACA-47BB-A445-BFE0D33701A0}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948-4ADF-BEAC-AF726F214A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58.7</c:v>
                </c:pt>
                <c:pt idx="8">
                  <c:v>60.6</c:v>
                </c:pt>
                <c:pt idx="16">
                  <c:v>61.8</c:v>
                </c:pt>
                <c:pt idx="24">
                  <c:v>63.3</c:v>
                </c:pt>
                <c:pt idx="32">
                  <c:v>64.2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948-4ADF-BEAC-AF726F214A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{D2A86CA1-B841-4722-949E-15BEDC3D82D9}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948-4ADF-BEAC-AF726F214A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{F4BA2295-F163-445F-8D58-94584AA8238E}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48-4ADF-BEAC-AF726F214A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{B881C446-7575-4797-BD8A-0FD6AF1582B2}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48-4ADF-BEAC-AF726F214A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{3C8411A5-F57E-4243-A214-69171A373CE4}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48-4ADF-BEAC-AF726F214A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{1D4ACB27-1B36-4065-B466-3C84584A6947}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48-4ADF-BEAC-AF726F214A2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{F74473FF-B62B-42D6-ABB3-E252807708AA}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948-4ADF-BEAC-AF726F214A2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{51CC9638-3496-4FC0-85AE-39A98C8E6A5F}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948-4ADF-BEAC-AF726F214A2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{1D945C54-5DC2-4DE2-ACE2-0DED41149238}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948-4ADF-BEAC-AF726F214A2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{5B1648B6-8D17-4957-B8C9-3D15A79326BD}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948-4ADF-BEAC-AF726F214A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948-4ADF-BEAC-AF726F214A29}"/>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{5C32E456-F67D-424D-BE12-CFD93D484C94}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5AE-4EBF-BE48-E6FF4D5B77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{FC53C930-E372-4554-9B54-5CFFE4E0E696}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AE-4EBF-BE48-E6FF4D5B77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{978553A0-E69D-4042-98F3-06CB840D0743}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AE-4EBF-BE48-E6FF4D5B77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{A5854181-9607-443B-8432-751EE4C1AFBB}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AE-4EBF-BE48-E6FF4D5B77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{8EF7CD30-A992-4C1F-BDC3-AD828308A093}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AE-4EBF-BE48-E6FF4D5B77E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{20FBD304-CB65-44FB-BF96-9CEE9EB84B1C}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5AE-4EBF-BE48-E6FF4D5B77E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{8DA48D3E-BF83-440E-ADD8-B2A9EE967AD5}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5AE-4EBF-BE48-E6FF4D5B77E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{488ADB89-45BF-4DF2-8EE2-CED05ADC3D31}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5AE-4EBF-BE48-E6FF4D5B77E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{67135A26-9A47-4307-908B-5C577532F3DC}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5AE-4EBF-BE48-E6FF4D5B77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-3.5</c:v>
                </c:pt>
                <c:pt idx="16">
                  <c:v>-3.4</c:v>
                </c:pt>
                <c:pt idx="24">
                  <c:v>-4.2</c:v>
                </c:pt>
                <c:pt idx="32">
                  <c:v>-4.5999999999999996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5AE-4EBF-BE48-E6FF4D5B77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{491848F4-E782-4154-8CB8-690D8B874760}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5AE-4EBF-BE48-E6FF4D5B77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{5080BF67-6545-49C0-9210-5F678AE6D1F3}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AE-4EBF-BE48-E6FF4D5B77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{E6E5737E-444E-4CBF-A38F-B4EF0329E015}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AE-4EBF-BE48-E6FF4D5B77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{DF935695-5E4B-48C9-A544-559BD93BF9C0}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AE-4EBF-BE48-E6FF4D5B77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{17E035F0-8617-461B-B492-1ACB6C15E614}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AE-4EBF-BE48-E6FF4D5B77EA}"/>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{2FBDE61A-90FC-44FE-81BD-02D7DD873386}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5AE-4EBF-BE48-E6FF4D5B77E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{2EE3783B-2146-448A-82BE-970F83C40DED}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5AE-4EBF-BE48-E6FF4D5B77E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{22FF680E-D3CD-4168-A3B7-1C6BDEFDDC1C}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5AE-4EBF-BE48-E6FF4D5B77E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{FB054F36-F46C-40B7-845E-C378C3E10AE2}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5AE-4EBF-BE48-E6FF4D5B77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5AE-4EBF-BE48-E6FF4D5B77EA}"/>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6F5C64D-9C78-45DE-8AAC-90C8176DA1C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04DDF1C-82BB-4C0E-9FEE-7F0DA533390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新たな起債の抑制、繰上償還により平成２０年度より算入公債費等が元利償還金等を上回っている。</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緊急度、住民のニーズを的確に把握した事業の選択により、起債に大きく頼ることのない財政運営に努める。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将来負担額を充当可能財源等が上回っている。この状況は大規模な災害など特異な財政需要が無い限り続くと思われる。</a:t>
          </a:r>
          <a:endParaRPr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引き続き財政の健全化に努めていく。</a:t>
          </a:r>
          <a:endParaRPr kumimoji="1" lang="en-US" altLang="ja-JP" sz="11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長野県下條村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mn-lt"/>
              <a:ea typeface="+mn-ea"/>
              <a:cs typeface="+mn-cs"/>
            </a:rPr>
            <a:t>・財政調整基金においては、利子財源の収入により４百万円積み立てた一方、一般会計の財源不足を補うために、</a:t>
          </a:r>
          <a:r>
            <a:rPr lang="ja-JP" altLang="en-US" sz="1150" b="0" i="0" baseline="0">
              <a:solidFill>
                <a:schemeClr val="dk1"/>
              </a:solidFill>
              <a:effectLst/>
              <a:latin typeface="+mn-lt"/>
              <a:ea typeface="+mn-ea"/>
              <a:cs typeface="+mn-cs"/>
            </a:rPr>
            <a:t>１</a:t>
          </a:r>
          <a:r>
            <a:rPr lang="ja-JP" altLang="ja-JP" sz="1150" b="0" i="0" baseline="0">
              <a:solidFill>
                <a:schemeClr val="dk1"/>
              </a:solidFill>
              <a:effectLst/>
              <a:latin typeface="+mn-lt"/>
              <a:ea typeface="+mn-ea"/>
              <a:cs typeface="+mn-cs"/>
            </a:rPr>
            <a:t>億</a:t>
          </a:r>
          <a:r>
            <a:rPr lang="ja-JP" altLang="en-US" sz="1150" b="0" i="0" baseline="0">
              <a:solidFill>
                <a:schemeClr val="dk1"/>
              </a:solidFill>
              <a:effectLst/>
              <a:latin typeface="+mn-lt"/>
              <a:ea typeface="+mn-ea"/>
              <a:cs typeface="+mn-cs"/>
            </a:rPr>
            <a:t>５</a:t>
          </a:r>
          <a:r>
            <a:rPr lang="ja-JP" altLang="ja-JP" sz="1150" b="0" i="0" baseline="0">
              <a:solidFill>
                <a:schemeClr val="dk1"/>
              </a:solidFill>
              <a:effectLst/>
              <a:latin typeface="+mn-lt"/>
              <a:ea typeface="+mn-ea"/>
              <a:cs typeface="+mn-cs"/>
            </a:rPr>
            <a:t>千７百万円取り崩した。</a:t>
          </a:r>
          <a:endParaRPr lang="en-US" altLang="ja-JP" sz="1150" b="0" i="0" baseline="0">
            <a:solidFill>
              <a:schemeClr val="dk1"/>
            </a:solidFill>
            <a:effectLst/>
            <a:latin typeface="+mn-lt"/>
            <a:ea typeface="+mn-ea"/>
            <a:cs typeface="+mn-cs"/>
          </a:endParaRPr>
        </a:p>
        <a:p>
          <a:pPr eaLnBrk="1" fontAlgn="auto" latinLnBrk="0" hangingPunct="1"/>
          <a:r>
            <a:rPr lang="ja-JP" altLang="en-US" sz="1150" b="0" i="0" baseline="0">
              <a:solidFill>
                <a:schemeClr val="dk1"/>
              </a:solidFill>
              <a:effectLst/>
              <a:latin typeface="+mn-lt"/>
              <a:ea typeface="+mn-ea"/>
              <a:cs typeface="+mn-cs"/>
            </a:rPr>
            <a:t>　各金融機関で利率が下がっているので利子積立額は今後、減少傾向となる。</a:t>
          </a:r>
          <a:endParaRPr lang="en-US" altLang="ja-JP" sz="1150" b="0" i="0" baseline="0">
            <a:solidFill>
              <a:schemeClr val="dk1"/>
            </a:solidFill>
            <a:effectLst/>
            <a:latin typeface="+mn-lt"/>
            <a:ea typeface="+mn-ea"/>
            <a:cs typeface="+mn-cs"/>
          </a:endParaRPr>
        </a:p>
        <a:p>
          <a:pPr eaLnBrk="1" fontAlgn="auto" latinLnBrk="0" hangingPunct="1"/>
          <a:r>
            <a:rPr lang="ja-JP" altLang="ja-JP" sz="1150" b="0" i="0" baseline="0">
              <a:solidFill>
                <a:schemeClr val="dk1"/>
              </a:solidFill>
              <a:effectLst/>
              <a:latin typeface="+mn-lt"/>
              <a:ea typeface="+mn-ea"/>
              <a:cs typeface="+mn-cs"/>
            </a:rPr>
            <a:t>・</a:t>
          </a:r>
          <a:r>
            <a:rPr lang="ja-JP" altLang="en-US" sz="1150" b="0" i="0" baseline="0">
              <a:solidFill>
                <a:schemeClr val="dk1"/>
              </a:solidFill>
              <a:effectLst/>
              <a:latin typeface="+mn-lt"/>
              <a:ea typeface="+mn-ea"/>
              <a:cs typeface="+mn-cs"/>
            </a:rPr>
            <a:t>新たに公社債３億円を「公共施設整備基金」にて運用を開始したため、</a:t>
          </a:r>
          <a:r>
            <a:rPr lang="ja-JP" altLang="ja-JP" sz="1150" b="0" i="0" baseline="0">
              <a:solidFill>
                <a:schemeClr val="dk1"/>
              </a:solidFill>
              <a:effectLst/>
              <a:latin typeface="+mn-lt"/>
              <a:ea typeface="+mn-ea"/>
              <a:cs typeface="+mn-cs"/>
            </a:rPr>
            <a:t>基金全体としては</a:t>
          </a:r>
          <a:r>
            <a:rPr lang="ja-JP" altLang="en-US" sz="1150" b="0" i="0" baseline="0">
              <a:solidFill>
                <a:schemeClr val="dk1"/>
              </a:solidFill>
              <a:effectLst/>
              <a:latin typeface="+mn-lt"/>
              <a:ea typeface="+mn-ea"/>
              <a:cs typeface="+mn-cs"/>
            </a:rPr>
            <a:t>１憶６千</a:t>
          </a:r>
          <a:r>
            <a:rPr lang="ja-JP" altLang="ja-JP" sz="1150" b="0" i="0" baseline="0">
              <a:solidFill>
                <a:schemeClr val="dk1"/>
              </a:solidFill>
              <a:effectLst/>
              <a:latin typeface="+mn-lt"/>
              <a:ea typeface="+mn-ea"/>
              <a:cs typeface="+mn-cs"/>
            </a:rPr>
            <a:t>万円増となった。</a:t>
          </a:r>
          <a:endParaRPr lang="ja-JP" altLang="ja-JP" sz="1150">
            <a:effectLst/>
          </a:endParaRPr>
        </a:p>
        <a:p>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・基金の使途の明確化を図るために、財政調整基金を取り崩して個々の特定目的基金に積み立てていくことを予定している。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・特に公共施設の維持に係る経費の増大が懸念されるため「公共施設整備基金」への積立を予定している。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・公共施設整備基金：安心安全なまちづくりや防災に関する施策を推進するため、公共施設の老朽化対策や農業用排水路整備の実施を図るため。</a:t>
          </a:r>
          <a:endParaRPr lang="ja-JP" altLang="ja-JP" sz="1400">
            <a:effectLst/>
          </a:endParaRPr>
        </a:p>
        <a:p>
          <a:r>
            <a:rPr lang="ja-JP" altLang="ja-JP" sz="1100" b="0" i="0" baseline="0">
              <a:solidFill>
                <a:schemeClr val="dk1"/>
              </a:solidFill>
              <a:effectLst/>
              <a:latin typeface="+mn-lt"/>
              <a:ea typeface="+mn-ea"/>
              <a:cs typeface="+mn-cs"/>
            </a:rPr>
            <a:t>・空家等対策事業推進基金：</a:t>
          </a:r>
          <a:r>
            <a:rPr lang="ja-JP" altLang="ja-JP" sz="1100">
              <a:solidFill>
                <a:schemeClr val="dk1"/>
              </a:solidFill>
              <a:effectLst/>
              <a:latin typeface="+mn-lt"/>
              <a:ea typeface="+mn-ea"/>
              <a:cs typeface="+mn-cs"/>
            </a:rPr>
            <a:t>空家等の適切な管理及び活用促進を図り、防災、防犯、衛生、景観等の村民の生活環境を保全し、魅力あるまちづくりの推進に寄与す</a:t>
          </a:r>
          <a:r>
            <a:rPr lang="ja-JP" altLang="en-US" sz="1100">
              <a:solidFill>
                <a:schemeClr val="dk1"/>
              </a:solidFill>
              <a:effectLst/>
              <a:latin typeface="+mn-lt"/>
              <a:ea typeface="+mn-ea"/>
              <a:cs typeface="+mn-cs"/>
            </a:rPr>
            <a:t>るため。</a:t>
          </a:r>
          <a:endParaRPr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・「公共施整備基金」へ</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億円の積立、「ふるさと応援基金」がふるさとの納税額の増加により</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百</a:t>
          </a:r>
          <a:r>
            <a:rPr lang="ja-JP" altLang="en-US" sz="1100" b="0" i="0" baseline="0">
              <a:solidFill>
                <a:schemeClr val="dk1"/>
              </a:solidFill>
              <a:effectLst/>
              <a:latin typeface="+mn-lt"/>
              <a:ea typeface="+mn-ea"/>
              <a:cs typeface="+mn-cs"/>
            </a:rPr>
            <a:t>万</a:t>
          </a:r>
          <a:r>
            <a:rPr lang="ja-JP" altLang="ja-JP" sz="1100" b="0" i="0" baseline="0">
              <a:solidFill>
                <a:schemeClr val="dk1"/>
              </a:solidFill>
              <a:effectLst/>
              <a:latin typeface="+mn-lt"/>
              <a:ea typeface="+mn-ea"/>
              <a:cs typeface="+mn-cs"/>
            </a:rPr>
            <a:t>円増加、により、特目全体としては</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千２百万円の増となった。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・公共施設整備基金：公共施設の老朽化対策（役場庁舎の建替、上水道施設の更新、老人福祉センターの建替</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農業用排水路整備事業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の実施</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を予定している。</a:t>
          </a:r>
          <a:endParaRPr lang="ja-JP" altLang="ja-JP" sz="1400">
            <a:effectLst/>
          </a:endParaRPr>
        </a:p>
        <a:p>
          <a:r>
            <a:rPr kumimoji="1" lang="ja-JP" altLang="ja-JP" sz="1100" baseline="0">
              <a:solidFill>
                <a:schemeClr val="dk1"/>
              </a:solidFill>
              <a:effectLst/>
              <a:latin typeface="+mn-lt"/>
              <a:ea typeface="+mn-ea"/>
              <a:cs typeface="+mn-cs"/>
            </a:rPr>
            <a:t> ・子育て応援基金：本村で取組んでいる、少子化対策事業</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8</a:t>
          </a:r>
          <a:r>
            <a:rPr kumimoji="1" lang="ja-JP" altLang="ja-JP" sz="1100" baseline="0">
              <a:solidFill>
                <a:schemeClr val="dk1"/>
              </a:solidFill>
              <a:effectLst/>
              <a:latin typeface="+mn-lt"/>
              <a:ea typeface="+mn-ea"/>
              <a:cs typeface="+mn-cs"/>
            </a:rPr>
            <a:t>千万</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児童手当支給事業、給食費補助金、小学校学習相談・支援推進事業、中学校学習支援、不登校生と個別相談支援事業、母子保健支援事業、出産祝い金、小中学校入学祝支給制度、放課後児童健全育成事業など）の運用基金として積立を行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・利子財源として</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百万は増加したが、一般会計の財源不足により財政調整基金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千７百万</a:t>
          </a:r>
          <a:r>
            <a:rPr lang="ja-JP" altLang="en-US" sz="1100" b="0" i="0" baseline="0">
              <a:solidFill>
                <a:schemeClr val="dk1"/>
              </a:solidFill>
              <a:effectLst/>
              <a:latin typeface="+mn-lt"/>
              <a:ea typeface="+mn-ea"/>
              <a:cs typeface="+mn-cs"/>
            </a:rPr>
            <a:t>円</a:t>
          </a:r>
          <a:r>
            <a:rPr lang="ja-JP" altLang="ja-JP" sz="1100" b="0" i="0" baseline="0">
              <a:solidFill>
                <a:schemeClr val="dk1"/>
              </a:solidFill>
              <a:effectLst/>
              <a:latin typeface="+mn-lt"/>
              <a:ea typeface="+mn-ea"/>
              <a:cs typeface="+mn-cs"/>
            </a:rPr>
            <a:t>取り崩したことにより</a:t>
          </a:r>
          <a:r>
            <a:rPr lang="ja-JP" altLang="en-US" sz="1100" b="0" i="0" baseline="0">
              <a:solidFill>
                <a:schemeClr val="dk1"/>
              </a:solidFill>
              <a:effectLst/>
              <a:latin typeface="+mn-lt"/>
              <a:ea typeface="+mn-ea"/>
              <a:cs typeface="+mn-cs"/>
            </a:rPr>
            <a:t>前年度より１</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千</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・基金の使途の明確化を図るために、財政調整基金を取り崩して個々の特定目的基金に積み立てていくことを予定している。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・当年度は長期債償還利子の支払いに充当した残額を積立とした。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・今後の事業に対する償還を踏まえ、現状程度の基金を確保する。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D7DFA88-3168-45DF-ABFD-A44126ECC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11EADE6-D779-4535-B997-FDA472150D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34818EE-6FC8-45DF-B703-FFF4297F97C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4AE4521-306B-4D13-887A-F501E655E4F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1B61507-2FAD-4790-B1FA-C0667D30534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6280B5F-8975-4273-9717-6F64ECD6889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12FB60F-D84A-4E76-9D4C-F189347D091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6169AE7-404D-4A9F-928B-A3D1757484F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8C87AD7-AF59-4248-833B-8B3D841A700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723A475-ECFC-4EB0-B147-A46B1FE5191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1FE3BFF-ED0D-4C7C-8760-FB752037A88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03E6BBA-12B4-4D68-8B9D-759DBEAB5C8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5B5B828-5A57-4F65-AD51-E6D62F22A3E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4F2A4A84-A459-447A-9ED0-0123824475F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E617382-5BE6-414E-A97F-B5EAB75EF09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6404FCA-DE1F-4397-A83B-0E84BC0B8A4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D268367-5EA0-446D-97AC-A16E0FB1156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CD59CD6-E3C8-484B-9FE2-EBA5B1AB215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F71B1D4-6234-402C-964A-560FEE72AB1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EF30A89-3D1D-43E2-A799-4447CFEAC25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9EB33A78-2CB6-4B51-87D6-456418C8666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0968A64-A1BF-42BE-95F6-B01CB5A71D0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3,564
38.12
3,635,390
3,117,284
448,025
1,900,755
799,163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B924C17-44BB-47E4-AE4E-4286279F4F6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86CF618-2B2B-4F8C-AFEB-4EFF47DB208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2EC6F40-30C2-40E2-A8C0-E3C88B3CD0D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739FE54-981A-4BF7-B5FD-965FDE80E31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709EC41-36BC-4537-BE63-6CD7CF0D452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BB4D230-02CA-41B5-9BE1-A028E4036AF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9E42AD5-3417-475F-8FF6-F4390CE6660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B298FAB-4950-4BF1-B3EC-FC870EF04A1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E3A552F-1D52-46A9-A877-04AE966EFC0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83051CC-6B5C-4DFE-900F-86855B55CA8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4DF9D49-7B3A-4938-A21B-080156C24E9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65618C7-40B9-42F4-B69C-40410245CE4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88CACCE-6519-48BA-9B59-F029201C678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84F2231-1CC3-4572-B3C0-5D1E640A64C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7F7F2F7-DB4E-454F-8D8D-3BD91CCD155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A6D1F7D0-A646-42AA-BE36-3D32A278CC9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08FB8DE-DB50-430E-8609-83F57874DC6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046E6C4-1D8E-4CB7-9E7F-844438A578C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F81B6B45-820F-4E43-9E34-8A2EA67CAC1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A0BC7AB-5BF9-4003-9299-B9A23D53D25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BC00237-FBE3-4091-B524-09BDE53C2C2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6AD0FD9-48CA-4285-B635-4F95E3F7599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227D9A8-364E-4C62-84D5-83167F51742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E3BCD0F-4303-4BFC-B984-13203BCD098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53B4ABB-E0E2-425C-845A-22D8C00C2AD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64F0249-A51B-4A77-BBEE-749A8167A2B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F2895E8-8E3F-4C05-B13F-3FF70907FC9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B0939D68-7E50-445C-8405-832348A79ED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C17FAB2-4DB3-478F-88CC-363E6B171CD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B05098B-F770-424B-8B7B-68BFB3574F7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2D5F3B5-E5AF-452A-8217-77E18052DF0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BCA4A4B-EED7-4726-ACC2-C7B3C38C8E9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5F8A53E-B6D6-4915-BAEC-B9E773A34E2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5563ECB-ABC9-46C4-A9EF-0348524002D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0923E06-3CD4-4F09-9577-57106B9BD33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事業用資産、インフラ資産の何れも類似団体平均を上回っている。</a:t>
          </a:r>
          <a:endParaRPr lang="ja-JP" altLang="ja-JP">
            <a:effectLst/>
          </a:endParaRPr>
        </a:p>
        <a:p>
          <a:r>
            <a:rPr kumimoji="1" lang="ja-JP" altLang="ja-JP" sz="1100">
              <a:solidFill>
                <a:schemeClr val="dk1"/>
              </a:solidFill>
              <a:effectLst/>
              <a:latin typeface="+mn-lt"/>
              <a:ea typeface="+mn-ea"/>
              <a:cs typeface="+mn-cs"/>
            </a:rPr>
            <a:t>事業用資産については、将来の改修・更新費用の試算から全ての施設の維持は困難と考えられるため、適正な統廃合により費用の削減を図る。</a:t>
          </a:r>
          <a:endParaRPr lang="ja-JP" altLang="ja-JP">
            <a:effectLst/>
          </a:endParaRPr>
        </a:p>
        <a:p>
          <a:r>
            <a:rPr kumimoji="1" lang="ja-JP" altLang="ja-JP" sz="1100">
              <a:solidFill>
                <a:schemeClr val="dk1"/>
              </a:solidFill>
              <a:effectLst/>
              <a:latin typeface="+mn-lt"/>
              <a:ea typeface="+mn-ea"/>
              <a:cs typeface="+mn-cs"/>
            </a:rPr>
            <a:t>また、インフラ資産については、これまで積み上げた基金を有効に活用する中で、更新時期の分散化を図り、適正な</a:t>
          </a:r>
          <a:r>
            <a:rPr lang="ja-JP" altLang="ja-JP" sz="1100">
              <a:solidFill>
                <a:schemeClr val="dk1"/>
              </a:solidFill>
              <a:effectLst/>
              <a:latin typeface="+mn-lt"/>
              <a:ea typeface="+mn-ea"/>
              <a:cs typeface="+mn-cs"/>
            </a:rPr>
            <a:t>維持管理・更新に努める。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66220107-379D-49AD-8E3C-1E8666FA5E5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8C2FEAF-4FCE-4604-B65A-F30A98E12E8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C36AD1C6-57D6-492E-93D2-95C22FD769B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9D6B8BB7-2EA7-4B36-8BA0-11D13FD3848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A53D0E14-2334-4C3A-89DF-5431C84F632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2C87A84F-D6BC-4946-AADD-5CADC5C3034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15A24351-A90B-4AC0-955D-0EBBF81A4BB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4AF5C453-B08C-4981-8261-4E9E5D9AAAB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5C4F4F07-6212-42C3-A2AB-3C9CA06FF59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DE668EDD-B264-4905-8B5A-E17388B25F2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C34F4C5B-3ACD-4171-B4BC-88D4E25CA04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EC72A2BA-5A75-458A-94D3-0D4716B7B71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9A2FBB82-8124-49BC-8B56-2D4A8D78B4E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A7F5B26A-6E27-490A-926A-8D980E735C8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CAECDD8E-1DC6-4D67-BD62-5409FF92649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E5A2ECDF-C09E-4BA7-8624-9DE1324DF3D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3273A646-5184-46DD-A7B8-A28B4CE7109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F04EB2E3-E110-4AC5-8600-A990ACED384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84803053-E711-4050-98F2-FE84B88A7064}"/>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D4BE47B8-3C96-4AD2-93A1-0604E906479F}"/>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42B77A2A-9D2D-429D-9CB4-D2BCB7129272}"/>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576A0D39-9943-442C-BBC4-BA294D1B0330}"/>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0BD637CC-63F1-44C1-96B0-D447859B5839}"/>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39D0B757-8819-4C42-A3D1-BD8530A7568F}"/>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50B93D40-3FDD-412C-AFF0-E739C442A4BC}"/>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B640E760-3EE5-42FD-B469-59BDE35BB7A2}"/>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E8F1AFC6-3040-47CC-8F2E-420A0FB71BFF}"/>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2289D197-9EDD-47FF-9D9A-EA2FC929D667}"/>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D12244FF-21D2-4A6C-A47E-D4F4B08CA06A}"/>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4E7D8F7-4470-4143-BC6D-4487CBCFBBA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DDC8366-C53E-4B0B-9C37-17FDCAE5917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39894F2-AC0F-4658-B06F-C8A8FBAAC35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3D12DCEC-567E-44B6-A690-5DD36E69F5E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23C93F6B-6591-405E-859C-00563F9FFA3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7529</xdr:rowOff>
    </xdr:from>
    <xdr:to>
      <xdr:col>23</xdr:col>
      <xdr:colOff>136525</xdr:colOff>
      <xdr:row>32</xdr:row>
      <xdr:rowOff>109129</xdr:rowOff>
    </xdr:to>
    <xdr:sp macro="" textlink="">
      <xdr:nvSpPr>
        <xdr:cNvPr id="93" name="楕円 92">
          <a:extLst>
            <a:ext uri="{FF2B5EF4-FFF2-40B4-BE49-F238E27FC236}">
              <a16:creationId xmlns:a16="http://schemas.microsoft.com/office/drawing/2014/main" id="{648B0C7C-4540-491B-A538-034D1B78148C}"/>
            </a:ext>
          </a:extLst>
        </xdr:cNvPr>
        <xdr:cNvSpPr/>
      </xdr:nvSpPr>
      <xdr:spPr>
        <a:xfrm>
          <a:off x="47117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157406</xdr:rowOff>
    </xdr:from>
    <xdr:ext cx="405111" cy="259045"/>
    <xdr:sp macro="" textlink="">
      <xdr:nvSpPr>
        <xdr:cNvPr id="94" name="有形固定資産減価償却率該当値テキスト">
          <a:extLst>
            <a:ext uri="{FF2B5EF4-FFF2-40B4-BE49-F238E27FC236}">
              <a16:creationId xmlns:a16="http://schemas.microsoft.com/office/drawing/2014/main" id="{830F6814-4823-4A20-9ED9-6834EB8FDDEE}"/>
            </a:ext>
          </a:extLst>
        </xdr:cNvPr>
        <xdr:cNvSpPr txBox="1"/>
      </xdr:nvSpPr>
      <xdr:spPr>
        <a:xfrm>
          <a:off x="4813300"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151221</xdr:rowOff>
    </xdr:from>
    <xdr:to>
      <xdr:col>19</xdr:col>
      <xdr:colOff>187325</xdr:colOff>
      <xdr:row>32</xdr:row>
      <xdr:rowOff>81371</xdr:rowOff>
    </xdr:to>
    <xdr:sp macro="" textlink="">
      <xdr:nvSpPr>
        <xdr:cNvPr id="95" name="楕円 94">
          <a:extLst>
            <a:ext uri="{FF2B5EF4-FFF2-40B4-BE49-F238E27FC236}">
              <a16:creationId xmlns:a16="http://schemas.microsoft.com/office/drawing/2014/main" id="{BC34357A-AA86-4F95-9F43-18B04D890104}"/>
            </a:ext>
          </a:extLst>
        </xdr:cNvPr>
        <xdr:cNvSpPr/>
      </xdr:nvSpPr>
      <xdr:spPr>
        <a:xfrm>
          <a:off x="4000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30571</xdr:rowOff>
    </xdr:from>
    <xdr:to>
      <xdr:col>23</xdr:col>
      <xdr:colOff>85725</xdr:colOff>
      <xdr:row>32</xdr:row>
      <xdr:rowOff>58329</xdr:rowOff>
    </xdr:to>
    <xdr:cxnSp macro="">
      <xdr:nvCxnSpPr>
        <xdr:cNvPr id="96" name="直線コネクタ 95">
          <a:extLst>
            <a:ext uri="{FF2B5EF4-FFF2-40B4-BE49-F238E27FC236}">
              <a16:creationId xmlns:a16="http://schemas.microsoft.com/office/drawing/2014/main" id="{3C09A5A4-AE8F-4EF5-A754-83EE17B2F075}"/>
            </a:ext>
          </a:extLst>
        </xdr:cNvPr>
        <xdr:cNvCxnSpPr/>
      </xdr:nvCxnSpPr>
      <xdr:spPr>
        <a:xfrm>
          <a:off x="4051300" y="6288496"/>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104956</xdr:rowOff>
    </xdr:from>
    <xdr:to>
      <xdr:col>15</xdr:col>
      <xdr:colOff>187325</xdr:colOff>
      <xdr:row>32</xdr:row>
      <xdr:rowOff>35106</xdr:rowOff>
    </xdr:to>
    <xdr:sp macro="" textlink="">
      <xdr:nvSpPr>
        <xdr:cNvPr id="97" name="楕円 96">
          <a:extLst>
            <a:ext uri="{FF2B5EF4-FFF2-40B4-BE49-F238E27FC236}">
              <a16:creationId xmlns:a16="http://schemas.microsoft.com/office/drawing/2014/main" id="{FE159012-84E5-4C16-9C35-2DBE6C890680}"/>
            </a:ext>
          </a:extLst>
        </xdr:cNvPr>
        <xdr:cNvSpPr/>
      </xdr:nvSpPr>
      <xdr:spPr>
        <a:xfrm>
          <a:off x="3238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155756</xdr:rowOff>
    </xdr:from>
    <xdr:to>
      <xdr:col>19</xdr:col>
      <xdr:colOff>136525</xdr:colOff>
      <xdr:row>32</xdr:row>
      <xdr:rowOff>30571</xdr:rowOff>
    </xdr:to>
    <xdr:cxnSp macro="">
      <xdr:nvCxnSpPr>
        <xdr:cNvPr id="98" name="直線コネクタ 97">
          <a:extLst>
            <a:ext uri="{FF2B5EF4-FFF2-40B4-BE49-F238E27FC236}">
              <a16:creationId xmlns:a16="http://schemas.microsoft.com/office/drawing/2014/main" id="{50557760-161E-4C2A-9F11-2D240CCA3D4D}"/>
            </a:ext>
          </a:extLst>
        </xdr:cNvPr>
        <xdr:cNvCxnSpPr/>
      </xdr:nvCxnSpPr>
      <xdr:spPr>
        <a:xfrm>
          <a:off x="3289300" y="624223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67945</xdr:rowOff>
    </xdr:from>
    <xdr:to>
      <xdr:col>11</xdr:col>
      <xdr:colOff>187325</xdr:colOff>
      <xdr:row>31</xdr:row>
      <xdr:rowOff>169545</xdr:rowOff>
    </xdr:to>
    <xdr:sp macro="" textlink="">
      <xdr:nvSpPr>
        <xdr:cNvPr id="99" name="楕円 98">
          <a:extLst>
            <a:ext uri="{FF2B5EF4-FFF2-40B4-BE49-F238E27FC236}">
              <a16:creationId xmlns:a16="http://schemas.microsoft.com/office/drawing/2014/main" id="{AC1A9522-77E1-40C2-A534-225DA3A17B27}"/>
            </a:ext>
          </a:extLst>
        </xdr:cNvPr>
        <xdr:cNvSpPr/>
      </xdr:nvSpPr>
      <xdr:spPr>
        <a:xfrm>
          <a:off x="2476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118745</xdr:rowOff>
    </xdr:from>
    <xdr:to>
      <xdr:col>15</xdr:col>
      <xdr:colOff>136525</xdr:colOff>
      <xdr:row>31</xdr:row>
      <xdr:rowOff>155756</xdr:rowOff>
    </xdr:to>
    <xdr:cxnSp macro="">
      <xdr:nvCxnSpPr>
        <xdr:cNvPr id="100" name="直線コネクタ 99">
          <a:extLst>
            <a:ext uri="{FF2B5EF4-FFF2-40B4-BE49-F238E27FC236}">
              <a16:creationId xmlns:a16="http://schemas.microsoft.com/office/drawing/2014/main" id="{4E6A132C-37FD-4A04-9D0A-965893D77AC5}"/>
            </a:ext>
          </a:extLst>
        </xdr:cNvPr>
        <xdr:cNvCxnSpPr/>
      </xdr:nvCxnSpPr>
      <xdr:spPr>
        <a:xfrm>
          <a:off x="2527300" y="620522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9344</xdr:rowOff>
    </xdr:from>
    <xdr:to>
      <xdr:col>7</xdr:col>
      <xdr:colOff>187325</xdr:colOff>
      <xdr:row>31</xdr:row>
      <xdr:rowOff>110944</xdr:rowOff>
    </xdr:to>
    <xdr:sp macro="" textlink="">
      <xdr:nvSpPr>
        <xdr:cNvPr id="101" name="楕円 100">
          <a:extLst>
            <a:ext uri="{FF2B5EF4-FFF2-40B4-BE49-F238E27FC236}">
              <a16:creationId xmlns:a16="http://schemas.microsoft.com/office/drawing/2014/main" id="{92D10088-DF11-4BC0-AE02-613925856956}"/>
            </a:ext>
          </a:extLst>
        </xdr:cNvPr>
        <xdr:cNvSpPr/>
      </xdr:nvSpPr>
      <xdr:spPr>
        <a:xfrm>
          <a:off x="1714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60144</xdr:rowOff>
    </xdr:from>
    <xdr:to>
      <xdr:col>11</xdr:col>
      <xdr:colOff>136525</xdr:colOff>
      <xdr:row>31</xdr:row>
      <xdr:rowOff>118745</xdr:rowOff>
    </xdr:to>
    <xdr:cxnSp macro="">
      <xdr:nvCxnSpPr>
        <xdr:cNvPr id="102" name="直線コネクタ 101">
          <a:extLst>
            <a:ext uri="{FF2B5EF4-FFF2-40B4-BE49-F238E27FC236}">
              <a16:creationId xmlns:a16="http://schemas.microsoft.com/office/drawing/2014/main" id="{BDCAAD73-811B-4651-A16B-9D42F99F50C7}"/>
            </a:ext>
          </a:extLst>
        </xdr:cNvPr>
        <xdr:cNvCxnSpPr/>
      </xdr:nvCxnSpPr>
      <xdr:spPr>
        <a:xfrm>
          <a:off x="1765300" y="6146619"/>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3CFE5F3C-2A40-4FE2-BAF0-833E397F5186}"/>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a:extLst>
            <a:ext uri="{FF2B5EF4-FFF2-40B4-BE49-F238E27FC236}">
              <a16:creationId xmlns:a16="http://schemas.microsoft.com/office/drawing/2014/main" id="{48EF2338-BEC5-4E94-9B4F-57BFD95A12F1}"/>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a:extLst>
            <a:ext uri="{FF2B5EF4-FFF2-40B4-BE49-F238E27FC236}">
              <a16:creationId xmlns:a16="http://schemas.microsoft.com/office/drawing/2014/main" id="{1608F797-7C49-473D-82A7-FAE3E8D762C9}"/>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a:extLst>
            <a:ext uri="{FF2B5EF4-FFF2-40B4-BE49-F238E27FC236}">
              <a16:creationId xmlns:a16="http://schemas.microsoft.com/office/drawing/2014/main" id="{BC987492-CA59-45AB-BA8B-B5E8C089E949}"/>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72498</xdr:rowOff>
    </xdr:from>
    <xdr:ext cx="405111" cy="259045"/>
    <xdr:sp macro="" textlink="">
      <xdr:nvSpPr>
        <xdr:cNvPr id="107" name="n_1mainValue有形固定資産減価償却率">
          <a:extLst>
            <a:ext uri="{FF2B5EF4-FFF2-40B4-BE49-F238E27FC236}">
              <a16:creationId xmlns:a16="http://schemas.microsoft.com/office/drawing/2014/main" id="{037936D2-59F8-4D1B-8405-E1F6951584E9}"/>
            </a:ext>
          </a:extLst>
        </xdr:cNvPr>
        <xdr:cNvSpPr txBox="1"/>
      </xdr:nvSpPr>
      <xdr:spPr>
        <a:xfrm>
          <a:off x="38360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26233</xdr:rowOff>
    </xdr:from>
    <xdr:ext cx="405111" cy="259045"/>
    <xdr:sp macro="" textlink="">
      <xdr:nvSpPr>
        <xdr:cNvPr id="108" name="n_2mainValue有形固定資産減価償却率">
          <a:extLst>
            <a:ext uri="{FF2B5EF4-FFF2-40B4-BE49-F238E27FC236}">
              <a16:creationId xmlns:a16="http://schemas.microsoft.com/office/drawing/2014/main" id="{337085AD-254A-44EF-A419-50D520095305}"/>
            </a:ext>
          </a:extLst>
        </xdr:cNvPr>
        <xdr:cNvSpPr txBox="1"/>
      </xdr:nvSpPr>
      <xdr:spPr>
        <a:xfrm>
          <a:off x="30867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160672</xdr:rowOff>
    </xdr:from>
    <xdr:ext cx="405111" cy="259045"/>
    <xdr:sp macro="" textlink="">
      <xdr:nvSpPr>
        <xdr:cNvPr id="109" name="n_3mainValue有形固定資産減価償却率">
          <a:extLst>
            <a:ext uri="{FF2B5EF4-FFF2-40B4-BE49-F238E27FC236}">
              <a16:creationId xmlns:a16="http://schemas.microsoft.com/office/drawing/2014/main" id="{8755B4D1-2F03-4973-B22C-4E398714014E}"/>
            </a:ext>
          </a:extLst>
        </xdr:cNvPr>
        <xdr:cNvSpPr txBox="1"/>
      </xdr:nvSpPr>
      <xdr:spPr>
        <a:xfrm>
          <a:off x="2324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102071</xdr:rowOff>
    </xdr:from>
    <xdr:ext cx="405111" cy="259045"/>
    <xdr:sp macro="" textlink="">
      <xdr:nvSpPr>
        <xdr:cNvPr id="110" name="n_4mainValue有形固定資産減価償却率">
          <a:extLst>
            <a:ext uri="{FF2B5EF4-FFF2-40B4-BE49-F238E27FC236}">
              <a16:creationId xmlns:a16="http://schemas.microsoft.com/office/drawing/2014/main" id="{D711B8C8-635E-4169-ABF8-E69C6912BD5C}"/>
            </a:ext>
          </a:extLst>
        </xdr:cNvPr>
        <xdr:cNvSpPr txBox="1"/>
      </xdr:nvSpPr>
      <xdr:spPr>
        <a:xfrm>
          <a:off x="1562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F21A9B36-08B9-4308-8F5A-14C1BEEF1F9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28ECF4E6-303E-4B25-8CEC-9A949E84C31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EADD91AD-B2F5-4B99-AC03-5C3A22714FBA}"/>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6EF8E423-8147-4377-BBFD-DBCAFA15DC3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C9A4EBC3-4911-4956-9B84-94E3D80853C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7C2E9528-BD42-4820-91C6-53FCE94C91C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9661EC4B-0C14-4DA6-A056-3E42E884AB6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A45C2300-4580-4EE8-AB87-CFA9B946E8C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63227DF1-E6EB-4B20-9411-B144D2CD418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D8AC6F5C-1272-472A-989F-6C8E626940A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26BBFD04-9759-4677-915E-1BDBF6B8592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55114FE3-94BE-4CF7-BCD9-2629E81D5B6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8007879B-73C9-4A72-820D-1CDE6CFDABF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可能比率は、繰上償還、地方債の発行額の抑制などにより地方債の現在高の減少に努めた結果、分子となる将来負担額が減少したため類似団体平均を大きく上回っている。今後についても計画的な地方債発行に努め、地方債の現在高が過度の増加とならないよう適切な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70F6A54C-2B34-4737-B77D-0CD17D76805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B3199D-361A-467A-AB08-12155977630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9A1A5010-CC2A-42B9-B2AC-063856D6366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7C2F9D45-7206-409D-97CD-E49B28DDBC2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7CF3A2D2-7C1F-472A-A54E-88069DE8F5D6}"/>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FA732B34-1F5A-4758-8EEB-B6CD7F13FC7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6A090FF7-440C-4924-A695-4DCC30F42C6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DFFEB1B3-5311-49B4-BF11-6B963D357FB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5EFC3B6B-368A-4E8E-B047-2B51A3AB66E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5E318F77-CD21-43AB-8A85-9325486A9D5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9653C18D-E4DF-4C06-BE34-6F05DA53E5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80E7152B-3B9E-44EF-9A50-99906E12BAC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51402E65-7141-4B10-B3E2-A32DEF5D61E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383AA6EB-BF3B-4A35-B8F1-9B21D44355B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B6604272-4CCE-4A4C-8875-E9A216EB0F9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DA779DE9-98B6-4CAE-A292-C0A61F1581DD}"/>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57B09089-F6E5-4A56-992C-B1612D6BB604}"/>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CFB9BEE3-099E-49C4-B92A-0B886D62D000}"/>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4BE64616-8AF4-4CE4-B6A0-34141B6F4D1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9B22ECA9-750E-4465-9C91-DA13A761792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34262B3D-428B-4F68-8F58-4623AB6FD5BA}"/>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60CED0B0-7EB3-4C73-A5B8-BB73D57D2757}"/>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97CB74A3-0542-449F-97DF-60DB3857BCA4}"/>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28488EF7-0F96-4E5E-AADB-D40E355A5DF4}"/>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4A5F0A28-3DA8-4827-8D45-37CFC7C01FF5}"/>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F313C100-ED59-4001-8480-217EA394FF05}"/>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F2C4E09-C998-4854-BE64-A19C3C23F6E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BB29EC7-459B-4ADF-84D7-15AD08E8E42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2A38143-D6FE-487B-81F5-61D687563CC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D6B5588-0117-4205-BFD0-B6FD6FCC17D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4267E7D-0A9C-42F6-8192-3B2E4F954B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55" name="n_1aveValue債務償還比率">
          <a:extLst>
            <a:ext uri="{FF2B5EF4-FFF2-40B4-BE49-F238E27FC236}">
              <a16:creationId xmlns:a16="http://schemas.microsoft.com/office/drawing/2014/main" id="{DA6E3C2E-E58E-4CA0-A9A1-CFADBA5A9820}"/>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a:extLst>
            <a:ext uri="{FF2B5EF4-FFF2-40B4-BE49-F238E27FC236}">
              <a16:creationId xmlns:a16="http://schemas.microsoft.com/office/drawing/2014/main" id="{73F7BFD5-6B0B-4C13-87D2-BF4D33ADEDD3}"/>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a:extLst>
            <a:ext uri="{FF2B5EF4-FFF2-40B4-BE49-F238E27FC236}">
              <a16:creationId xmlns:a16="http://schemas.microsoft.com/office/drawing/2014/main" id="{C0496D1F-C237-40A6-9BEB-AFFE9A922C04}"/>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a:extLst>
            <a:ext uri="{FF2B5EF4-FFF2-40B4-BE49-F238E27FC236}">
              <a16:creationId xmlns:a16="http://schemas.microsoft.com/office/drawing/2014/main" id="{AAFA0D2B-6811-48AB-A179-CEBC1C8D1ACC}"/>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4FA4D7DD-3A51-4FB4-BB66-E2CF8860441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EC6F49D9-FE61-4104-B861-7C97DC14102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1F0DCAA5-6646-4ED5-BDFB-EE8EBA0FB2A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513E68C7-6B7A-4CC4-9F82-703E8F2FF1D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DBFECC59-74BE-4634-9105-8FCD0A209DC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F2685704-58AE-4B0F-9CA7-9FE6AC68768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0ED866B-6EBE-4A0C-952E-067B1CE77BF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32AF84-D218-4A03-BB72-7F49BAFF7E4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C6E9C47-F9FD-4D4F-B02F-58B83DDF192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6C6DFA0-D0EA-4155-B58C-9A0AF2520EC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0F483D-2DD0-4C75-BEC9-A37356B1AD2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8EE2712-AA7F-4182-861C-3F75422EA8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BEB48E9-0A2C-47A4-A6CC-EFBCB2B8E20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45215E-AD32-46D6-AEF8-C602CC4E7D1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8E43A0F-1700-428D-B244-CA20F20592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0863458-1E63-41BF-9662-94B27A587CA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3,564
38.12
3,635,390
3,117,284
448,025
1,900,755
799,163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21B758-7A24-4DE2-9814-CCCD0B5AC1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3833F30-9FA6-4B8F-85DB-E891457EAC1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C92F1A3-BCB8-4BED-B813-B9E649C03A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3CB1FA3-A2AD-4CD1-B2CC-66E3080B8BF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62ECB7C-CC98-4197-9DDE-22A4A9757F3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F3D2F20-3AF5-447A-B1BE-BFC9B05E1B0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ED211C-70B7-416D-BF64-FEF4DA8A9C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B97E5ED-7006-4E33-99FC-4A5792717C7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C14A534-92A4-4B0D-BE0D-8B7C79F6175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57F6449-3C87-4C34-869F-B4F80E8E9E9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60F51D-45B1-4639-AC2B-C8152AD1131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392B520-FDC5-4073-9DBD-0667739BF77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629D1F0-411E-47CD-B304-18810E0BFE6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C731C7C-B940-4074-8770-0C14678D389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E372DF-9513-4436-BC5C-A754565D20E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101BA73-A61F-46B5-89A0-41AEF0E311E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6D80DAD-F107-4F07-9192-DB43A382B11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0EC4A5-028B-4AD9-AF95-3E3A8C5AEEC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601FC9A-0CF8-4BED-8877-4AFB5FC642D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8F0E698-B2F0-4967-92C6-88CC8B10DDC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5CBB595-AF66-405E-B7CD-6367BF497AD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66A694D-EE68-4926-AA2A-DDFC8AA2E0E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89CB493-FABE-4D49-A0C6-F788F6DB14F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73C03A1-F3B0-43A3-B68D-0A0C8CF91CB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2979F88-DF1A-40EE-8381-4D6ED6A8F05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BA4A52B-D44F-4FEE-B23B-A85B32A8E44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126D38B-9CA8-423E-AE37-0516E82C55A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3E13AFA-7D9C-4B92-BB04-CF26ED2D0FA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E10F1AE-3A25-4A6C-A404-8C06D35207C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7439CEF-3CD8-4834-A4AC-3BC37B10EB6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E798070-305E-4402-A560-D66E23A013F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FF66C65-93C2-48EB-8CED-CCF49990515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58B6CA0-B65E-4AA7-A54B-0F9CA8BE9F0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94CB450-1441-46EF-BF1B-2733A66C28D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E00830F-4E46-42EB-8408-C1228F986BA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9E29A78-8DAB-447C-8C36-C5AEF90BA6F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E188765-EFBD-4F90-92EA-035E4639CDC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970AE2A-00EA-4A59-B206-919E29B47A2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923FF6A-7302-4034-A6C0-FDE81C49077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736A7A0-2CB6-46AF-BC38-F889EE09DF3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42B7B06-A292-43D5-A851-092A58E4F49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EB815BB-12B1-406D-8125-C37CAF4D6E9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12E7750-15D3-4BE1-BDF0-036A53A57EE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645CA94-C975-40A6-81CB-55A263B7D84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9A07B2D-F22F-4E00-86F7-A28AC1D2950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BA9AA16-77C3-4D4F-8CD6-DB4D8BA7030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D630F01C-7C06-4F24-83E9-0BB314BC5B60}"/>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382CC327-C14B-420F-9B20-FCF3400491DA}"/>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37424598-376E-47DA-A44A-BA81A3AD7752}"/>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6036F9EA-82EC-4CEA-90A8-E6EC1539FFE6}"/>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DF0C296-BD29-4261-880E-1D1CE38BDE5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40AB8559-ACAE-4BF2-A84C-E39692E1E623}"/>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7730E016-9FFF-4A27-9CBB-708CF43C18A8}"/>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E110E98-9B07-48A2-A4FE-A4C18DA98E09}"/>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5FC7FD61-95F7-4F78-B6E2-61234AE09E0B}"/>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C0F08EE-BA46-41CA-AAB4-8CBE32F0D2EB}"/>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11040356-2900-4F20-BC2E-5358C52B082B}"/>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2FD8973-07C2-4EBC-A145-F55F5314994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9825091-86E9-4AFC-A527-0E9BE2A2DD0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144C935-90C6-4540-B045-04BC00CD01A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B231E09-7644-45FB-AD4D-C9F1FA7A9E4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CD961BD-80EA-4371-85E6-525B9811714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4" name="楕円 73">
          <a:extLst>
            <a:ext uri="{FF2B5EF4-FFF2-40B4-BE49-F238E27FC236}">
              <a16:creationId xmlns:a16="http://schemas.microsoft.com/office/drawing/2014/main" id="{1DDCB03F-B4F1-4755-9865-9F073FF2D1AD}"/>
            </a:ext>
          </a:extLst>
        </xdr:cNvPr>
        <xdr:cNvSpPr/>
      </xdr:nvSpPr>
      <xdr:spPr>
        <a:xfrm>
          <a:off x="4584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151147</xdr:rowOff>
    </xdr:from>
    <xdr:ext cx="405111" cy="259045"/>
    <xdr:sp macro="" textlink="">
      <xdr:nvSpPr>
        <xdr:cNvPr id="75" name="【道路】&#10;有形固定資産減価償却率該当値テキスト">
          <a:extLst>
            <a:ext uri="{FF2B5EF4-FFF2-40B4-BE49-F238E27FC236}">
              <a16:creationId xmlns:a16="http://schemas.microsoft.com/office/drawing/2014/main" id="{63A2F90B-E33A-4BA9-95E9-4D3B7E02404D}"/>
            </a:ext>
          </a:extLst>
        </xdr:cNvPr>
        <xdr:cNvSpPr txBox="1"/>
      </xdr:nvSpPr>
      <xdr:spPr>
        <a:xfrm>
          <a:off x="4673600" y="649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100512</xdr:rowOff>
    </xdr:from>
    <xdr:to>
      <xdr:col>20</xdr:col>
      <xdr:colOff>38100</xdr:colOff>
      <xdr:row>39</xdr:row>
      <xdr:rowOff>30662</xdr:rowOff>
    </xdr:to>
    <xdr:sp macro="" textlink="">
      <xdr:nvSpPr>
        <xdr:cNvPr id="76" name="楕円 75">
          <a:extLst>
            <a:ext uri="{FF2B5EF4-FFF2-40B4-BE49-F238E27FC236}">
              <a16:creationId xmlns:a16="http://schemas.microsoft.com/office/drawing/2014/main" id="{FC42FE5A-0543-4677-9877-82CFB4786F62}"/>
            </a:ext>
          </a:extLst>
        </xdr:cNvPr>
        <xdr:cNvSpPr/>
      </xdr:nvSpPr>
      <xdr:spPr>
        <a:xfrm>
          <a:off x="3746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151312</xdr:rowOff>
    </xdr:from>
    <xdr:to>
      <xdr:col>24</xdr:col>
      <xdr:colOff>63500</xdr:colOff>
      <xdr:row>39</xdr:row>
      <xdr:rowOff>7620</xdr:rowOff>
    </xdr:to>
    <xdr:cxnSp macro="">
      <xdr:nvCxnSpPr>
        <xdr:cNvPr id="77" name="直線コネクタ 76">
          <a:extLst>
            <a:ext uri="{FF2B5EF4-FFF2-40B4-BE49-F238E27FC236}">
              <a16:creationId xmlns:a16="http://schemas.microsoft.com/office/drawing/2014/main" id="{68BC95DF-8F59-4013-BA1A-0E424FBFD614}"/>
            </a:ext>
          </a:extLst>
        </xdr:cNvPr>
        <xdr:cNvCxnSpPr/>
      </xdr:nvCxnSpPr>
      <xdr:spPr>
        <a:xfrm>
          <a:off x="3797300" y="666641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72753</xdr:rowOff>
    </xdr:from>
    <xdr:to>
      <xdr:col>15</xdr:col>
      <xdr:colOff>101600</xdr:colOff>
      <xdr:row>39</xdr:row>
      <xdr:rowOff>2903</xdr:rowOff>
    </xdr:to>
    <xdr:sp macro="" textlink="">
      <xdr:nvSpPr>
        <xdr:cNvPr id="78" name="楕円 77">
          <a:extLst>
            <a:ext uri="{FF2B5EF4-FFF2-40B4-BE49-F238E27FC236}">
              <a16:creationId xmlns:a16="http://schemas.microsoft.com/office/drawing/2014/main" id="{C1BD59FE-E1A4-4353-901D-ED6E9F64743B}"/>
            </a:ext>
          </a:extLst>
        </xdr:cNvPr>
        <xdr:cNvSpPr/>
      </xdr:nvSpPr>
      <xdr:spPr>
        <a:xfrm>
          <a:off x="2857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123553</xdr:rowOff>
    </xdr:from>
    <xdr:to>
      <xdr:col>19</xdr:col>
      <xdr:colOff>177800</xdr:colOff>
      <xdr:row>38</xdr:row>
      <xdr:rowOff>151312</xdr:rowOff>
    </xdr:to>
    <xdr:cxnSp macro="">
      <xdr:nvCxnSpPr>
        <xdr:cNvPr id="79" name="直線コネクタ 78">
          <a:extLst>
            <a:ext uri="{FF2B5EF4-FFF2-40B4-BE49-F238E27FC236}">
              <a16:creationId xmlns:a16="http://schemas.microsoft.com/office/drawing/2014/main" id="{F3D6A4A6-0BDA-4DF7-8D64-60A7948EBA80}"/>
            </a:ext>
          </a:extLst>
        </xdr:cNvPr>
        <xdr:cNvCxnSpPr/>
      </xdr:nvCxnSpPr>
      <xdr:spPr>
        <a:xfrm>
          <a:off x="2908300" y="66386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17235</xdr:rowOff>
    </xdr:from>
    <xdr:to>
      <xdr:col>10</xdr:col>
      <xdr:colOff>165100</xdr:colOff>
      <xdr:row>38</xdr:row>
      <xdr:rowOff>118835</xdr:rowOff>
    </xdr:to>
    <xdr:sp macro="" textlink="">
      <xdr:nvSpPr>
        <xdr:cNvPr id="80" name="楕円 79">
          <a:extLst>
            <a:ext uri="{FF2B5EF4-FFF2-40B4-BE49-F238E27FC236}">
              <a16:creationId xmlns:a16="http://schemas.microsoft.com/office/drawing/2014/main" id="{7934FD37-3E0E-48D5-B372-FFFA2AFC12B9}"/>
            </a:ext>
          </a:extLst>
        </xdr:cNvPr>
        <xdr:cNvSpPr/>
      </xdr:nvSpPr>
      <xdr:spPr>
        <a:xfrm>
          <a:off x="1968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68035</xdr:rowOff>
    </xdr:from>
    <xdr:to>
      <xdr:col>15</xdr:col>
      <xdr:colOff>50800</xdr:colOff>
      <xdr:row>38</xdr:row>
      <xdr:rowOff>123553</xdr:rowOff>
    </xdr:to>
    <xdr:cxnSp macro="">
      <xdr:nvCxnSpPr>
        <xdr:cNvPr id="81" name="直線コネクタ 80">
          <a:extLst>
            <a:ext uri="{FF2B5EF4-FFF2-40B4-BE49-F238E27FC236}">
              <a16:creationId xmlns:a16="http://schemas.microsoft.com/office/drawing/2014/main" id="{099F4F1A-3D24-4C32-B573-8658DF9F024A}"/>
            </a:ext>
          </a:extLst>
        </xdr:cNvPr>
        <xdr:cNvCxnSpPr/>
      </xdr:nvCxnSpPr>
      <xdr:spPr>
        <a:xfrm>
          <a:off x="2019300" y="658313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22134</xdr:rowOff>
    </xdr:from>
    <xdr:to>
      <xdr:col>6</xdr:col>
      <xdr:colOff>38100</xdr:colOff>
      <xdr:row>38</xdr:row>
      <xdr:rowOff>123734</xdr:rowOff>
    </xdr:to>
    <xdr:sp macro="" textlink="">
      <xdr:nvSpPr>
        <xdr:cNvPr id="82" name="楕円 81">
          <a:extLst>
            <a:ext uri="{FF2B5EF4-FFF2-40B4-BE49-F238E27FC236}">
              <a16:creationId xmlns:a16="http://schemas.microsoft.com/office/drawing/2014/main" id="{636565FB-3158-46B8-B04A-C3A382FA56A7}"/>
            </a:ext>
          </a:extLst>
        </xdr:cNvPr>
        <xdr:cNvSpPr/>
      </xdr:nvSpPr>
      <xdr:spPr>
        <a:xfrm>
          <a:off x="1079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68035</xdr:rowOff>
    </xdr:from>
    <xdr:to>
      <xdr:col>10</xdr:col>
      <xdr:colOff>114300</xdr:colOff>
      <xdr:row>38</xdr:row>
      <xdr:rowOff>72934</xdr:rowOff>
    </xdr:to>
    <xdr:cxnSp macro="">
      <xdr:nvCxnSpPr>
        <xdr:cNvPr id="83" name="直線コネクタ 82">
          <a:extLst>
            <a:ext uri="{FF2B5EF4-FFF2-40B4-BE49-F238E27FC236}">
              <a16:creationId xmlns:a16="http://schemas.microsoft.com/office/drawing/2014/main" id="{79E76533-C42C-4A0D-9E9A-4E733F5967F2}"/>
            </a:ext>
          </a:extLst>
        </xdr:cNvPr>
        <xdr:cNvCxnSpPr/>
      </xdr:nvCxnSpPr>
      <xdr:spPr>
        <a:xfrm flipV="1">
          <a:off x="1130300" y="658313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E29E1D19-4429-4590-9D17-7AEA3FEAF7AB}"/>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5AF866A2-EF53-4CA3-A110-E72E9EA26835}"/>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E2A0FEF9-E858-4CD4-9188-627CD954866F}"/>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30196AD2-EC1C-4F2A-8E38-7E1DC3B13074}"/>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47188</xdr:rowOff>
    </xdr:from>
    <xdr:ext cx="405111" cy="259045"/>
    <xdr:sp macro="" textlink="">
      <xdr:nvSpPr>
        <xdr:cNvPr id="88" name="n_1mainValue【道路】&#10;有形固定資産減価償却率">
          <a:extLst>
            <a:ext uri="{FF2B5EF4-FFF2-40B4-BE49-F238E27FC236}">
              <a16:creationId xmlns:a16="http://schemas.microsoft.com/office/drawing/2014/main" id="{F6353044-0CEA-4250-8E67-E7290FED7455}"/>
            </a:ext>
          </a:extLst>
        </xdr:cNvPr>
        <xdr:cNvSpPr txBox="1"/>
      </xdr:nvSpPr>
      <xdr:spPr>
        <a:xfrm>
          <a:off x="35820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9" name="n_2mainValue【道路】&#10;有形固定資産減価償却率">
          <a:extLst>
            <a:ext uri="{FF2B5EF4-FFF2-40B4-BE49-F238E27FC236}">
              <a16:creationId xmlns:a16="http://schemas.microsoft.com/office/drawing/2014/main" id="{68A346CB-5689-4087-8EAB-A9BE799C5314}"/>
            </a:ext>
          </a:extLst>
        </xdr:cNvPr>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135363</xdr:rowOff>
    </xdr:from>
    <xdr:ext cx="405111" cy="259045"/>
    <xdr:sp macro="" textlink="">
      <xdr:nvSpPr>
        <xdr:cNvPr id="90" name="n_3mainValue【道路】&#10;有形固定資産減価償却率">
          <a:extLst>
            <a:ext uri="{FF2B5EF4-FFF2-40B4-BE49-F238E27FC236}">
              <a16:creationId xmlns:a16="http://schemas.microsoft.com/office/drawing/2014/main" id="{654FE9D1-E616-42F4-AB9D-FEE2D59F533A}"/>
            </a:ext>
          </a:extLst>
        </xdr:cNvPr>
        <xdr:cNvSpPr txBox="1"/>
      </xdr:nvSpPr>
      <xdr:spPr>
        <a:xfrm>
          <a:off x="1816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140261</xdr:rowOff>
    </xdr:from>
    <xdr:ext cx="405111" cy="259045"/>
    <xdr:sp macro="" textlink="">
      <xdr:nvSpPr>
        <xdr:cNvPr id="91" name="n_4mainValue【道路】&#10;有形固定資産減価償却率">
          <a:extLst>
            <a:ext uri="{FF2B5EF4-FFF2-40B4-BE49-F238E27FC236}">
              <a16:creationId xmlns:a16="http://schemas.microsoft.com/office/drawing/2014/main" id="{7C1D586B-3A3B-48D8-B18F-566BC53502C2}"/>
            </a:ext>
          </a:extLst>
        </xdr:cNvPr>
        <xdr:cNvSpPr txBox="1"/>
      </xdr:nvSpPr>
      <xdr:spPr>
        <a:xfrm>
          <a:off x="927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FA5543E-261A-41C0-8E6B-85F90AD0E10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C633812-E45F-4DB7-8A47-3D2C37BF802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1FCB2EB-5E53-4C04-8F64-60A403D84FD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7B14E09-C759-4E28-9D06-CCB17A0E4E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E0AAA9D-B680-4EC4-908D-F360FE5D9D4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DE5BBD8-3655-4C80-8024-F2F8CB6CBBE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A236C54-ED32-491F-B2FB-FF84A590725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2193D54-0B33-4918-87DF-F8C9C994195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C0A01A60-1F10-474D-9382-AC9A287582C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54CCA29-250A-4C89-A851-C92AC8F8628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905D804-EA66-4721-889F-294E13CF7E9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4FA15F1-55DE-46E0-BE19-2F19D61C6FC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686FC31-2832-47E9-AF7E-8F508B0AAC1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3CDFD1D-0319-4944-B051-FCE26B756FD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FD014A3-9957-4D86-B5C6-6377FCCA4DF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D77A20BD-52CA-463F-8E4F-FA5CFE474D9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EBB2502-66C7-4580-A7FA-DA3573487FE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5DF8AB0C-A704-4FC9-B0F5-EA66ED47785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4A13849-DAC9-4A2D-B108-F122488587F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72564289-65E2-4FD5-8368-39FF379AAC9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14A7EAB-B6F8-4E4E-8C3F-0294E0939B4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8A42912-7BF4-43A1-9417-0D65D0AB216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A785A440-F8A7-46DD-A4A5-F9542DF3DFF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3766D88E-0E63-4001-B730-D95D65E27017}"/>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640B0FC7-4FCA-466D-A941-52ED3C6F11C1}"/>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D8F4E605-FB68-487D-A8D8-BB16E788E2E8}"/>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F3E287B3-6AED-412B-BCAE-A8E816523089}"/>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DF50B47A-505D-49E6-BA59-71CB2946D4F0}"/>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FD0F3AFF-B023-47B7-B499-1FBF2080D93A}"/>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BD09221A-482F-4E31-8CEC-FFBE80E99CFA}"/>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2013A5E8-65E4-4FC6-9647-5D853D416F8A}"/>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76060DD9-8EC9-45CB-8F3A-BCF632D8B994}"/>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E625E97A-14AF-40F0-B2DC-034FE4903F5D}"/>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730B65E9-21DB-4C28-919E-546ECA905877}"/>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1131B6C-C5B8-4FB0-B639-31FD5EC0795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EAE03EA-4C8C-4F5D-9FE4-1C1BE6C4F01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338354F-5986-43B9-B2BD-43E944CFB1E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1830729-9363-4BBE-9D20-5E2905E024E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3D5745E-3F75-4531-AC41-B42F31EE7DA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57897</xdr:rowOff>
    </xdr:from>
    <xdr:to>
      <xdr:col>55</xdr:col>
      <xdr:colOff>50800</xdr:colOff>
      <xdr:row>41</xdr:row>
      <xdr:rowOff>159497</xdr:rowOff>
    </xdr:to>
    <xdr:sp macro="" textlink="">
      <xdr:nvSpPr>
        <xdr:cNvPr id="131" name="楕円 130">
          <a:extLst>
            <a:ext uri="{FF2B5EF4-FFF2-40B4-BE49-F238E27FC236}">
              <a16:creationId xmlns:a16="http://schemas.microsoft.com/office/drawing/2014/main" id="{1A9E3DB0-55C4-4978-95D7-F79B49BE44FF}"/>
            </a:ext>
          </a:extLst>
        </xdr:cNvPr>
        <xdr:cNvSpPr/>
      </xdr:nvSpPr>
      <xdr:spPr>
        <a:xfrm>
          <a:off x="10426700" y="70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144274</xdr:rowOff>
    </xdr:from>
    <xdr:ext cx="534377" cy="259045"/>
    <xdr:sp macro="" textlink="">
      <xdr:nvSpPr>
        <xdr:cNvPr id="132" name="【道路】&#10;一人当たり延長該当値テキスト">
          <a:extLst>
            <a:ext uri="{FF2B5EF4-FFF2-40B4-BE49-F238E27FC236}">
              <a16:creationId xmlns:a16="http://schemas.microsoft.com/office/drawing/2014/main" id="{66699F4C-29DD-4E07-A7C0-8E87BFD96547}"/>
            </a:ext>
          </a:extLst>
        </xdr:cNvPr>
        <xdr:cNvSpPr txBox="1"/>
      </xdr:nvSpPr>
      <xdr:spPr>
        <a:xfrm>
          <a:off x="10515600" y="700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60193</xdr:rowOff>
    </xdr:from>
    <xdr:to>
      <xdr:col>50</xdr:col>
      <xdr:colOff>165100</xdr:colOff>
      <xdr:row>41</xdr:row>
      <xdr:rowOff>161793</xdr:rowOff>
    </xdr:to>
    <xdr:sp macro="" textlink="">
      <xdr:nvSpPr>
        <xdr:cNvPr id="133" name="楕円 132">
          <a:extLst>
            <a:ext uri="{FF2B5EF4-FFF2-40B4-BE49-F238E27FC236}">
              <a16:creationId xmlns:a16="http://schemas.microsoft.com/office/drawing/2014/main" id="{FADB4E85-AD18-415A-81EA-BC9528F6F111}"/>
            </a:ext>
          </a:extLst>
        </xdr:cNvPr>
        <xdr:cNvSpPr/>
      </xdr:nvSpPr>
      <xdr:spPr>
        <a:xfrm>
          <a:off x="9588500" y="70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108697</xdr:rowOff>
    </xdr:from>
    <xdr:to>
      <xdr:col>55</xdr:col>
      <xdr:colOff>0</xdr:colOff>
      <xdr:row>41</xdr:row>
      <xdr:rowOff>110993</xdr:rowOff>
    </xdr:to>
    <xdr:cxnSp macro="">
      <xdr:nvCxnSpPr>
        <xdr:cNvPr id="134" name="直線コネクタ 133">
          <a:extLst>
            <a:ext uri="{FF2B5EF4-FFF2-40B4-BE49-F238E27FC236}">
              <a16:creationId xmlns:a16="http://schemas.microsoft.com/office/drawing/2014/main" id="{8D261B72-03BA-4E98-8BC0-0C85783C2C1A}"/>
            </a:ext>
          </a:extLst>
        </xdr:cNvPr>
        <xdr:cNvCxnSpPr/>
      </xdr:nvCxnSpPr>
      <xdr:spPr>
        <a:xfrm flipV="1">
          <a:off x="9639300" y="7138147"/>
          <a:ext cx="8382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61251</xdr:rowOff>
    </xdr:from>
    <xdr:to>
      <xdr:col>46</xdr:col>
      <xdr:colOff>38100</xdr:colOff>
      <xdr:row>41</xdr:row>
      <xdr:rowOff>162851</xdr:rowOff>
    </xdr:to>
    <xdr:sp macro="" textlink="">
      <xdr:nvSpPr>
        <xdr:cNvPr id="135" name="楕円 134">
          <a:extLst>
            <a:ext uri="{FF2B5EF4-FFF2-40B4-BE49-F238E27FC236}">
              <a16:creationId xmlns:a16="http://schemas.microsoft.com/office/drawing/2014/main" id="{CDF189BA-633B-4774-906A-BE80CB4EA01A}"/>
            </a:ext>
          </a:extLst>
        </xdr:cNvPr>
        <xdr:cNvSpPr/>
      </xdr:nvSpPr>
      <xdr:spPr>
        <a:xfrm>
          <a:off x="8699500" y="709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110993</xdr:rowOff>
    </xdr:from>
    <xdr:to>
      <xdr:col>50</xdr:col>
      <xdr:colOff>114300</xdr:colOff>
      <xdr:row>41</xdr:row>
      <xdr:rowOff>112051</xdr:rowOff>
    </xdr:to>
    <xdr:cxnSp macro="">
      <xdr:nvCxnSpPr>
        <xdr:cNvPr id="136" name="直線コネクタ 135">
          <a:extLst>
            <a:ext uri="{FF2B5EF4-FFF2-40B4-BE49-F238E27FC236}">
              <a16:creationId xmlns:a16="http://schemas.microsoft.com/office/drawing/2014/main" id="{F6269527-59F2-467D-AA02-D0340D810EDE}"/>
            </a:ext>
          </a:extLst>
        </xdr:cNvPr>
        <xdr:cNvCxnSpPr/>
      </xdr:nvCxnSpPr>
      <xdr:spPr>
        <a:xfrm flipV="1">
          <a:off x="8750300" y="7140443"/>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62412</xdr:rowOff>
    </xdr:from>
    <xdr:to>
      <xdr:col>41</xdr:col>
      <xdr:colOff>101600</xdr:colOff>
      <xdr:row>41</xdr:row>
      <xdr:rowOff>164012</xdr:rowOff>
    </xdr:to>
    <xdr:sp macro="" textlink="">
      <xdr:nvSpPr>
        <xdr:cNvPr id="137" name="楕円 136">
          <a:extLst>
            <a:ext uri="{FF2B5EF4-FFF2-40B4-BE49-F238E27FC236}">
              <a16:creationId xmlns:a16="http://schemas.microsoft.com/office/drawing/2014/main" id="{F64EA1CC-A398-4906-985B-B595CD5E4838}"/>
            </a:ext>
          </a:extLst>
        </xdr:cNvPr>
        <xdr:cNvSpPr/>
      </xdr:nvSpPr>
      <xdr:spPr>
        <a:xfrm>
          <a:off x="7810500" y="709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112051</xdr:rowOff>
    </xdr:from>
    <xdr:to>
      <xdr:col>45</xdr:col>
      <xdr:colOff>177800</xdr:colOff>
      <xdr:row>41</xdr:row>
      <xdr:rowOff>113212</xdr:rowOff>
    </xdr:to>
    <xdr:cxnSp macro="">
      <xdr:nvCxnSpPr>
        <xdr:cNvPr id="138" name="直線コネクタ 137">
          <a:extLst>
            <a:ext uri="{FF2B5EF4-FFF2-40B4-BE49-F238E27FC236}">
              <a16:creationId xmlns:a16="http://schemas.microsoft.com/office/drawing/2014/main" id="{6540E484-7FE1-4770-AD30-D756BD23E162}"/>
            </a:ext>
          </a:extLst>
        </xdr:cNvPr>
        <xdr:cNvCxnSpPr/>
      </xdr:nvCxnSpPr>
      <xdr:spPr>
        <a:xfrm flipV="1">
          <a:off x="7861300" y="7141501"/>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63071</xdr:rowOff>
    </xdr:from>
    <xdr:to>
      <xdr:col>36</xdr:col>
      <xdr:colOff>165100</xdr:colOff>
      <xdr:row>41</xdr:row>
      <xdr:rowOff>164671</xdr:rowOff>
    </xdr:to>
    <xdr:sp macro="" textlink="">
      <xdr:nvSpPr>
        <xdr:cNvPr id="139" name="楕円 138">
          <a:extLst>
            <a:ext uri="{FF2B5EF4-FFF2-40B4-BE49-F238E27FC236}">
              <a16:creationId xmlns:a16="http://schemas.microsoft.com/office/drawing/2014/main" id="{6322E312-F9E9-4845-9249-4A552C97ADAC}"/>
            </a:ext>
          </a:extLst>
        </xdr:cNvPr>
        <xdr:cNvSpPr/>
      </xdr:nvSpPr>
      <xdr:spPr>
        <a:xfrm>
          <a:off x="6921500" y="709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113212</xdr:rowOff>
    </xdr:from>
    <xdr:to>
      <xdr:col>41</xdr:col>
      <xdr:colOff>50800</xdr:colOff>
      <xdr:row>41</xdr:row>
      <xdr:rowOff>113871</xdr:rowOff>
    </xdr:to>
    <xdr:cxnSp macro="">
      <xdr:nvCxnSpPr>
        <xdr:cNvPr id="140" name="直線コネクタ 139">
          <a:extLst>
            <a:ext uri="{FF2B5EF4-FFF2-40B4-BE49-F238E27FC236}">
              <a16:creationId xmlns:a16="http://schemas.microsoft.com/office/drawing/2014/main" id="{979F189E-E2C7-41B7-87E2-67A53775B421}"/>
            </a:ext>
          </a:extLst>
        </xdr:cNvPr>
        <xdr:cNvCxnSpPr/>
      </xdr:nvCxnSpPr>
      <xdr:spPr>
        <a:xfrm flipV="1">
          <a:off x="6972300" y="7142662"/>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CA3EA94E-CF42-4770-BEBD-05520CD99CAF}"/>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AD020665-3780-4FAA-9CE4-421191900660}"/>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C1641D0B-AC56-48C7-BFE4-3981D317BBAF}"/>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F5408170-8A8E-4A1F-B3B6-9018C27D0363}"/>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152920</xdr:rowOff>
    </xdr:from>
    <xdr:ext cx="534377" cy="259045"/>
    <xdr:sp macro="" textlink="">
      <xdr:nvSpPr>
        <xdr:cNvPr id="145" name="n_1mainValue【道路】&#10;一人当たり延長">
          <a:extLst>
            <a:ext uri="{FF2B5EF4-FFF2-40B4-BE49-F238E27FC236}">
              <a16:creationId xmlns:a16="http://schemas.microsoft.com/office/drawing/2014/main" id="{D49E4E48-F8E8-4D9B-878A-ED3F611CB838}"/>
            </a:ext>
          </a:extLst>
        </xdr:cNvPr>
        <xdr:cNvSpPr txBox="1"/>
      </xdr:nvSpPr>
      <xdr:spPr>
        <a:xfrm>
          <a:off x="9359411" y="718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153978</xdr:rowOff>
    </xdr:from>
    <xdr:ext cx="534377" cy="259045"/>
    <xdr:sp macro="" textlink="">
      <xdr:nvSpPr>
        <xdr:cNvPr id="146" name="n_2mainValue【道路】&#10;一人当たり延長">
          <a:extLst>
            <a:ext uri="{FF2B5EF4-FFF2-40B4-BE49-F238E27FC236}">
              <a16:creationId xmlns:a16="http://schemas.microsoft.com/office/drawing/2014/main" id="{8020AFE0-A26C-4AE6-AFE2-3108C49BBD71}"/>
            </a:ext>
          </a:extLst>
        </xdr:cNvPr>
        <xdr:cNvSpPr txBox="1"/>
      </xdr:nvSpPr>
      <xdr:spPr>
        <a:xfrm>
          <a:off x="8483111" y="718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155139</xdr:rowOff>
    </xdr:from>
    <xdr:ext cx="534377" cy="259045"/>
    <xdr:sp macro="" textlink="">
      <xdr:nvSpPr>
        <xdr:cNvPr id="147" name="n_3mainValue【道路】&#10;一人当たり延長">
          <a:extLst>
            <a:ext uri="{FF2B5EF4-FFF2-40B4-BE49-F238E27FC236}">
              <a16:creationId xmlns:a16="http://schemas.microsoft.com/office/drawing/2014/main" id="{7E969BBA-6C39-44CD-B435-22C32EFC771D}"/>
            </a:ext>
          </a:extLst>
        </xdr:cNvPr>
        <xdr:cNvSpPr txBox="1"/>
      </xdr:nvSpPr>
      <xdr:spPr>
        <a:xfrm>
          <a:off x="7594111" y="718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155798</xdr:rowOff>
    </xdr:from>
    <xdr:ext cx="534377" cy="259045"/>
    <xdr:sp macro="" textlink="">
      <xdr:nvSpPr>
        <xdr:cNvPr id="148" name="n_4mainValue【道路】&#10;一人当たり延長">
          <a:extLst>
            <a:ext uri="{FF2B5EF4-FFF2-40B4-BE49-F238E27FC236}">
              <a16:creationId xmlns:a16="http://schemas.microsoft.com/office/drawing/2014/main" id="{22F6F98A-A3D7-4B78-A4E3-6D8EC891455F}"/>
            </a:ext>
          </a:extLst>
        </xdr:cNvPr>
        <xdr:cNvSpPr txBox="1"/>
      </xdr:nvSpPr>
      <xdr:spPr>
        <a:xfrm>
          <a:off x="6705111" y="718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1B9681A-AA2B-4B30-AC32-E24A678DC05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5055EF5-C9C8-4241-804F-1A19440AACC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4319E43-F073-4578-A72F-7DF194CE43C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23C5B61-9664-4170-903E-159825E2D6F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D79EE26-11AB-43C7-B5E6-9ACBB580171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1A63D77-9DE9-4E6A-BF03-85BDCE3D64F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6297F4F4-4EC6-44ED-8253-B4CD9AF4B23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A8EACF5-5A1C-4492-8BFC-D63ED1111B5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F90EF62-E82D-4D4D-B578-16B472D5077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369FB62-2EAE-4B27-911B-8E4D1A14F0A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8916A8B-88BF-4EC5-8C52-A063CAA7BDE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10A73BCE-AD3C-4A95-AE16-4A181184B90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8C007CD8-94F5-41A2-9772-687A4DF2075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C3DDE65-9DE1-4B7A-A0A1-9AC1C264D9D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CEB63AF-05A5-47C1-B3A5-3FAA7694D01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698220B-1504-4F0B-AFF2-E1396592DA9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D060E05-DCC0-40AE-BD71-E5E3ACD4DD3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8623450-E617-44FD-922E-73FD386FF20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71BDCE4-FF73-40E7-AA71-A80DE061715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863F68D-EAA8-4584-BF94-22F05DE7F39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9B95C78-26A4-4FB4-AAFE-C65F1D1BA86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E1EF1C4-98BD-40B2-BD75-8BE498D6936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6153D66A-5CF9-407F-B938-6DCA0CC4704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252F909-61A8-4547-9FA0-13C81CD434B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3AFF963-FF41-4FAD-B741-E0277659112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671C04DB-F064-4FA8-8354-93C352BE742D}"/>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A3508AAC-52F0-4A41-BA19-222544D0C908}"/>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BF28F93F-4391-40A9-B057-D43F4CA597CA}"/>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E817B966-651A-46FC-B70F-E8FEE2062497}"/>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B74BD8D3-A0AF-4730-BF1E-C64FC7C48406}"/>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FB9BE49-B400-418B-97C3-1D62502D58A0}"/>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C2FCEC8F-0F4A-4271-82F2-1C7344C71B21}"/>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2DF2B0A9-5570-45B5-8B92-B3D05A9ABADA}"/>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E2729283-71B8-4448-9AE0-73FB45547D24}"/>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D53F732B-5755-4F7F-9E0E-F66EFE7541BD}"/>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5F252EA2-02B1-4A5D-803F-8DCD42077D55}"/>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D337F49-B0A1-49D2-9D43-40A2AAA07D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2AD0CC9-7432-47ED-90BB-4168C8F31E5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30EDFD9-283E-4090-94BC-7C3A7F1E4A9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AAA5019-2864-4DFD-BD74-2508D980E64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BE1F440-30C3-4CE6-8328-F86775633BB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90" name="楕円 189">
          <a:extLst>
            <a:ext uri="{FF2B5EF4-FFF2-40B4-BE49-F238E27FC236}">
              <a16:creationId xmlns:a16="http://schemas.microsoft.com/office/drawing/2014/main" id="{C42DE3B4-4944-4C05-B3F4-BA048A9C0576}"/>
            </a:ext>
          </a:extLst>
        </xdr:cNvPr>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2CAC21D1-672B-4787-8F7D-A849E0977174}"/>
            </a:ext>
          </a:extLst>
        </xdr:cNvPr>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19413</xdr:rowOff>
    </xdr:from>
    <xdr:to>
      <xdr:col>20</xdr:col>
      <xdr:colOff>38100</xdr:colOff>
      <xdr:row>62</xdr:row>
      <xdr:rowOff>121013</xdr:rowOff>
    </xdr:to>
    <xdr:sp macro="" textlink="">
      <xdr:nvSpPr>
        <xdr:cNvPr id="192" name="楕円 191">
          <a:extLst>
            <a:ext uri="{FF2B5EF4-FFF2-40B4-BE49-F238E27FC236}">
              <a16:creationId xmlns:a16="http://schemas.microsoft.com/office/drawing/2014/main" id="{ADC8D848-2A0A-4448-A815-24B06DEF0AE3}"/>
            </a:ext>
          </a:extLst>
        </xdr:cNvPr>
        <xdr:cNvSpPr/>
      </xdr:nvSpPr>
      <xdr:spPr>
        <a:xfrm>
          <a:off x="3746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70213</xdr:rowOff>
    </xdr:to>
    <xdr:cxnSp macro="">
      <xdr:nvCxnSpPr>
        <xdr:cNvPr id="193" name="直線コネクタ 192">
          <a:extLst>
            <a:ext uri="{FF2B5EF4-FFF2-40B4-BE49-F238E27FC236}">
              <a16:creationId xmlns:a16="http://schemas.microsoft.com/office/drawing/2014/main" id="{96626191-87C8-4545-BE6D-9408992E4541}"/>
            </a:ext>
          </a:extLst>
        </xdr:cNvPr>
        <xdr:cNvCxnSpPr/>
      </xdr:nvCxnSpPr>
      <xdr:spPr>
        <a:xfrm flipV="1">
          <a:off x="3797300" y="1065276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164737</xdr:rowOff>
    </xdr:from>
    <xdr:to>
      <xdr:col>15</xdr:col>
      <xdr:colOff>101600</xdr:colOff>
      <xdr:row>62</xdr:row>
      <xdr:rowOff>94887</xdr:rowOff>
    </xdr:to>
    <xdr:sp macro="" textlink="">
      <xdr:nvSpPr>
        <xdr:cNvPr id="194" name="楕円 193">
          <a:extLst>
            <a:ext uri="{FF2B5EF4-FFF2-40B4-BE49-F238E27FC236}">
              <a16:creationId xmlns:a16="http://schemas.microsoft.com/office/drawing/2014/main" id="{0D69ADD5-19D1-4F7C-ABFF-6A12BCBB8510}"/>
            </a:ext>
          </a:extLst>
        </xdr:cNvPr>
        <xdr:cNvSpPr/>
      </xdr:nvSpPr>
      <xdr:spPr>
        <a:xfrm>
          <a:off x="2857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44087</xdr:rowOff>
    </xdr:from>
    <xdr:to>
      <xdr:col>19</xdr:col>
      <xdr:colOff>177800</xdr:colOff>
      <xdr:row>62</xdr:row>
      <xdr:rowOff>70213</xdr:rowOff>
    </xdr:to>
    <xdr:cxnSp macro="">
      <xdr:nvCxnSpPr>
        <xdr:cNvPr id="195" name="直線コネクタ 194">
          <a:extLst>
            <a:ext uri="{FF2B5EF4-FFF2-40B4-BE49-F238E27FC236}">
              <a16:creationId xmlns:a16="http://schemas.microsoft.com/office/drawing/2014/main" id="{E7FCF7E4-E741-4CA6-B7E2-714DFFDE83FB}"/>
            </a:ext>
          </a:extLst>
        </xdr:cNvPr>
        <xdr:cNvCxnSpPr/>
      </xdr:nvCxnSpPr>
      <xdr:spPr>
        <a:xfrm>
          <a:off x="2908300" y="1067398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101056</xdr:rowOff>
    </xdr:from>
    <xdr:to>
      <xdr:col>10</xdr:col>
      <xdr:colOff>165100</xdr:colOff>
      <xdr:row>62</xdr:row>
      <xdr:rowOff>31206</xdr:rowOff>
    </xdr:to>
    <xdr:sp macro="" textlink="">
      <xdr:nvSpPr>
        <xdr:cNvPr id="196" name="楕円 195">
          <a:extLst>
            <a:ext uri="{FF2B5EF4-FFF2-40B4-BE49-F238E27FC236}">
              <a16:creationId xmlns:a16="http://schemas.microsoft.com/office/drawing/2014/main" id="{A83599D3-215D-41DF-8E23-4986A0E28A00}"/>
            </a:ext>
          </a:extLst>
        </xdr:cNvPr>
        <xdr:cNvSpPr/>
      </xdr:nvSpPr>
      <xdr:spPr>
        <a:xfrm>
          <a:off x="1968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151856</xdr:rowOff>
    </xdr:from>
    <xdr:to>
      <xdr:col>15</xdr:col>
      <xdr:colOff>50800</xdr:colOff>
      <xdr:row>62</xdr:row>
      <xdr:rowOff>44087</xdr:rowOff>
    </xdr:to>
    <xdr:cxnSp macro="">
      <xdr:nvCxnSpPr>
        <xdr:cNvPr id="197" name="直線コネクタ 196">
          <a:extLst>
            <a:ext uri="{FF2B5EF4-FFF2-40B4-BE49-F238E27FC236}">
              <a16:creationId xmlns:a16="http://schemas.microsoft.com/office/drawing/2014/main" id="{D8B2BE01-3D3E-499A-B1D2-F81F31C42AEA}"/>
            </a:ext>
          </a:extLst>
        </xdr:cNvPr>
        <xdr:cNvCxnSpPr/>
      </xdr:nvCxnSpPr>
      <xdr:spPr>
        <a:xfrm>
          <a:off x="2019300" y="1061030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112485</xdr:rowOff>
    </xdr:from>
    <xdr:to>
      <xdr:col>6</xdr:col>
      <xdr:colOff>38100</xdr:colOff>
      <xdr:row>62</xdr:row>
      <xdr:rowOff>42635</xdr:rowOff>
    </xdr:to>
    <xdr:sp macro="" textlink="">
      <xdr:nvSpPr>
        <xdr:cNvPr id="198" name="楕円 197">
          <a:extLst>
            <a:ext uri="{FF2B5EF4-FFF2-40B4-BE49-F238E27FC236}">
              <a16:creationId xmlns:a16="http://schemas.microsoft.com/office/drawing/2014/main" id="{73ADA2E4-5E68-4CC8-8A6E-FEBE232D5D34}"/>
            </a:ext>
          </a:extLst>
        </xdr:cNvPr>
        <xdr:cNvSpPr/>
      </xdr:nvSpPr>
      <xdr:spPr>
        <a:xfrm>
          <a:off x="1079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151856</xdr:rowOff>
    </xdr:from>
    <xdr:to>
      <xdr:col>10</xdr:col>
      <xdr:colOff>114300</xdr:colOff>
      <xdr:row>61</xdr:row>
      <xdr:rowOff>163285</xdr:rowOff>
    </xdr:to>
    <xdr:cxnSp macro="">
      <xdr:nvCxnSpPr>
        <xdr:cNvPr id="199" name="直線コネクタ 198">
          <a:extLst>
            <a:ext uri="{FF2B5EF4-FFF2-40B4-BE49-F238E27FC236}">
              <a16:creationId xmlns:a16="http://schemas.microsoft.com/office/drawing/2014/main" id="{C37B3C25-0C78-446E-AF5A-C49E6AB23837}"/>
            </a:ext>
          </a:extLst>
        </xdr:cNvPr>
        <xdr:cNvCxnSpPr/>
      </xdr:nvCxnSpPr>
      <xdr:spPr>
        <a:xfrm flipV="1">
          <a:off x="1130300" y="1061030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8085886-CDD9-4B38-AA14-453171353D27}"/>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D6883E08-DEED-4B5B-8B66-0A1DE67A56BA}"/>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ECA4128-22A3-4F0E-9814-1AE4A3FF2F55}"/>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7E3A8E02-D43B-43D9-B731-73BF9548128E}"/>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112140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9B466284-9E20-4B05-95F2-C9B1DF1F6C4C}"/>
            </a:ext>
          </a:extLst>
        </xdr:cNvPr>
        <xdr:cNvSpPr txBox="1"/>
      </xdr:nvSpPr>
      <xdr:spPr>
        <a:xfrm>
          <a:off x="35820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86014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F5F282C9-ED1E-4B75-A84A-DD253CAF383A}"/>
            </a:ext>
          </a:extLst>
        </xdr:cNvPr>
        <xdr:cNvSpPr txBox="1"/>
      </xdr:nvSpPr>
      <xdr:spPr>
        <a:xfrm>
          <a:off x="2705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22333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19D111A-D80E-49D0-B9BB-F4B5A6BB3979}"/>
            </a:ext>
          </a:extLst>
        </xdr:cNvPr>
        <xdr:cNvSpPr txBox="1"/>
      </xdr:nvSpPr>
      <xdr:spPr>
        <a:xfrm>
          <a:off x="1816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33762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310F9660-2224-4AA6-A05B-4E46B9DEDB4D}"/>
            </a:ext>
          </a:extLst>
        </xdr:cNvPr>
        <xdr:cNvSpPr txBox="1"/>
      </xdr:nvSpPr>
      <xdr:spPr>
        <a:xfrm>
          <a:off x="927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4616E02-3065-499F-8901-FC44612029B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7C0850-F77F-49B7-870C-9F2F090FD41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6FD30A2-79C4-4345-B9F2-F322504925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05F8AAE-E581-4B6D-B859-920F52C5B4A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8FC112D-E345-4CBE-B843-9482CE505E7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7045F78-E2A8-4759-A798-B155F6FFC86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6FCC12A-CA07-479B-8806-8C8615815B9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35550AE-0747-4001-B5C6-7799FBD1020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96BD78B-EB0A-4971-9AC4-E96C4D995CB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95E4BBF-F848-4878-A91D-96E825999C9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FCA8B55E-B167-41A2-B581-C85ABAD2F16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EE7EC94-FFEC-48D2-AA67-AF5B43FE3CF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46945A62-728E-4BE1-854A-8F5EF6469C0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BB051FB-36C0-41CF-98B9-E19DAC60900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535B7F41-D9B3-4CD4-B82E-BFF6704505A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96D6815E-BC32-496C-9B93-BCCA578D1859}"/>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332F5B9C-4E8D-47FB-B6CB-00276EDABEF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B9AF47CE-25C9-4001-B8B4-F317FAE9EE1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C1201636-B049-4527-941D-33B7F680087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7B9FE9F8-DBF1-44B1-94B3-4B5960A56FE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4C80731D-6A31-4479-BD8D-D89C0FC7993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05551D4C-C3B6-4B57-820F-8456E3006404}"/>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C7AC6D17-BA42-4EA6-9A4D-9FD2BF937870}"/>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76D08A3F-6DD0-4AC9-BB50-D78AC61D1BBD}"/>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F0A260E9-4576-441E-864B-C832F4B3978D}"/>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B8009888-1C81-47E5-B421-C2180DCC0D76}"/>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89A9F445-4268-4DE5-93DC-AF0B9A75056D}"/>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1AA7F2D9-C17F-4CC2-996B-C0471633C3A9}"/>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43372695-2D2F-4540-8DDD-2C36C06DAD31}"/>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205D9A3A-FE76-4424-954F-DCD05801D53A}"/>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52EAFB20-0508-48C9-AE0F-066A1D202FD1}"/>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1D774C6E-E18C-458B-BCC7-46FA9EDED4A6}"/>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98AF41F-A52A-4E24-B81F-AD24132AB87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05CD191-ACDD-4BD7-B2B6-21C063A8266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4FFAF9D-8785-471F-BA05-6E16F700F22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FB19D27-2877-4BCE-A43C-27EDBCAE94A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D19D174-B890-4B9A-A92F-ED502F04EAF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166917</xdr:rowOff>
    </xdr:from>
    <xdr:to>
      <xdr:col>55</xdr:col>
      <xdr:colOff>50800</xdr:colOff>
      <xdr:row>63</xdr:row>
      <xdr:rowOff>97067</xdr:rowOff>
    </xdr:to>
    <xdr:sp macro="" textlink="">
      <xdr:nvSpPr>
        <xdr:cNvPr id="245" name="楕円 244">
          <a:extLst>
            <a:ext uri="{FF2B5EF4-FFF2-40B4-BE49-F238E27FC236}">
              <a16:creationId xmlns:a16="http://schemas.microsoft.com/office/drawing/2014/main" id="{1914C309-F0E2-4260-B099-C24D2DBAFA1C}"/>
            </a:ext>
          </a:extLst>
        </xdr:cNvPr>
        <xdr:cNvSpPr/>
      </xdr:nvSpPr>
      <xdr:spPr>
        <a:xfrm>
          <a:off x="10426700" y="107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81844</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A11B5309-2ED8-41B4-85AA-00DA86B28FF3}"/>
            </a:ext>
          </a:extLst>
        </xdr:cNvPr>
        <xdr:cNvSpPr txBox="1"/>
      </xdr:nvSpPr>
      <xdr:spPr>
        <a:xfrm>
          <a:off x="10515600" y="1071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5411</xdr:rowOff>
    </xdr:from>
    <xdr:to>
      <xdr:col>50</xdr:col>
      <xdr:colOff>165100</xdr:colOff>
      <xdr:row>63</xdr:row>
      <xdr:rowOff>107011</xdr:rowOff>
    </xdr:to>
    <xdr:sp macro="" textlink="">
      <xdr:nvSpPr>
        <xdr:cNvPr id="247" name="楕円 246">
          <a:extLst>
            <a:ext uri="{FF2B5EF4-FFF2-40B4-BE49-F238E27FC236}">
              <a16:creationId xmlns:a16="http://schemas.microsoft.com/office/drawing/2014/main" id="{273A8115-24AD-459D-9907-8EDECDCE7AB8}"/>
            </a:ext>
          </a:extLst>
        </xdr:cNvPr>
        <xdr:cNvSpPr/>
      </xdr:nvSpPr>
      <xdr:spPr>
        <a:xfrm>
          <a:off x="9588500" y="108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46267</xdr:rowOff>
    </xdr:from>
    <xdr:to>
      <xdr:col>55</xdr:col>
      <xdr:colOff>0</xdr:colOff>
      <xdr:row>63</xdr:row>
      <xdr:rowOff>56211</xdr:rowOff>
    </xdr:to>
    <xdr:cxnSp macro="">
      <xdr:nvCxnSpPr>
        <xdr:cNvPr id="248" name="直線コネクタ 247">
          <a:extLst>
            <a:ext uri="{FF2B5EF4-FFF2-40B4-BE49-F238E27FC236}">
              <a16:creationId xmlns:a16="http://schemas.microsoft.com/office/drawing/2014/main" id="{3281CB63-A212-451A-B21B-EC2315278C6A}"/>
            </a:ext>
          </a:extLst>
        </xdr:cNvPr>
        <xdr:cNvCxnSpPr/>
      </xdr:nvCxnSpPr>
      <xdr:spPr>
        <a:xfrm flipV="1">
          <a:off x="9639300" y="10847617"/>
          <a:ext cx="8382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6647</xdr:rowOff>
    </xdr:from>
    <xdr:to>
      <xdr:col>46</xdr:col>
      <xdr:colOff>38100</xdr:colOff>
      <xdr:row>63</xdr:row>
      <xdr:rowOff>108247</xdr:rowOff>
    </xdr:to>
    <xdr:sp macro="" textlink="">
      <xdr:nvSpPr>
        <xdr:cNvPr id="249" name="楕円 248">
          <a:extLst>
            <a:ext uri="{FF2B5EF4-FFF2-40B4-BE49-F238E27FC236}">
              <a16:creationId xmlns:a16="http://schemas.microsoft.com/office/drawing/2014/main" id="{1219E841-0C38-4907-87DD-D49B2D91C632}"/>
            </a:ext>
          </a:extLst>
        </xdr:cNvPr>
        <xdr:cNvSpPr/>
      </xdr:nvSpPr>
      <xdr:spPr>
        <a:xfrm>
          <a:off x="8699500" y="108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56211</xdr:rowOff>
    </xdr:from>
    <xdr:to>
      <xdr:col>50</xdr:col>
      <xdr:colOff>114300</xdr:colOff>
      <xdr:row>63</xdr:row>
      <xdr:rowOff>57447</xdr:rowOff>
    </xdr:to>
    <xdr:cxnSp macro="">
      <xdr:nvCxnSpPr>
        <xdr:cNvPr id="250" name="直線コネクタ 249">
          <a:extLst>
            <a:ext uri="{FF2B5EF4-FFF2-40B4-BE49-F238E27FC236}">
              <a16:creationId xmlns:a16="http://schemas.microsoft.com/office/drawing/2014/main" id="{47DB2FCB-2639-4267-B654-47BCAEC60B54}"/>
            </a:ext>
          </a:extLst>
        </xdr:cNvPr>
        <xdr:cNvCxnSpPr/>
      </xdr:nvCxnSpPr>
      <xdr:spPr>
        <a:xfrm flipV="1">
          <a:off x="8750300" y="10857561"/>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29708</xdr:rowOff>
    </xdr:from>
    <xdr:to>
      <xdr:col>41</xdr:col>
      <xdr:colOff>101600</xdr:colOff>
      <xdr:row>63</xdr:row>
      <xdr:rowOff>131308</xdr:rowOff>
    </xdr:to>
    <xdr:sp macro="" textlink="">
      <xdr:nvSpPr>
        <xdr:cNvPr id="251" name="楕円 250">
          <a:extLst>
            <a:ext uri="{FF2B5EF4-FFF2-40B4-BE49-F238E27FC236}">
              <a16:creationId xmlns:a16="http://schemas.microsoft.com/office/drawing/2014/main" id="{FCEAA4A3-07E8-4A3E-9BB5-C6A034151913}"/>
            </a:ext>
          </a:extLst>
        </xdr:cNvPr>
        <xdr:cNvSpPr/>
      </xdr:nvSpPr>
      <xdr:spPr>
        <a:xfrm>
          <a:off x="7810500" y="108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57447</xdr:rowOff>
    </xdr:from>
    <xdr:to>
      <xdr:col>45</xdr:col>
      <xdr:colOff>177800</xdr:colOff>
      <xdr:row>63</xdr:row>
      <xdr:rowOff>80508</xdr:rowOff>
    </xdr:to>
    <xdr:cxnSp macro="">
      <xdr:nvCxnSpPr>
        <xdr:cNvPr id="252" name="直線コネクタ 251">
          <a:extLst>
            <a:ext uri="{FF2B5EF4-FFF2-40B4-BE49-F238E27FC236}">
              <a16:creationId xmlns:a16="http://schemas.microsoft.com/office/drawing/2014/main" id="{CDD909DE-315F-47AC-A149-D841F178C755}"/>
            </a:ext>
          </a:extLst>
        </xdr:cNvPr>
        <xdr:cNvCxnSpPr/>
      </xdr:nvCxnSpPr>
      <xdr:spPr>
        <a:xfrm flipV="1">
          <a:off x="7861300" y="10858797"/>
          <a:ext cx="889000" cy="2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8776</xdr:rowOff>
    </xdr:from>
    <xdr:to>
      <xdr:col>36</xdr:col>
      <xdr:colOff>165100</xdr:colOff>
      <xdr:row>63</xdr:row>
      <xdr:rowOff>110376</xdr:rowOff>
    </xdr:to>
    <xdr:sp macro="" textlink="">
      <xdr:nvSpPr>
        <xdr:cNvPr id="253" name="楕円 252">
          <a:extLst>
            <a:ext uri="{FF2B5EF4-FFF2-40B4-BE49-F238E27FC236}">
              <a16:creationId xmlns:a16="http://schemas.microsoft.com/office/drawing/2014/main" id="{2909C9BB-1B36-448E-B6DF-35ECB6633211}"/>
            </a:ext>
          </a:extLst>
        </xdr:cNvPr>
        <xdr:cNvSpPr/>
      </xdr:nvSpPr>
      <xdr:spPr>
        <a:xfrm>
          <a:off x="6921500" y="108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59576</xdr:rowOff>
    </xdr:from>
    <xdr:to>
      <xdr:col>41</xdr:col>
      <xdr:colOff>50800</xdr:colOff>
      <xdr:row>63</xdr:row>
      <xdr:rowOff>80508</xdr:rowOff>
    </xdr:to>
    <xdr:cxnSp macro="">
      <xdr:nvCxnSpPr>
        <xdr:cNvPr id="254" name="直線コネクタ 253">
          <a:extLst>
            <a:ext uri="{FF2B5EF4-FFF2-40B4-BE49-F238E27FC236}">
              <a16:creationId xmlns:a16="http://schemas.microsoft.com/office/drawing/2014/main" id="{50350230-69AA-4C62-AD6E-4F16DD8DDC5B}"/>
            </a:ext>
          </a:extLst>
        </xdr:cNvPr>
        <xdr:cNvCxnSpPr/>
      </xdr:nvCxnSpPr>
      <xdr:spPr>
        <a:xfrm>
          <a:off x="6972300" y="10860926"/>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3598800E-23A8-463B-9629-6895E97EC591}"/>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85AE0C33-5F3F-4888-AF7B-0B85338E359A}"/>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4534B738-FC71-4B78-A0BC-247DFF154B16}"/>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7A62E7F4-7393-4782-8088-0871003D9FDF}"/>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98138</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58DD3EE2-2B49-445F-914E-506420AC6BA6}"/>
            </a:ext>
          </a:extLst>
        </xdr:cNvPr>
        <xdr:cNvSpPr txBox="1"/>
      </xdr:nvSpPr>
      <xdr:spPr>
        <a:xfrm>
          <a:off x="9327095" y="108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99374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754E328D-E4D0-4BF2-ABDE-E142DD5DE26D}"/>
            </a:ext>
          </a:extLst>
        </xdr:cNvPr>
        <xdr:cNvSpPr txBox="1"/>
      </xdr:nvSpPr>
      <xdr:spPr>
        <a:xfrm>
          <a:off x="8450795" y="1090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122435</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745DD763-5C2C-45D4-A690-F1B3C434580B}"/>
            </a:ext>
          </a:extLst>
        </xdr:cNvPr>
        <xdr:cNvSpPr txBox="1"/>
      </xdr:nvSpPr>
      <xdr:spPr>
        <a:xfrm>
          <a:off x="7561795" y="1092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101503</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7D1B6084-1B89-4093-A453-420B964C04A1}"/>
            </a:ext>
          </a:extLst>
        </xdr:cNvPr>
        <xdr:cNvSpPr txBox="1"/>
      </xdr:nvSpPr>
      <xdr:spPr>
        <a:xfrm>
          <a:off x="6672795" y="1090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B92296E5-BD70-4652-AF03-9E8D31C06E2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104F83E-69BE-4C61-AEA2-BBF39FEAC3F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ADE350D7-0AA0-465B-A1AF-9343EB3CD22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F5A7CF7A-572E-42CF-B9A1-B1850EE4D9C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F370D75A-3ACE-4B92-AFF3-EBD2687B764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77189F5E-325E-4299-BB37-2C7D96C5C00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29F52BC9-C883-4912-A1A8-30A7C4768D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4DDE5471-624D-4AE7-9816-C52EC383323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951E2A99-84A4-4D04-BAED-26DC5114672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D5BBC238-514B-4CEA-AE74-74B7595C65D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E25E85C1-70D5-4954-B628-1AE18A0E06B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52F709F2-625D-4DCF-99E9-C65D35C025F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991EB9F0-ADF4-462E-9859-F2ED02CF481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7319C6C7-B615-46BC-82DF-BB64C1BB71C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3A5F4E34-4A68-4035-8FDE-E5DAABDC9C7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B3AC116D-5F57-4808-AB83-7FFA11F359C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98149466-2526-403D-B592-DF49FA7D990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7B7B0EA3-F626-4412-A34F-4F2CBEAFA37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B8A68DE4-1F7C-4424-8014-86FF51EE24C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BA39F0E0-F3FB-4BC4-A04D-B1BD4C4C619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A65348DE-ADF9-4D9F-8A1C-E99223B21BE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E4BEDD01-88DD-49F8-B790-B78F5D5E9D4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68338C-968D-4C1A-9571-3AA70150737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2C7F4CEA-C8A7-4684-8ED1-1E68F134249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C2F32E20-1555-4814-B51D-F9709BB58B80}"/>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B17F72F2-E654-412A-B7E8-BD8DD99AF1C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E08C5BD3-0244-4720-8A89-4DD3DEE0EE1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83A7C2FF-269A-48ED-A254-AFC63270B51D}"/>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5B154757-9FFF-4590-9356-C289D1032ADB}"/>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19557A65-D5E2-4174-8C30-D9A781350B75}"/>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B0A02BC9-0B96-4A3A-B4D8-F886362F6EED}"/>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2317C4FF-37E5-4405-8759-C79E58BC871D}"/>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B8CDAF47-8E6A-46C9-B90D-1829FB95A783}"/>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C4FB365C-BDF6-490C-BE14-372FF0A32F6C}"/>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2B3B6042-95DA-425A-8279-368660E323C2}"/>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7313580-72B4-4492-B0CC-6122D2F4091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AD49BBF-1CB9-46BE-AC94-7B0A0E3B801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A63FFA1-13EA-41B9-88A0-E0CDD25074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ABEE2F8-C9F7-4B47-BF5C-53EE6B43FDA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F37E3D0-61A4-4EC7-88F2-1E7FB8AD1AA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303" name="楕円 302">
          <a:extLst>
            <a:ext uri="{FF2B5EF4-FFF2-40B4-BE49-F238E27FC236}">
              <a16:creationId xmlns:a16="http://schemas.microsoft.com/office/drawing/2014/main" id="{C427D3E4-77DF-4BCD-B987-4311B4A0323F}"/>
            </a:ext>
          </a:extLst>
        </xdr:cNvPr>
        <xdr:cNvSpPr/>
      </xdr:nvSpPr>
      <xdr:spPr>
        <a:xfrm>
          <a:off x="45847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161941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E971C260-9FDD-4854-A168-2E18040B833D}"/>
            </a:ext>
          </a:extLst>
        </xdr:cNvPr>
        <xdr:cNvSpPr txBox="1"/>
      </xdr:nvSpPr>
      <xdr:spPr>
        <a:xfrm>
          <a:off x="4673600"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154939</xdr:rowOff>
    </xdr:from>
    <xdr:to>
      <xdr:col>20</xdr:col>
      <xdr:colOff>38100</xdr:colOff>
      <xdr:row>82</xdr:row>
      <xdr:rowOff>85089</xdr:rowOff>
    </xdr:to>
    <xdr:sp macro="" textlink="">
      <xdr:nvSpPr>
        <xdr:cNvPr id="305" name="楕円 304">
          <a:extLst>
            <a:ext uri="{FF2B5EF4-FFF2-40B4-BE49-F238E27FC236}">
              <a16:creationId xmlns:a16="http://schemas.microsoft.com/office/drawing/2014/main" id="{27AD520C-3ACB-4A3A-A079-18545FDE131D}"/>
            </a:ext>
          </a:extLst>
        </xdr:cNvPr>
        <xdr:cNvSpPr/>
      </xdr:nvSpPr>
      <xdr:spPr>
        <a:xfrm>
          <a:off x="3746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34289</xdr:rowOff>
    </xdr:from>
    <xdr:to>
      <xdr:col>24</xdr:col>
      <xdr:colOff>63500</xdr:colOff>
      <xdr:row>82</xdr:row>
      <xdr:rowOff>62864</xdr:rowOff>
    </xdr:to>
    <xdr:cxnSp macro="">
      <xdr:nvCxnSpPr>
        <xdr:cNvPr id="306" name="直線コネクタ 305">
          <a:extLst>
            <a:ext uri="{FF2B5EF4-FFF2-40B4-BE49-F238E27FC236}">
              <a16:creationId xmlns:a16="http://schemas.microsoft.com/office/drawing/2014/main" id="{89B5D4ED-CB8F-4BD1-A5F1-C08E02070813}"/>
            </a:ext>
          </a:extLst>
        </xdr:cNvPr>
        <xdr:cNvCxnSpPr/>
      </xdr:nvCxnSpPr>
      <xdr:spPr>
        <a:xfrm>
          <a:off x="3797300" y="140931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126364</xdr:rowOff>
    </xdr:from>
    <xdr:to>
      <xdr:col>15</xdr:col>
      <xdr:colOff>101600</xdr:colOff>
      <xdr:row>82</xdr:row>
      <xdr:rowOff>56514</xdr:rowOff>
    </xdr:to>
    <xdr:sp macro="" textlink="">
      <xdr:nvSpPr>
        <xdr:cNvPr id="307" name="楕円 306">
          <a:extLst>
            <a:ext uri="{FF2B5EF4-FFF2-40B4-BE49-F238E27FC236}">
              <a16:creationId xmlns:a16="http://schemas.microsoft.com/office/drawing/2014/main" id="{44147AD7-1A0B-4938-9B58-864368F4E67F}"/>
            </a:ext>
          </a:extLst>
        </xdr:cNvPr>
        <xdr:cNvSpPr/>
      </xdr:nvSpPr>
      <xdr:spPr>
        <a:xfrm>
          <a:off x="2857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5714</xdr:rowOff>
    </xdr:from>
    <xdr:to>
      <xdr:col>19</xdr:col>
      <xdr:colOff>177800</xdr:colOff>
      <xdr:row>82</xdr:row>
      <xdr:rowOff>34289</xdr:rowOff>
    </xdr:to>
    <xdr:cxnSp macro="">
      <xdr:nvCxnSpPr>
        <xdr:cNvPr id="308" name="直線コネクタ 307">
          <a:extLst>
            <a:ext uri="{FF2B5EF4-FFF2-40B4-BE49-F238E27FC236}">
              <a16:creationId xmlns:a16="http://schemas.microsoft.com/office/drawing/2014/main" id="{62BE375E-FCFE-49EC-80A1-325CF1E34ACF}"/>
            </a:ext>
          </a:extLst>
        </xdr:cNvPr>
        <xdr:cNvCxnSpPr/>
      </xdr:nvCxnSpPr>
      <xdr:spPr>
        <a:xfrm>
          <a:off x="2908300" y="140646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9" name="楕円 308">
          <a:extLst>
            <a:ext uri="{FF2B5EF4-FFF2-40B4-BE49-F238E27FC236}">
              <a16:creationId xmlns:a16="http://schemas.microsoft.com/office/drawing/2014/main" id="{58A2B412-899C-44F5-9AED-2E16FADFF169}"/>
            </a:ext>
          </a:extLst>
        </xdr:cNvPr>
        <xdr:cNvSpPr/>
      </xdr:nvSpPr>
      <xdr:spPr>
        <a:xfrm>
          <a:off x="1968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112395</xdr:rowOff>
    </xdr:from>
    <xdr:to>
      <xdr:col>15</xdr:col>
      <xdr:colOff>50800</xdr:colOff>
      <xdr:row>82</xdr:row>
      <xdr:rowOff>5714</xdr:rowOff>
    </xdr:to>
    <xdr:cxnSp macro="">
      <xdr:nvCxnSpPr>
        <xdr:cNvPr id="310" name="直線コネクタ 309">
          <a:extLst>
            <a:ext uri="{FF2B5EF4-FFF2-40B4-BE49-F238E27FC236}">
              <a16:creationId xmlns:a16="http://schemas.microsoft.com/office/drawing/2014/main" id="{2D7ED26F-08F3-4FC0-883B-2407BEEF7F71}"/>
            </a:ext>
          </a:extLst>
        </xdr:cNvPr>
        <xdr:cNvCxnSpPr/>
      </xdr:nvCxnSpPr>
      <xdr:spPr>
        <a:xfrm>
          <a:off x="2019300" y="1399984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63500</xdr:rowOff>
    </xdr:from>
    <xdr:to>
      <xdr:col>6</xdr:col>
      <xdr:colOff>38100</xdr:colOff>
      <xdr:row>81</xdr:row>
      <xdr:rowOff>165100</xdr:rowOff>
    </xdr:to>
    <xdr:sp macro="" textlink="">
      <xdr:nvSpPr>
        <xdr:cNvPr id="311" name="楕円 310">
          <a:extLst>
            <a:ext uri="{FF2B5EF4-FFF2-40B4-BE49-F238E27FC236}">
              <a16:creationId xmlns:a16="http://schemas.microsoft.com/office/drawing/2014/main" id="{6C69096B-70C0-4E3B-AFF6-010ACDB332A1}"/>
            </a:ext>
          </a:extLst>
        </xdr:cNvPr>
        <xdr:cNvSpPr/>
      </xdr:nvSpPr>
      <xdr:spPr>
        <a:xfrm>
          <a:off x="1079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112395</xdr:rowOff>
    </xdr:from>
    <xdr:to>
      <xdr:col>10</xdr:col>
      <xdr:colOff>114300</xdr:colOff>
      <xdr:row>81</xdr:row>
      <xdr:rowOff>114300</xdr:rowOff>
    </xdr:to>
    <xdr:cxnSp macro="">
      <xdr:nvCxnSpPr>
        <xdr:cNvPr id="312" name="直線コネクタ 311">
          <a:extLst>
            <a:ext uri="{FF2B5EF4-FFF2-40B4-BE49-F238E27FC236}">
              <a16:creationId xmlns:a16="http://schemas.microsoft.com/office/drawing/2014/main" id="{1E0979F0-487E-416D-B0B0-2603A952D6D1}"/>
            </a:ext>
          </a:extLst>
        </xdr:cNvPr>
        <xdr:cNvCxnSpPr/>
      </xdr:nvCxnSpPr>
      <xdr:spPr>
        <a:xfrm flipV="1">
          <a:off x="1130300" y="13999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F1885EE8-A545-4857-803C-A3D99A5EA75D}"/>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ECF5C3C8-38DB-4F16-AA93-92945B767187}"/>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B4B83FB3-0A03-408D-A458-7D5D78E82723}"/>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93490AEB-9FB6-4A18-92F3-29F84AF7A8BD}"/>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101616</xdr:rowOff>
    </xdr:from>
    <xdr:ext cx="405111" cy="259045"/>
    <xdr:sp macro="" textlink="">
      <xdr:nvSpPr>
        <xdr:cNvPr id="317" name="n_1mainValue【公営住宅】&#10;有形固定資産減価償却率">
          <a:extLst>
            <a:ext uri="{FF2B5EF4-FFF2-40B4-BE49-F238E27FC236}">
              <a16:creationId xmlns:a16="http://schemas.microsoft.com/office/drawing/2014/main" id="{ED486B72-6ACB-44B3-8C5A-75766078D3B0}"/>
            </a:ext>
          </a:extLst>
        </xdr:cNvPr>
        <xdr:cNvSpPr txBox="1"/>
      </xdr:nvSpPr>
      <xdr:spPr>
        <a:xfrm>
          <a:off x="35820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8" name="n_2mainValue【公営住宅】&#10;有形固定資産減価償却率">
          <a:extLst>
            <a:ext uri="{FF2B5EF4-FFF2-40B4-BE49-F238E27FC236}">
              <a16:creationId xmlns:a16="http://schemas.microsoft.com/office/drawing/2014/main" id="{09FD643C-3609-4E52-9E4E-D5D9A5A4E49D}"/>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319" name="n_3mainValue【公営住宅】&#10;有形固定資産減価償却率">
          <a:extLst>
            <a:ext uri="{FF2B5EF4-FFF2-40B4-BE49-F238E27FC236}">
              <a16:creationId xmlns:a16="http://schemas.microsoft.com/office/drawing/2014/main" id="{B5EDE5C8-7C8C-42CE-A392-A0C7034CD1D4}"/>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20" name="n_4mainValue【公営住宅】&#10;有形固定資産減価償却率">
          <a:extLst>
            <a:ext uri="{FF2B5EF4-FFF2-40B4-BE49-F238E27FC236}">
              <a16:creationId xmlns:a16="http://schemas.microsoft.com/office/drawing/2014/main" id="{FAA64225-4E8D-4F02-B814-D42029CC544D}"/>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565F3815-B7FC-4EBF-A176-C0471489714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46E9EAA-3D6E-46E9-9242-52BE35B9EEA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D3E123E-AB0F-4E2D-BEB5-7A0BA13B7AF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5F6F029A-C2A5-4A80-BC62-E59FCE051C4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93C45282-715E-4EC8-B4D2-2D10913C33F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BAE1037-0933-4044-BB4D-669EACB59EF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EBC611F3-1AFF-4F7A-B83E-D6F6F968995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CA00D0B-8D8A-4EE6-B2BB-A20E6DB9D29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BE3530EC-6052-4F22-A047-0FA618266A3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85337E5F-A877-4B3D-80C6-59C3BF2F12E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4DE2D2FA-7DEC-4181-BDED-7201EEE28D4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1B7392E5-DAB0-4029-BB37-EB1D293E8BC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DCE8559B-B0BB-4707-BD14-F8E2FA5F5E5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19477EC9-2C07-4A4A-BED8-E8A1E30D432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F8AF30FE-4100-4C1E-AB3B-FB43ADE36F6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B53D116E-C736-46CE-8A20-6643D45DDDE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D20E763C-6664-4188-B5E6-E6E74A75F8C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BA9C5E72-B82C-46DA-B14F-7DB7E03CA91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57668DE5-FB00-4A59-BD2D-6732BB28097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FB7E525A-10CB-4C52-AA8D-661B4EC88E6A}"/>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C8C79412-4BAC-4445-AE84-5B773EA673A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6544BF4B-239C-4544-8EA6-82475721EBF4}"/>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3BC23BE4-5B1E-49D4-813E-8E6FE6E0F91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78F37FB6-842D-4612-A15F-3563A7B5914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28A1B538-8F68-4BF4-9CD2-30FD7AD128E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28330DB9-0D3F-4FB0-9EA0-0EE104CB320E}"/>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E23534F6-26F8-478E-A80A-DB28FB72D56C}"/>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3E5AFA6A-7AB1-4E46-8B2F-42D42F77FDBC}"/>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91305B06-4CCD-426B-A2F5-03E45114D710}"/>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F3504E65-622A-44D1-A940-626A2F197F3C}"/>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ACF209FC-C35D-4918-A576-78009484479F}"/>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4676B302-DB2A-4ADD-997F-95610DE7FFD0}"/>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98F1D899-39A3-462D-821B-E9E782AE2099}"/>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C5C821E3-10DC-497E-8D1C-1511563270A1}"/>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EAA040C2-F73F-451B-A6F9-8463AF249395}"/>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CC707E8C-F563-4B57-A8CC-56458003FB48}"/>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BD41AA1-2FC1-4BA8-A0FD-6398B0402B7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0E9E9A3-8618-4396-ACC8-62DE8E7829B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E72C952-60F9-40FB-9D99-629808EBAB4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34C874A-54BB-44EC-A3F2-29844026BBE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0CC86AF-F18C-4E0F-832C-176AE5CA1A2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25836</xdr:rowOff>
    </xdr:from>
    <xdr:to>
      <xdr:col>55</xdr:col>
      <xdr:colOff>50800</xdr:colOff>
      <xdr:row>84</xdr:row>
      <xdr:rowOff>127436</xdr:rowOff>
    </xdr:to>
    <xdr:sp macro="" textlink="">
      <xdr:nvSpPr>
        <xdr:cNvPr id="362" name="楕円 361">
          <a:extLst>
            <a:ext uri="{FF2B5EF4-FFF2-40B4-BE49-F238E27FC236}">
              <a16:creationId xmlns:a16="http://schemas.microsoft.com/office/drawing/2014/main" id="{7BE85DD1-4ACC-4A86-AEF7-BE9C43D61A96}"/>
            </a:ext>
          </a:extLst>
        </xdr:cNvPr>
        <xdr:cNvSpPr/>
      </xdr:nvSpPr>
      <xdr:spPr>
        <a:xfrm>
          <a:off x="10426700" y="144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4263</xdr:rowOff>
    </xdr:from>
    <xdr:ext cx="469744" cy="259045"/>
    <xdr:sp macro="" textlink="">
      <xdr:nvSpPr>
        <xdr:cNvPr id="363" name="【公営住宅】&#10;一人当たり面積該当値テキスト">
          <a:extLst>
            <a:ext uri="{FF2B5EF4-FFF2-40B4-BE49-F238E27FC236}">
              <a16:creationId xmlns:a16="http://schemas.microsoft.com/office/drawing/2014/main" id="{198301F8-316C-41BD-8519-FB0EFB62CA17}"/>
            </a:ext>
          </a:extLst>
        </xdr:cNvPr>
        <xdr:cNvSpPr txBox="1"/>
      </xdr:nvSpPr>
      <xdr:spPr>
        <a:xfrm>
          <a:off x="10515600" y="1440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35742</xdr:rowOff>
    </xdr:from>
    <xdr:to>
      <xdr:col>50</xdr:col>
      <xdr:colOff>165100</xdr:colOff>
      <xdr:row>84</xdr:row>
      <xdr:rowOff>137342</xdr:rowOff>
    </xdr:to>
    <xdr:sp macro="" textlink="">
      <xdr:nvSpPr>
        <xdr:cNvPr id="364" name="楕円 363">
          <a:extLst>
            <a:ext uri="{FF2B5EF4-FFF2-40B4-BE49-F238E27FC236}">
              <a16:creationId xmlns:a16="http://schemas.microsoft.com/office/drawing/2014/main" id="{81A0D4F7-4B79-4A34-8B09-578F42120324}"/>
            </a:ext>
          </a:extLst>
        </xdr:cNvPr>
        <xdr:cNvSpPr/>
      </xdr:nvSpPr>
      <xdr:spPr>
        <a:xfrm>
          <a:off x="9588500" y="1443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76636</xdr:rowOff>
    </xdr:from>
    <xdr:to>
      <xdr:col>55</xdr:col>
      <xdr:colOff>0</xdr:colOff>
      <xdr:row>84</xdr:row>
      <xdr:rowOff>86542</xdr:rowOff>
    </xdr:to>
    <xdr:cxnSp macro="">
      <xdr:nvCxnSpPr>
        <xdr:cNvPr id="365" name="直線コネクタ 364">
          <a:extLst>
            <a:ext uri="{FF2B5EF4-FFF2-40B4-BE49-F238E27FC236}">
              <a16:creationId xmlns:a16="http://schemas.microsoft.com/office/drawing/2014/main" id="{A98386A7-AC5B-4287-BD7D-EC4E1F1AD031}"/>
            </a:ext>
          </a:extLst>
        </xdr:cNvPr>
        <xdr:cNvCxnSpPr/>
      </xdr:nvCxnSpPr>
      <xdr:spPr>
        <a:xfrm flipV="1">
          <a:off x="9639300" y="14478436"/>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40314</xdr:rowOff>
    </xdr:from>
    <xdr:to>
      <xdr:col>46</xdr:col>
      <xdr:colOff>38100</xdr:colOff>
      <xdr:row>84</xdr:row>
      <xdr:rowOff>141914</xdr:rowOff>
    </xdr:to>
    <xdr:sp macro="" textlink="">
      <xdr:nvSpPr>
        <xdr:cNvPr id="366" name="楕円 365">
          <a:extLst>
            <a:ext uri="{FF2B5EF4-FFF2-40B4-BE49-F238E27FC236}">
              <a16:creationId xmlns:a16="http://schemas.microsoft.com/office/drawing/2014/main" id="{106A6102-4990-4525-9331-C1C8A1B4C5D2}"/>
            </a:ext>
          </a:extLst>
        </xdr:cNvPr>
        <xdr:cNvSpPr/>
      </xdr:nvSpPr>
      <xdr:spPr>
        <a:xfrm>
          <a:off x="8699500" y="1444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86542</xdr:rowOff>
    </xdr:from>
    <xdr:to>
      <xdr:col>50</xdr:col>
      <xdr:colOff>114300</xdr:colOff>
      <xdr:row>84</xdr:row>
      <xdr:rowOff>91114</xdr:rowOff>
    </xdr:to>
    <xdr:cxnSp macro="">
      <xdr:nvCxnSpPr>
        <xdr:cNvPr id="367" name="直線コネクタ 366">
          <a:extLst>
            <a:ext uri="{FF2B5EF4-FFF2-40B4-BE49-F238E27FC236}">
              <a16:creationId xmlns:a16="http://schemas.microsoft.com/office/drawing/2014/main" id="{6B4C7ACA-1533-4BF9-9C7A-5BC8D71D5977}"/>
            </a:ext>
          </a:extLst>
        </xdr:cNvPr>
        <xdr:cNvCxnSpPr/>
      </xdr:nvCxnSpPr>
      <xdr:spPr>
        <a:xfrm flipV="1">
          <a:off x="8750300" y="144883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43797</xdr:rowOff>
    </xdr:from>
    <xdr:to>
      <xdr:col>41</xdr:col>
      <xdr:colOff>101600</xdr:colOff>
      <xdr:row>84</xdr:row>
      <xdr:rowOff>145397</xdr:rowOff>
    </xdr:to>
    <xdr:sp macro="" textlink="">
      <xdr:nvSpPr>
        <xdr:cNvPr id="368" name="楕円 367">
          <a:extLst>
            <a:ext uri="{FF2B5EF4-FFF2-40B4-BE49-F238E27FC236}">
              <a16:creationId xmlns:a16="http://schemas.microsoft.com/office/drawing/2014/main" id="{39143A6B-AE8B-48A1-8B7B-52A96700D7DC}"/>
            </a:ext>
          </a:extLst>
        </xdr:cNvPr>
        <xdr:cNvSpPr/>
      </xdr:nvSpPr>
      <xdr:spPr>
        <a:xfrm>
          <a:off x="7810500" y="144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91114</xdr:rowOff>
    </xdr:from>
    <xdr:to>
      <xdr:col>45</xdr:col>
      <xdr:colOff>177800</xdr:colOff>
      <xdr:row>84</xdr:row>
      <xdr:rowOff>94597</xdr:rowOff>
    </xdr:to>
    <xdr:cxnSp macro="">
      <xdr:nvCxnSpPr>
        <xdr:cNvPr id="369" name="直線コネクタ 368">
          <a:extLst>
            <a:ext uri="{FF2B5EF4-FFF2-40B4-BE49-F238E27FC236}">
              <a16:creationId xmlns:a16="http://schemas.microsoft.com/office/drawing/2014/main" id="{251AAE8C-E131-4A7A-8FED-E92932109650}"/>
            </a:ext>
          </a:extLst>
        </xdr:cNvPr>
        <xdr:cNvCxnSpPr/>
      </xdr:nvCxnSpPr>
      <xdr:spPr>
        <a:xfrm flipV="1">
          <a:off x="7861300" y="14492914"/>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46627</xdr:rowOff>
    </xdr:from>
    <xdr:to>
      <xdr:col>36</xdr:col>
      <xdr:colOff>165100</xdr:colOff>
      <xdr:row>84</xdr:row>
      <xdr:rowOff>148227</xdr:rowOff>
    </xdr:to>
    <xdr:sp macro="" textlink="">
      <xdr:nvSpPr>
        <xdr:cNvPr id="370" name="楕円 369">
          <a:extLst>
            <a:ext uri="{FF2B5EF4-FFF2-40B4-BE49-F238E27FC236}">
              <a16:creationId xmlns:a16="http://schemas.microsoft.com/office/drawing/2014/main" id="{2D6C698A-2567-4C14-91C7-A53FC9CA4A60}"/>
            </a:ext>
          </a:extLst>
        </xdr:cNvPr>
        <xdr:cNvSpPr/>
      </xdr:nvSpPr>
      <xdr:spPr>
        <a:xfrm>
          <a:off x="6921500" y="1444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94597</xdr:rowOff>
    </xdr:from>
    <xdr:to>
      <xdr:col>41</xdr:col>
      <xdr:colOff>50800</xdr:colOff>
      <xdr:row>84</xdr:row>
      <xdr:rowOff>97427</xdr:rowOff>
    </xdr:to>
    <xdr:cxnSp macro="">
      <xdr:nvCxnSpPr>
        <xdr:cNvPr id="371" name="直線コネクタ 370">
          <a:extLst>
            <a:ext uri="{FF2B5EF4-FFF2-40B4-BE49-F238E27FC236}">
              <a16:creationId xmlns:a16="http://schemas.microsoft.com/office/drawing/2014/main" id="{E95FFD19-D68C-4B2C-9F38-1A44FEEFF9FD}"/>
            </a:ext>
          </a:extLst>
        </xdr:cNvPr>
        <xdr:cNvCxnSpPr/>
      </xdr:nvCxnSpPr>
      <xdr:spPr>
        <a:xfrm flipV="1">
          <a:off x="6972300" y="14496397"/>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1B9FAFA5-0473-454E-80F9-7A6C428EC6C0}"/>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72F86EC8-6463-45AE-9193-BED154E40FFF}"/>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36BA362F-F5EC-4B15-89F5-73E53FD90C21}"/>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33ED2273-D529-48DC-9AEF-E5472C0C0E5D}"/>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128469</xdr:rowOff>
    </xdr:from>
    <xdr:ext cx="469744" cy="259045"/>
    <xdr:sp macro="" textlink="">
      <xdr:nvSpPr>
        <xdr:cNvPr id="376" name="n_1mainValue【公営住宅】&#10;一人当たり面積">
          <a:extLst>
            <a:ext uri="{FF2B5EF4-FFF2-40B4-BE49-F238E27FC236}">
              <a16:creationId xmlns:a16="http://schemas.microsoft.com/office/drawing/2014/main" id="{F4B6249A-8007-4A41-A454-113AEA7ECE4F}"/>
            </a:ext>
          </a:extLst>
        </xdr:cNvPr>
        <xdr:cNvSpPr txBox="1"/>
      </xdr:nvSpPr>
      <xdr:spPr>
        <a:xfrm>
          <a:off x="9391727" y="1453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133041</xdr:rowOff>
    </xdr:from>
    <xdr:ext cx="469744" cy="259045"/>
    <xdr:sp macro="" textlink="">
      <xdr:nvSpPr>
        <xdr:cNvPr id="377" name="n_2mainValue【公営住宅】&#10;一人当たり面積">
          <a:extLst>
            <a:ext uri="{FF2B5EF4-FFF2-40B4-BE49-F238E27FC236}">
              <a16:creationId xmlns:a16="http://schemas.microsoft.com/office/drawing/2014/main" id="{DE06D8AB-3A99-47ED-99CA-5F89CFB85902}"/>
            </a:ext>
          </a:extLst>
        </xdr:cNvPr>
        <xdr:cNvSpPr txBox="1"/>
      </xdr:nvSpPr>
      <xdr:spPr>
        <a:xfrm>
          <a:off x="8515427" y="1453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136524</xdr:rowOff>
    </xdr:from>
    <xdr:ext cx="469744" cy="259045"/>
    <xdr:sp macro="" textlink="">
      <xdr:nvSpPr>
        <xdr:cNvPr id="378" name="n_3mainValue【公営住宅】&#10;一人当たり面積">
          <a:extLst>
            <a:ext uri="{FF2B5EF4-FFF2-40B4-BE49-F238E27FC236}">
              <a16:creationId xmlns:a16="http://schemas.microsoft.com/office/drawing/2014/main" id="{064F8BF7-EEDC-4014-AE9E-2C2C7C685A7F}"/>
            </a:ext>
          </a:extLst>
        </xdr:cNvPr>
        <xdr:cNvSpPr txBox="1"/>
      </xdr:nvSpPr>
      <xdr:spPr>
        <a:xfrm>
          <a:off x="7626427" y="1453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139354</xdr:rowOff>
    </xdr:from>
    <xdr:ext cx="469744" cy="259045"/>
    <xdr:sp macro="" textlink="">
      <xdr:nvSpPr>
        <xdr:cNvPr id="379" name="n_4mainValue【公営住宅】&#10;一人当たり面積">
          <a:extLst>
            <a:ext uri="{FF2B5EF4-FFF2-40B4-BE49-F238E27FC236}">
              <a16:creationId xmlns:a16="http://schemas.microsoft.com/office/drawing/2014/main" id="{DBA2CD65-57B1-4DB7-8C6F-440662496BFB}"/>
            </a:ext>
          </a:extLst>
        </xdr:cNvPr>
        <xdr:cNvSpPr txBox="1"/>
      </xdr:nvSpPr>
      <xdr:spPr>
        <a:xfrm>
          <a:off x="6737427" y="1454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B5DBB025-4BFB-41F7-944B-8B21A026AFA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53DE422E-0AF6-49BE-9A88-7EEBFCC30F8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F11A3D74-BFC8-4568-BC4C-809D631D0BE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15FADACF-4016-4056-9E7B-A687D12D1E9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A272253-B18A-4CA7-97BE-8DA7FCD4D5E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4C4B5C8F-1E51-4887-8310-C7CF0C4DA13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CE1F9CBA-D727-4644-B756-5CDEBE02410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84975806-1086-40CC-A528-740919682EE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4A8C434C-8B34-44BC-962C-48214B5D6A9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DA3BEE4A-2FBD-4FCA-AF19-DD270F17441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F388D74C-B782-4FEA-B4B6-B44EC0851E7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D853822D-3E76-42CC-B0E1-FF9EC157DC2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FCA51BFA-552E-45FB-9463-0A086520CD8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F19488A7-D98F-4DFB-A1CD-6AC0079D06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8CE954BF-CC70-401E-B315-F36BD92D993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B2019CD8-FA2E-4E00-89B7-308EFFBF7D2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A9D07FAD-158A-4669-AA0F-E17C2AF03D1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AD312638-7E02-4B09-BE2B-C4A128B2D05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DD649C91-79A6-41E8-ABB7-20FC5E87985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88216B2E-8BA1-426D-8C11-D4BBCE9F642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C24E4CD8-1E4D-4467-A7CA-45C0EC176C4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B2B5A1C8-08DD-4378-9DCD-FF67657E0D6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F2B7CE45-EB8A-4898-991F-8442CDF0EAD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D8F7D4EE-3798-4274-8227-28B649B7609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12D01C71-1B48-4620-861F-0464E0C9054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9E7BEABE-95BC-4B69-A818-BEDAFD7911C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AFAECCC4-3D67-4013-93A7-A101050034D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43F43D27-D7C5-4620-9B4E-904BA43661C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7CD4A4CC-6E9C-492A-A52A-A916EF3F965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36353E04-5EB2-431C-A684-3379ACBAABD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B3ECF009-D391-44AC-8A94-5E1F5E5F1A1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6BACEF4C-7738-459C-A8AD-1D8F98C7356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DC574692-1A9C-4AC3-BD3C-8717B923DB7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BC5AC6A5-BF2B-48BB-A4B4-7AB69E9ED88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BD7705A5-295D-4AE0-8AFB-66DFC3E1109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1B7CD8D3-DA7C-451F-8AE1-B2BC41B70A5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CD74DEF5-D434-416C-A81E-9813DF6F903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FEE1DE1E-52CD-43DB-BB68-D896E843A22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8CEB9988-CCEE-4DCA-9C0D-B72D1470CF0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D8685642-4C97-47EC-8B82-6A481D1557D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72336440-A028-4CA0-95F4-8EF7B2DD576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F647969C-D964-4C2E-80B2-C6A4744F9CB2}"/>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A098F8DB-554C-4A6D-B35A-DBD53AAF7CC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45770E67-5DE7-4E4A-A91A-4E827E12191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CCCDF3C9-AA7F-4E3D-AAD3-0C3C8513DAB2}"/>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C5B32BDB-AEAE-4CD6-A19D-795AD4895828}"/>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88337AED-651F-4B83-9369-EA37D71ED8E6}"/>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4FEF5C0E-ABEB-4EF8-A12E-7E26E7A4BAC5}"/>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6EB34D77-7ACD-4421-B7A8-5A6B42DE86FF}"/>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0B62DDE6-259B-421D-815C-EFB53541063D}"/>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34EC216E-C524-46A5-AC78-605421B45F2B}"/>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7BFE6D08-D034-4BDA-80E1-65AF1687D398}"/>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E1408E4-82CD-459F-B126-4B3C3252891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5E70304-6E4E-4687-B65B-6003BDEC7CF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28711BE-81F7-4291-AD62-60E169B6828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01637D1-77BE-4980-A9E5-DCAE03DCA40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36E1F02-ABD5-4239-8291-F1058478698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157662</xdr:rowOff>
    </xdr:from>
    <xdr:to>
      <xdr:col>85</xdr:col>
      <xdr:colOff>177800</xdr:colOff>
      <xdr:row>41</xdr:row>
      <xdr:rowOff>87812</xdr:rowOff>
    </xdr:to>
    <xdr:sp macro="" textlink="">
      <xdr:nvSpPr>
        <xdr:cNvPr id="437" name="楕円 436">
          <a:extLst>
            <a:ext uri="{FF2B5EF4-FFF2-40B4-BE49-F238E27FC236}">
              <a16:creationId xmlns:a16="http://schemas.microsoft.com/office/drawing/2014/main" id="{909E5981-6A7C-47B9-8324-9AD51F4144F8}"/>
            </a:ext>
          </a:extLst>
        </xdr:cNvPr>
        <xdr:cNvSpPr/>
      </xdr:nvSpPr>
      <xdr:spPr>
        <a:xfrm>
          <a:off x="162687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136089</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AB4E246-9C77-4FFB-8175-D088318B194F}"/>
            </a:ext>
          </a:extLst>
        </xdr:cNvPr>
        <xdr:cNvSpPr txBox="1"/>
      </xdr:nvSpPr>
      <xdr:spPr>
        <a:xfrm>
          <a:off x="16357600"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169091</xdr:rowOff>
    </xdr:from>
    <xdr:to>
      <xdr:col>81</xdr:col>
      <xdr:colOff>101600</xdr:colOff>
      <xdr:row>41</xdr:row>
      <xdr:rowOff>99241</xdr:rowOff>
    </xdr:to>
    <xdr:sp macro="" textlink="">
      <xdr:nvSpPr>
        <xdr:cNvPr id="439" name="楕円 438">
          <a:extLst>
            <a:ext uri="{FF2B5EF4-FFF2-40B4-BE49-F238E27FC236}">
              <a16:creationId xmlns:a16="http://schemas.microsoft.com/office/drawing/2014/main" id="{20FF3428-AFD4-47AA-8706-4753618328A9}"/>
            </a:ext>
          </a:extLst>
        </xdr:cNvPr>
        <xdr:cNvSpPr/>
      </xdr:nvSpPr>
      <xdr:spPr>
        <a:xfrm>
          <a:off x="15430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37012</xdr:rowOff>
    </xdr:from>
    <xdr:to>
      <xdr:col>85</xdr:col>
      <xdr:colOff>127000</xdr:colOff>
      <xdr:row>41</xdr:row>
      <xdr:rowOff>48441</xdr:rowOff>
    </xdr:to>
    <xdr:cxnSp macro="">
      <xdr:nvCxnSpPr>
        <xdr:cNvPr id="440" name="直線コネクタ 439">
          <a:extLst>
            <a:ext uri="{FF2B5EF4-FFF2-40B4-BE49-F238E27FC236}">
              <a16:creationId xmlns:a16="http://schemas.microsoft.com/office/drawing/2014/main" id="{835322C1-2CE9-4196-9F01-2FA52C5C2C7E}"/>
            </a:ext>
          </a:extLst>
        </xdr:cNvPr>
        <xdr:cNvCxnSpPr/>
      </xdr:nvCxnSpPr>
      <xdr:spPr>
        <a:xfrm flipV="1">
          <a:off x="15481300" y="706646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152763</xdr:rowOff>
    </xdr:from>
    <xdr:to>
      <xdr:col>76</xdr:col>
      <xdr:colOff>165100</xdr:colOff>
      <xdr:row>41</xdr:row>
      <xdr:rowOff>82913</xdr:rowOff>
    </xdr:to>
    <xdr:sp macro="" textlink="">
      <xdr:nvSpPr>
        <xdr:cNvPr id="441" name="楕円 440">
          <a:extLst>
            <a:ext uri="{FF2B5EF4-FFF2-40B4-BE49-F238E27FC236}">
              <a16:creationId xmlns:a16="http://schemas.microsoft.com/office/drawing/2014/main" id="{1273A336-B988-403B-B88D-73F6EDDBBFB6}"/>
            </a:ext>
          </a:extLst>
        </xdr:cNvPr>
        <xdr:cNvSpPr/>
      </xdr:nvSpPr>
      <xdr:spPr>
        <a:xfrm>
          <a:off x="14541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32113</xdr:rowOff>
    </xdr:from>
    <xdr:to>
      <xdr:col>81</xdr:col>
      <xdr:colOff>50800</xdr:colOff>
      <xdr:row>41</xdr:row>
      <xdr:rowOff>48441</xdr:rowOff>
    </xdr:to>
    <xdr:cxnSp macro="">
      <xdr:nvCxnSpPr>
        <xdr:cNvPr id="442" name="直線コネクタ 441">
          <a:extLst>
            <a:ext uri="{FF2B5EF4-FFF2-40B4-BE49-F238E27FC236}">
              <a16:creationId xmlns:a16="http://schemas.microsoft.com/office/drawing/2014/main" id="{22E11301-C710-41D2-BAE1-4C16AFF8C4DF}"/>
            </a:ext>
          </a:extLst>
        </xdr:cNvPr>
        <xdr:cNvCxnSpPr/>
      </xdr:nvCxnSpPr>
      <xdr:spPr>
        <a:xfrm>
          <a:off x="14592300" y="70615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89081</xdr:rowOff>
    </xdr:from>
    <xdr:to>
      <xdr:col>72</xdr:col>
      <xdr:colOff>38100</xdr:colOff>
      <xdr:row>41</xdr:row>
      <xdr:rowOff>19231</xdr:rowOff>
    </xdr:to>
    <xdr:sp macro="" textlink="">
      <xdr:nvSpPr>
        <xdr:cNvPr id="443" name="楕円 442">
          <a:extLst>
            <a:ext uri="{FF2B5EF4-FFF2-40B4-BE49-F238E27FC236}">
              <a16:creationId xmlns:a16="http://schemas.microsoft.com/office/drawing/2014/main" id="{39B4886B-F40D-429F-9FEA-5AE8A0A58B08}"/>
            </a:ext>
          </a:extLst>
        </xdr:cNvPr>
        <xdr:cNvSpPr/>
      </xdr:nvSpPr>
      <xdr:spPr>
        <a:xfrm>
          <a:off x="136525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139881</xdr:rowOff>
    </xdr:from>
    <xdr:to>
      <xdr:col>76</xdr:col>
      <xdr:colOff>114300</xdr:colOff>
      <xdr:row>41</xdr:row>
      <xdr:rowOff>32113</xdr:rowOff>
    </xdr:to>
    <xdr:cxnSp macro="">
      <xdr:nvCxnSpPr>
        <xdr:cNvPr id="444" name="直線コネクタ 443">
          <a:extLst>
            <a:ext uri="{FF2B5EF4-FFF2-40B4-BE49-F238E27FC236}">
              <a16:creationId xmlns:a16="http://schemas.microsoft.com/office/drawing/2014/main" id="{65682F45-D173-494E-941A-2AAC022311B3}"/>
            </a:ext>
          </a:extLst>
        </xdr:cNvPr>
        <xdr:cNvCxnSpPr/>
      </xdr:nvCxnSpPr>
      <xdr:spPr>
        <a:xfrm>
          <a:off x="13703300" y="699788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102144</xdr:rowOff>
    </xdr:from>
    <xdr:to>
      <xdr:col>67</xdr:col>
      <xdr:colOff>101600</xdr:colOff>
      <xdr:row>42</xdr:row>
      <xdr:rowOff>32294</xdr:rowOff>
    </xdr:to>
    <xdr:sp macro="" textlink="">
      <xdr:nvSpPr>
        <xdr:cNvPr id="445" name="楕円 444">
          <a:extLst>
            <a:ext uri="{FF2B5EF4-FFF2-40B4-BE49-F238E27FC236}">
              <a16:creationId xmlns:a16="http://schemas.microsoft.com/office/drawing/2014/main" id="{7F3626E4-A301-4278-8621-A12F6F49CD04}"/>
            </a:ext>
          </a:extLst>
        </xdr:cNvPr>
        <xdr:cNvSpPr/>
      </xdr:nvSpPr>
      <xdr:spPr>
        <a:xfrm>
          <a:off x="12763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139881</xdr:rowOff>
    </xdr:from>
    <xdr:to>
      <xdr:col>71</xdr:col>
      <xdr:colOff>177800</xdr:colOff>
      <xdr:row>41</xdr:row>
      <xdr:rowOff>152944</xdr:rowOff>
    </xdr:to>
    <xdr:cxnSp macro="">
      <xdr:nvCxnSpPr>
        <xdr:cNvPr id="446" name="直線コネクタ 445">
          <a:extLst>
            <a:ext uri="{FF2B5EF4-FFF2-40B4-BE49-F238E27FC236}">
              <a16:creationId xmlns:a16="http://schemas.microsoft.com/office/drawing/2014/main" id="{52BEF816-1A8A-4246-B67B-1640287B9897}"/>
            </a:ext>
          </a:extLst>
        </xdr:cNvPr>
        <xdr:cNvCxnSpPr/>
      </xdr:nvCxnSpPr>
      <xdr:spPr>
        <a:xfrm flipV="1">
          <a:off x="12814300" y="6997881"/>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1E0D913B-086C-4C4E-B74C-1D26F39DE04B}"/>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325A4D36-BF85-4E62-A117-241634156735}"/>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CC0FAAAC-6829-4B30-B9A7-73859DA2F5C6}"/>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296E7985-3184-477B-978A-E91C98DE0C07}"/>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90368</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B41E25CA-A179-42DD-8428-ACEF8095BBAD}"/>
            </a:ext>
          </a:extLst>
        </xdr:cNvPr>
        <xdr:cNvSpPr txBox="1"/>
      </xdr:nvSpPr>
      <xdr:spPr>
        <a:xfrm>
          <a:off x="15266044" y="711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74040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D3C3B147-AD0A-44FE-82F6-C00A5F743DD8}"/>
            </a:ext>
          </a:extLst>
        </xdr:cNvPr>
        <xdr:cNvSpPr txBox="1"/>
      </xdr:nvSpPr>
      <xdr:spPr>
        <a:xfrm>
          <a:off x="143897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10358</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432F748-514A-40BA-8445-1F6EA54D64C4}"/>
            </a:ext>
          </a:extLst>
        </xdr:cNvPr>
        <xdr:cNvSpPr txBox="1"/>
      </xdr:nvSpPr>
      <xdr:spPr>
        <a:xfrm>
          <a:off x="13500744"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23421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F97057C0-E0FE-47C2-97C9-E3D824510725}"/>
            </a:ext>
          </a:extLst>
        </xdr:cNvPr>
        <xdr:cNvSpPr txBox="1"/>
      </xdr:nvSpPr>
      <xdr:spPr>
        <a:xfrm>
          <a:off x="12611744" y="722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D101052C-5D37-4F69-86C9-E4A7F36E6AD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4F99BE90-12B9-483D-89DC-260FDF2FA05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8E8AA7E2-E9CB-4035-9312-B354C87F00B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98BAE862-8453-42B7-8010-CB54D3A07D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2930241E-48FD-45EB-89A9-29E9E98CBB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144938B9-E347-430E-957E-CBA123FE49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AAF80E16-A3AD-477C-9783-47A1519C849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FEDD740A-6219-45EC-AC41-8F3E28B4023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FC8CC6C5-3439-4378-ACB7-8FD716CF6AD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708401F7-816F-42FD-957C-99A03A991C0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4D673999-4289-4350-8B8D-9AE9F4568B9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170C9C43-304E-4FF7-AD8C-50B29F8E1A6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F35D5CC5-74CE-4F4F-A4BF-5A65E65E323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DAE06F61-A1E7-413B-845C-740ECE53F26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16BCEE7E-CFBC-4954-B496-D5DA13B8B5D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E348245-0C78-456D-A810-645B0038227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3CF11C10-0959-4EBB-951A-E90F9E11F5B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C2BDC5D-6DF6-4A51-AFF3-3A4A457D735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49E2685A-BA8F-4C4A-983E-414F289F099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9C4EBA58-C7E7-42B7-BA58-C09B279B201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343AFA8D-25B2-4E77-8DD3-5129A3B5FE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279E2F7C-9374-458E-9482-02684FFC3C19}"/>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CB304D19-E5A3-404C-B6F3-3206A425F301}"/>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2E33A6B0-3391-460D-B102-598DA8B58165}"/>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18C43EF2-036B-4F6D-9874-A58D6E3D04FC}"/>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0D07916A-A8F9-4B66-8F01-F3BA1E0C7778}"/>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4D912DD8-7F3D-4C04-AE65-7287227C82BD}"/>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464EAA5F-8CD4-42D7-B7C3-41962B957569}"/>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92AC1324-2226-4FD3-B76A-252587EF3D9C}"/>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01359820-62AA-42A2-90CB-595240B29314}"/>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AAFA0008-4C44-431E-AA3B-7F6577BF3E35}"/>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562E3FDE-35F8-49DC-BE1F-8DF260F9A77B}"/>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3B34B33-063C-45F2-B272-47EB50EE6CF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118D441-8A88-45D2-930D-BAAF7286ADC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5E10B68-86CA-4C2B-83EF-D84317158D5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5BF15CF-55B8-4016-B559-85D49D16B30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971644D-A898-4632-9AB4-55880BC8944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92" name="楕円 491">
          <a:extLst>
            <a:ext uri="{FF2B5EF4-FFF2-40B4-BE49-F238E27FC236}">
              <a16:creationId xmlns:a16="http://schemas.microsoft.com/office/drawing/2014/main" id="{65C80A5A-248A-4631-9F76-5C53710D5072}"/>
            </a:ext>
          </a:extLst>
        </xdr:cNvPr>
        <xdr:cNvSpPr/>
      </xdr:nvSpPr>
      <xdr:spPr>
        <a:xfrm>
          <a:off x="22110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124985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B8C727AB-D834-44EB-8119-29C4AE4888A2}"/>
            </a:ext>
          </a:extLst>
        </xdr:cNvPr>
        <xdr:cNvSpPr txBox="1"/>
      </xdr:nvSpPr>
      <xdr:spPr>
        <a:xfrm>
          <a:off x="22199600"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152959</xdr:rowOff>
    </xdr:from>
    <xdr:to>
      <xdr:col>112</xdr:col>
      <xdr:colOff>38100</xdr:colOff>
      <xdr:row>40</xdr:row>
      <xdr:rowOff>83109</xdr:rowOff>
    </xdr:to>
    <xdr:sp macro="" textlink="">
      <xdr:nvSpPr>
        <xdr:cNvPr id="494" name="楕円 493">
          <a:extLst>
            <a:ext uri="{FF2B5EF4-FFF2-40B4-BE49-F238E27FC236}">
              <a16:creationId xmlns:a16="http://schemas.microsoft.com/office/drawing/2014/main" id="{0F572F1E-F2D5-43B6-9685-22358C1C9EC8}"/>
            </a:ext>
          </a:extLst>
        </xdr:cNvPr>
        <xdr:cNvSpPr/>
      </xdr:nvSpPr>
      <xdr:spPr>
        <a:xfrm>
          <a:off x="21272500" y="68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25908</xdr:rowOff>
    </xdr:from>
    <xdr:to>
      <xdr:col>116</xdr:col>
      <xdr:colOff>63500</xdr:colOff>
      <xdr:row>40</xdr:row>
      <xdr:rowOff>32309</xdr:rowOff>
    </xdr:to>
    <xdr:cxnSp macro="">
      <xdr:nvCxnSpPr>
        <xdr:cNvPr id="495" name="直線コネクタ 494">
          <a:extLst>
            <a:ext uri="{FF2B5EF4-FFF2-40B4-BE49-F238E27FC236}">
              <a16:creationId xmlns:a16="http://schemas.microsoft.com/office/drawing/2014/main" id="{598B7E7D-C9AF-42E5-B7C5-242CFE05A120}"/>
            </a:ext>
          </a:extLst>
        </xdr:cNvPr>
        <xdr:cNvCxnSpPr/>
      </xdr:nvCxnSpPr>
      <xdr:spPr>
        <a:xfrm flipV="1">
          <a:off x="21323300" y="688390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156616</xdr:rowOff>
    </xdr:from>
    <xdr:to>
      <xdr:col>107</xdr:col>
      <xdr:colOff>101600</xdr:colOff>
      <xdr:row>40</xdr:row>
      <xdr:rowOff>86766</xdr:rowOff>
    </xdr:to>
    <xdr:sp macro="" textlink="">
      <xdr:nvSpPr>
        <xdr:cNvPr id="496" name="楕円 495">
          <a:extLst>
            <a:ext uri="{FF2B5EF4-FFF2-40B4-BE49-F238E27FC236}">
              <a16:creationId xmlns:a16="http://schemas.microsoft.com/office/drawing/2014/main" id="{F5599A85-2D17-460A-94B4-4E83802652C0}"/>
            </a:ext>
          </a:extLst>
        </xdr:cNvPr>
        <xdr:cNvSpPr/>
      </xdr:nvSpPr>
      <xdr:spPr>
        <a:xfrm>
          <a:off x="20383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32309</xdr:rowOff>
    </xdr:from>
    <xdr:to>
      <xdr:col>111</xdr:col>
      <xdr:colOff>177800</xdr:colOff>
      <xdr:row>40</xdr:row>
      <xdr:rowOff>35966</xdr:rowOff>
    </xdr:to>
    <xdr:cxnSp macro="">
      <xdr:nvCxnSpPr>
        <xdr:cNvPr id="497" name="直線コネクタ 496">
          <a:extLst>
            <a:ext uri="{FF2B5EF4-FFF2-40B4-BE49-F238E27FC236}">
              <a16:creationId xmlns:a16="http://schemas.microsoft.com/office/drawing/2014/main" id="{398DE364-CEBE-4B09-BFA0-90354374B2DA}"/>
            </a:ext>
          </a:extLst>
        </xdr:cNvPr>
        <xdr:cNvCxnSpPr/>
      </xdr:nvCxnSpPr>
      <xdr:spPr>
        <a:xfrm flipV="1">
          <a:off x="20434300" y="689030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159359</xdr:rowOff>
    </xdr:from>
    <xdr:to>
      <xdr:col>102</xdr:col>
      <xdr:colOff>165100</xdr:colOff>
      <xdr:row>40</xdr:row>
      <xdr:rowOff>89509</xdr:rowOff>
    </xdr:to>
    <xdr:sp macro="" textlink="">
      <xdr:nvSpPr>
        <xdr:cNvPr id="498" name="楕円 497">
          <a:extLst>
            <a:ext uri="{FF2B5EF4-FFF2-40B4-BE49-F238E27FC236}">
              <a16:creationId xmlns:a16="http://schemas.microsoft.com/office/drawing/2014/main" id="{FBA4237D-0594-4418-87AE-5D15289DA6B0}"/>
            </a:ext>
          </a:extLst>
        </xdr:cNvPr>
        <xdr:cNvSpPr/>
      </xdr:nvSpPr>
      <xdr:spPr>
        <a:xfrm>
          <a:off x="19494500" y="6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35966</xdr:rowOff>
    </xdr:from>
    <xdr:to>
      <xdr:col>107</xdr:col>
      <xdr:colOff>50800</xdr:colOff>
      <xdr:row>40</xdr:row>
      <xdr:rowOff>38709</xdr:rowOff>
    </xdr:to>
    <xdr:cxnSp macro="">
      <xdr:nvCxnSpPr>
        <xdr:cNvPr id="499" name="直線コネクタ 498">
          <a:extLst>
            <a:ext uri="{FF2B5EF4-FFF2-40B4-BE49-F238E27FC236}">
              <a16:creationId xmlns:a16="http://schemas.microsoft.com/office/drawing/2014/main" id="{A44FAC2B-ABC0-4208-A895-431EB287D07C}"/>
            </a:ext>
          </a:extLst>
        </xdr:cNvPr>
        <xdr:cNvCxnSpPr/>
      </xdr:nvCxnSpPr>
      <xdr:spPr>
        <a:xfrm flipV="1">
          <a:off x="19545300" y="689396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92151</xdr:rowOff>
    </xdr:from>
    <xdr:to>
      <xdr:col>98</xdr:col>
      <xdr:colOff>38100</xdr:colOff>
      <xdr:row>39</xdr:row>
      <xdr:rowOff>22301</xdr:rowOff>
    </xdr:to>
    <xdr:sp macro="" textlink="">
      <xdr:nvSpPr>
        <xdr:cNvPr id="500" name="楕円 499">
          <a:extLst>
            <a:ext uri="{FF2B5EF4-FFF2-40B4-BE49-F238E27FC236}">
              <a16:creationId xmlns:a16="http://schemas.microsoft.com/office/drawing/2014/main" id="{2FD30617-E1ED-48EA-B82F-9750D901DC8B}"/>
            </a:ext>
          </a:extLst>
        </xdr:cNvPr>
        <xdr:cNvSpPr/>
      </xdr:nvSpPr>
      <xdr:spPr>
        <a:xfrm>
          <a:off x="18605500" y="66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142951</xdr:rowOff>
    </xdr:from>
    <xdr:to>
      <xdr:col>102</xdr:col>
      <xdr:colOff>114300</xdr:colOff>
      <xdr:row>40</xdr:row>
      <xdr:rowOff>38709</xdr:rowOff>
    </xdr:to>
    <xdr:cxnSp macro="">
      <xdr:nvCxnSpPr>
        <xdr:cNvPr id="501" name="直線コネクタ 500">
          <a:extLst>
            <a:ext uri="{FF2B5EF4-FFF2-40B4-BE49-F238E27FC236}">
              <a16:creationId xmlns:a16="http://schemas.microsoft.com/office/drawing/2014/main" id="{B136C0CF-57A9-48E0-BF59-AECEC796A1DA}"/>
            </a:ext>
          </a:extLst>
        </xdr:cNvPr>
        <xdr:cNvCxnSpPr/>
      </xdr:nvCxnSpPr>
      <xdr:spPr>
        <a:xfrm>
          <a:off x="18656300" y="6658051"/>
          <a:ext cx="889000" cy="2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1071051B-E031-434B-87B8-0C71834E4621}"/>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309A50EF-FDF7-48CA-8357-773FC66AA5C0}"/>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9E001C8-71FA-4554-867B-1B55AD37551D}"/>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C43B2799-67C8-4B3D-9CE5-D4176E3625A1}"/>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74236</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B620E850-8454-402F-BB15-177593B2475C}"/>
            </a:ext>
          </a:extLst>
        </xdr:cNvPr>
        <xdr:cNvSpPr txBox="1"/>
      </xdr:nvSpPr>
      <xdr:spPr>
        <a:xfrm>
          <a:off x="21075727" y="693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77893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3A64A41E-31F4-47FF-B8CB-EB928C20FB3B}"/>
            </a:ext>
          </a:extLst>
        </xdr:cNvPr>
        <xdr:cNvSpPr txBox="1"/>
      </xdr:nvSpPr>
      <xdr:spPr>
        <a:xfrm>
          <a:off x="20199427" y="69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80636</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8E3B16AB-92AA-472F-B0C7-D4F66595A9D0}"/>
            </a:ext>
          </a:extLst>
        </xdr:cNvPr>
        <xdr:cNvSpPr txBox="1"/>
      </xdr:nvSpPr>
      <xdr:spPr>
        <a:xfrm>
          <a:off x="19310427" y="69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38828</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5C98061A-E715-4EC8-8A0E-CFC3D4C9B83F}"/>
            </a:ext>
          </a:extLst>
        </xdr:cNvPr>
        <xdr:cNvSpPr txBox="1"/>
      </xdr:nvSpPr>
      <xdr:spPr>
        <a:xfrm>
          <a:off x="18421427" y="638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CD8F5B17-FFFD-4024-9371-D0D33D65FB6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F878E491-4E1F-49B3-A604-8F4A5D013DE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E5CAD598-82F8-4B6D-8563-FD7169F1A13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637B37D1-4482-4330-9C51-5058F82DE96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2E161A68-4F19-4C3E-8238-40060DE4520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380CDCD4-8997-4901-933F-4F555A85282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1D37633D-15AC-466C-82BF-9D43BEB74B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5DF5BC2B-DFFE-40A1-9941-EE965B2E42C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A3058FD1-9788-4EAF-B694-615DB6040F9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8B0998D6-2261-4551-A9F8-27BC911B155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2C0A80EF-9283-4AB7-83A6-E8D2918EB7B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6A468CDA-D273-43AF-AE0F-DE16651A9BA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3006D893-810C-4659-B275-E98C559B256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AE3CCE0B-903F-47A5-8B27-6F445CF8AD1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FB0B2CD8-B0F8-4EBF-87B6-908BACED7A2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1B8426DA-8BA4-4E8C-B895-C6B3CB0674A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29F7FAE-A02F-4520-B1B6-29AB12162AB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1EE289FC-D888-4C28-81CD-742374758F5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447ABC23-A87D-4C5F-A19C-A2FF29376AA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9E441206-A3BF-4E4B-9BCD-8B36A554657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696ACAB8-18B3-4ED2-B4F1-72091B0F89B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DC12F8B8-8053-48A8-B8D6-3125F679CFA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5A47FBC4-83A4-46C8-B6B9-79054193112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3CDADFD2-4176-444D-A797-48F664D54F3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B44EA581-D104-4692-933E-D97FBB6B9BA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BD351EE2-7885-4DF0-AA0F-922E5E8E2537}"/>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C697786F-A53D-414B-BFBE-EE1FDDF1790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41B12B5-F4B7-4DB6-B4DA-4A27CD1D715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695D089B-C29A-44FB-8E42-EF2F2BF6774B}"/>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33A1A768-FDCF-49AA-A60D-09D964481581}"/>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C57D41D6-2125-4716-8084-0859D431136D}"/>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9A356583-F254-4BEE-A49A-6A85AB7B8228}"/>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F7DC8805-C719-4F8B-AE7E-36E988F749E6}"/>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B3BCCEEF-D0DF-46CA-9879-B4B5EE2D1BB1}"/>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FD848E0D-829A-41F1-B428-9F03C8939BBA}"/>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35610135-DE0D-4008-9983-DF56FA219738}"/>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B09285C-6CD3-475C-A2EC-6ED50DB343A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6A524D4-3E8E-4E82-B06D-728B77791D8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588866E-74CA-4628-8AC8-5471A747E9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5CDC0A9-02D7-4CD3-893E-ABE760C45EE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186CC6B-8523-412A-B317-6EEA07EFFBC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51" name="楕円 550">
          <a:extLst>
            <a:ext uri="{FF2B5EF4-FFF2-40B4-BE49-F238E27FC236}">
              <a16:creationId xmlns:a16="http://schemas.microsoft.com/office/drawing/2014/main" id="{6AA15589-9EA1-4134-AAC1-D0A535155F65}"/>
            </a:ext>
          </a:extLst>
        </xdr:cNvPr>
        <xdr:cNvSpPr/>
      </xdr:nvSpPr>
      <xdr:spPr>
        <a:xfrm>
          <a:off x="16268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133730</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8410C250-AABB-453F-AEF1-A3B126F17D76}"/>
            </a:ext>
          </a:extLst>
        </xdr:cNvPr>
        <xdr:cNvSpPr txBox="1"/>
      </xdr:nvSpPr>
      <xdr:spPr>
        <a:xfrm>
          <a:off x="16357600" y="1024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96157</xdr:rowOff>
    </xdr:from>
    <xdr:to>
      <xdr:col>81</xdr:col>
      <xdr:colOff>101600</xdr:colOff>
      <xdr:row>61</xdr:row>
      <xdr:rowOff>26307</xdr:rowOff>
    </xdr:to>
    <xdr:sp macro="" textlink="">
      <xdr:nvSpPr>
        <xdr:cNvPr id="553" name="楕円 552">
          <a:extLst>
            <a:ext uri="{FF2B5EF4-FFF2-40B4-BE49-F238E27FC236}">
              <a16:creationId xmlns:a16="http://schemas.microsoft.com/office/drawing/2014/main" id="{ACA678CB-A572-43B7-BE97-D3DADFCAFF3A}"/>
            </a:ext>
          </a:extLst>
        </xdr:cNvPr>
        <xdr:cNvSpPr/>
      </xdr:nvSpPr>
      <xdr:spPr>
        <a:xfrm>
          <a:off x="15430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146957</xdr:rowOff>
    </xdr:from>
    <xdr:to>
      <xdr:col>85</xdr:col>
      <xdr:colOff>127000</xdr:colOff>
      <xdr:row>60</xdr:row>
      <xdr:rowOff>161653</xdr:rowOff>
    </xdr:to>
    <xdr:cxnSp macro="">
      <xdr:nvCxnSpPr>
        <xdr:cNvPr id="554" name="直線コネクタ 553">
          <a:extLst>
            <a:ext uri="{FF2B5EF4-FFF2-40B4-BE49-F238E27FC236}">
              <a16:creationId xmlns:a16="http://schemas.microsoft.com/office/drawing/2014/main" id="{50D99F38-80ED-4DD5-AE80-525CA2B3F765}"/>
            </a:ext>
          </a:extLst>
        </xdr:cNvPr>
        <xdr:cNvCxnSpPr/>
      </xdr:nvCxnSpPr>
      <xdr:spPr>
        <a:xfrm>
          <a:off x="15481300" y="1043395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71665</xdr:rowOff>
    </xdr:from>
    <xdr:to>
      <xdr:col>76</xdr:col>
      <xdr:colOff>165100</xdr:colOff>
      <xdr:row>61</xdr:row>
      <xdr:rowOff>1815</xdr:rowOff>
    </xdr:to>
    <xdr:sp macro="" textlink="">
      <xdr:nvSpPr>
        <xdr:cNvPr id="555" name="楕円 554">
          <a:extLst>
            <a:ext uri="{FF2B5EF4-FFF2-40B4-BE49-F238E27FC236}">
              <a16:creationId xmlns:a16="http://schemas.microsoft.com/office/drawing/2014/main" id="{557E7288-2FF6-4EB2-936A-F67E4CB022BD}"/>
            </a:ext>
          </a:extLst>
        </xdr:cNvPr>
        <xdr:cNvSpPr/>
      </xdr:nvSpPr>
      <xdr:spPr>
        <a:xfrm>
          <a:off x="14541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122465</xdr:rowOff>
    </xdr:from>
    <xdr:to>
      <xdr:col>81</xdr:col>
      <xdr:colOff>50800</xdr:colOff>
      <xdr:row>60</xdr:row>
      <xdr:rowOff>146957</xdr:rowOff>
    </xdr:to>
    <xdr:cxnSp macro="">
      <xdr:nvCxnSpPr>
        <xdr:cNvPr id="556" name="直線コネクタ 555">
          <a:extLst>
            <a:ext uri="{FF2B5EF4-FFF2-40B4-BE49-F238E27FC236}">
              <a16:creationId xmlns:a16="http://schemas.microsoft.com/office/drawing/2014/main" id="{FFBF8A57-AD83-4997-A438-647EEA46942F}"/>
            </a:ext>
          </a:extLst>
        </xdr:cNvPr>
        <xdr:cNvCxnSpPr/>
      </xdr:nvCxnSpPr>
      <xdr:spPr>
        <a:xfrm>
          <a:off x="14592300" y="1040946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30843</xdr:rowOff>
    </xdr:from>
    <xdr:to>
      <xdr:col>72</xdr:col>
      <xdr:colOff>38100</xdr:colOff>
      <xdr:row>60</xdr:row>
      <xdr:rowOff>132443</xdr:rowOff>
    </xdr:to>
    <xdr:sp macro="" textlink="">
      <xdr:nvSpPr>
        <xdr:cNvPr id="557" name="楕円 556">
          <a:extLst>
            <a:ext uri="{FF2B5EF4-FFF2-40B4-BE49-F238E27FC236}">
              <a16:creationId xmlns:a16="http://schemas.microsoft.com/office/drawing/2014/main" id="{5609BAF5-F9C5-4836-A65E-9FDE56702AF1}"/>
            </a:ext>
          </a:extLst>
        </xdr:cNvPr>
        <xdr:cNvSpPr/>
      </xdr:nvSpPr>
      <xdr:spPr>
        <a:xfrm>
          <a:off x="13652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81643</xdr:rowOff>
    </xdr:from>
    <xdr:to>
      <xdr:col>76</xdr:col>
      <xdr:colOff>114300</xdr:colOff>
      <xdr:row>60</xdr:row>
      <xdr:rowOff>122465</xdr:rowOff>
    </xdr:to>
    <xdr:cxnSp macro="">
      <xdr:nvCxnSpPr>
        <xdr:cNvPr id="558" name="直線コネクタ 557">
          <a:extLst>
            <a:ext uri="{FF2B5EF4-FFF2-40B4-BE49-F238E27FC236}">
              <a16:creationId xmlns:a16="http://schemas.microsoft.com/office/drawing/2014/main" id="{823DCD85-C23D-45C2-8689-1089C9BA6E63}"/>
            </a:ext>
          </a:extLst>
        </xdr:cNvPr>
        <xdr:cNvCxnSpPr/>
      </xdr:nvCxnSpPr>
      <xdr:spPr>
        <a:xfrm>
          <a:off x="13703300" y="10368643"/>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122283</xdr:rowOff>
    </xdr:from>
    <xdr:to>
      <xdr:col>67</xdr:col>
      <xdr:colOff>101600</xdr:colOff>
      <xdr:row>61</xdr:row>
      <xdr:rowOff>52433</xdr:rowOff>
    </xdr:to>
    <xdr:sp macro="" textlink="">
      <xdr:nvSpPr>
        <xdr:cNvPr id="559" name="楕円 558">
          <a:extLst>
            <a:ext uri="{FF2B5EF4-FFF2-40B4-BE49-F238E27FC236}">
              <a16:creationId xmlns:a16="http://schemas.microsoft.com/office/drawing/2014/main" id="{020E1DBA-556D-44A1-BA1F-9034EFE96AC5}"/>
            </a:ext>
          </a:extLst>
        </xdr:cNvPr>
        <xdr:cNvSpPr/>
      </xdr:nvSpPr>
      <xdr:spPr>
        <a:xfrm>
          <a:off x="12763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81643</xdr:rowOff>
    </xdr:from>
    <xdr:to>
      <xdr:col>71</xdr:col>
      <xdr:colOff>177800</xdr:colOff>
      <xdr:row>61</xdr:row>
      <xdr:rowOff>1633</xdr:rowOff>
    </xdr:to>
    <xdr:cxnSp macro="">
      <xdr:nvCxnSpPr>
        <xdr:cNvPr id="560" name="直線コネクタ 559">
          <a:extLst>
            <a:ext uri="{FF2B5EF4-FFF2-40B4-BE49-F238E27FC236}">
              <a16:creationId xmlns:a16="http://schemas.microsoft.com/office/drawing/2014/main" id="{0105D691-0441-4F59-BDAC-E900D5858AFE}"/>
            </a:ext>
          </a:extLst>
        </xdr:cNvPr>
        <xdr:cNvCxnSpPr/>
      </xdr:nvCxnSpPr>
      <xdr:spPr>
        <a:xfrm flipV="1">
          <a:off x="12814300" y="1036864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a:extLst>
            <a:ext uri="{FF2B5EF4-FFF2-40B4-BE49-F238E27FC236}">
              <a16:creationId xmlns:a16="http://schemas.microsoft.com/office/drawing/2014/main" id="{3B3B0A0C-BE31-4A69-8CFA-17434661C516}"/>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a:extLst>
            <a:ext uri="{FF2B5EF4-FFF2-40B4-BE49-F238E27FC236}">
              <a16:creationId xmlns:a16="http://schemas.microsoft.com/office/drawing/2014/main" id="{49545EEF-3AA7-488B-9ACA-976C67A52CE2}"/>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63" name="n_3aveValue【学校施設】&#10;有形固定資産減価償却率">
          <a:extLst>
            <a:ext uri="{FF2B5EF4-FFF2-40B4-BE49-F238E27FC236}">
              <a16:creationId xmlns:a16="http://schemas.microsoft.com/office/drawing/2014/main" id="{CCC8ECB3-0A84-40EC-9EE8-090EC4BA9449}"/>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23A0130E-0D72-4E6E-A704-4D6474C4C83F}"/>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42834</xdr:rowOff>
    </xdr:from>
    <xdr:ext cx="405111" cy="259045"/>
    <xdr:sp macro="" textlink="">
      <xdr:nvSpPr>
        <xdr:cNvPr id="565" name="n_1mainValue【学校施設】&#10;有形固定資産減価償却率">
          <a:extLst>
            <a:ext uri="{FF2B5EF4-FFF2-40B4-BE49-F238E27FC236}">
              <a16:creationId xmlns:a16="http://schemas.microsoft.com/office/drawing/2014/main" id="{40029165-FC76-45A0-A9E8-EE97CCF7002C}"/>
            </a:ext>
          </a:extLst>
        </xdr:cNvPr>
        <xdr:cNvSpPr txBox="1"/>
      </xdr:nvSpPr>
      <xdr:spPr>
        <a:xfrm>
          <a:off x="15266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18342</xdr:rowOff>
    </xdr:from>
    <xdr:ext cx="405111" cy="259045"/>
    <xdr:sp macro="" textlink="">
      <xdr:nvSpPr>
        <xdr:cNvPr id="566" name="n_2mainValue【学校施設】&#10;有形固定資産減価償却率">
          <a:extLst>
            <a:ext uri="{FF2B5EF4-FFF2-40B4-BE49-F238E27FC236}">
              <a16:creationId xmlns:a16="http://schemas.microsoft.com/office/drawing/2014/main" id="{259295A9-6D83-49FD-9C14-C0DD460BD8FA}"/>
            </a:ext>
          </a:extLst>
        </xdr:cNvPr>
        <xdr:cNvSpPr txBox="1"/>
      </xdr:nvSpPr>
      <xdr:spPr>
        <a:xfrm>
          <a:off x="14389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148970</xdr:rowOff>
    </xdr:from>
    <xdr:ext cx="405111" cy="259045"/>
    <xdr:sp macro="" textlink="">
      <xdr:nvSpPr>
        <xdr:cNvPr id="567" name="n_3mainValue【学校施設】&#10;有形固定資産減価償却率">
          <a:extLst>
            <a:ext uri="{FF2B5EF4-FFF2-40B4-BE49-F238E27FC236}">
              <a16:creationId xmlns:a16="http://schemas.microsoft.com/office/drawing/2014/main" id="{BC348011-1E98-43CF-A002-F65F2C2130C5}"/>
            </a:ext>
          </a:extLst>
        </xdr:cNvPr>
        <xdr:cNvSpPr txBox="1"/>
      </xdr:nvSpPr>
      <xdr:spPr>
        <a:xfrm>
          <a:off x="13500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43560</xdr:rowOff>
    </xdr:from>
    <xdr:ext cx="405111" cy="259045"/>
    <xdr:sp macro="" textlink="">
      <xdr:nvSpPr>
        <xdr:cNvPr id="568" name="n_4mainValue【学校施設】&#10;有形固定資産減価償却率">
          <a:extLst>
            <a:ext uri="{FF2B5EF4-FFF2-40B4-BE49-F238E27FC236}">
              <a16:creationId xmlns:a16="http://schemas.microsoft.com/office/drawing/2014/main" id="{A768014B-BC6C-4763-A4B8-4D9074CD6010}"/>
            </a:ext>
          </a:extLst>
        </xdr:cNvPr>
        <xdr:cNvSpPr txBox="1"/>
      </xdr:nvSpPr>
      <xdr:spPr>
        <a:xfrm>
          <a:off x="12611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EB6C2B95-5DC7-492A-B72B-C6A059B515D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1068B03C-2195-4454-B372-CF7BD5310F5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9C94A8AC-FA14-423D-BC3B-B6684110214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4ACE6234-E2AA-479F-ADE2-2AFCC47B876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D538520C-3363-408F-B6C9-C829A4829B8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371A5D2C-1CAB-4B79-B2A3-13BAE870E78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17CF2D40-84BE-4243-AC1E-9F25F49B39D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20B1090F-B9C3-46FD-B7D2-DAB578C93E3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BC07A13-9D16-48A8-8BE7-BF4385B070F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6921654C-7065-435F-A762-91BD72FA8C9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46CD7FC3-7442-475A-A242-9174B22A8DB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E1EE7A7F-AC0A-4E3E-999F-3A04AF920B3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13F39730-8DB1-467D-BD21-E64A9AE2F1E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C337BBF9-AC6F-4B5F-9D7F-9349DE195BF1}"/>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B65363C-22B0-45DA-BEF5-D2970BC5262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71CE2EE1-A3F9-4FFF-BFA8-6899FCF11795}"/>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8EEAE2F9-9E5E-4C28-BBA0-8BC10A32FA2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03C9ACEC-8044-40CF-B468-8F5FD890E739}"/>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8AF9A671-E4E5-4552-9C82-81A4836D308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93DAEA0A-F3CD-44FC-A74C-82B48C9BE9D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B33C86F8-E51A-4A15-8B8F-84194ABE998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F49DA853-CCB9-4DD6-972A-7266C073A78D}"/>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A0F303E2-005E-4363-B3EA-131EB39F2D2B}"/>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3A4E4BDF-13BD-45D9-975A-921E22560B0C}"/>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1D214C2B-8A4D-48BA-B68D-F1B31E9C2887}"/>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F616C958-C510-4FF1-ACB1-333558CE009D}"/>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7D361B9E-7C84-4CDE-941A-592D662F60D5}"/>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1202BB73-9ADC-490E-9C6F-F47FC3D5B3DD}"/>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6FC82FDE-4420-4C55-AFAF-3CDBAB0BEBC1}"/>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EEA8A1ED-1791-47EA-85C5-30FA3D89312E}"/>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6162242F-B09A-4A8F-A389-59929EDF2FAB}"/>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27B8D65D-59C5-4BB9-BA29-CEC016F09E2C}"/>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14680A6-134E-4CE7-B525-99B8212AF35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93FA2A4-C9FD-4F2A-AA7E-944B109BAB6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8FD1624-9C91-48FA-A8CD-5B0E7E06C72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CB3245B-C7AB-461A-B76C-22E9A2DBEF7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026F972-2685-44E7-9369-096CEB417B4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162850</xdr:rowOff>
    </xdr:from>
    <xdr:to>
      <xdr:col>116</xdr:col>
      <xdr:colOff>114300</xdr:colOff>
      <xdr:row>63</xdr:row>
      <xdr:rowOff>93000</xdr:rowOff>
    </xdr:to>
    <xdr:sp macro="" textlink="">
      <xdr:nvSpPr>
        <xdr:cNvPr id="606" name="楕円 605">
          <a:extLst>
            <a:ext uri="{FF2B5EF4-FFF2-40B4-BE49-F238E27FC236}">
              <a16:creationId xmlns:a16="http://schemas.microsoft.com/office/drawing/2014/main" id="{8970CFF3-C8DE-406E-8129-A58716E4A7C1}"/>
            </a:ext>
          </a:extLst>
        </xdr:cNvPr>
        <xdr:cNvSpPr/>
      </xdr:nvSpPr>
      <xdr:spPr>
        <a:xfrm>
          <a:off x="22110700" y="107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77777</xdr:rowOff>
    </xdr:from>
    <xdr:ext cx="469744" cy="259045"/>
    <xdr:sp macro="" textlink="">
      <xdr:nvSpPr>
        <xdr:cNvPr id="607" name="【学校施設】&#10;一人当たり面積該当値テキスト">
          <a:extLst>
            <a:ext uri="{FF2B5EF4-FFF2-40B4-BE49-F238E27FC236}">
              <a16:creationId xmlns:a16="http://schemas.microsoft.com/office/drawing/2014/main" id="{401C3419-297E-4482-BAB6-B6A9F2A9F83C}"/>
            </a:ext>
          </a:extLst>
        </xdr:cNvPr>
        <xdr:cNvSpPr txBox="1"/>
      </xdr:nvSpPr>
      <xdr:spPr>
        <a:xfrm>
          <a:off x="22199600" y="107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165822</xdr:rowOff>
    </xdr:from>
    <xdr:to>
      <xdr:col>112</xdr:col>
      <xdr:colOff>38100</xdr:colOff>
      <xdr:row>63</xdr:row>
      <xdr:rowOff>95972</xdr:rowOff>
    </xdr:to>
    <xdr:sp macro="" textlink="">
      <xdr:nvSpPr>
        <xdr:cNvPr id="608" name="楕円 607">
          <a:extLst>
            <a:ext uri="{FF2B5EF4-FFF2-40B4-BE49-F238E27FC236}">
              <a16:creationId xmlns:a16="http://schemas.microsoft.com/office/drawing/2014/main" id="{79A6432C-5293-4795-9C9A-5C82386A31C0}"/>
            </a:ext>
          </a:extLst>
        </xdr:cNvPr>
        <xdr:cNvSpPr/>
      </xdr:nvSpPr>
      <xdr:spPr>
        <a:xfrm>
          <a:off x="21272500" y="107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42200</xdr:rowOff>
    </xdr:from>
    <xdr:to>
      <xdr:col>116</xdr:col>
      <xdr:colOff>63500</xdr:colOff>
      <xdr:row>63</xdr:row>
      <xdr:rowOff>45172</xdr:rowOff>
    </xdr:to>
    <xdr:cxnSp macro="">
      <xdr:nvCxnSpPr>
        <xdr:cNvPr id="609" name="直線コネクタ 608">
          <a:extLst>
            <a:ext uri="{FF2B5EF4-FFF2-40B4-BE49-F238E27FC236}">
              <a16:creationId xmlns:a16="http://schemas.microsoft.com/office/drawing/2014/main" id="{0E7B9FC1-187C-4348-850E-D8FD9D353C52}"/>
            </a:ext>
          </a:extLst>
        </xdr:cNvPr>
        <xdr:cNvCxnSpPr/>
      </xdr:nvCxnSpPr>
      <xdr:spPr>
        <a:xfrm flipV="1">
          <a:off x="21323300" y="1084355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167147</xdr:rowOff>
    </xdr:from>
    <xdr:to>
      <xdr:col>107</xdr:col>
      <xdr:colOff>101600</xdr:colOff>
      <xdr:row>63</xdr:row>
      <xdr:rowOff>97297</xdr:rowOff>
    </xdr:to>
    <xdr:sp macro="" textlink="">
      <xdr:nvSpPr>
        <xdr:cNvPr id="610" name="楕円 609">
          <a:extLst>
            <a:ext uri="{FF2B5EF4-FFF2-40B4-BE49-F238E27FC236}">
              <a16:creationId xmlns:a16="http://schemas.microsoft.com/office/drawing/2014/main" id="{735B0C37-6994-41EF-A063-432288225971}"/>
            </a:ext>
          </a:extLst>
        </xdr:cNvPr>
        <xdr:cNvSpPr/>
      </xdr:nvSpPr>
      <xdr:spPr>
        <a:xfrm>
          <a:off x="20383500" y="107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45172</xdr:rowOff>
    </xdr:from>
    <xdr:to>
      <xdr:col>111</xdr:col>
      <xdr:colOff>177800</xdr:colOff>
      <xdr:row>63</xdr:row>
      <xdr:rowOff>46497</xdr:rowOff>
    </xdr:to>
    <xdr:cxnSp macro="">
      <xdr:nvCxnSpPr>
        <xdr:cNvPr id="611" name="直線コネクタ 610">
          <a:extLst>
            <a:ext uri="{FF2B5EF4-FFF2-40B4-BE49-F238E27FC236}">
              <a16:creationId xmlns:a16="http://schemas.microsoft.com/office/drawing/2014/main" id="{5FE0406D-25E3-4CA2-AF52-5AD7F0A881B3}"/>
            </a:ext>
          </a:extLst>
        </xdr:cNvPr>
        <xdr:cNvCxnSpPr/>
      </xdr:nvCxnSpPr>
      <xdr:spPr>
        <a:xfrm flipV="1">
          <a:off x="20434300" y="10846522"/>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168793</xdr:rowOff>
    </xdr:from>
    <xdr:to>
      <xdr:col>102</xdr:col>
      <xdr:colOff>165100</xdr:colOff>
      <xdr:row>63</xdr:row>
      <xdr:rowOff>98943</xdr:rowOff>
    </xdr:to>
    <xdr:sp macro="" textlink="">
      <xdr:nvSpPr>
        <xdr:cNvPr id="612" name="楕円 611">
          <a:extLst>
            <a:ext uri="{FF2B5EF4-FFF2-40B4-BE49-F238E27FC236}">
              <a16:creationId xmlns:a16="http://schemas.microsoft.com/office/drawing/2014/main" id="{1E450A91-2927-4385-99D1-3FB235A9453E}"/>
            </a:ext>
          </a:extLst>
        </xdr:cNvPr>
        <xdr:cNvSpPr/>
      </xdr:nvSpPr>
      <xdr:spPr>
        <a:xfrm>
          <a:off x="19494500" y="107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46497</xdr:rowOff>
    </xdr:from>
    <xdr:to>
      <xdr:col>107</xdr:col>
      <xdr:colOff>50800</xdr:colOff>
      <xdr:row>63</xdr:row>
      <xdr:rowOff>48143</xdr:rowOff>
    </xdr:to>
    <xdr:cxnSp macro="">
      <xdr:nvCxnSpPr>
        <xdr:cNvPr id="613" name="直線コネクタ 612">
          <a:extLst>
            <a:ext uri="{FF2B5EF4-FFF2-40B4-BE49-F238E27FC236}">
              <a16:creationId xmlns:a16="http://schemas.microsoft.com/office/drawing/2014/main" id="{CFC5DD85-CE08-48EF-A44C-6687D9C080EF}"/>
            </a:ext>
          </a:extLst>
        </xdr:cNvPr>
        <xdr:cNvCxnSpPr/>
      </xdr:nvCxnSpPr>
      <xdr:spPr>
        <a:xfrm flipV="1">
          <a:off x="19545300" y="10847847"/>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170165</xdr:rowOff>
    </xdr:from>
    <xdr:to>
      <xdr:col>98</xdr:col>
      <xdr:colOff>38100</xdr:colOff>
      <xdr:row>63</xdr:row>
      <xdr:rowOff>100315</xdr:rowOff>
    </xdr:to>
    <xdr:sp macro="" textlink="">
      <xdr:nvSpPr>
        <xdr:cNvPr id="614" name="楕円 613">
          <a:extLst>
            <a:ext uri="{FF2B5EF4-FFF2-40B4-BE49-F238E27FC236}">
              <a16:creationId xmlns:a16="http://schemas.microsoft.com/office/drawing/2014/main" id="{CB8E5E10-957E-43BF-8E1C-C07BEC887342}"/>
            </a:ext>
          </a:extLst>
        </xdr:cNvPr>
        <xdr:cNvSpPr/>
      </xdr:nvSpPr>
      <xdr:spPr>
        <a:xfrm>
          <a:off x="18605500" y="108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48143</xdr:rowOff>
    </xdr:from>
    <xdr:to>
      <xdr:col>102</xdr:col>
      <xdr:colOff>114300</xdr:colOff>
      <xdr:row>63</xdr:row>
      <xdr:rowOff>49515</xdr:rowOff>
    </xdr:to>
    <xdr:cxnSp macro="">
      <xdr:nvCxnSpPr>
        <xdr:cNvPr id="615" name="直線コネクタ 614">
          <a:extLst>
            <a:ext uri="{FF2B5EF4-FFF2-40B4-BE49-F238E27FC236}">
              <a16:creationId xmlns:a16="http://schemas.microsoft.com/office/drawing/2014/main" id="{CE3C933C-F9E6-48B1-ACBA-821B2F9F30F2}"/>
            </a:ext>
          </a:extLst>
        </xdr:cNvPr>
        <xdr:cNvCxnSpPr/>
      </xdr:nvCxnSpPr>
      <xdr:spPr>
        <a:xfrm flipV="1">
          <a:off x="18656300" y="1084949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69445668-804E-45B5-B195-95915F40B4AE}"/>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9205FF3B-5E99-425A-9818-D5DD3DBAD1D3}"/>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98B7EFED-CE8E-46E9-8004-54E2E4CD898A}"/>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6946D030-C0A0-44AC-9374-9736CB7813F3}"/>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87099</xdr:rowOff>
    </xdr:from>
    <xdr:ext cx="469744" cy="259045"/>
    <xdr:sp macro="" textlink="">
      <xdr:nvSpPr>
        <xdr:cNvPr id="620" name="n_1mainValue【学校施設】&#10;一人当たり面積">
          <a:extLst>
            <a:ext uri="{FF2B5EF4-FFF2-40B4-BE49-F238E27FC236}">
              <a16:creationId xmlns:a16="http://schemas.microsoft.com/office/drawing/2014/main" id="{BA9A26E1-A1FC-4EAE-8531-D873C25FA80A}"/>
            </a:ext>
          </a:extLst>
        </xdr:cNvPr>
        <xdr:cNvSpPr txBox="1"/>
      </xdr:nvSpPr>
      <xdr:spPr>
        <a:xfrm>
          <a:off x="21075727" y="1088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88424</xdr:rowOff>
    </xdr:from>
    <xdr:ext cx="469744" cy="259045"/>
    <xdr:sp macro="" textlink="">
      <xdr:nvSpPr>
        <xdr:cNvPr id="621" name="n_2mainValue【学校施設】&#10;一人当たり面積">
          <a:extLst>
            <a:ext uri="{FF2B5EF4-FFF2-40B4-BE49-F238E27FC236}">
              <a16:creationId xmlns:a16="http://schemas.microsoft.com/office/drawing/2014/main" id="{87D8C936-09D5-4685-9BB4-3D89D94C55F9}"/>
            </a:ext>
          </a:extLst>
        </xdr:cNvPr>
        <xdr:cNvSpPr txBox="1"/>
      </xdr:nvSpPr>
      <xdr:spPr>
        <a:xfrm>
          <a:off x="20199427" y="1088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90070</xdr:rowOff>
    </xdr:from>
    <xdr:ext cx="469744" cy="259045"/>
    <xdr:sp macro="" textlink="">
      <xdr:nvSpPr>
        <xdr:cNvPr id="622" name="n_3mainValue【学校施設】&#10;一人当たり面積">
          <a:extLst>
            <a:ext uri="{FF2B5EF4-FFF2-40B4-BE49-F238E27FC236}">
              <a16:creationId xmlns:a16="http://schemas.microsoft.com/office/drawing/2014/main" id="{A7A25307-CA40-49A5-B526-FBED944B311C}"/>
            </a:ext>
          </a:extLst>
        </xdr:cNvPr>
        <xdr:cNvSpPr txBox="1"/>
      </xdr:nvSpPr>
      <xdr:spPr>
        <a:xfrm>
          <a:off x="19310427" y="1089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91442</xdr:rowOff>
    </xdr:from>
    <xdr:ext cx="469744" cy="259045"/>
    <xdr:sp macro="" textlink="">
      <xdr:nvSpPr>
        <xdr:cNvPr id="623" name="n_4mainValue【学校施設】&#10;一人当たり面積">
          <a:extLst>
            <a:ext uri="{FF2B5EF4-FFF2-40B4-BE49-F238E27FC236}">
              <a16:creationId xmlns:a16="http://schemas.microsoft.com/office/drawing/2014/main" id="{5C1455EA-2BCA-48A7-84CA-59161D6E7D2D}"/>
            </a:ext>
          </a:extLst>
        </xdr:cNvPr>
        <xdr:cNvSpPr txBox="1"/>
      </xdr:nvSpPr>
      <xdr:spPr>
        <a:xfrm>
          <a:off x="18421427" y="1089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5649A3EA-D1D8-4919-B2B7-CE677BDD0E4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AF19A6C8-B886-41D1-B6BB-58331423ABC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1F422DCA-C093-483D-9DB5-261A747F153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45AAEA48-8AA2-4E2F-9385-C7DE7A388B0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DC329316-15A6-4BB8-9C9A-705BD0EA9FE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90EB272F-4EE1-45C1-824E-07F048B5B17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DC7F05B3-D352-42B7-82DB-835F189837C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86250986-10B9-4CAB-B542-1EDF5DF7663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CBB7F324-0D0A-4865-93AE-C9E7D2BA5A3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8EF40778-CE50-4AED-851D-7C40C8449E7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D9C87A8-59DF-4AE7-891E-DB660E2027B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6EADBE3D-233B-4A3A-B6EB-57AA4F19C95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7BBFB5A2-5504-4909-973C-CBDBC28CB20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51CF6514-DA51-4F90-8879-0979E51FC92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DE770934-3868-4F3F-87F6-177FCF6F275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9C184CF6-7C36-4DED-8D2A-06CDA3DDB39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3AEAE7E2-185F-416B-9930-38557C82BC9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C613EDA6-FF42-4D82-8232-726CDD4410F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E28DC4AC-0560-4A3C-BC11-CFD0277D33F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C0E934C2-887E-4A2E-919F-D3AD118B0D2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A64E3FD4-675C-4FED-A829-90A6CBCF268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57551356-3F1D-4F6C-A5A5-189DC697466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A147FFE3-83C6-44CF-9476-528CCD33E45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8983AF24-C109-42C9-B2A4-25A8C294048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A540BD16-F931-4B7E-98C2-24FAA56AC6C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85870C4B-C317-4394-A2E5-AB09B0044469}"/>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E200EDF2-70BF-43B4-86EB-44B985A9E3D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E0DC65C1-F8B0-44DE-A0AE-594B1740539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児童館】&#10;有形固定資産減価償却率最大値テキスト">
          <a:extLst>
            <a:ext uri="{FF2B5EF4-FFF2-40B4-BE49-F238E27FC236}">
              <a16:creationId xmlns:a16="http://schemas.microsoft.com/office/drawing/2014/main" id="{6BDADF74-ACBA-4C92-8000-7E80C7FB4396}"/>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a:extLst>
            <a:ext uri="{FF2B5EF4-FFF2-40B4-BE49-F238E27FC236}">
              <a16:creationId xmlns:a16="http://schemas.microsoft.com/office/drawing/2014/main" id="{2570DD6C-A9D6-42FB-8342-5E0FFD457A11}"/>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654" name="【児童館】&#10;有形固定資産減価償却率平均値テキスト">
          <a:extLst>
            <a:ext uri="{FF2B5EF4-FFF2-40B4-BE49-F238E27FC236}">
              <a16:creationId xmlns:a16="http://schemas.microsoft.com/office/drawing/2014/main" id="{AF0B2E58-1FAE-493D-996F-D30EAF3E81B4}"/>
            </a:ext>
          </a:extLst>
        </xdr:cNvPr>
        <xdr:cNvSpPr txBox="1"/>
      </xdr:nvSpPr>
      <xdr:spPr>
        <a:xfrm>
          <a:off x="16357600" y="14209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55" name="フローチャート: 判断 654">
          <a:extLst>
            <a:ext uri="{FF2B5EF4-FFF2-40B4-BE49-F238E27FC236}">
              <a16:creationId xmlns:a16="http://schemas.microsoft.com/office/drawing/2014/main" id="{E1316057-DE98-476C-90C5-C078CFACBB55}"/>
            </a:ext>
          </a:extLst>
        </xdr:cNvPr>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6" name="フローチャート: 判断 655">
          <a:extLst>
            <a:ext uri="{FF2B5EF4-FFF2-40B4-BE49-F238E27FC236}">
              <a16:creationId xmlns:a16="http://schemas.microsoft.com/office/drawing/2014/main" id="{2EAEE9AA-69EC-4D0E-8E2B-8CEF57B35215}"/>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7" name="フローチャート: 判断 656">
          <a:extLst>
            <a:ext uri="{FF2B5EF4-FFF2-40B4-BE49-F238E27FC236}">
              <a16:creationId xmlns:a16="http://schemas.microsoft.com/office/drawing/2014/main" id="{BA3B0DD1-DB9F-46D4-A249-FF4C95256A08}"/>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58" name="フローチャート: 判断 657">
          <a:extLst>
            <a:ext uri="{FF2B5EF4-FFF2-40B4-BE49-F238E27FC236}">
              <a16:creationId xmlns:a16="http://schemas.microsoft.com/office/drawing/2014/main" id="{521C5050-A681-42DA-B6D6-E9D311023053}"/>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59" name="フローチャート: 判断 658">
          <a:extLst>
            <a:ext uri="{FF2B5EF4-FFF2-40B4-BE49-F238E27FC236}">
              <a16:creationId xmlns:a16="http://schemas.microsoft.com/office/drawing/2014/main" id="{FCA8130B-4B0B-4776-B672-C3D60FB3A2F6}"/>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AE4478F-532C-4BE1-8137-EA77EE99E9E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B9D001BE-CA3A-40A8-B9D5-629D8794D66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5F0AAF9-3A9F-425A-85DB-BE67B0585AE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A3ACA8D-954A-4039-B91E-E32D33BDEFD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9F283EFF-31E7-4A0E-9B11-764C512E9C7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65" name="楕円 664">
          <a:extLst>
            <a:ext uri="{FF2B5EF4-FFF2-40B4-BE49-F238E27FC236}">
              <a16:creationId xmlns:a16="http://schemas.microsoft.com/office/drawing/2014/main" id="{0401EE68-635D-44E7-A48C-5DB690893C00}"/>
            </a:ext>
          </a:extLst>
        </xdr:cNvPr>
        <xdr:cNvSpPr/>
      </xdr:nvSpPr>
      <xdr:spPr>
        <a:xfrm>
          <a:off x="162687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83656</xdr:rowOff>
    </xdr:from>
    <xdr:ext cx="405111" cy="259045"/>
    <xdr:sp macro="" textlink="">
      <xdr:nvSpPr>
        <xdr:cNvPr id="666" name="【児童館】&#10;有形固定資産減価償却率該当値テキスト">
          <a:extLst>
            <a:ext uri="{FF2B5EF4-FFF2-40B4-BE49-F238E27FC236}">
              <a16:creationId xmlns:a16="http://schemas.microsoft.com/office/drawing/2014/main" id="{13C6A54F-7A12-47AE-8601-4E18D27F8969}"/>
            </a:ext>
          </a:extLst>
        </xdr:cNvPr>
        <xdr:cNvSpPr txBox="1"/>
      </xdr:nvSpPr>
      <xdr:spPr>
        <a:xfrm>
          <a:off x="16357600" y="1379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168548</xdr:rowOff>
    </xdr:from>
    <xdr:to>
      <xdr:col>81</xdr:col>
      <xdr:colOff>101600</xdr:colOff>
      <xdr:row>81</xdr:row>
      <xdr:rowOff>98698</xdr:rowOff>
    </xdr:to>
    <xdr:sp macro="" textlink="">
      <xdr:nvSpPr>
        <xdr:cNvPr id="667" name="楕円 666">
          <a:extLst>
            <a:ext uri="{FF2B5EF4-FFF2-40B4-BE49-F238E27FC236}">
              <a16:creationId xmlns:a16="http://schemas.microsoft.com/office/drawing/2014/main" id="{A27E2D9F-1EA0-4E89-97A6-2EA060A287FD}"/>
            </a:ext>
          </a:extLst>
        </xdr:cNvPr>
        <xdr:cNvSpPr/>
      </xdr:nvSpPr>
      <xdr:spPr>
        <a:xfrm>
          <a:off x="15430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47898</xdr:rowOff>
    </xdr:from>
    <xdr:to>
      <xdr:col>85</xdr:col>
      <xdr:colOff>127000</xdr:colOff>
      <xdr:row>81</xdr:row>
      <xdr:rowOff>111579</xdr:rowOff>
    </xdr:to>
    <xdr:cxnSp macro="">
      <xdr:nvCxnSpPr>
        <xdr:cNvPr id="668" name="直線コネクタ 667">
          <a:extLst>
            <a:ext uri="{FF2B5EF4-FFF2-40B4-BE49-F238E27FC236}">
              <a16:creationId xmlns:a16="http://schemas.microsoft.com/office/drawing/2014/main" id="{CEC7DA25-22B0-4832-A8AF-7D3159B25A60}"/>
            </a:ext>
          </a:extLst>
        </xdr:cNvPr>
        <xdr:cNvCxnSpPr/>
      </xdr:nvCxnSpPr>
      <xdr:spPr>
        <a:xfrm>
          <a:off x="15481300" y="13935348"/>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106499</xdr:rowOff>
    </xdr:from>
    <xdr:to>
      <xdr:col>76</xdr:col>
      <xdr:colOff>165100</xdr:colOff>
      <xdr:row>81</xdr:row>
      <xdr:rowOff>36649</xdr:rowOff>
    </xdr:to>
    <xdr:sp macro="" textlink="">
      <xdr:nvSpPr>
        <xdr:cNvPr id="669" name="楕円 668">
          <a:extLst>
            <a:ext uri="{FF2B5EF4-FFF2-40B4-BE49-F238E27FC236}">
              <a16:creationId xmlns:a16="http://schemas.microsoft.com/office/drawing/2014/main" id="{D0B3BF2E-F67C-478C-A683-221BCADCCAE0}"/>
            </a:ext>
          </a:extLst>
        </xdr:cNvPr>
        <xdr:cNvSpPr/>
      </xdr:nvSpPr>
      <xdr:spPr>
        <a:xfrm>
          <a:off x="14541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157299</xdr:rowOff>
    </xdr:from>
    <xdr:to>
      <xdr:col>81</xdr:col>
      <xdr:colOff>50800</xdr:colOff>
      <xdr:row>81</xdr:row>
      <xdr:rowOff>47898</xdr:rowOff>
    </xdr:to>
    <xdr:cxnSp macro="">
      <xdr:nvCxnSpPr>
        <xdr:cNvPr id="670" name="直線コネクタ 669">
          <a:extLst>
            <a:ext uri="{FF2B5EF4-FFF2-40B4-BE49-F238E27FC236}">
              <a16:creationId xmlns:a16="http://schemas.microsoft.com/office/drawing/2014/main" id="{AD3ED909-8D18-4FD7-95FF-C3BADD9A5FB3}"/>
            </a:ext>
          </a:extLst>
        </xdr:cNvPr>
        <xdr:cNvCxnSpPr/>
      </xdr:nvCxnSpPr>
      <xdr:spPr>
        <a:xfrm>
          <a:off x="14592300" y="1387329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24856</xdr:rowOff>
    </xdr:from>
    <xdr:to>
      <xdr:col>72</xdr:col>
      <xdr:colOff>38100</xdr:colOff>
      <xdr:row>80</xdr:row>
      <xdr:rowOff>126456</xdr:rowOff>
    </xdr:to>
    <xdr:sp macro="" textlink="">
      <xdr:nvSpPr>
        <xdr:cNvPr id="671" name="楕円 670">
          <a:extLst>
            <a:ext uri="{FF2B5EF4-FFF2-40B4-BE49-F238E27FC236}">
              <a16:creationId xmlns:a16="http://schemas.microsoft.com/office/drawing/2014/main" id="{C064AACA-9C8C-40F7-B74C-922E489247D9}"/>
            </a:ext>
          </a:extLst>
        </xdr:cNvPr>
        <xdr:cNvSpPr/>
      </xdr:nvSpPr>
      <xdr:spPr>
        <a:xfrm>
          <a:off x="13652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75656</xdr:rowOff>
    </xdr:from>
    <xdr:to>
      <xdr:col>76</xdr:col>
      <xdr:colOff>114300</xdr:colOff>
      <xdr:row>80</xdr:row>
      <xdr:rowOff>157299</xdr:rowOff>
    </xdr:to>
    <xdr:cxnSp macro="">
      <xdr:nvCxnSpPr>
        <xdr:cNvPr id="672" name="直線コネクタ 671">
          <a:extLst>
            <a:ext uri="{FF2B5EF4-FFF2-40B4-BE49-F238E27FC236}">
              <a16:creationId xmlns:a16="http://schemas.microsoft.com/office/drawing/2014/main" id="{62FF670F-1AE9-404B-82F7-F105503BE5B6}"/>
            </a:ext>
          </a:extLst>
        </xdr:cNvPr>
        <xdr:cNvCxnSpPr/>
      </xdr:nvCxnSpPr>
      <xdr:spPr>
        <a:xfrm>
          <a:off x="13703300" y="1379165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3" name="楕円 672">
          <a:extLst>
            <a:ext uri="{FF2B5EF4-FFF2-40B4-BE49-F238E27FC236}">
              <a16:creationId xmlns:a16="http://schemas.microsoft.com/office/drawing/2014/main" id="{38286ABF-D847-46A3-9BE8-6E72B3D040F7}"/>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75656</xdr:rowOff>
    </xdr:from>
    <xdr:to>
      <xdr:col>71</xdr:col>
      <xdr:colOff>177800</xdr:colOff>
      <xdr:row>86</xdr:row>
      <xdr:rowOff>168729</xdr:rowOff>
    </xdr:to>
    <xdr:cxnSp macro="">
      <xdr:nvCxnSpPr>
        <xdr:cNvPr id="674" name="直線コネクタ 673">
          <a:extLst>
            <a:ext uri="{FF2B5EF4-FFF2-40B4-BE49-F238E27FC236}">
              <a16:creationId xmlns:a16="http://schemas.microsoft.com/office/drawing/2014/main" id="{751AFBEF-AE9A-43EE-9E2A-A8BE523C25CF}"/>
            </a:ext>
          </a:extLst>
        </xdr:cNvPr>
        <xdr:cNvCxnSpPr/>
      </xdr:nvCxnSpPr>
      <xdr:spPr>
        <a:xfrm flipV="1">
          <a:off x="12814300" y="13791656"/>
          <a:ext cx="889000" cy="112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80027</xdr:rowOff>
    </xdr:from>
    <xdr:ext cx="405111" cy="259045"/>
    <xdr:sp macro="" textlink="">
      <xdr:nvSpPr>
        <xdr:cNvPr id="675" name="n_1aveValue【児童館】&#10;有形固定資産減価償却率">
          <a:extLst>
            <a:ext uri="{FF2B5EF4-FFF2-40B4-BE49-F238E27FC236}">
              <a16:creationId xmlns:a16="http://schemas.microsoft.com/office/drawing/2014/main" id="{C4E99C35-F53F-4F50-933A-22949D407D22}"/>
            </a:ext>
          </a:extLst>
        </xdr:cNvPr>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76" name="n_2aveValue【児童館】&#10;有形固定資産減価償却率">
          <a:extLst>
            <a:ext uri="{FF2B5EF4-FFF2-40B4-BE49-F238E27FC236}">
              <a16:creationId xmlns:a16="http://schemas.microsoft.com/office/drawing/2014/main" id="{6980AED1-5F54-4722-8F1B-C4E48E27F293}"/>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62065</xdr:rowOff>
    </xdr:from>
    <xdr:ext cx="405111" cy="259045"/>
    <xdr:sp macro="" textlink="">
      <xdr:nvSpPr>
        <xdr:cNvPr id="677" name="n_3aveValue【児童館】&#10;有形固定資産減価償却率">
          <a:extLst>
            <a:ext uri="{FF2B5EF4-FFF2-40B4-BE49-F238E27FC236}">
              <a16:creationId xmlns:a16="http://schemas.microsoft.com/office/drawing/2014/main" id="{4AFB3570-7180-4A89-B0FD-E2F5EFDBAA24}"/>
            </a:ext>
          </a:extLst>
        </xdr:cNvPr>
        <xdr:cNvSpPr txBox="1"/>
      </xdr:nvSpPr>
      <xdr:spPr>
        <a:xfrm>
          <a:off x="13500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78" name="n_4aveValue【児童館】&#10;有形固定資産減価償却率">
          <a:extLst>
            <a:ext uri="{FF2B5EF4-FFF2-40B4-BE49-F238E27FC236}">
              <a16:creationId xmlns:a16="http://schemas.microsoft.com/office/drawing/2014/main" id="{BA1BA9E9-26AC-4B99-83F2-80DCA71B8511}"/>
            </a:ext>
          </a:extLst>
        </xdr:cNvPr>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115225</xdr:rowOff>
    </xdr:from>
    <xdr:ext cx="405111" cy="259045"/>
    <xdr:sp macro="" textlink="">
      <xdr:nvSpPr>
        <xdr:cNvPr id="679" name="n_1mainValue【児童館】&#10;有形固定資産減価償却率">
          <a:extLst>
            <a:ext uri="{FF2B5EF4-FFF2-40B4-BE49-F238E27FC236}">
              <a16:creationId xmlns:a16="http://schemas.microsoft.com/office/drawing/2014/main" id="{09C337DB-7E7A-4639-A367-94187918173C}"/>
            </a:ext>
          </a:extLst>
        </xdr:cNvPr>
        <xdr:cNvSpPr txBox="1"/>
      </xdr:nvSpPr>
      <xdr:spPr>
        <a:xfrm>
          <a:off x="152660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53176</xdr:rowOff>
    </xdr:from>
    <xdr:ext cx="405111" cy="259045"/>
    <xdr:sp macro="" textlink="">
      <xdr:nvSpPr>
        <xdr:cNvPr id="680" name="n_2mainValue【児童館】&#10;有形固定資産減価償却率">
          <a:extLst>
            <a:ext uri="{FF2B5EF4-FFF2-40B4-BE49-F238E27FC236}">
              <a16:creationId xmlns:a16="http://schemas.microsoft.com/office/drawing/2014/main" id="{47218473-C09C-45D1-A9A4-A366875F8696}"/>
            </a:ext>
          </a:extLst>
        </xdr:cNvPr>
        <xdr:cNvSpPr txBox="1"/>
      </xdr:nvSpPr>
      <xdr:spPr>
        <a:xfrm>
          <a:off x="143897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142983</xdr:rowOff>
    </xdr:from>
    <xdr:ext cx="405111" cy="259045"/>
    <xdr:sp macro="" textlink="">
      <xdr:nvSpPr>
        <xdr:cNvPr id="681" name="n_3mainValue【児童館】&#10;有形固定資産減価償却率">
          <a:extLst>
            <a:ext uri="{FF2B5EF4-FFF2-40B4-BE49-F238E27FC236}">
              <a16:creationId xmlns:a16="http://schemas.microsoft.com/office/drawing/2014/main" id="{0775B8D0-69C7-496E-80FA-ACF86CB07AF5}"/>
            </a:ext>
          </a:extLst>
        </xdr:cNvPr>
        <xdr:cNvSpPr txBox="1"/>
      </xdr:nvSpPr>
      <xdr:spPr>
        <a:xfrm>
          <a:off x="13500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2" name="n_4mainValue【児童館】&#10;有形固定資産減価償却率">
          <a:extLst>
            <a:ext uri="{FF2B5EF4-FFF2-40B4-BE49-F238E27FC236}">
              <a16:creationId xmlns:a16="http://schemas.microsoft.com/office/drawing/2014/main" id="{367B7102-C329-4654-9ADD-DE20EBA12822}"/>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E62496F0-F021-4395-831E-8D43E18A802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DAE2192A-F27B-43D9-AD4A-A75B5D2515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BED1D0D-667C-4C76-AC74-DD3B14E454D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975819AD-6125-49F0-AB53-81360BB72C6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9DCDAABD-F16E-4BEA-9FB6-E8AC2494310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C62DD781-625F-4383-AD9F-4F62071E413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C1E94B9A-A438-4CC1-9746-00F35E5907B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CBA2AF91-C274-4B48-89C1-CC884460299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3555F455-D080-430A-BE70-B4B25B8A97C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2CBDD8D8-6296-4696-8563-9927F9FE780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CEE163BA-EF0C-4E7E-A058-63BF428AE97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07402D1F-A70D-46C6-8AEE-77564A9549E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DDE7B95B-C814-4483-ADF8-5E8772AC5A5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F778FD66-BD23-4F44-AB11-FD8F530AB03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E39AB30E-768F-4D7F-A6A7-85AEB800501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85B68C86-8EFE-4FAF-8691-4CA2DE5DE36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006AF9B6-EC3D-43C2-9FE3-FBCF9156F36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64B2A855-61FA-4158-BE7B-8D994C46805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3DF8F34D-7C64-46E4-92CB-A3125027617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341F8550-4010-44B6-B21A-3D70B44BCA2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83E6DCC5-60AA-4A9E-A4E9-58E05BAF1E3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704" name="直線コネクタ 703">
          <a:extLst>
            <a:ext uri="{FF2B5EF4-FFF2-40B4-BE49-F238E27FC236}">
              <a16:creationId xmlns:a16="http://schemas.microsoft.com/office/drawing/2014/main" id="{4F245927-CDDB-433B-8A44-FFAB4724F689}"/>
            </a:ext>
          </a:extLst>
        </xdr:cNvPr>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705" name="【児童館】&#10;一人当たり面積最小値テキスト">
          <a:extLst>
            <a:ext uri="{FF2B5EF4-FFF2-40B4-BE49-F238E27FC236}">
              <a16:creationId xmlns:a16="http://schemas.microsoft.com/office/drawing/2014/main" id="{27985563-3BFC-471C-ABA1-13FFD702CB90}"/>
            </a:ext>
          </a:extLst>
        </xdr:cNvPr>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06" name="直線コネクタ 705">
          <a:extLst>
            <a:ext uri="{FF2B5EF4-FFF2-40B4-BE49-F238E27FC236}">
              <a16:creationId xmlns:a16="http://schemas.microsoft.com/office/drawing/2014/main" id="{7FA2DD03-7A4D-4587-B08F-6699E8C0F9A2}"/>
            </a:ext>
          </a:extLst>
        </xdr:cNvPr>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707" name="【児童館】&#10;一人当たり面積最大値テキスト">
          <a:extLst>
            <a:ext uri="{FF2B5EF4-FFF2-40B4-BE49-F238E27FC236}">
              <a16:creationId xmlns:a16="http://schemas.microsoft.com/office/drawing/2014/main" id="{B8C0F533-8A80-4113-90DF-B9699EACA376}"/>
            </a:ext>
          </a:extLst>
        </xdr:cNvPr>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708" name="直線コネクタ 707">
          <a:extLst>
            <a:ext uri="{FF2B5EF4-FFF2-40B4-BE49-F238E27FC236}">
              <a16:creationId xmlns:a16="http://schemas.microsoft.com/office/drawing/2014/main" id="{B1C5E7E2-E374-4223-B7DB-0F31FF0F2EB1}"/>
            </a:ext>
          </a:extLst>
        </xdr:cNvPr>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134890</xdr:rowOff>
    </xdr:from>
    <xdr:ext cx="469744" cy="259045"/>
    <xdr:sp macro="" textlink="">
      <xdr:nvSpPr>
        <xdr:cNvPr id="709" name="【児童館】&#10;一人当たり面積平均値テキスト">
          <a:extLst>
            <a:ext uri="{FF2B5EF4-FFF2-40B4-BE49-F238E27FC236}">
              <a16:creationId xmlns:a16="http://schemas.microsoft.com/office/drawing/2014/main" id="{92B6E47D-AF9F-41C8-A3F4-C50DEBC28A3E}"/>
            </a:ext>
          </a:extLst>
        </xdr:cNvPr>
        <xdr:cNvSpPr txBox="1"/>
      </xdr:nvSpPr>
      <xdr:spPr>
        <a:xfrm>
          <a:off x="22199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10" name="フローチャート: 判断 709">
          <a:extLst>
            <a:ext uri="{FF2B5EF4-FFF2-40B4-BE49-F238E27FC236}">
              <a16:creationId xmlns:a16="http://schemas.microsoft.com/office/drawing/2014/main" id="{228E0705-069E-4197-BBB3-C0392ADC99ED}"/>
            </a:ext>
          </a:extLst>
        </xdr:cNvPr>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a:extLst>
            <a:ext uri="{FF2B5EF4-FFF2-40B4-BE49-F238E27FC236}">
              <a16:creationId xmlns:a16="http://schemas.microsoft.com/office/drawing/2014/main" id="{9E4511EE-4E1C-4C3C-8124-B2D00EEDD634}"/>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12" name="フローチャート: 判断 711">
          <a:extLst>
            <a:ext uri="{FF2B5EF4-FFF2-40B4-BE49-F238E27FC236}">
              <a16:creationId xmlns:a16="http://schemas.microsoft.com/office/drawing/2014/main" id="{31F3A31A-B45D-4EA7-9A2F-994B7C79C24E}"/>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13" name="フローチャート: 判断 712">
          <a:extLst>
            <a:ext uri="{FF2B5EF4-FFF2-40B4-BE49-F238E27FC236}">
              <a16:creationId xmlns:a16="http://schemas.microsoft.com/office/drawing/2014/main" id="{DA98A67F-586A-4FF8-967C-DF95153849EE}"/>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14" name="フローチャート: 判断 713">
          <a:extLst>
            <a:ext uri="{FF2B5EF4-FFF2-40B4-BE49-F238E27FC236}">
              <a16:creationId xmlns:a16="http://schemas.microsoft.com/office/drawing/2014/main" id="{E9FF8D38-1BDA-42A1-AD4D-972159BB8911}"/>
            </a:ext>
          </a:extLst>
        </xdr:cNvPr>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CFD29476-7FDB-48F1-BC3F-F24248C542E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5C7A5980-556B-4DAE-A2CE-B19A012EA14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4D7C1829-E960-4BD8-907A-1F39EA5049B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189A3C8-320D-4539-8A0D-6B90B7A2693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260DED95-9EB6-444D-B21A-BD743B2377F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720" name="楕円 719">
          <a:extLst>
            <a:ext uri="{FF2B5EF4-FFF2-40B4-BE49-F238E27FC236}">
              <a16:creationId xmlns:a16="http://schemas.microsoft.com/office/drawing/2014/main" id="{7E9FE3DF-D577-4E26-AD9A-B66DB62A894C}"/>
            </a:ext>
          </a:extLst>
        </xdr:cNvPr>
        <xdr:cNvSpPr/>
      </xdr:nvSpPr>
      <xdr:spPr>
        <a:xfrm>
          <a:off x="22110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44466</xdr:rowOff>
    </xdr:from>
    <xdr:ext cx="469744" cy="259045"/>
    <xdr:sp macro="" textlink="">
      <xdr:nvSpPr>
        <xdr:cNvPr id="721" name="【児童館】&#10;一人当たり面積該当値テキスト">
          <a:extLst>
            <a:ext uri="{FF2B5EF4-FFF2-40B4-BE49-F238E27FC236}">
              <a16:creationId xmlns:a16="http://schemas.microsoft.com/office/drawing/2014/main" id="{4AA98622-1440-4FB1-BBB3-D4FCEBD93396}"/>
            </a:ext>
          </a:extLst>
        </xdr:cNvPr>
        <xdr:cNvSpPr txBox="1"/>
      </xdr:nvSpPr>
      <xdr:spPr>
        <a:xfrm>
          <a:off x="22199600"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33020</xdr:rowOff>
    </xdr:from>
    <xdr:to>
      <xdr:col>112</xdr:col>
      <xdr:colOff>38100</xdr:colOff>
      <xdr:row>83</xdr:row>
      <xdr:rowOff>134620</xdr:rowOff>
    </xdr:to>
    <xdr:sp macro="" textlink="">
      <xdr:nvSpPr>
        <xdr:cNvPr id="722" name="楕円 721">
          <a:extLst>
            <a:ext uri="{FF2B5EF4-FFF2-40B4-BE49-F238E27FC236}">
              <a16:creationId xmlns:a16="http://schemas.microsoft.com/office/drawing/2014/main" id="{4FDDA75A-3CE7-432A-A6B8-5AC9E2E59A93}"/>
            </a:ext>
          </a:extLst>
        </xdr:cNvPr>
        <xdr:cNvSpPr/>
      </xdr:nvSpPr>
      <xdr:spPr>
        <a:xfrm>
          <a:off x="21272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83820</xdr:rowOff>
    </xdr:to>
    <xdr:cxnSp macro="">
      <xdr:nvCxnSpPr>
        <xdr:cNvPr id="723" name="直線コネクタ 722">
          <a:extLst>
            <a:ext uri="{FF2B5EF4-FFF2-40B4-BE49-F238E27FC236}">
              <a16:creationId xmlns:a16="http://schemas.microsoft.com/office/drawing/2014/main" id="{C74AD1A1-8503-45A9-A4B9-B809F8EB93B0}"/>
            </a:ext>
          </a:extLst>
        </xdr:cNvPr>
        <xdr:cNvCxnSpPr/>
      </xdr:nvCxnSpPr>
      <xdr:spPr>
        <a:xfrm flipV="1">
          <a:off x="21323300" y="143027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37592</xdr:rowOff>
    </xdr:from>
    <xdr:to>
      <xdr:col>107</xdr:col>
      <xdr:colOff>101600</xdr:colOff>
      <xdr:row>83</xdr:row>
      <xdr:rowOff>139192</xdr:rowOff>
    </xdr:to>
    <xdr:sp macro="" textlink="">
      <xdr:nvSpPr>
        <xdr:cNvPr id="724" name="楕円 723">
          <a:extLst>
            <a:ext uri="{FF2B5EF4-FFF2-40B4-BE49-F238E27FC236}">
              <a16:creationId xmlns:a16="http://schemas.microsoft.com/office/drawing/2014/main" id="{22B8C8B3-6F60-476F-979B-845366D88B6E}"/>
            </a:ext>
          </a:extLst>
        </xdr:cNvPr>
        <xdr:cNvSpPr/>
      </xdr:nvSpPr>
      <xdr:spPr>
        <a:xfrm>
          <a:off x="20383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83820</xdr:rowOff>
    </xdr:from>
    <xdr:to>
      <xdr:col>111</xdr:col>
      <xdr:colOff>177800</xdr:colOff>
      <xdr:row>83</xdr:row>
      <xdr:rowOff>88392</xdr:rowOff>
    </xdr:to>
    <xdr:cxnSp macro="">
      <xdr:nvCxnSpPr>
        <xdr:cNvPr id="725" name="直線コネクタ 724">
          <a:extLst>
            <a:ext uri="{FF2B5EF4-FFF2-40B4-BE49-F238E27FC236}">
              <a16:creationId xmlns:a16="http://schemas.microsoft.com/office/drawing/2014/main" id="{F8D81117-174C-4124-AD8C-B4CC0B694E4B}"/>
            </a:ext>
          </a:extLst>
        </xdr:cNvPr>
        <xdr:cNvCxnSpPr/>
      </xdr:nvCxnSpPr>
      <xdr:spPr>
        <a:xfrm flipV="1">
          <a:off x="20434300" y="143141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42163</xdr:rowOff>
    </xdr:from>
    <xdr:to>
      <xdr:col>102</xdr:col>
      <xdr:colOff>165100</xdr:colOff>
      <xdr:row>83</xdr:row>
      <xdr:rowOff>143763</xdr:rowOff>
    </xdr:to>
    <xdr:sp macro="" textlink="">
      <xdr:nvSpPr>
        <xdr:cNvPr id="726" name="楕円 725">
          <a:extLst>
            <a:ext uri="{FF2B5EF4-FFF2-40B4-BE49-F238E27FC236}">
              <a16:creationId xmlns:a16="http://schemas.microsoft.com/office/drawing/2014/main" id="{6224399B-5404-4594-B90E-C3D737B5E508}"/>
            </a:ext>
          </a:extLst>
        </xdr:cNvPr>
        <xdr:cNvSpPr/>
      </xdr:nvSpPr>
      <xdr:spPr>
        <a:xfrm>
          <a:off x="19494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88392</xdr:rowOff>
    </xdr:from>
    <xdr:to>
      <xdr:col>107</xdr:col>
      <xdr:colOff>50800</xdr:colOff>
      <xdr:row>83</xdr:row>
      <xdr:rowOff>92963</xdr:rowOff>
    </xdr:to>
    <xdr:cxnSp macro="">
      <xdr:nvCxnSpPr>
        <xdr:cNvPr id="727" name="直線コネクタ 726">
          <a:extLst>
            <a:ext uri="{FF2B5EF4-FFF2-40B4-BE49-F238E27FC236}">
              <a16:creationId xmlns:a16="http://schemas.microsoft.com/office/drawing/2014/main" id="{CEAA3C31-294F-4F17-BFD7-8B7DDCAB94A0}"/>
            </a:ext>
          </a:extLst>
        </xdr:cNvPr>
        <xdr:cNvCxnSpPr/>
      </xdr:nvCxnSpPr>
      <xdr:spPr>
        <a:xfrm flipV="1">
          <a:off x="19545300" y="1431874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28" name="楕円 727">
          <a:extLst>
            <a:ext uri="{FF2B5EF4-FFF2-40B4-BE49-F238E27FC236}">
              <a16:creationId xmlns:a16="http://schemas.microsoft.com/office/drawing/2014/main" id="{12425192-410D-4925-80D4-0CCC146D3AFC}"/>
            </a:ext>
          </a:extLst>
        </xdr:cNvPr>
        <xdr:cNvSpPr/>
      </xdr:nvSpPr>
      <xdr:spPr>
        <a:xfrm>
          <a:off x="18605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92963</xdr:rowOff>
    </xdr:from>
    <xdr:to>
      <xdr:col>102</xdr:col>
      <xdr:colOff>114300</xdr:colOff>
      <xdr:row>84</xdr:row>
      <xdr:rowOff>79248</xdr:rowOff>
    </xdr:to>
    <xdr:cxnSp macro="">
      <xdr:nvCxnSpPr>
        <xdr:cNvPr id="729" name="直線コネクタ 728">
          <a:extLst>
            <a:ext uri="{FF2B5EF4-FFF2-40B4-BE49-F238E27FC236}">
              <a16:creationId xmlns:a16="http://schemas.microsoft.com/office/drawing/2014/main" id="{EE2BD7AC-9591-4869-84E2-16D8915DE1EC}"/>
            </a:ext>
          </a:extLst>
        </xdr:cNvPr>
        <xdr:cNvCxnSpPr/>
      </xdr:nvCxnSpPr>
      <xdr:spPr>
        <a:xfrm flipV="1">
          <a:off x="18656300" y="14323313"/>
          <a:ext cx="889000" cy="1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30" name="n_1aveValue【児童館】&#10;一人当たり面積">
          <a:extLst>
            <a:ext uri="{FF2B5EF4-FFF2-40B4-BE49-F238E27FC236}">
              <a16:creationId xmlns:a16="http://schemas.microsoft.com/office/drawing/2014/main" id="{7F8D2B01-14EF-4172-8E5F-F10DB12F9E36}"/>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31" name="n_2aveValue【児童館】&#10;一人当たり面積">
          <a:extLst>
            <a:ext uri="{FF2B5EF4-FFF2-40B4-BE49-F238E27FC236}">
              <a16:creationId xmlns:a16="http://schemas.microsoft.com/office/drawing/2014/main" id="{D18EABE6-D88D-47B8-A000-B247247AA025}"/>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114316</xdr:rowOff>
    </xdr:from>
    <xdr:ext cx="469744" cy="259045"/>
    <xdr:sp macro="" textlink="">
      <xdr:nvSpPr>
        <xdr:cNvPr id="732" name="n_3aveValue【児童館】&#10;一人当たり面積">
          <a:extLst>
            <a:ext uri="{FF2B5EF4-FFF2-40B4-BE49-F238E27FC236}">
              <a16:creationId xmlns:a16="http://schemas.microsoft.com/office/drawing/2014/main" id="{75965D2F-A004-42FF-B92B-78D5B6811A34}"/>
            </a:ext>
          </a:extLst>
        </xdr:cNvPr>
        <xdr:cNvSpPr txBox="1"/>
      </xdr:nvSpPr>
      <xdr:spPr>
        <a:xfrm>
          <a:off x="19310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121175</xdr:rowOff>
    </xdr:from>
    <xdr:ext cx="469744" cy="259045"/>
    <xdr:sp macro="" textlink="">
      <xdr:nvSpPr>
        <xdr:cNvPr id="733" name="n_4aveValue【児童館】&#10;一人当たり面積">
          <a:extLst>
            <a:ext uri="{FF2B5EF4-FFF2-40B4-BE49-F238E27FC236}">
              <a16:creationId xmlns:a16="http://schemas.microsoft.com/office/drawing/2014/main" id="{7B214D88-1754-4E18-AB80-3B8938BDD598}"/>
            </a:ext>
          </a:extLst>
        </xdr:cNvPr>
        <xdr:cNvSpPr txBox="1"/>
      </xdr:nvSpPr>
      <xdr:spPr>
        <a:xfrm>
          <a:off x="18421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151147</xdr:rowOff>
    </xdr:from>
    <xdr:ext cx="469744" cy="259045"/>
    <xdr:sp macro="" textlink="">
      <xdr:nvSpPr>
        <xdr:cNvPr id="734" name="n_1mainValue【児童館】&#10;一人当たり面積">
          <a:extLst>
            <a:ext uri="{FF2B5EF4-FFF2-40B4-BE49-F238E27FC236}">
              <a16:creationId xmlns:a16="http://schemas.microsoft.com/office/drawing/2014/main" id="{E7E9A9D4-1BCB-43AE-8899-78DE412E490B}"/>
            </a:ext>
          </a:extLst>
        </xdr:cNvPr>
        <xdr:cNvSpPr txBox="1"/>
      </xdr:nvSpPr>
      <xdr:spPr>
        <a:xfrm>
          <a:off x="210757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155719</xdr:rowOff>
    </xdr:from>
    <xdr:ext cx="469744" cy="259045"/>
    <xdr:sp macro="" textlink="">
      <xdr:nvSpPr>
        <xdr:cNvPr id="735" name="n_2mainValue【児童館】&#10;一人当たり面積">
          <a:extLst>
            <a:ext uri="{FF2B5EF4-FFF2-40B4-BE49-F238E27FC236}">
              <a16:creationId xmlns:a16="http://schemas.microsoft.com/office/drawing/2014/main" id="{AECC2AA2-1B54-46A1-A85C-2994A0542BDA}"/>
            </a:ext>
          </a:extLst>
        </xdr:cNvPr>
        <xdr:cNvSpPr txBox="1"/>
      </xdr:nvSpPr>
      <xdr:spPr>
        <a:xfrm>
          <a:off x="201994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160290</xdr:rowOff>
    </xdr:from>
    <xdr:ext cx="469744" cy="259045"/>
    <xdr:sp macro="" textlink="">
      <xdr:nvSpPr>
        <xdr:cNvPr id="736" name="n_3mainValue【児童館】&#10;一人当たり面積">
          <a:extLst>
            <a:ext uri="{FF2B5EF4-FFF2-40B4-BE49-F238E27FC236}">
              <a16:creationId xmlns:a16="http://schemas.microsoft.com/office/drawing/2014/main" id="{0CCC8BC9-5648-4D79-BEE1-9986057D2B11}"/>
            </a:ext>
          </a:extLst>
        </xdr:cNvPr>
        <xdr:cNvSpPr txBox="1"/>
      </xdr:nvSpPr>
      <xdr:spPr>
        <a:xfrm>
          <a:off x="19310427" y="140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737" name="n_4mainValue【児童館】&#10;一人当たり面積">
          <a:extLst>
            <a:ext uri="{FF2B5EF4-FFF2-40B4-BE49-F238E27FC236}">
              <a16:creationId xmlns:a16="http://schemas.microsoft.com/office/drawing/2014/main" id="{67BF5C66-CD5A-47B6-92E9-E1FF288454FB}"/>
            </a:ext>
          </a:extLst>
        </xdr:cNvPr>
        <xdr:cNvSpPr txBox="1"/>
      </xdr:nvSpPr>
      <xdr:spPr>
        <a:xfrm>
          <a:off x="18421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EA8ED549-31EC-4EF9-8CFB-4946D931B42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B19A95BD-DF83-4DEC-9476-EB815FA5399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9F457A7-FB3F-4D52-8E39-E0B90271CAB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97F8F5D0-BD40-40EA-B7D9-56F27D12B30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869F4046-DB88-4D12-BB8E-CE369016087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50571010-4B7B-4F4E-A15B-DFBD7B5F99C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82001167-8639-434E-84B5-7C26CC6C2F8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3D29618-8B2C-467B-99D6-59301C80B18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34D107-2BC5-4713-AEE6-B5EABD4B995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2932E6F7-11EC-4ED1-87C9-2FFEB12D40B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5CB362D-A0EE-49F0-B301-2F4A1FFB7B0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54D27427-3B93-4EED-91D0-1CC4D947C09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93210E18-4467-4D49-8802-F9BC64C69CA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A708ACCA-0291-427A-AFAE-5B64F921ED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1381E627-212A-4869-8816-C51BB6BB18C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A7C24A9C-03F3-4846-B238-CB62EA1E005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37EF5CDC-6B9C-4A7E-8B5B-B6F8CDB7ACA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74966203-EE63-462A-BC7B-BAA2C53E8E7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37D876E9-258B-4F6D-AA3E-13D14D81B48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E1CF8727-40B1-4D5E-96F9-72178114FAE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C830A673-D1CC-4BC5-9CE8-B412A9714F2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73260331-48EE-44E8-BFB1-23763BBAB34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5E7EC4C2-670A-4E06-9668-656929EFF70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10A4F02B-8FCD-45F3-A03D-08A9C887933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B4DFB80B-491C-40ED-BA46-5398FBCAF3B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94E59C8D-A2AA-4C8E-AB3F-0C0715DBFC73}"/>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F7B1FE47-1DD0-4635-8C92-18BF68E4BCA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BC42D201-A6AA-41EC-A5E9-D99A4134177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公民館】&#10;有形固定資産減価償却率最大値テキスト">
          <a:extLst>
            <a:ext uri="{FF2B5EF4-FFF2-40B4-BE49-F238E27FC236}">
              <a16:creationId xmlns:a16="http://schemas.microsoft.com/office/drawing/2014/main" id="{8CA15A3C-69A3-4970-ADD1-B6F73645E55E}"/>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a:extLst>
            <a:ext uri="{FF2B5EF4-FFF2-40B4-BE49-F238E27FC236}">
              <a16:creationId xmlns:a16="http://schemas.microsoft.com/office/drawing/2014/main" id="{059C562E-E7FA-4B7F-A8E8-857C4B3A3D1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68" name="【公民館】&#10;有形固定資産減価償却率平均値テキスト">
          <a:extLst>
            <a:ext uri="{FF2B5EF4-FFF2-40B4-BE49-F238E27FC236}">
              <a16:creationId xmlns:a16="http://schemas.microsoft.com/office/drawing/2014/main" id="{6245A3AB-4C65-4687-AB24-258A829776F4}"/>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9" name="フローチャート: 判断 768">
          <a:extLst>
            <a:ext uri="{FF2B5EF4-FFF2-40B4-BE49-F238E27FC236}">
              <a16:creationId xmlns:a16="http://schemas.microsoft.com/office/drawing/2014/main" id="{4F66E46E-FD17-4317-BEB6-3168AF05187D}"/>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70" name="フローチャート: 判断 769">
          <a:extLst>
            <a:ext uri="{FF2B5EF4-FFF2-40B4-BE49-F238E27FC236}">
              <a16:creationId xmlns:a16="http://schemas.microsoft.com/office/drawing/2014/main" id="{09FF6299-E72D-4E37-92A7-6C55DC5D613A}"/>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71" name="フローチャート: 判断 770">
          <a:extLst>
            <a:ext uri="{FF2B5EF4-FFF2-40B4-BE49-F238E27FC236}">
              <a16:creationId xmlns:a16="http://schemas.microsoft.com/office/drawing/2014/main" id="{26F69328-324E-447B-A9F6-0504004B0CD5}"/>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72" name="フローチャート: 判断 771">
          <a:extLst>
            <a:ext uri="{FF2B5EF4-FFF2-40B4-BE49-F238E27FC236}">
              <a16:creationId xmlns:a16="http://schemas.microsoft.com/office/drawing/2014/main" id="{4EBEA25B-BA2C-4321-A91E-B80D4D394D1E}"/>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73" name="フローチャート: 判断 772">
          <a:extLst>
            <a:ext uri="{FF2B5EF4-FFF2-40B4-BE49-F238E27FC236}">
              <a16:creationId xmlns:a16="http://schemas.microsoft.com/office/drawing/2014/main" id="{C2D2FC3A-6B78-4352-86BC-6850D9A97C84}"/>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A957F18-3706-4F5B-AF42-5067560CD74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43DF954-9023-4D1E-93C1-5AB2E1908C9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F08632FD-4782-4E2C-88D3-A4184BA3533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6B1D972-76CB-4124-ADEA-89432F51B6A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7D080E7D-F052-4CCF-A664-83AF32D53E8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4173</xdr:rowOff>
    </xdr:from>
    <xdr:to>
      <xdr:col>85</xdr:col>
      <xdr:colOff>177800</xdr:colOff>
      <xdr:row>108</xdr:row>
      <xdr:rowOff>105773</xdr:rowOff>
    </xdr:to>
    <xdr:sp macro="" textlink="">
      <xdr:nvSpPr>
        <xdr:cNvPr id="779" name="楕円 778">
          <a:extLst>
            <a:ext uri="{FF2B5EF4-FFF2-40B4-BE49-F238E27FC236}">
              <a16:creationId xmlns:a16="http://schemas.microsoft.com/office/drawing/2014/main" id="{1422ACC0-5303-41F5-AC7A-B1FE54A21F90}"/>
            </a:ext>
          </a:extLst>
        </xdr:cNvPr>
        <xdr:cNvSpPr/>
      </xdr:nvSpPr>
      <xdr:spPr>
        <a:xfrm>
          <a:off x="162687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154050</xdr:rowOff>
    </xdr:from>
    <xdr:ext cx="405111" cy="259045"/>
    <xdr:sp macro="" textlink="">
      <xdr:nvSpPr>
        <xdr:cNvPr id="780" name="【公民館】&#10;有形固定資産減価償却率該当値テキスト">
          <a:extLst>
            <a:ext uri="{FF2B5EF4-FFF2-40B4-BE49-F238E27FC236}">
              <a16:creationId xmlns:a16="http://schemas.microsoft.com/office/drawing/2014/main" id="{CBA6C605-F24A-4E59-B25A-7A37E0D1385F}"/>
            </a:ext>
          </a:extLst>
        </xdr:cNvPr>
        <xdr:cNvSpPr txBox="1"/>
      </xdr:nvSpPr>
      <xdr:spPr>
        <a:xfrm>
          <a:off x="16357600"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25400</xdr:rowOff>
    </xdr:from>
    <xdr:to>
      <xdr:col>81</xdr:col>
      <xdr:colOff>101600</xdr:colOff>
      <xdr:row>107</xdr:row>
      <xdr:rowOff>127000</xdr:rowOff>
    </xdr:to>
    <xdr:sp macro="" textlink="">
      <xdr:nvSpPr>
        <xdr:cNvPr id="781" name="楕円 780">
          <a:extLst>
            <a:ext uri="{FF2B5EF4-FFF2-40B4-BE49-F238E27FC236}">
              <a16:creationId xmlns:a16="http://schemas.microsoft.com/office/drawing/2014/main" id="{CFCD5172-FB1C-406E-9050-3615AE2A60AE}"/>
            </a:ext>
          </a:extLst>
        </xdr:cNvPr>
        <xdr:cNvSpPr/>
      </xdr:nvSpPr>
      <xdr:spPr>
        <a:xfrm>
          <a:off x="15430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76200</xdr:rowOff>
    </xdr:from>
    <xdr:to>
      <xdr:col>85</xdr:col>
      <xdr:colOff>127000</xdr:colOff>
      <xdr:row>108</xdr:row>
      <xdr:rowOff>54973</xdr:rowOff>
    </xdr:to>
    <xdr:cxnSp macro="">
      <xdr:nvCxnSpPr>
        <xdr:cNvPr id="782" name="直線コネクタ 781">
          <a:extLst>
            <a:ext uri="{FF2B5EF4-FFF2-40B4-BE49-F238E27FC236}">
              <a16:creationId xmlns:a16="http://schemas.microsoft.com/office/drawing/2014/main" id="{BC6317E7-96AA-4706-8069-55E8EC17CF36}"/>
            </a:ext>
          </a:extLst>
        </xdr:cNvPr>
        <xdr:cNvCxnSpPr/>
      </xdr:nvCxnSpPr>
      <xdr:spPr>
        <a:xfrm>
          <a:off x="15481300" y="18421350"/>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4173</xdr:rowOff>
    </xdr:from>
    <xdr:to>
      <xdr:col>76</xdr:col>
      <xdr:colOff>165100</xdr:colOff>
      <xdr:row>107</xdr:row>
      <xdr:rowOff>105773</xdr:rowOff>
    </xdr:to>
    <xdr:sp macro="" textlink="">
      <xdr:nvSpPr>
        <xdr:cNvPr id="783" name="楕円 782">
          <a:extLst>
            <a:ext uri="{FF2B5EF4-FFF2-40B4-BE49-F238E27FC236}">
              <a16:creationId xmlns:a16="http://schemas.microsoft.com/office/drawing/2014/main" id="{5D26FE82-0AB4-480A-9907-EF8CC2AEF3A2}"/>
            </a:ext>
          </a:extLst>
        </xdr:cNvPr>
        <xdr:cNvSpPr/>
      </xdr:nvSpPr>
      <xdr:spPr>
        <a:xfrm>
          <a:off x="14541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54973</xdr:rowOff>
    </xdr:from>
    <xdr:to>
      <xdr:col>81</xdr:col>
      <xdr:colOff>50800</xdr:colOff>
      <xdr:row>107</xdr:row>
      <xdr:rowOff>76200</xdr:rowOff>
    </xdr:to>
    <xdr:cxnSp macro="">
      <xdr:nvCxnSpPr>
        <xdr:cNvPr id="784" name="直線コネクタ 783">
          <a:extLst>
            <a:ext uri="{FF2B5EF4-FFF2-40B4-BE49-F238E27FC236}">
              <a16:creationId xmlns:a16="http://schemas.microsoft.com/office/drawing/2014/main" id="{F0980615-41C7-4FBD-B26E-7562BDDD18BB}"/>
            </a:ext>
          </a:extLst>
        </xdr:cNvPr>
        <xdr:cNvCxnSpPr/>
      </xdr:nvCxnSpPr>
      <xdr:spPr>
        <a:xfrm>
          <a:off x="14592300" y="184001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134801</xdr:rowOff>
    </xdr:from>
    <xdr:to>
      <xdr:col>72</xdr:col>
      <xdr:colOff>38100</xdr:colOff>
      <xdr:row>107</xdr:row>
      <xdr:rowOff>64951</xdr:rowOff>
    </xdr:to>
    <xdr:sp macro="" textlink="">
      <xdr:nvSpPr>
        <xdr:cNvPr id="785" name="楕円 784">
          <a:extLst>
            <a:ext uri="{FF2B5EF4-FFF2-40B4-BE49-F238E27FC236}">
              <a16:creationId xmlns:a16="http://schemas.microsoft.com/office/drawing/2014/main" id="{5C25B06A-500E-4223-B8B1-293F083D7676}"/>
            </a:ext>
          </a:extLst>
        </xdr:cNvPr>
        <xdr:cNvSpPr/>
      </xdr:nvSpPr>
      <xdr:spPr>
        <a:xfrm>
          <a:off x="13652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14151</xdr:rowOff>
    </xdr:from>
    <xdr:to>
      <xdr:col>76</xdr:col>
      <xdr:colOff>114300</xdr:colOff>
      <xdr:row>107</xdr:row>
      <xdr:rowOff>54973</xdr:rowOff>
    </xdr:to>
    <xdr:cxnSp macro="">
      <xdr:nvCxnSpPr>
        <xdr:cNvPr id="786" name="直線コネクタ 785">
          <a:extLst>
            <a:ext uri="{FF2B5EF4-FFF2-40B4-BE49-F238E27FC236}">
              <a16:creationId xmlns:a16="http://schemas.microsoft.com/office/drawing/2014/main" id="{F388C1C6-A2D4-472E-A42F-AC57237E4490}"/>
            </a:ext>
          </a:extLst>
        </xdr:cNvPr>
        <xdr:cNvCxnSpPr/>
      </xdr:nvCxnSpPr>
      <xdr:spPr>
        <a:xfrm>
          <a:off x="13703300" y="183593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129902</xdr:rowOff>
    </xdr:from>
    <xdr:to>
      <xdr:col>67</xdr:col>
      <xdr:colOff>101600</xdr:colOff>
      <xdr:row>107</xdr:row>
      <xdr:rowOff>60052</xdr:rowOff>
    </xdr:to>
    <xdr:sp macro="" textlink="">
      <xdr:nvSpPr>
        <xdr:cNvPr id="787" name="楕円 786">
          <a:extLst>
            <a:ext uri="{FF2B5EF4-FFF2-40B4-BE49-F238E27FC236}">
              <a16:creationId xmlns:a16="http://schemas.microsoft.com/office/drawing/2014/main" id="{136660E5-F8FD-49A5-ADC1-750248255735}"/>
            </a:ext>
          </a:extLst>
        </xdr:cNvPr>
        <xdr:cNvSpPr/>
      </xdr:nvSpPr>
      <xdr:spPr>
        <a:xfrm>
          <a:off x="12763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9252</xdr:rowOff>
    </xdr:from>
    <xdr:to>
      <xdr:col>71</xdr:col>
      <xdr:colOff>177800</xdr:colOff>
      <xdr:row>107</xdr:row>
      <xdr:rowOff>14151</xdr:rowOff>
    </xdr:to>
    <xdr:cxnSp macro="">
      <xdr:nvCxnSpPr>
        <xdr:cNvPr id="788" name="直線コネクタ 787">
          <a:extLst>
            <a:ext uri="{FF2B5EF4-FFF2-40B4-BE49-F238E27FC236}">
              <a16:creationId xmlns:a16="http://schemas.microsoft.com/office/drawing/2014/main" id="{02E401CA-91E5-4C85-99F2-CEB680483CE4}"/>
            </a:ext>
          </a:extLst>
        </xdr:cNvPr>
        <xdr:cNvCxnSpPr/>
      </xdr:nvCxnSpPr>
      <xdr:spPr>
        <a:xfrm>
          <a:off x="12814300" y="1835440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89" name="n_1aveValue【公民館】&#10;有形固定資産減価償却率">
          <a:extLst>
            <a:ext uri="{FF2B5EF4-FFF2-40B4-BE49-F238E27FC236}">
              <a16:creationId xmlns:a16="http://schemas.microsoft.com/office/drawing/2014/main" id="{1C96D8B8-E1CF-4796-8170-EEBD4CAA12A0}"/>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790" name="n_2aveValue【公民館】&#10;有形固定資産減価償却率">
          <a:extLst>
            <a:ext uri="{FF2B5EF4-FFF2-40B4-BE49-F238E27FC236}">
              <a16:creationId xmlns:a16="http://schemas.microsoft.com/office/drawing/2014/main" id="{10A11368-F8B3-49D9-AB52-4120E208FFDA}"/>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91" name="n_3aveValue【公民館】&#10;有形固定資産減価償却率">
          <a:extLst>
            <a:ext uri="{FF2B5EF4-FFF2-40B4-BE49-F238E27FC236}">
              <a16:creationId xmlns:a16="http://schemas.microsoft.com/office/drawing/2014/main" id="{9C1BF49A-71C9-41B8-BFAC-C13B7E22FEAB}"/>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92" name="n_4aveValue【公民館】&#10;有形固定資産減価償却率">
          <a:extLst>
            <a:ext uri="{FF2B5EF4-FFF2-40B4-BE49-F238E27FC236}">
              <a16:creationId xmlns:a16="http://schemas.microsoft.com/office/drawing/2014/main" id="{7E716F10-08BB-4C58-B6F7-69F6F39DF4C0}"/>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118127</xdr:rowOff>
    </xdr:from>
    <xdr:ext cx="405111" cy="259045"/>
    <xdr:sp macro="" textlink="">
      <xdr:nvSpPr>
        <xdr:cNvPr id="793" name="n_1mainValue【公民館】&#10;有形固定資産減価償却率">
          <a:extLst>
            <a:ext uri="{FF2B5EF4-FFF2-40B4-BE49-F238E27FC236}">
              <a16:creationId xmlns:a16="http://schemas.microsoft.com/office/drawing/2014/main" id="{9B1D4551-411F-412E-B4EE-D062FC495395}"/>
            </a:ext>
          </a:extLst>
        </xdr:cNvPr>
        <xdr:cNvSpPr txBox="1"/>
      </xdr:nvSpPr>
      <xdr:spPr>
        <a:xfrm>
          <a:off x="152660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96900</xdr:rowOff>
    </xdr:from>
    <xdr:ext cx="405111" cy="259045"/>
    <xdr:sp macro="" textlink="">
      <xdr:nvSpPr>
        <xdr:cNvPr id="794" name="n_2mainValue【公民館】&#10;有形固定資産減価償却率">
          <a:extLst>
            <a:ext uri="{FF2B5EF4-FFF2-40B4-BE49-F238E27FC236}">
              <a16:creationId xmlns:a16="http://schemas.microsoft.com/office/drawing/2014/main" id="{E670A33F-6652-4D83-AAF2-B6787657255D}"/>
            </a:ext>
          </a:extLst>
        </xdr:cNvPr>
        <xdr:cNvSpPr txBox="1"/>
      </xdr:nvSpPr>
      <xdr:spPr>
        <a:xfrm>
          <a:off x="14389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56078</xdr:rowOff>
    </xdr:from>
    <xdr:ext cx="405111" cy="259045"/>
    <xdr:sp macro="" textlink="">
      <xdr:nvSpPr>
        <xdr:cNvPr id="795" name="n_3mainValue【公民館】&#10;有形固定資産減価償却率">
          <a:extLst>
            <a:ext uri="{FF2B5EF4-FFF2-40B4-BE49-F238E27FC236}">
              <a16:creationId xmlns:a16="http://schemas.microsoft.com/office/drawing/2014/main" id="{9C449178-A25E-49C1-BDCB-CE7579F513B6}"/>
            </a:ext>
          </a:extLst>
        </xdr:cNvPr>
        <xdr:cNvSpPr txBox="1"/>
      </xdr:nvSpPr>
      <xdr:spPr>
        <a:xfrm>
          <a:off x="13500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51179</xdr:rowOff>
    </xdr:from>
    <xdr:ext cx="405111" cy="259045"/>
    <xdr:sp macro="" textlink="">
      <xdr:nvSpPr>
        <xdr:cNvPr id="796" name="n_4mainValue【公民館】&#10;有形固定資産減価償却率">
          <a:extLst>
            <a:ext uri="{FF2B5EF4-FFF2-40B4-BE49-F238E27FC236}">
              <a16:creationId xmlns:a16="http://schemas.microsoft.com/office/drawing/2014/main" id="{68BA1000-0118-45CB-A0EC-1E75510A37C2}"/>
            </a:ext>
          </a:extLst>
        </xdr:cNvPr>
        <xdr:cNvSpPr txBox="1"/>
      </xdr:nvSpPr>
      <xdr:spPr>
        <a:xfrm>
          <a:off x="12611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F07D6815-A739-488A-B9A3-E27258E6506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3DC3D652-87EA-4B6D-ADE2-F852D50251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4728FC0B-D132-48AF-B5FA-01F74C800DA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EF74685F-777C-44AF-B702-1C4C3292E04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56ACB5F4-5B79-4D3E-9212-923A5DCD377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61D37643-89B3-45D1-8D2B-062380B68A9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7165F38A-55C4-4861-AB04-4DFA518EF38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73682519-4C28-4AD9-8F3C-86F5807CBB9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DC63093-132A-4851-8EA4-16E3D0B0358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20120766-C94C-4ED3-9F0F-3419A43BBA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F852325E-1CAB-40D2-B06E-BCA433AE771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67F30300-6BF4-4CE6-AF96-EF4F41ACB87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E00380DB-73BD-42A7-ABC8-6A3549904DA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15FB9B9F-926F-4F83-A200-9C7EE38B5B2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C94DD8F2-B2BF-4D1B-AE1B-E7E2AA3B681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2" name="テキスト ボックス 811">
          <a:extLst>
            <a:ext uri="{FF2B5EF4-FFF2-40B4-BE49-F238E27FC236}">
              <a16:creationId xmlns:a16="http://schemas.microsoft.com/office/drawing/2014/main" id="{5069EE8D-07D6-4158-86DA-E52BC984AC37}"/>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4A10B1E3-1CDD-41CF-8474-B2146887F21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4" name="テキスト ボックス 813">
          <a:extLst>
            <a:ext uri="{FF2B5EF4-FFF2-40B4-BE49-F238E27FC236}">
              <a16:creationId xmlns:a16="http://schemas.microsoft.com/office/drawing/2014/main" id="{AC4CA66A-EEDD-4678-A7DA-24454800467E}"/>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1ECB6D23-B2F7-4F65-8D01-4593D59B70A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6" name="テキスト ボックス 815">
          <a:extLst>
            <a:ext uri="{FF2B5EF4-FFF2-40B4-BE49-F238E27FC236}">
              <a16:creationId xmlns:a16="http://schemas.microsoft.com/office/drawing/2014/main" id="{95ABB4F8-E9D7-483C-A52B-02A011C49135}"/>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77C194B1-3555-4A73-A43A-DCE3F0E8EED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F906FA5E-289A-415E-A109-7EFED7A9C91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52ECF05F-454A-4738-A208-A8B9D7B7DD6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20" name="直線コネクタ 819">
          <a:extLst>
            <a:ext uri="{FF2B5EF4-FFF2-40B4-BE49-F238E27FC236}">
              <a16:creationId xmlns:a16="http://schemas.microsoft.com/office/drawing/2014/main" id="{6925C9C0-C6A7-42C2-A250-E690BE6C8277}"/>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21" name="【公民館】&#10;一人当たり面積最小値テキスト">
          <a:extLst>
            <a:ext uri="{FF2B5EF4-FFF2-40B4-BE49-F238E27FC236}">
              <a16:creationId xmlns:a16="http://schemas.microsoft.com/office/drawing/2014/main" id="{51ED93F3-EF1B-4D53-A802-7EE852FB65C7}"/>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22" name="直線コネクタ 821">
          <a:extLst>
            <a:ext uri="{FF2B5EF4-FFF2-40B4-BE49-F238E27FC236}">
              <a16:creationId xmlns:a16="http://schemas.microsoft.com/office/drawing/2014/main" id="{A75D451D-555A-4866-88D4-FD25FA97A235}"/>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23" name="【公民館】&#10;一人当たり面積最大値テキスト">
          <a:extLst>
            <a:ext uri="{FF2B5EF4-FFF2-40B4-BE49-F238E27FC236}">
              <a16:creationId xmlns:a16="http://schemas.microsoft.com/office/drawing/2014/main" id="{C775EF6A-653E-43D0-BE45-7F7380AD4DF9}"/>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24" name="直線コネクタ 823">
          <a:extLst>
            <a:ext uri="{FF2B5EF4-FFF2-40B4-BE49-F238E27FC236}">
              <a16:creationId xmlns:a16="http://schemas.microsoft.com/office/drawing/2014/main" id="{DEB2BDA2-28A9-4FFC-9724-B75A1D48C8CF}"/>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825" name="【公民館】&#10;一人当たり面積平均値テキスト">
          <a:extLst>
            <a:ext uri="{FF2B5EF4-FFF2-40B4-BE49-F238E27FC236}">
              <a16:creationId xmlns:a16="http://schemas.microsoft.com/office/drawing/2014/main" id="{DB0C8290-CC15-4C56-B5FD-322436FF6280}"/>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6" name="フローチャート: 判断 825">
          <a:extLst>
            <a:ext uri="{FF2B5EF4-FFF2-40B4-BE49-F238E27FC236}">
              <a16:creationId xmlns:a16="http://schemas.microsoft.com/office/drawing/2014/main" id="{5ED98125-C359-42B2-990F-DDF9CD8FB95F}"/>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7" name="フローチャート: 判断 826">
          <a:extLst>
            <a:ext uri="{FF2B5EF4-FFF2-40B4-BE49-F238E27FC236}">
              <a16:creationId xmlns:a16="http://schemas.microsoft.com/office/drawing/2014/main" id="{2C69A993-FA25-46F8-9D13-12BB0A6FDD5A}"/>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28" name="フローチャート: 判断 827">
          <a:extLst>
            <a:ext uri="{FF2B5EF4-FFF2-40B4-BE49-F238E27FC236}">
              <a16:creationId xmlns:a16="http://schemas.microsoft.com/office/drawing/2014/main" id="{424928A4-A2E9-4F6B-842A-7227C8F7897E}"/>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9" name="フローチャート: 判断 828">
          <a:extLst>
            <a:ext uri="{FF2B5EF4-FFF2-40B4-BE49-F238E27FC236}">
              <a16:creationId xmlns:a16="http://schemas.microsoft.com/office/drawing/2014/main" id="{E22D8AF0-6A01-4896-BBA9-9E318D13DBB3}"/>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30" name="フローチャート: 判断 829">
          <a:extLst>
            <a:ext uri="{FF2B5EF4-FFF2-40B4-BE49-F238E27FC236}">
              <a16:creationId xmlns:a16="http://schemas.microsoft.com/office/drawing/2014/main" id="{D2940BD7-704D-48C0-B9C8-44668A574E67}"/>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5356BA82-F529-49E4-9AC8-0E4F5AAC90A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3459093B-19AD-417A-A5BC-1299675ADCC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28BE4968-3610-44C6-9D63-8C0B33A030D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7E14854-BF66-473A-8B06-66518F9307C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3B8D5485-3BAB-43B9-8B1D-AD4AE3F1AA5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95656</xdr:rowOff>
    </xdr:from>
    <xdr:to>
      <xdr:col>116</xdr:col>
      <xdr:colOff>114300</xdr:colOff>
      <xdr:row>109</xdr:row>
      <xdr:rowOff>25806</xdr:rowOff>
    </xdr:to>
    <xdr:sp macro="" textlink="">
      <xdr:nvSpPr>
        <xdr:cNvPr id="836" name="楕円 835">
          <a:extLst>
            <a:ext uri="{FF2B5EF4-FFF2-40B4-BE49-F238E27FC236}">
              <a16:creationId xmlns:a16="http://schemas.microsoft.com/office/drawing/2014/main" id="{89AEA075-3078-49C2-8D97-2A31AED9195A}"/>
            </a:ext>
          </a:extLst>
        </xdr:cNvPr>
        <xdr:cNvSpPr/>
      </xdr:nvSpPr>
      <xdr:spPr>
        <a:xfrm>
          <a:off x="22110700" y="186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10583</xdr:rowOff>
    </xdr:from>
    <xdr:ext cx="469744" cy="259045"/>
    <xdr:sp macro="" textlink="">
      <xdr:nvSpPr>
        <xdr:cNvPr id="837" name="【公民館】&#10;一人当たり面積該当値テキスト">
          <a:extLst>
            <a:ext uri="{FF2B5EF4-FFF2-40B4-BE49-F238E27FC236}">
              <a16:creationId xmlns:a16="http://schemas.microsoft.com/office/drawing/2014/main" id="{A5A51A3B-6874-4A03-A4D8-8CB50A1A54FA}"/>
            </a:ext>
          </a:extLst>
        </xdr:cNvPr>
        <xdr:cNvSpPr txBox="1"/>
      </xdr:nvSpPr>
      <xdr:spPr>
        <a:xfrm>
          <a:off x="22199600" y="1852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93371</xdr:rowOff>
    </xdr:from>
    <xdr:to>
      <xdr:col>112</xdr:col>
      <xdr:colOff>38100</xdr:colOff>
      <xdr:row>109</xdr:row>
      <xdr:rowOff>23521</xdr:rowOff>
    </xdr:to>
    <xdr:sp macro="" textlink="">
      <xdr:nvSpPr>
        <xdr:cNvPr id="838" name="楕円 837">
          <a:extLst>
            <a:ext uri="{FF2B5EF4-FFF2-40B4-BE49-F238E27FC236}">
              <a16:creationId xmlns:a16="http://schemas.microsoft.com/office/drawing/2014/main" id="{14F2D19C-A909-495B-82C1-8C43E8DD1B29}"/>
            </a:ext>
          </a:extLst>
        </xdr:cNvPr>
        <xdr:cNvSpPr/>
      </xdr:nvSpPr>
      <xdr:spPr>
        <a:xfrm>
          <a:off x="21272500" y="186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144171</xdr:rowOff>
    </xdr:from>
    <xdr:to>
      <xdr:col>116</xdr:col>
      <xdr:colOff>63500</xdr:colOff>
      <xdr:row>108</xdr:row>
      <xdr:rowOff>146456</xdr:rowOff>
    </xdr:to>
    <xdr:cxnSp macro="">
      <xdr:nvCxnSpPr>
        <xdr:cNvPr id="839" name="直線コネクタ 838">
          <a:extLst>
            <a:ext uri="{FF2B5EF4-FFF2-40B4-BE49-F238E27FC236}">
              <a16:creationId xmlns:a16="http://schemas.microsoft.com/office/drawing/2014/main" id="{ECB20B9C-5A55-4F6A-BCB8-0875C8F23B43}"/>
            </a:ext>
          </a:extLst>
        </xdr:cNvPr>
        <xdr:cNvCxnSpPr/>
      </xdr:nvCxnSpPr>
      <xdr:spPr>
        <a:xfrm>
          <a:off x="21323300" y="1866077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93447</xdr:rowOff>
    </xdr:from>
    <xdr:to>
      <xdr:col>107</xdr:col>
      <xdr:colOff>101600</xdr:colOff>
      <xdr:row>109</xdr:row>
      <xdr:rowOff>23597</xdr:rowOff>
    </xdr:to>
    <xdr:sp macro="" textlink="">
      <xdr:nvSpPr>
        <xdr:cNvPr id="840" name="楕円 839">
          <a:extLst>
            <a:ext uri="{FF2B5EF4-FFF2-40B4-BE49-F238E27FC236}">
              <a16:creationId xmlns:a16="http://schemas.microsoft.com/office/drawing/2014/main" id="{12001A3D-D8B8-4D29-91D0-488C48E7E57F}"/>
            </a:ext>
          </a:extLst>
        </xdr:cNvPr>
        <xdr:cNvSpPr/>
      </xdr:nvSpPr>
      <xdr:spPr>
        <a:xfrm>
          <a:off x="20383500" y="186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144171</xdr:rowOff>
    </xdr:from>
    <xdr:to>
      <xdr:col>111</xdr:col>
      <xdr:colOff>177800</xdr:colOff>
      <xdr:row>108</xdr:row>
      <xdr:rowOff>144247</xdr:rowOff>
    </xdr:to>
    <xdr:cxnSp macro="">
      <xdr:nvCxnSpPr>
        <xdr:cNvPr id="841" name="直線コネクタ 840">
          <a:extLst>
            <a:ext uri="{FF2B5EF4-FFF2-40B4-BE49-F238E27FC236}">
              <a16:creationId xmlns:a16="http://schemas.microsoft.com/office/drawing/2014/main" id="{139901D6-9A25-4E3B-98C5-791731817225}"/>
            </a:ext>
          </a:extLst>
        </xdr:cNvPr>
        <xdr:cNvCxnSpPr/>
      </xdr:nvCxnSpPr>
      <xdr:spPr>
        <a:xfrm flipV="1">
          <a:off x="20434300" y="186607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80263</xdr:rowOff>
    </xdr:from>
    <xdr:to>
      <xdr:col>102</xdr:col>
      <xdr:colOff>165100</xdr:colOff>
      <xdr:row>109</xdr:row>
      <xdr:rowOff>10413</xdr:rowOff>
    </xdr:to>
    <xdr:sp macro="" textlink="">
      <xdr:nvSpPr>
        <xdr:cNvPr id="842" name="楕円 841">
          <a:extLst>
            <a:ext uri="{FF2B5EF4-FFF2-40B4-BE49-F238E27FC236}">
              <a16:creationId xmlns:a16="http://schemas.microsoft.com/office/drawing/2014/main" id="{8DA93324-F74A-450B-B979-90D9F2DD1618}"/>
            </a:ext>
          </a:extLst>
        </xdr:cNvPr>
        <xdr:cNvSpPr/>
      </xdr:nvSpPr>
      <xdr:spPr>
        <a:xfrm>
          <a:off x="19494500" y="18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131063</xdr:rowOff>
    </xdr:from>
    <xdr:to>
      <xdr:col>107</xdr:col>
      <xdr:colOff>50800</xdr:colOff>
      <xdr:row>108</xdr:row>
      <xdr:rowOff>144247</xdr:rowOff>
    </xdr:to>
    <xdr:cxnSp macro="">
      <xdr:nvCxnSpPr>
        <xdr:cNvPr id="843" name="直線コネクタ 842">
          <a:extLst>
            <a:ext uri="{FF2B5EF4-FFF2-40B4-BE49-F238E27FC236}">
              <a16:creationId xmlns:a16="http://schemas.microsoft.com/office/drawing/2014/main" id="{5FEAF652-FC2E-4664-B3D4-3C7A4CF88688}"/>
            </a:ext>
          </a:extLst>
        </xdr:cNvPr>
        <xdr:cNvCxnSpPr/>
      </xdr:nvCxnSpPr>
      <xdr:spPr>
        <a:xfrm>
          <a:off x="19545300" y="18647663"/>
          <a:ext cx="889000" cy="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80341</xdr:rowOff>
    </xdr:from>
    <xdr:to>
      <xdr:col>98</xdr:col>
      <xdr:colOff>38100</xdr:colOff>
      <xdr:row>109</xdr:row>
      <xdr:rowOff>10491</xdr:rowOff>
    </xdr:to>
    <xdr:sp macro="" textlink="">
      <xdr:nvSpPr>
        <xdr:cNvPr id="844" name="楕円 843">
          <a:extLst>
            <a:ext uri="{FF2B5EF4-FFF2-40B4-BE49-F238E27FC236}">
              <a16:creationId xmlns:a16="http://schemas.microsoft.com/office/drawing/2014/main" id="{19D0A4BE-EDF0-41CA-B36D-D1B10D096E1F}"/>
            </a:ext>
          </a:extLst>
        </xdr:cNvPr>
        <xdr:cNvSpPr/>
      </xdr:nvSpPr>
      <xdr:spPr>
        <a:xfrm>
          <a:off x="18605500" y="185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131063</xdr:rowOff>
    </xdr:from>
    <xdr:to>
      <xdr:col>102</xdr:col>
      <xdr:colOff>114300</xdr:colOff>
      <xdr:row>108</xdr:row>
      <xdr:rowOff>131141</xdr:rowOff>
    </xdr:to>
    <xdr:cxnSp macro="">
      <xdr:nvCxnSpPr>
        <xdr:cNvPr id="845" name="直線コネクタ 844">
          <a:extLst>
            <a:ext uri="{FF2B5EF4-FFF2-40B4-BE49-F238E27FC236}">
              <a16:creationId xmlns:a16="http://schemas.microsoft.com/office/drawing/2014/main" id="{F1709649-FAE3-4BFD-A9E9-487B32EB0C4E}"/>
            </a:ext>
          </a:extLst>
        </xdr:cNvPr>
        <xdr:cNvCxnSpPr/>
      </xdr:nvCxnSpPr>
      <xdr:spPr>
        <a:xfrm flipV="1">
          <a:off x="18656300" y="18647663"/>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846" name="n_1aveValue【公民館】&#10;一人当たり面積">
          <a:extLst>
            <a:ext uri="{FF2B5EF4-FFF2-40B4-BE49-F238E27FC236}">
              <a16:creationId xmlns:a16="http://schemas.microsoft.com/office/drawing/2014/main" id="{054E494A-EC4E-4470-A6B1-BF8632755D30}"/>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847" name="n_2aveValue【公民館】&#10;一人当たり面積">
          <a:extLst>
            <a:ext uri="{FF2B5EF4-FFF2-40B4-BE49-F238E27FC236}">
              <a16:creationId xmlns:a16="http://schemas.microsoft.com/office/drawing/2014/main" id="{362853EB-A6C5-45B5-8EFF-9752352EC5C2}"/>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848" name="n_3aveValue【公民館】&#10;一人当たり面積">
          <a:extLst>
            <a:ext uri="{FF2B5EF4-FFF2-40B4-BE49-F238E27FC236}">
              <a16:creationId xmlns:a16="http://schemas.microsoft.com/office/drawing/2014/main" id="{E4524406-DBCB-43E1-9BAE-2054DE98A89C}"/>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849" name="n_4aveValue【公民館】&#10;一人当たり面積">
          <a:extLst>
            <a:ext uri="{FF2B5EF4-FFF2-40B4-BE49-F238E27FC236}">
              <a16:creationId xmlns:a16="http://schemas.microsoft.com/office/drawing/2014/main" id="{19DC31E9-B448-4E10-8109-178707A5CB8E}"/>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14648</xdr:rowOff>
    </xdr:from>
    <xdr:ext cx="469744" cy="259045"/>
    <xdr:sp macro="" textlink="">
      <xdr:nvSpPr>
        <xdr:cNvPr id="850" name="n_1mainValue【公民館】&#10;一人当たり面積">
          <a:extLst>
            <a:ext uri="{FF2B5EF4-FFF2-40B4-BE49-F238E27FC236}">
              <a16:creationId xmlns:a16="http://schemas.microsoft.com/office/drawing/2014/main" id="{5C76763E-7BD5-4F0C-84AC-D443A654B5BD}"/>
            </a:ext>
          </a:extLst>
        </xdr:cNvPr>
        <xdr:cNvSpPr txBox="1"/>
      </xdr:nvSpPr>
      <xdr:spPr>
        <a:xfrm>
          <a:off x="21075727" y="1870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14724</xdr:rowOff>
    </xdr:from>
    <xdr:ext cx="469744" cy="259045"/>
    <xdr:sp macro="" textlink="">
      <xdr:nvSpPr>
        <xdr:cNvPr id="851" name="n_2mainValue【公民館】&#10;一人当たり面積">
          <a:extLst>
            <a:ext uri="{FF2B5EF4-FFF2-40B4-BE49-F238E27FC236}">
              <a16:creationId xmlns:a16="http://schemas.microsoft.com/office/drawing/2014/main" id="{33AEB65E-C373-4508-8A22-3C9A9B0B3F09}"/>
            </a:ext>
          </a:extLst>
        </xdr:cNvPr>
        <xdr:cNvSpPr txBox="1"/>
      </xdr:nvSpPr>
      <xdr:spPr>
        <a:xfrm>
          <a:off x="20199427" y="1870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1540</xdr:rowOff>
    </xdr:from>
    <xdr:ext cx="469744" cy="259045"/>
    <xdr:sp macro="" textlink="">
      <xdr:nvSpPr>
        <xdr:cNvPr id="852" name="n_3mainValue【公民館】&#10;一人当たり面積">
          <a:extLst>
            <a:ext uri="{FF2B5EF4-FFF2-40B4-BE49-F238E27FC236}">
              <a16:creationId xmlns:a16="http://schemas.microsoft.com/office/drawing/2014/main" id="{EBC45BA0-7597-4380-B24D-36A1858D105E}"/>
            </a:ext>
          </a:extLst>
        </xdr:cNvPr>
        <xdr:cNvSpPr txBox="1"/>
      </xdr:nvSpPr>
      <xdr:spPr>
        <a:xfrm>
          <a:off x="19310427" y="1868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1618</xdr:rowOff>
    </xdr:from>
    <xdr:ext cx="469744" cy="259045"/>
    <xdr:sp macro="" textlink="">
      <xdr:nvSpPr>
        <xdr:cNvPr id="853" name="n_4mainValue【公民館】&#10;一人当たり面積">
          <a:extLst>
            <a:ext uri="{FF2B5EF4-FFF2-40B4-BE49-F238E27FC236}">
              <a16:creationId xmlns:a16="http://schemas.microsoft.com/office/drawing/2014/main" id="{D76F61B8-0C89-4647-A506-1EB7E59F0E0E}"/>
            </a:ext>
          </a:extLst>
        </xdr:cNvPr>
        <xdr:cNvSpPr txBox="1"/>
      </xdr:nvSpPr>
      <xdr:spPr>
        <a:xfrm>
          <a:off x="18421427" y="186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61E28DC3-66F3-42E3-94CD-2AD12A8FA01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CEE5268C-55C2-435F-B52E-07B1F4C6B17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E6EE8B2-B7E9-4937-8836-DF90CD17B36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下條村では、公営住宅法に基づいて整備した公営住宅が少く老朽化していたため、平成５年度から平成２０年度にかけて、若者定住促進に向けた村営住宅の整備行ったが、その村営住宅も建設から２０年以上経過するものもあり、計画的な</a:t>
          </a:r>
          <a:r>
            <a:rPr lang="ja-JP" altLang="en-US" sz="1100">
              <a:solidFill>
                <a:schemeClr val="dk1"/>
              </a:solidFill>
              <a:effectLst/>
              <a:latin typeface="+mn-lt"/>
              <a:ea typeface="+mn-ea"/>
              <a:cs typeface="+mn-cs"/>
            </a:rPr>
            <a:t>大規模改修</a:t>
          </a:r>
          <a:r>
            <a:rPr lang="ja-JP" altLang="ja-JP" sz="1100">
              <a:solidFill>
                <a:schemeClr val="dk1"/>
              </a:solidFill>
              <a:effectLst/>
              <a:latin typeface="+mn-lt"/>
              <a:ea typeface="+mn-ea"/>
              <a:cs typeface="+mn-cs"/>
            </a:rPr>
            <a:t>が必要となってきている。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また、福祉施設、文化ホール、スポーツ施設等、様々な施設整備を行ってきた結果、有形固定資産減価償却率も類似団体の平均値を超えるものも見受けられるが、概ね必要とされる施設整備が行えている。</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今後は長期にわたり、道路利用者等が安全・安心に通行できるよう、道路の長寿命化及び施設などの中長期的な維持管理・更新等に係るトータルコストの縮減や予算の平準化を図れるよう計画・実行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CE409A6-17CC-4F16-82BF-AA7AE7E8F25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023ECBA-E544-458A-8DBD-8DE00A7B2A6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0645775-365E-45BE-8D5A-AD998340FC4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D4A04EF-9C1E-4A71-95A6-852C659E547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2650A8B-571F-4647-925D-B4091A53E91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FF6539-D9A9-49C1-9CB7-0B18C4FF75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A12818-8ABA-45FF-A6BC-058383DD5C7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A7BF946-CDEE-4A0F-A92E-7723608918A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B1F49E3-3A65-4758-AC8C-E8F1ACAFB9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FA8720-BE64-448F-A891-BD87F4F3149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3,564
38.12
3,635,390
3,117,284
448,025
1,900,755
799,163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71DF2DF-E465-4CC4-88D7-BAA0B196BD7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4C9285-60DF-4908-B1D3-F7ACEBCE303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F92D078-DBBB-4120-8174-41315FCB4D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FC9B35B-3A01-4A3A-AD55-CAB794F49F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5A4C117-4232-4564-AB58-AF3EDFEF13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06885DA-F7EA-459B-8A83-0EB5462CD2B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DE4C129-9E2F-431C-B19F-9FE4FBC09F7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22F3040-A0C5-4A7C-B94C-51A318FAA97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A83605A-C6E0-4B3D-9AE9-F41A9E51879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CBBDC0F-4456-41E3-A66F-9F02E6A35ED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1E9E32D-CA1B-4D64-9225-F268D746B20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4644D98-9516-4224-B1F4-2F795FBE8A1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4CBC11-EF20-4478-A2B9-D648BC7F8F4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83414E3-95CF-4A5C-BA35-F4E3687E96B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7F1935-FCFB-4639-BF3B-887FF84514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3048A5D-7C8E-4662-A76A-423C54A39AC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4BF981A-FAA3-48F6-B68B-9D9FD9F33AD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1F3456-FC16-48D1-B3A0-72546005CF4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F0B6603-CF68-4D3C-9379-2277D029D54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A447B08-5711-43FD-AA30-ED1024B6EF0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C40885B-3B82-4DF3-A0DF-C6A6ABDE2DF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74FD00A-EFB2-45A1-A70A-67EC95642DA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559995A-BE9A-4797-8CC9-2ABA86B853B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EF111C7-5B6D-4B72-9E45-2432BDBB298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7961363-D8EA-4A3F-B66B-B90301BEE9E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C870E4C-0D20-478D-BE00-B63EF350F3C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7CC2DAD-03FC-411B-81FA-CB5C98F5DC4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B35F864-B4A4-4B5B-A7DB-2413FBB15E6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6C0DF26-BBB2-44D9-8FE3-8082AC767BF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F171990-7C62-4EB4-8C6F-C5BCDB103E1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AC0FB59-B6A6-470A-8835-25D1960DE91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4E8B22B-3FA0-424F-8A48-0D825AB8C02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88EFA3A-B3BC-41C2-8F32-E6FD569E279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F583FDB-DCB8-4FDF-BE03-1501C613170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86E5B2C-E0C7-4A4A-B657-71806BCAA44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535D325-5A0A-4652-A5FD-C94DE585B8F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4397D93-66C2-4665-91E7-C17AE7DD10E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05ACCA2-CB2B-4647-8BBB-5519C4C233B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BE9224C-1EE5-4E2D-B766-B0101773EE1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1BC0265-9EE5-460D-BFB8-0B8F068A721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F4DF320-783A-467A-BD5C-FC2A5208F44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3AFBAE74-A8A2-4EC2-8D54-2401438AF378}"/>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909A065-AB51-4221-B625-900C41FF525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EDDB2F2C-3A04-49FF-889E-40A250AA670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D5B3A99E-4D73-4966-A569-BC35829C5BB4}"/>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CA8C3AD1-EE58-4BE1-BE93-06B6B57A0DED}"/>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92E0EE3F-A243-4673-8585-FAF20358402A}"/>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569FC39-304F-4C1F-879B-7781A551AA26}"/>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95D1161A-6139-4624-B572-9724D3A2D8F7}"/>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26687</xdr:rowOff>
    </xdr:from>
    <xdr:ext cx="405111" cy="259045"/>
    <xdr:sp macro="" textlink="">
      <xdr:nvSpPr>
        <xdr:cNvPr id="61" name="【図書館】&#10;有形固定資産減価償却率平均値テキスト">
          <a:extLst>
            <a:ext uri="{FF2B5EF4-FFF2-40B4-BE49-F238E27FC236}">
              <a16:creationId xmlns:a16="http://schemas.microsoft.com/office/drawing/2014/main" id="{3F59E142-A520-4A39-BB08-80E5E9EBC513}"/>
            </a:ext>
          </a:extLst>
        </xdr:cNvPr>
        <xdr:cNvSpPr txBox="1"/>
      </xdr:nvSpPr>
      <xdr:spPr>
        <a:xfrm>
          <a:off x="46736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a:extLst>
            <a:ext uri="{FF2B5EF4-FFF2-40B4-BE49-F238E27FC236}">
              <a16:creationId xmlns:a16="http://schemas.microsoft.com/office/drawing/2014/main" id="{626D7F4B-F87E-421D-8FF1-D515826645F3}"/>
            </a:ext>
          </a:extLst>
        </xdr:cNvPr>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a:extLst>
            <a:ext uri="{FF2B5EF4-FFF2-40B4-BE49-F238E27FC236}">
              <a16:creationId xmlns:a16="http://schemas.microsoft.com/office/drawing/2014/main" id="{1935447B-A105-43D5-BAA7-345254EEFAA5}"/>
            </a:ext>
          </a:extLst>
        </xdr:cNvPr>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a:extLst>
            <a:ext uri="{FF2B5EF4-FFF2-40B4-BE49-F238E27FC236}">
              <a16:creationId xmlns:a16="http://schemas.microsoft.com/office/drawing/2014/main" id="{9FF810A1-34FE-4F2C-836F-11AC21C59214}"/>
            </a:ext>
          </a:extLst>
        </xdr:cNvPr>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a:extLst>
            <a:ext uri="{FF2B5EF4-FFF2-40B4-BE49-F238E27FC236}">
              <a16:creationId xmlns:a16="http://schemas.microsoft.com/office/drawing/2014/main" id="{4E0FAB9E-6108-4298-9656-15502BC8DF03}"/>
            </a:ext>
          </a:extLst>
        </xdr:cNvPr>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a:extLst>
            <a:ext uri="{FF2B5EF4-FFF2-40B4-BE49-F238E27FC236}">
              <a16:creationId xmlns:a16="http://schemas.microsoft.com/office/drawing/2014/main" id="{6BC65838-90E5-474E-B750-9A550AFFA5AA}"/>
            </a:ext>
          </a:extLst>
        </xdr:cNvPr>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2C66A78-5619-4E49-8967-8054765E783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4053B8F-D27D-4CD5-A5B8-747D885083D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6268BD0-F8B8-4F37-AE9A-E1EF2F541E3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772C087-2CEC-4B12-A64C-B665DDB9BC8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B312272-5E99-48DC-B637-C746C39833E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72" name="楕円 71">
          <a:extLst>
            <a:ext uri="{FF2B5EF4-FFF2-40B4-BE49-F238E27FC236}">
              <a16:creationId xmlns:a16="http://schemas.microsoft.com/office/drawing/2014/main" id="{8E6DB55F-D64B-41D3-908D-28D2208602BB}"/>
            </a:ext>
          </a:extLst>
        </xdr:cNvPr>
        <xdr:cNvSpPr/>
      </xdr:nvSpPr>
      <xdr:spPr>
        <a:xfrm>
          <a:off x="45847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153687</xdr:rowOff>
    </xdr:from>
    <xdr:ext cx="405111" cy="259045"/>
    <xdr:sp macro="" textlink="">
      <xdr:nvSpPr>
        <xdr:cNvPr id="73" name="【図書館】&#10;有形固定資産減価償却率該当値テキスト">
          <a:extLst>
            <a:ext uri="{FF2B5EF4-FFF2-40B4-BE49-F238E27FC236}">
              <a16:creationId xmlns:a16="http://schemas.microsoft.com/office/drawing/2014/main" id="{F83AB663-240F-4EE9-B633-622567CA9BB4}"/>
            </a:ext>
          </a:extLst>
        </xdr:cNvPr>
        <xdr:cNvSpPr txBox="1"/>
      </xdr:nvSpPr>
      <xdr:spPr>
        <a:xfrm>
          <a:off x="4673600" y="6325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149860</xdr:rowOff>
    </xdr:from>
    <xdr:to>
      <xdr:col>20</xdr:col>
      <xdr:colOff>38100</xdr:colOff>
      <xdr:row>37</xdr:row>
      <xdr:rowOff>80010</xdr:rowOff>
    </xdr:to>
    <xdr:sp macro="" textlink="">
      <xdr:nvSpPr>
        <xdr:cNvPr id="74" name="楕円 73">
          <a:extLst>
            <a:ext uri="{FF2B5EF4-FFF2-40B4-BE49-F238E27FC236}">
              <a16:creationId xmlns:a16="http://schemas.microsoft.com/office/drawing/2014/main" id="{6F0B36E1-3932-4A96-A603-E8548FBF801F}"/>
            </a:ext>
          </a:extLst>
        </xdr:cNvPr>
        <xdr:cNvSpPr/>
      </xdr:nvSpPr>
      <xdr:spPr>
        <a:xfrm>
          <a:off x="3746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29210</xdr:rowOff>
    </xdr:from>
    <xdr:to>
      <xdr:col>24</xdr:col>
      <xdr:colOff>63500</xdr:colOff>
      <xdr:row>37</xdr:row>
      <xdr:rowOff>54610</xdr:rowOff>
    </xdr:to>
    <xdr:cxnSp macro="">
      <xdr:nvCxnSpPr>
        <xdr:cNvPr id="75" name="直線コネクタ 74">
          <a:extLst>
            <a:ext uri="{FF2B5EF4-FFF2-40B4-BE49-F238E27FC236}">
              <a16:creationId xmlns:a16="http://schemas.microsoft.com/office/drawing/2014/main" id="{85A03205-8819-4033-AE68-C42E41E71672}"/>
            </a:ext>
          </a:extLst>
        </xdr:cNvPr>
        <xdr:cNvCxnSpPr/>
      </xdr:nvCxnSpPr>
      <xdr:spPr>
        <a:xfrm>
          <a:off x="3797300" y="637286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127000</xdr:rowOff>
    </xdr:from>
    <xdr:to>
      <xdr:col>15</xdr:col>
      <xdr:colOff>101600</xdr:colOff>
      <xdr:row>37</xdr:row>
      <xdr:rowOff>57150</xdr:rowOff>
    </xdr:to>
    <xdr:sp macro="" textlink="">
      <xdr:nvSpPr>
        <xdr:cNvPr id="76" name="楕円 75">
          <a:extLst>
            <a:ext uri="{FF2B5EF4-FFF2-40B4-BE49-F238E27FC236}">
              <a16:creationId xmlns:a16="http://schemas.microsoft.com/office/drawing/2014/main" id="{2DB1BDA9-D6E5-4BD6-A247-AB59801F54CE}"/>
            </a:ext>
          </a:extLst>
        </xdr:cNvPr>
        <xdr:cNvSpPr/>
      </xdr:nvSpPr>
      <xdr:spPr>
        <a:xfrm>
          <a:off x="2857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6350</xdr:rowOff>
    </xdr:from>
    <xdr:to>
      <xdr:col>19</xdr:col>
      <xdr:colOff>177800</xdr:colOff>
      <xdr:row>37</xdr:row>
      <xdr:rowOff>29210</xdr:rowOff>
    </xdr:to>
    <xdr:cxnSp macro="">
      <xdr:nvCxnSpPr>
        <xdr:cNvPr id="77" name="直線コネクタ 76">
          <a:extLst>
            <a:ext uri="{FF2B5EF4-FFF2-40B4-BE49-F238E27FC236}">
              <a16:creationId xmlns:a16="http://schemas.microsoft.com/office/drawing/2014/main" id="{B212C58D-7672-4E5C-A103-FB8C51DE92A2}"/>
            </a:ext>
          </a:extLst>
        </xdr:cNvPr>
        <xdr:cNvCxnSpPr/>
      </xdr:nvCxnSpPr>
      <xdr:spPr>
        <a:xfrm>
          <a:off x="2908300" y="6350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81280</xdr:rowOff>
    </xdr:from>
    <xdr:to>
      <xdr:col>10</xdr:col>
      <xdr:colOff>165100</xdr:colOff>
      <xdr:row>37</xdr:row>
      <xdr:rowOff>11430</xdr:rowOff>
    </xdr:to>
    <xdr:sp macro="" textlink="">
      <xdr:nvSpPr>
        <xdr:cNvPr id="78" name="楕円 77">
          <a:extLst>
            <a:ext uri="{FF2B5EF4-FFF2-40B4-BE49-F238E27FC236}">
              <a16:creationId xmlns:a16="http://schemas.microsoft.com/office/drawing/2014/main" id="{74D1E741-905E-490A-ADD7-71F37166167E}"/>
            </a:ext>
          </a:extLst>
        </xdr:cNvPr>
        <xdr:cNvSpPr/>
      </xdr:nvSpPr>
      <xdr:spPr>
        <a:xfrm>
          <a:off x="1968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132080</xdr:rowOff>
    </xdr:from>
    <xdr:to>
      <xdr:col>15</xdr:col>
      <xdr:colOff>50800</xdr:colOff>
      <xdr:row>37</xdr:row>
      <xdr:rowOff>6350</xdr:rowOff>
    </xdr:to>
    <xdr:cxnSp macro="">
      <xdr:nvCxnSpPr>
        <xdr:cNvPr id="79" name="直線コネクタ 78">
          <a:extLst>
            <a:ext uri="{FF2B5EF4-FFF2-40B4-BE49-F238E27FC236}">
              <a16:creationId xmlns:a16="http://schemas.microsoft.com/office/drawing/2014/main" id="{2604B874-3633-4B0D-AD46-BB6CC765F352}"/>
            </a:ext>
          </a:extLst>
        </xdr:cNvPr>
        <xdr:cNvCxnSpPr/>
      </xdr:nvCxnSpPr>
      <xdr:spPr>
        <a:xfrm>
          <a:off x="2019300" y="6304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76200</xdr:rowOff>
    </xdr:from>
    <xdr:to>
      <xdr:col>6</xdr:col>
      <xdr:colOff>38100</xdr:colOff>
      <xdr:row>37</xdr:row>
      <xdr:rowOff>6350</xdr:rowOff>
    </xdr:to>
    <xdr:sp macro="" textlink="">
      <xdr:nvSpPr>
        <xdr:cNvPr id="80" name="楕円 79">
          <a:extLst>
            <a:ext uri="{FF2B5EF4-FFF2-40B4-BE49-F238E27FC236}">
              <a16:creationId xmlns:a16="http://schemas.microsoft.com/office/drawing/2014/main" id="{D7468D92-7BB7-4A83-90C1-D8263001FEEF}"/>
            </a:ext>
          </a:extLst>
        </xdr:cNvPr>
        <xdr:cNvSpPr/>
      </xdr:nvSpPr>
      <xdr:spPr>
        <a:xfrm>
          <a:off x="1079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127000</xdr:rowOff>
    </xdr:from>
    <xdr:to>
      <xdr:col>10</xdr:col>
      <xdr:colOff>114300</xdr:colOff>
      <xdr:row>36</xdr:row>
      <xdr:rowOff>132080</xdr:rowOff>
    </xdr:to>
    <xdr:cxnSp macro="">
      <xdr:nvCxnSpPr>
        <xdr:cNvPr id="81" name="直線コネクタ 80">
          <a:extLst>
            <a:ext uri="{FF2B5EF4-FFF2-40B4-BE49-F238E27FC236}">
              <a16:creationId xmlns:a16="http://schemas.microsoft.com/office/drawing/2014/main" id="{D2F7A1D7-1683-49A3-AAB0-72CFF3E77460}"/>
            </a:ext>
          </a:extLst>
        </xdr:cNvPr>
        <xdr:cNvCxnSpPr/>
      </xdr:nvCxnSpPr>
      <xdr:spPr>
        <a:xfrm>
          <a:off x="1130300" y="62992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82" name="n_1aveValue【図書館】&#10;有形固定資産減価償却率">
          <a:extLst>
            <a:ext uri="{FF2B5EF4-FFF2-40B4-BE49-F238E27FC236}">
              <a16:creationId xmlns:a16="http://schemas.microsoft.com/office/drawing/2014/main" id="{C569DE02-1EC9-4660-A26E-B35BADF45EE2}"/>
            </a:ext>
          </a:extLst>
        </xdr:cNvPr>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3" name="n_2aveValue【図書館】&#10;有形固定資産減価償却率">
          <a:extLst>
            <a:ext uri="{FF2B5EF4-FFF2-40B4-BE49-F238E27FC236}">
              <a16:creationId xmlns:a16="http://schemas.microsoft.com/office/drawing/2014/main" id="{0C6A32C4-C624-494F-A5AA-37F21E42EF05}"/>
            </a:ext>
          </a:extLst>
        </xdr:cNvPr>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144797</xdr:rowOff>
    </xdr:from>
    <xdr:ext cx="405111" cy="259045"/>
    <xdr:sp macro="" textlink="">
      <xdr:nvSpPr>
        <xdr:cNvPr id="84" name="n_3aveValue【図書館】&#10;有形固定資産減価償却率">
          <a:extLst>
            <a:ext uri="{FF2B5EF4-FFF2-40B4-BE49-F238E27FC236}">
              <a16:creationId xmlns:a16="http://schemas.microsoft.com/office/drawing/2014/main" id="{E84ADE8D-896E-4101-8C10-B2A12BA52DCE}"/>
            </a:ext>
          </a:extLst>
        </xdr:cNvPr>
        <xdr:cNvSpPr txBox="1"/>
      </xdr:nvSpPr>
      <xdr:spPr>
        <a:xfrm>
          <a:off x="1816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113047</xdr:rowOff>
    </xdr:from>
    <xdr:ext cx="405111" cy="259045"/>
    <xdr:sp macro="" textlink="">
      <xdr:nvSpPr>
        <xdr:cNvPr id="85" name="n_4aveValue【図書館】&#10;有形固定資産減価償却率">
          <a:extLst>
            <a:ext uri="{FF2B5EF4-FFF2-40B4-BE49-F238E27FC236}">
              <a16:creationId xmlns:a16="http://schemas.microsoft.com/office/drawing/2014/main" id="{5BB810B9-B815-4840-95CF-536FE3CDFE65}"/>
            </a:ext>
          </a:extLst>
        </xdr:cNvPr>
        <xdr:cNvSpPr txBox="1"/>
      </xdr:nvSpPr>
      <xdr:spPr>
        <a:xfrm>
          <a:off x="927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71137</xdr:rowOff>
    </xdr:from>
    <xdr:ext cx="405111" cy="259045"/>
    <xdr:sp macro="" textlink="">
      <xdr:nvSpPr>
        <xdr:cNvPr id="86" name="n_1mainValue【図書館】&#10;有形固定資産減価償却率">
          <a:extLst>
            <a:ext uri="{FF2B5EF4-FFF2-40B4-BE49-F238E27FC236}">
              <a16:creationId xmlns:a16="http://schemas.microsoft.com/office/drawing/2014/main" id="{88C84607-F880-4FCD-9A80-695134DF0BF0}"/>
            </a:ext>
          </a:extLst>
        </xdr:cNvPr>
        <xdr:cNvSpPr txBox="1"/>
      </xdr:nvSpPr>
      <xdr:spPr>
        <a:xfrm>
          <a:off x="3582044" y="641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48277</xdr:rowOff>
    </xdr:from>
    <xdr:ext cx="405111" cy="259045"/>
    <xdr:sp macro="" textlink="">
      <xdr:nvSpPr>
        <xdr:cNvPr id="87" name="n_2mainValue【図書館】&#10;有形固定資産減価償却率">
          <a:extLst>
            <a:ext uri="{FF2B5EF4-FFF2-40B4-BE49-F238E27FC236}">
              <a16:creationId xmlns:a16="http://schemas.microsoft.com/office/drawing/2014/main" id="{53D4DD15-4B90-4F2F-95FA-6D593B25A248}"/>
            </a:ext>
          </a:extLst>
        </xdr:cNvPr>
        <xdr:cNvSpPr txBox="1"/>
      </xdr:nvSpPr>
      <xdr:spPr>
        <a:xfrm>
          <a:off x="2705744"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2557</xdr:rowOff>
    </xdr:from>
    <xdr:ext cx="405111" cy="259045"/>
    <xdr:sp macro="" textlink="">
      <xdr:nvSpPr>
        <xdr:cNvPr id="88" name="n_3mainValue【図書館】&#10;有形固定資産減価償却率">
          <a:extLst>
            <a:ext uri="{FF2B5EF4-FFF2-40B4-BE49-F238E27FC236}">
              <a16:creationId xmlns:a16="http://schemas.microsoft.com/office/drawing/2014/main" id="{259B26F5-2CE6-43BC-9DC1-C7DCB117A8D3}"/>
            </a:ext>
          </a:extLst>
        </xdr:cNvPr>
        <xdr:cNvSpPr txBox="1"/>
      </xdr:nvSpPr>
      <xdr:spPr>
        <a:xfrm>
          <a:off x="1816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168927</xdr:rowOff>
    </xdr:from>
    <xdr:ext cx="405111" cy="259045"/>
    <xdr:sp macro="" textlink="">
      <xdr:nvSpPr>
        <xdr:cNvPr id="89" name="n_4mainValue【図書館】&#10;有形固定資産減価償却率">
          <a:extLst>
            <a:ext uri="{FF2B5EF4-FFF2-40B4-BE49-F238E27FC236}">
              <a16:creationId xmlns:a16="http://schemas.microsoft.com/office/drawing/2014/main" id="{B7F4B015-1636-4986-9B0D-1B1D3E9A2979}"/>
            </a:ext>
          </a:extLst>
        </xdr:cNvPr>
        <xdr:cNvSpPr txBox="1"/>
      </xdr:nvSpPr>
      <xdr:spPr>
        <a:xfrm>
          <a:off x="927744"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6AEACA5D-6F68-4E7D-89C5-A0D59BB6370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A0EA67F1-40C1-4C28-B0DA-3BBBC79879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67F163D9-5AA5-4566-8ACC-FC42BDDF32A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16C455AB-5FDE-4186-827F-4B10FEC6278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B99D5C33-A010-4B76-8121-B399C92FB3F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A278D0A8-09E2-419A-B489-B2C53492BBD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67AB11A-7CF6-4BAA-8A6F-D97A7F9CA91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4218EBE6-0A4C-443A-9EE1-8C1DF016302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671D970D-BCA9-48C7-86D6-EEFD48DBB49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E3D5D853-1E9C-4847-9AE8-CBAA4669880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ACDF520D-D1D4-4F19-AB38-EC656948DD3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06624679-9AD4-435C-94C3-BF9062FA936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183CCF9B-9247-4242-B8D4-2AD7F01DFF3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3AE0DCAB-5A35-424D-86AC-924C8545488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2F970BE4-7FED-4C56-8274-C1D69A8A8A2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F31FEF61-743A-4100-963A-E3E716801AF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9AE1939C-89F5-4D1D-9A0A-F5600A8D0E2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FB495BB0-4ADD-4043-B72E-CA59ACABE27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8869D888-911C-441C-8126-EC8A4A41697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6D0C9BD2-C6A4-4C7B-8987-B75815AEB06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7FBCAAC0-DAD4-4E96-A736-7B365C9D75A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a:extLst>
            <a:ext uri="{FF2B5EF4-FFF2-40B4-BE49-F238E27FC236}">
              <a16:creationId xmlns:a16="http://schemas.microsoft.com/office/drawing/2014/main" id="{61FAE9FE-A810-426A-9610-F2D127F0B701}"/>
            </a:ext>
          </a:extLst>
        </xdr:cNvPr>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a:extLst>
            <a:ext uri="{FF2B5EF4-FFF2-40B4-BE49-F238E27FC236}">
              <a16:creationId xmlns:a16="http://schemas.microsoft.com/office/drawing/2014/main" id="{00E84FF3-5CA1-40D5-824F-DA1ADD3EB5F5}"/>
            </a:ext>
          </a:extLst>
        </xdr:cNvPr>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a:extLst>
            <a:ext uri="{FF2B5EF4-FFF2-40B4-BE49-F238E27FC236}">
              <a16:creationId xmlns:a16="http://schemas.microsoft.com/office/drawing/2014/main" id="{50181ABE-E1B2-4CEB-8F08-E75A74E23A00}"/>
            </a:ext>
          </a:extLst>
        </xdr:cNvPr>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a:extLst>
            <a:ext uri="{FF2B5EF4-FFF2-40B4-BE49-F238E27FC236}">
              <a16:creationId xmlns:a16="http://schemas.microsoft.com/office/drawing/2014/main" id="{734EED10-1FBE-4988-BB7B-57472149A3E7}"/>
            </a:ext>
          </a:extLst>
        </xdr:cNvPr>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a:extLst>
            <a:ext uri="{FF2B5EF4-FFF2-40B4-BE49-F238E27FC236}">
              <a16:creationId xmlns:a16="http://schemas.microsoft.com/office/drawing/2014/main" id="{8D7C36AF-95E3-4ED0-B106-B41FE3C7A552}"/>
            </a:ext>
          </a:extLst>
        </xdr:cNvPr>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111269</xdr:rowOff>
    </xdr:from>
    <xdr:ext cx="469744" cy="259045"/>
    <xdr:sp macro="" textlink="">
      <xdr:nvSpPr>
        <xdr:cNvPr id="116" name="【図書館】&#10;一人当たり面積平均値テキスト">
          <a:extLst>
            <a:ext uri="{FF2B5EF4-FFF2-40B4-BE49-F238E27FC236}">
              <a16:creationId xmlns:a16="http://schemas.microsoft.com/office/drawing/2014/main" id="{490390B4-E028-4DEA-8B65-24E4C85A29CF}"/>
            </a:ext>
          </a:extLst>
        </xdr:cNvPr>
        <xdr:cNvSpPr txBox="1"/>
      </xdr:nvSpPr>
      <xdr:spPr>
        <a:xfrm>
          <a:off x="10515600" y="6626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a:extLst>
            <a:ext uri="{FF2B5EF4-FFF2-40B4-BE49-F238E27FC236}">
              <a16:creationId xmlns:a16="http://schemas.microsoft.com/office/drawing/2014/main" id="{F1A1483A-63CA-4365-B378-7C0BE042B840}"/>
            </a:ext>
          </a:extLst>
        </xdr:cNvPr>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a:extLst>
            <a:ext uri="{FF2B5EF4-FFF2-40B4-BE49-F238E27FC236}">
              <a16:creationId xmlns:a16="http://schemas.microsoft.com/office/drawing/2014/main" id="{B26D201D-4B2E-4311-BD29-6D671986CD30}"/>
            </a:ext>
          </a:extLst>
        </xdr:cNvPr>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a:extLst>
            <a:ext uri="{FF2B5EF4-FFF2-40B4-BE49-F238E27FC236}">
              <a16:creationId xmlns:a16="http://schemas.microsoft.com/office/drawing/2014/main" id="{BD2FA4E3-A4FD-4929-8195-C8841EA7ACE7}"/>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a:extLst>
            <a:ext uri="{FF2B5EF4-FFF2-40B4-BE49-F238E27FC236}">
              <a16:creationId xmlns:a16="http://schemas.microsoft.com/office/drawing/2014/main" id="{D8FE070F-8E56-4E16-AB6C-284CD8E66D77}"/>
            </a:ext>
          </a:extLst>
        </xdr:cNvPr>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a:extLst>
            <a:ext uri="{FF2B5EF4-FFF2-40B4-BE49-F238E27FC236}">
              <a16:creationId xmlns:a16="http://schemas.microsoft.com/office/drawing/2014/main" id="{8E78E45E-F463-4C13-BC9E-B3458D7D501B}"/>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C256330-4940-4A04-BC25-326DF5691A6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55FCA8B-6503-4C99-8DD8-C2E84415108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D0F589F-9EC1-466B-A96E-A707727D28B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A173C22-AB89-416F-8D48-75AB092409B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2606908-0ECC-43A0-A201-1DA64105725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130556</xdr:rowOff>
    </xdr:from>
    <xdr:to>
      <xdr:col>55</xdr:col>
      <xdr:colOff>50800</xdr:colOff>
      <xdr:row>38</xdr:row>
      <xdr:rowOff>60706</xdr:rowOff>
    </xdr:to>
    <xdr:sp macro="" textlink="">
      <xdr:nvSpPr>
        <xdr:cNvPr id="127" name="楕円 126">
          <a:extLst>
            <a:ext uri="{FF2B5EF4-FFF2-40B4-BE49-F238E27FC236}">
              <a16:creationId xmlns:a16="http://schemas.microsoft.com/office/drawing/2014/main" id="{2AEA1F42-36EA-4497-A41C-556BE62F49F7}"/>
            </a:ext>
          </a:extLst>
        </xdr:cNvPr>
        <xdr:cNvSpPr/>
      </xdr:nvSpPr>
      <xdr:spPr>
        <a:xfrm>
          <a:off x="10426700" y="64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153433</xdr:rowOff>
    </xdr:from>
    <xdr:ext cx="469744" cy="259045"/>
    <xdr:sp macro="" textlink="">
      <xdr:nvSpPr>
        <xdr:cNvPr id="128" name="【図書館】&#10;一人当たり面積該当値テキスト">
          <a:extLst>
            <a:ext uri="{FF2B5EF4-FFF2-40B4-BE49-F238E27FC236}">
              <a16:creationId xmlns:a16="http://schemas.microsoft.com/office/drawing/2014/main" id="{2D63D244-CF28-427D-970D-93878FDF4590}"/>
            </a:ext>
          </a:extLst>
        </xdr:cNvPr>
        <xdr:cNvSpPr txBox="1"/>
      </xdr:nvSpPr>
      <xdr:spPr>
        <a:xfrm>
          <a:off x="10515600"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144272</xdr:rowOff>
    </xdr:from>
    <xdr:to>
      <xdr:col>50</xdr:col>
      <xdr:colOff>165100</xdr:colOff>
      <xdr:row>38</xdr:row>
      <xdr:rowOff>74422</xdr:rowOff>
    </xdr:to>
    <xdr:sp macro="" textlink="">
      <xdr:nvSpPr>
        <xdr:cNvPr id="129" name="楕円 128">
          <a:extLst>
            <a:ext uri="{FF2B5EF4-FFF2-40B4-BE49-F238E27FC236}">
              <a16:creationId xmlns:a16="http://schemas.microsoft.com/office/drawing/2014/main" id="{F4728047-595A-4070-A740-BF3E2D4D38C4}"/>
            </a:ext>
          </a:extLst>
        </xdr:cNvPr>
        <xdr:cNvSpPr/>
      </xdr:nvSpPr>
      <xdr:spPr>
        <a:xfrm>
          <a:off x="9588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9906</xdr:rowOff>
    </xdr:from>
    <xdr:to>
      <xdr:col>55</xdr:col>
      <xdr:colOff>0</xdr:colOff>
      <xdr:row>38</xdr:row>
      <xdr:rowOff>23622</xdr:rowOff>
    </xdr:to>
    <xdr:cxnSp macro="">
      <xdr:nvCxnSpPr>
        <xdr:cNvPr id="130" name="直線コネクタ 129">
          <a:extLst>
            <a:ext uri="{FF2B5EF4-FFF2-40B4-BE49-F238E27FC236}">
              <a16:creationId xmlns:a16="http://schemas.microsoft.com/office/drawing/2014/main" id="{85894E9C-33D1-44DE-A445-F1D0CC7FA89E}"/>
            </a:ext>
          </a:extLst>
        </xdr:cNvPr>
        <xdr:cNvCxnSpPr/>
      </xdr:nvCxnSpPr>
      <xdr:spPr>
        <a:xfrm flipV="1">
          <a:off x="9639300" y="652500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31" name="楕円 130">
          <a:extLst>
            <a:ext uri="{FF2B5EF4-FFF2-40B4-BE49-F238E27FC236}">
              <a16:creationId xmlns:a16="http://schemas.microsoft.com/office/drawing/2014/main" id="{4F776075-1524-413C-8DFE-4611BFA58173}"/>
            </a:ext>
          </a:extLst>
        </xdr:cNvPr>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23622</xdr:rowOff>
    </xdr:from>
    <xdr:to>
      <xdr:col>50</xdr:col>
      <xdr:colOff>114300</xdr:colOff>
      <xdr:row>38</xdr:row>
      <xdr:rowOff>30480</xdr:rowOff>
    </xdr:to>
    <xdr:cxnSp macro="">
      <xdr:nvCxnSpPr>
        <xdr:cNvPr id="132" name="直線コネクタ 131">
          <a:extLst>
            <a:ext uri="{FF2B5EF4-FFF2-40B4-BE49-F238E27FC236}">
              <a16:creationId xmlns:a16="http://schemas.microsoft.com/office/drawing/2014/main" id="{74A2175E-4CCA-400C-B8CD-4B67C2DFA866}"/>
            </a:ext>
          </a:extLst>
        </xdr:cNvPr>
        <xdr:cNvCxnSpPr/>
      </xdr:nvCxnSpPr>
      <xdr:spPr>
        <a:xfrm flipV="1">
          <a:off x="8750300" y="65387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157988</xdr:rowOff>
    </xdr:from>
    <xdr:to>
      <xdr:col>41</xdr:col>
      <xdr:colOff>101600</xdr:colOff>
      <xdr:row>38</xdr:row>
      <xdr:rowOff>88138</xdr:rowOff>
    </xdr:to>
    <xdr:sp macro="" textlink="">
      <xdr:nvSpPr>
        <xdr:cNvPr id="133" name="楕円 132">
          <a:extLst>
            <a:ext uri="{FF2B5EF4-FFF2-40B4-BE49-F238E27FC236}">
              <a16:creationId xmlns:a16="http://schemas.microsoft.com/office/drawing/2014/main" id="{D2FB2C39-FA58-4745-999D-E46D58732A40}"/>
            </a:ext>
          </a:extLst>
        </xdr:cNvPr>
        <xdr:cNvSpPr/>
      </xdr:nvSpPr>
      <xdr:spPr>
        <a:xfrm>
          <a:off x="7810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30480</xdr:rowOff>
    </xdr:from>
    <xdr:to>
      <xdr:col>45</xdr:col>
      <xdr:colOff>177800</xdr:colOff>
      <xdr:row>38</xdr:row>
      <xdr:rowOff>37338</xdr:rowOff>
    </xdr:to>
    <xdr:cxnSp macro="">
      <xdr:nvCxnSpPr>
        <xdr:cNvPr id="134" name="直線コネクタ 133">
          <a:extLst>
            <a:ext uri="{FF2B5EF4-FFF2-40B4-BE49-F238E27FC236}">
              <a16:creationId xmlns:a16="http://schemas.microsoft.com/office/drawing/2014/main" id="{580D7951-854A-4FA6-82B9-1A37E1B46F0D}"/>
            </a:ext>
          </a:extLst>
        </xdr:cNvPr>
        <xdr:cNvCxnSpPr/>
      </xdr:nvCxnSpPr>
      <xdr:spPr>
        <a:xfrm flipV="1">
          <a:off x="7861300" y="654558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162560</xdr:rowOff>
    </xdr:from>
    <xdr:to>
      <xdr:col>36</xdr:col>
      <xdr:colOff>165100</xdr:colOff>
      <xdr:row>38</xdr:row>
      <xdr:rowOff>92710</xdr:rowOff>
    </xdr:to>
    <xdr:sp macro="" textlink="">
      <xdr:nvSpPr>
        <xdr:cNvPr id="135" name="楕円 134">
          <a:extLst>
            <a:ext uri="{FF2B5EF4-FFF2-40B4-BE49-F238E27FC236}">
              <a16:creationId xmlns:a16="http://schemas.microsoft.com/office/drawing/2014/main" id="{0BE1894D-A6D8-4D71-870A-63A31C1C2A94}"/>
            </a:ext>
          </a:extLst>
        </xdr:cNvPr>
        <xdr:cNvSpPr/>
      </xdr:nvSpPr>
      <xdr:spPr>
        <a:xfrm>
          <a:off x="692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37338</xdr:rowOff>
    </xdr:from>
    <xdr:to>
      <xdr:col>41</xdr:col>
      <xdr:colOff>50800</xdr:colOff>
      <xdr:row>38</xdr:row>
      <xdr:rowOff>41910</xdr:rowOff>
    </xdr:to>
    <xdr:cxnSp macro="">
      <xdr:nvCxnSpPr>
        <xdr:cNvPr id="136" name="直線コネクタ 135">
          <a:extLst>
            <a:ext uri="{FF2B5EF4-FFF2-40B4-BE49-F238E27FC236}">
              <a16:creationId xmlns:a16="http://schemas.microsoft.com/office/drawing/2014/main" id="{B36E0C1B-2D7A-4B6A-9A3E-65B25F3077E5}"/>
            </a:ext>
          </a:extLst>
        </xdr:cNvPr>
        <xdr:cNvCxnSpPr/>
      </xdr:nvCxnSpPr>
      <xdr:spPr>
        <a:xfrm flipV="1">
          <a:off x="6972300" y="65524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17543</xdr:rowOff>
    </xdr:from>
    <xdr:ext cx="469744" cy="259045"/>
    <xdr:sp macro="" textlink="">
      <xdr:nvSpPr>
        <xdr:cNvPr id="137" name="n_1aveValue【図書館】&#10;一人当たり面積">
          <a:extLst>
            <a:ext uri="{FF2B5EF4-FFF2-40B4-BE49-F238E27FC236}">
              <a16:creationId xmlns:a16="http://schemas.microsoft.com/office/drawing/2014/main" id="{AC2A706C-EB50-41DD-BBF9-85AFEE2EB3F0}"/>
            </a:ext>
          </a:extLst>
        </xdr:cNvPr>
        <xdr:cNvSpPr txBox="1"/>
      </xdr:nvSpPr>
      <xdr:spPr>
        <a:xfrm>
          <a:off x="93917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38" name="n_2aveValue【図書館】&#10;一人当たり面積">
          <a:extLst>
            <a:ext uri="{FF2B5EF4-FFF2-40B4-BE49-F238E27FC236}">
              <a16:creationId xmlns:a16="http://schemas.microsoft.com/office/drawing/2014/main" id="{B595A156-EE78-430F-B145-75B4594FBB03}"/>
            </a:ext>
          </a:extLst>
        </xdr:cNvPr>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159275</xdr:rowOff>
    </xdr:from>
    <xdr:ext cx="469744" cy="259045"/>
    <xdr:sp macro="" textlink="">
      <xdr:nvSpPr>
        <xdr:cNvPr id="139" name="n_3aveValue【図書館】&#10;一人当たり面積">
          <a:extLst>
            <a:ext uri="{FF2B5EF4-FFF2-40B4-BE49-F238E27FC236}">
              <a16:creationId xmlns:a16="http://schemas.microsoft.com/office/drawing/2014/main" id="{3E0E121D-9171-4108-9830-23C393FEC8E2}"/>
            </a:ext>
          </a:extLst>
        </xdr:cNvPr>
        <xdr:cNvSpPr txBox="1"/>
      </xdr:nvSpPr>
      <xdr:spPr>
        <a:xfrm>
          <a:off x="7626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12971</xdr:rowOff>
    </xdr:from>
    <xdr:ext cx="469744" cy="259045"/>
    <xdr:sp macro="" textlink="">
      <xdr:nvSpPr>
        <xdr:cNvPr id="140" name="n_4aveValue【図書館】&#10;一人当たり面積">
          <a:extLst>
            <a:ext uri="{FF2B5EF4-FFF2-40B4-BE49-F238E27FC236}">
              <a16:creationId xmlns:a16="http://schemas.microsoft.com/office/drawing/2014/main" id="{0898ED46-018D-49A7-BFBF-40431297CC55}"/>
            </a:ext>
          </a:extLst>
        </xdr:cNvPr>
        <xdr:cNvSpPr txBox="1"/>
      </xdr:nvSpPr>
      <xdr:spPr>
        <a:xfrm>
          <a:off x="67374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90949</xdr:rowOff>
    </xdr:from>
    <xdr:ext cx="469744" cy="259045"/>
    <xdr:sp macro="" textlink="">
      <xdr:nvSpPr>
        <xdr:cNvPr id="141" name="n_1mainValue【図書館】&#10;一人当たり面積">
          <a:extLst>
            <a:ext uri="{FF2B5EF4-FFF2-40B4-BE49-F238E27FC236}">
              <a16:creationId xmlns:a16="http://schemas.microsoft.com/office/drawing/2014/main" id="{EB287321-77C5-4510-A0CD-174F707241CC}"/>
            </a:ext>
          </a:extLst>
        </xdr:cNvPr>
        <xdr:cNvSpPr txBox="1"/>
      </xdr:nvSpPr>
      <xdr:spPr>
        <a:xfrm>
          <a:off x="9391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42" name="n_2mainValue【図書館】&#10;一人当たり面積">
          <a:extLst>
            <a:ext uri="{FF2B5EF4-FFF2-40B4-BE49-F238E27FC236}">
              <a16:creationId xmlns:a16="http://schemas.microsoft.com/office/drawing/2014/main" id="{72E6B309-329A-4FC6-8122-44B9B41F909A}"/>
            </a:ext>
          </a:extLst>
        </xdr:cNvPr>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104665</xdr:rowOff>
    </xdr:from>
    <xdr:ext cx="469744" cy="259045"/>
    <xdr:sp macro="" textlink="">
      <xdr:nvSpPr>
        <xdr:cNvPr id="143" name="n_3mainValue【図書館】&#10;一人当たり面積">
          <a:extLst>
            <a:ext uri="{FF2B5EF4-FFF2-40B4-BE49-F238E27FC236}">
              <a16:creationId xmlns:a16="http://schemas.microsoft.com/office/drawing/2014/main" id="{6CA09717-272D-4FFA-BDE2-590DF9023D9E}"/>
            </a:ext>
          </a:extLst>
        </xdr:cNvPr>
        <xdr:cNvSpPr txBox="1"/>
      </xdr:nvSpPr>
      <xdr:spPr>
        <a:xfrm>
          <a:off x="7626427"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109237</xdr:rowOff>
    </xdr:from>
    <xdr:ext cx="469744" cy="259045"/>
    <xdr:sp macro="" textlink="">
      <xdr:nvSpPr>
        <xdr:cNvPr id="144" name="n_4mainValue【図書館】&#10;一人当たり面積">
          <a:extLst>
            <a:ext uri="{FF2B5EF4-FFF2-40B4-BE49-F238E27FC236}">
              <a16:creationId xmlns:a16="http://schemas.microsoft.com/office/drawing/2014/main" id="{5863EFDF-2CAE-4255-A290-47FC6A2510E1}"/>
            </a:ext>
          </a:extLst>
        </xdr:cNvPr>
        <xdr:cNvSpPr txBox="1"/>
      </xdr:nvSpPr>
      <xdr:spPr>
        <a:xfrm>
          <a:off x="6737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8D29523E-1CE9-4F34-B0B5-542A2856438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344D74AD-51BF-4D2C-AAEA-FD318ED278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B8961092-40F8-4BDA-8464-9E2ECC6A79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F4EB5C17-BEB9-4D1A-A0F5-345AF1E0EC5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9B77C9B-EEA7-4485-BB1D-27569C2F5AC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FC1BF7EC-1293-4DA5-BAE3-25129B2396D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45F9B207-6511-4500-BA86-18A5B02D554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F7E452E9-9F2B-4B47-B84E-D97761E755D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F1238AFF-266F-4EE3-B9BD-110A0756DA3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FA79EACA-6FAA-45DE-9025-26C947B4C36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D6BB604D-AAD7-4C83-AAD3-B9244C1C41C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75BFA062-56C6-47FA-89CB-D48FBE31C9C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D8B20762-33CF-46D2-82E7-66FD24B5461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8A300E92-C621-4EA4-9E03-75B20E49F36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1F43387-9956-4D8D-A573-EAFA7C8B271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7E08A517-BA9B-4D13-9123-87FF021370D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13002D9-1F48-403F-A2A0-B4E8276F156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F06C26A2-33A5-4EA1-A176-7973A1B2469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FA051BC9-C675-43C9-A76D-694ED2F744A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F6D3D46B-9B65-4C05-9D1B-3DDB7E06C1C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4EF1F8D9-38C4-499E-8852-607AA8DB811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6F1E8E6A-BCBB-4A1C-BE07-43DECCBCEE8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EED1449-F0AA-44AE-9129-17719E79934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25EDB3AD-0339-4887-99C6-DEFC92449BF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AC8B7ECC-9476-4F20-9B4D-4EB7BE793511}"/>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061680E6-68B2-4494-A00D-A9EA414AE9D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E8918AAC-4E57-4205-9CB1-F6DE24FC3B1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A5F199C2-3E78-403A-ABB4-43AAC110956D}"/>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a:extLst>
            <a:ext uri="{FF2B5EF4-FFF2-40B4-BE49-F238E27FC236}">
              <a16:creationId xmlns:a16="http://schemas.microsoft.com/office/drawing/2014/main" id="{04A2F5A7-E826-4793-AFE3-12F998F16B4C}"/>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78D5D3CD-C127-406F-AADA-ECFC4EADFE9D}"/>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a:extLst>
            <a:ext uri="{FF2B5EF4-FFF2-40B4-BE49-F238E27FC236}">
              <a16:creationId xmlns:a16="http://schemas.microsoft.com/office/drawing/2014/main" id="{DA5CD134-3198-41FF-B2B6-179BD1507359}"/>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a:extLst>
            <a:ext uri="{FF2B5EF4-FFF2-40B4-BE49-F238E27FC236}">
              <a16:creationId xmlns:a16="http://schemas.microsoft.com/office/drawing/2014/main" id="{4F9D837B-FE3B-4811-A473-BC822E2A1B87}"/>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7" name="フローチャート: 判断 176">
          <a:extLst>
            <a:ext uri="{FF2B5EF4-FFF2-40B4-BE49-F238E27FC236}">
              <a16:creationId xmlns:a16="http://schemas.microsoft.com/office/drawing/2014/main" id="{5211648E-4FBC-4577-B515-A6C80F3F009C}"/>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8" name="フローチャート: 判断 177">
          <a:extLst>
            <a:ext uri="{FF2B5EF4-FFF2-40B4-BE49-F238E27FC236}">
              <a16:creationId xmlns:a16="http://schemas.microsoft.com/office/drawing/2014/main" id="{45285E24-4FBB-4436-82E5-DF5C4FAB28B6}"/>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9" name="フローチャート: 判断 178">
          <a:extLst>
            <a:ext uri="{FF2B5EF4-FFF2-40B4-BE49-F238E27FC236}">
              <a16:creationId xmlns:a16="http://schemas.microsoft.com/office/drawing/2014/main" id="{3983A6D0-11FC-4831-BE18-8BBFA1661AB7}"/>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35B4092-5D58-41FF-A1E4-F2E4AD18148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61AB3C6-3E2D-4CDF-9072-CC020BD43EA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732C2F7-684C-466F-BA49-1249B66B88C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5D0FC84-3A2B-452B-AC99-7B5E6E2A6A0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6B52D5B-329B-4F75-85DE-354D0C20F65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85" name="楕円 184">
          <a:extLst>
            <a:ext uri="{FF2B5EF4-FFF2-40B4-BE49-F238E27FC236}">
              <a16:creationId xmlns:a16="http://schemas.microsoft.com/office/drawing/2014/main" id="{C5F10E78-DA00-4A7A-9B89-5B2CFBA873C2}"/>
            </a:ext>
          </a:extLst>
        </xdr:cNvPr>
        <xdr:cNvSpPr/>
      </xdr:nvSpPr>
      <xdr:spPr>
        <a:xfrm>
          <a:off x="4584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170197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416FA721-5537-4E8E-A808-DFBB13EBD482}"/>
            </a:ext>
          </a:extLst>
        </xdr:cNvPr>
        <xdr:cNvSpPr txBox="1"/>
      </xdr:nvSpPr>
      <xdr:spPr>
        <a:xfrm>
          <a:off x="4673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87" name="楕円 186">
          <a:extLst>
            <a:ext uri="{FF2B5EF4-FFF2-40B4-BE49-F238E27FC236}">
              <a16:creationId xmlns:a16="http://schemas.microsoft.com/office/drawing/2014/main" id="{95D194D7-6029-4EA8-B6AE-C348C6C6D60A}"/>
            </a:ext>
          </a:extLst>
        </xdr:cNvPr>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26670</xdr:rowOff>
    </xdr:from>
    <xdr:to>
      <xdr:col>24</xdr:col>
      <xdr:colOff>63500</xdr:colOff>
      <xdr:row>59</xdr:row>
      <xdr:rowOff>95250</xdr:rowOff>
    </xdr:to>
    <xdr:cxnSp macro="">
      <xdr:nvCxnSpPr>
        <xdr:cNvPr id="188" name="直線コネクタ 187">
          <a:extLst>
            <a:ext uri="{FF2B5EF4-FFF2-40B4-BE49-F238E27FC236}">
              <a16:creationId xmlns:a16="http://schemas.microsoft.com/office/drawing/2014/main" id="{5A486661-9BEE-40EE-B0CB-F70BEBFEF446}"/>
            </a:ext>
          </a:extLst>
        </xdr:cNvPr>
        <xdr:cNvCxnSpPr/>
      </xdr:nvCxnSpPr>
      <xdr:spPr>
        <a:xfrm flipV="1">
          <a:off x="3797300" y="10142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xdr:rowOff>
    </xdr:from>
    <xdr:to>
      <xdr:col>15</xdr:col>
      <xdr:colOff>101600</xdr:colOff>
      <xdr:row>59</xdr:row>
      <xdr:rowOff>102235</xdr:rowOff>
    </xdr:to>
    <xdr:sp macro="" textlink="">
      <xdr:nvSpPr>
        <xdr:cNvPr id="189" name="楕円 188">
          <a:extLst>
            <a:ext uri="{FF2B5EF4-FFF2-40B4-BE49-F238E27FC236}">
              <a16:creationId xmlns:a16="http://schemas.microsoft.com/office/drawing/2014/main" id="{CA9BDE46-444C-4FF9-B091-8BD4ABA247B8}"/>
            </a:ext>
          </a:extLst>
        </xdr:cNvPr>
        <xdr:cNvSpPr/>
      </xdr:nvSpPr>
      <xdr:spPr>
        <a:xfrm>
          <a:off x="2857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51435</xdr:rowOff>
    </xdr:from>
    <xdr:to>
      <xdr:col>19</xdr:col>
      <xdr:colOff>177800</xdr:colOff>
      <xdr:row>59</xdr:row>
      <xdr:rowOff>95250</xdr:rowOff>
    </xdr:to>
    <xdr:cxnSp macro="">
      <xdr:nvCxnSpPr>
        <xdr:cNvPr id="190" name="直線コネクタ 189">
          <a:extLst>
            <a:ext uri="{FF2B5EF4-FFF2-40B4-BE49-F238E27FC236}">
              <a16:creationId xmlns:a16="http://schemas.microsoft.com/office/drawing/2014/main" id="{7861B304-FA55-4E7C-96CA-D550CAA5E090}"/>
            </a:ext>
          </a:extLst>
        </xdr:cNvPr>
        <xdr:cNvCxnSpPr/>
      </xdr:nvCxnSpPr>
      <xdr:spPr>
        <a:xfrm>
          <a:off x="2908300" y="101669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93980</xdr:rowOff>
    </xdr:from>
    <xdr:to>
      <xdr:col>10</xdr:col>
      <xdr:colOff>165100</xdr:colOff>
      <xdr:row>59</xdr:row>
      <xdr:rowOff>24130</xdr:rowOff>
    </xdr:to>
    <xdr:sp macro="" textlink="">
      <xdr:nvSpPr>
        <xdr:cNvPr id="191" name="楕円 190">
          <a:extLst>
            <a:ext uri="{FF2B5EF4-FFF2-40B4-BE49-F238E27FC236}">
              <a16:creationId xmlns:a16="http://schemas.microsoft.com/office/drawing/2014/main" id="{1B3BF798-E05B-4A18-8DB5-5F6AC4A355D1}"/>
            </a:ext>
          </a:extLst>
        </xdr:cNvPr>
        <xdr:cNvSpPr/>
      </xdr:nvSpPr>
      <xdr:spPr>
        <a:xfrm>
          <a:off x="1968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144780</xdr:rowOff>
    </xdr:from>
    <xdr:to>
      <xdr:col>15</xdr:col>
      <xdr:colOff>50800</xdr:colOff>
      <xdr:row>59</xdr:row>
      <xdr:rowOff>51435</xdr:rowOff>
    </xdr:to>
    <xdr:cxnSp macro="">
      <xdr:nvCxnSpPr>
        <xdr:cNvPr id="192" name="直線コネクタ 191">
          <a:extLst>
            <a:ext uri="{FF2B5EF4-FFF2-40B4-BE49-F238E27FC236}">
              <a16:creationId xmlns:a16="http://schemas.microsoft.com/office/drawing/2014/main" id="{241601FC-55CA-4815-86E1-36FA6ECAA480}"/>
            </a:ext>
          </a:extLst>
        </xdr:cNvPr>
        <xdr:cNvCxnSpPr/>
      </xdr:nvCxnSpPr>
      <xdr:spPr>
        <a:xfrm>
          <a:off x="2019300" y="1008888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82550</xdr:rowOff>
    </xdr:from>
    <xdr:to>
      <xdr:col>6</xdr:col>
      <xdr:colOff>38100</xdr:colOff>
      <xdr:row>59</xdr:row>
      <xdr:rowOff>12700</xdr:rowOff>
    </xdr:to>
    <xdr:sp macro="" textlink="">
      <xdr:nvSpPr>
        <xdr:cNvPr id="193" name="楕円 192">
          <a:extLst>
            <a:ext uri="{FF2B5EF4-FFF2-40B4-BE49-F238E27FC236}">
              <a16:creationId xmlns:a16="http://schemas.microsoft.com/office/drawing/2014/main" id="{9430993F-1D29-467F-A90A-4ED5C4C84E0B}"/>
            </a:ext>
          </a:extLst>
        </xdr:cNvPr>
        <xdr:cNvSpPr/>
      </xdr:nvSpPr>
      <xdr:spPr>
        <a:xfrm>
          <a:off x="1079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133350</xdr:rowOff>
    </xdr:from>
    <xdr:to>
      <xdr:col>10</xdr:col>
      <xdr:colOff>114300</xdr:colOff>
      <xdr:row>58</xdr:row>
      <xdr:rowOff>144780</xdr:rowOff>
    </xdr:to>
    <xdr:cxnSp macro="">
      <xdr:nvCxnSpPr>
        <xdr:cNvPr id="194" name="直線コネクタ 193">
          <a:extLst>
            <a:ext uri="{FF2B5EF4-FFF2-40B4-BE49-F238E27FC236}">
              <a16:creationId xmlns:a16="http://schemas.microsoft.com/office/drawing/2014/main" id="{1DC4451C-7174-4978-9361-2FD958C4E1A2}"/>
            </a:ext>
          </a:extLst>
        </xdr:cNvPr>
        <xdr:cNvCxnSpPr/>
      </xdr:nvCxnSpPr>
      <xdr:spPr>
        <a:xfrm>
          <a:off x="1130300" y="10077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195" name="n_1aveValue【体育館・プール】&#10;有形固定資産減価償却率">
          <a:extLst>
            <a:ext uri="{FF2B5EF4-FFF2-40B4-BE49-F238E27FC236}">
              <a16:creationId xmlns:a16="http://schemas.microsoft.com/office/drawing/2014/main" id="{8005D9B7-B7BC-45EC-BECC-78B092BDC2C3}"/>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96" name="n_2aveValue【体育館・プール】&#10;有形固定資産減価償却率">
          <a:extLst>
            <a:ext uri="{FF2B5EF4-FFF2-40B4-BE49-F238E27FC236}">
              <a16:creationId xmlns:a16="http://schemas.microsoft.com/office/drawing/2014/main" id="{87311474-4E57-4492-9989-ED63924A418F}"/>
            </a:ext>
          </a:extLst>
        </xdr:cNvPr>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97" name="n_3aveValue【体育館・プール】&#10;有形固定資産減価償却率">
          <a:extLst>
            <a:ext uri="{FF2B5EF4-FFF2-40B4-BE49-F238E27FC236}">
              <a16:creationId xmlns:a16="http://schemas.microsoft.com/office/drawing/2014/main" id="{088A6760-2C9A-4366-BDCF-552F6444167B}"/>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98" name="n_4aveValue【体育館・プール】&#10;有形固定資産減価償却率">
          <a:extLst>
            <a:ext uri="{FF2B5EF4-FFF2-40B4-BE49-F238E27FC236}">
              <a16:creationId xmlns:a16="http://schemas.microsoft.com/office/drawing/2014/main" id="{FDD8EEEB-A545-40D3-9C27-608D6F0E8B0C}"/>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162577</xdr:rowOff>
    </xdr:from>
    <xdr:ext cx="405111" cy="259045"/>
    <xdr:sp macro="" textlink="">
      <xdr:nvSpPr>
        <xdr:cNvPr id="199" name="n_1mainValue【体育館・プール】&#10;有形固定資産減価償却率">
          <a:extLst>
            <a:ext uri="{FF2B5EF4-FFF2-40B4-BE49-F238E27FC236}">
              <a16:creationId xmlns:a16="http://schemas.microsoft.com/office/drawing/2014/main" id="{90193839-B91A-4A81-B089-939C427D29AE}"/>
            </a:ext>
          </a:extLst>
        </xdr:cNvPr>
        <xdr:cNvSpPr txBox="1"/>
      </xdr:nvSpPr>
      <xdr:spPr>
        <a:xfrm>
          <a:off x="3582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118762</xdr:rowOff>
    </xdr:from>
    <xdr:ext cx="405111" cy="259045"/>
    <xdr:sp macro="" textlink="">
      <xdr:nvSpPr>
        <xdr:cNvPr id="200" name="n_2mainValue【体育館・プール】&#10;有形固定資産減価償却率">
          <a:extLst>
            <a:ext uri="{FF2B5EF4-FFF2-40B4-BE49-F238E27FC236}">
              <a16:creationId xmlns:a16="http://schemas.microsoft.com/office/drawing/2014/main" id="{F26D8AE5-2B88-4E38-AAC4-0144E6A74BC5}"/>
            </a:ext>
          </a:extLst>
        </xdr:cNvPr>
        <xdr:cNvSpPr txBox="1"/>
      </xdr:nvSpPr>
      <xdr:spPr>
        <a:xfrm>
          <a:off x="2705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40657</xdr:rowOff>
    </xdr:from>
    <xdr:ext cx="405111" cy="259045"/>
    <xdr:sp macro="" textlink="">
      <xdr:nvSpPr>
        <xdr:cNvPr id="201" name="n_3mainValue【体育館・プール】&#10;有形固定資産減価償却率">
          <a:extLst>
            <a:ext uri="{FF2B5EF4-FFF2-40B4-BE49-F238E27FC236}">
              <a16:creationId xmlns:a16="http://schemas.microsoft.com/office/drawing/2014/main" id="{88BC3357-615C-42D2-8AF6-BAE239F6AC39}"/>
            </a:ext>
          </a:extLst>
        </xdr:cNvPr>
        <xdr:cNvSpPr txBox="1"/>
      </xdr:nvSpPr>
      <xdr:spPr>
        <a:xfrm>
          <a:off x="1816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29227</xdr:rowOff>
    </xdr:from>
    <xdr:ext cx="405111" cy="259045"/>
    <xdr:sp macro="" textlink="">
      <xdr:nvSpPr>
        <xdr:cNvPr id="202" name="n_4mainValue【体育館・プール】&#10;有形固定資産減価償却率">
          <a:extLst>
            <a:ext uri="{FF2B5EF4-FFF2-40B4-BE49-F238E27FC236}">
              <a16:creationId xmlns:a16="http://schemas.microsoft.com/office/drawing/2014/main" id="{52ED841A-3CD5-4376-996E-49E1BFE18130}"/>
            </a:ext>
          </a:extLst>
        </xdr:cNvPr>
        <xdr:cNvSpPr txBox="1"/>
      </xdr:nvSpPr>
      <xdr:spPr>
        <a:xfrm>
          <a:off x="927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657742-A9E3-4B3C-A3CB-5A62BA821B2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D2568A0D-15AC-4DAC-9AEF-896F5D816A3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53D07EB3-D92D-414C-AD85-0E247DF8B7A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E8E2B757-57CE-48CD-9259-EBDF9820EA3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3BA74267-940D-4A12-85E2-6A3C6D84A3A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32CA8460-D382-4856-A451-B2E47529B86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C8AB1E54-D5A2-4433-87D6-8EE2FC1F2F9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FBE8C82-6B02-4BEB-8F5B-4DC0852A718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CB8E2123-B010-4FFA-825E-AFC604F86DC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905274F4-35A1-40B7-B0AB-64054743500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A665FECE-5D42-4CBE-A7C0-8D3D8D4600A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5C70D47A-85AD-4261-A9E9-5431A2EF3DE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6EE01475-A356-4B88-AD20-FF665980147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38E73979-4072-427D-9DE7-472DA727B2F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B34D0037-39A5-4B20-9685-F9C07303917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D81E80BC-3F50-415C-BFE5-23D5CF54D4D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5A5382D2-C63B-4806-B0D0-636C693106A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822E1845-78AC-4A3C-954E-4D56D499EFA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465495BB-BC63-4419-BACD-E8A5F8175AD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575BE6AB-327F-4AB8-B8CF-41B33F93036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9464062C-902C-4178-AA44-7A0AE7A5D78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1812C3B1-EC48-4D1D-A463-FB22AD2F122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144F4D4E-104A-43DC-8630-AAC25D7BA88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83585051-2543-48E3-B809-3C4FDDC9187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FBCF5A8B-D862-4594-9E10-6245525DAB4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a:extLst>
            <a:ext uri="{FF2B5EF4-FFF2-40B4-BE49-F238E27FC236}">
              <a16:creationId xmlns:a16="http://schemas.microsoft.com/office/drawing/2014/main" id="{7218B723-E394-4C7B-93FB-55FF62C5A5F5}"/>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a:extLst>
            <a:ext uri="{FF2B5EF4-FFF2-40B4-BE49-F238E27FC236}">
              <a16:creationId xmlns:a16="http://schemas.microsoft.com/office/drawing/2014/main" id="{85707167-4063-401C-8D81-8A3BD1EABBC3}"/>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a:extLst>
            <a:ext uri="{FF2B5EF4-FFF2-40B4-BE49-F238E27FC236}">
              <a16:creationId xmlns:a16="http://schemas.microsoft.com/office/drawing/2014/main" id="{3D2F4C09-56A5-454C-BA4A-28E3A9A3A0A5}"/>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a:extLst>
            <a:ext uri="{FF2B5EF4-FFF2-40B4-BE49-F238E27FC236}">
              <a16:creationId xmlns:a16="http://schemas.microsoft.com/office/drawing/2014/main" id="{40BF1DD9-EAFC-4C10-915D-E50A0F5346C9}"/>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a:extLst>
            <a:ext uri="{FF2B5EF4-FFF2-40B4-BE49-F238E27FC236}">
              <a16:creationId xmlns:a16="http://schemas.microsoft.com/office/drawing/2014/main" id="{0FE5E003-27E2-4ACE-893C-3E2C2BD20509}"/>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233" name="【体育館・プール】&#10;一人当たり面積平均値テキスト">
          <a:extLst>
            <a:ext uri="{FF2B5EF4-FFF2-40B4-BE49-F238E27FC236}">
              <a16:creationId xmlns:a16="http://schemas.microsoft.com/office/drawing/2014/main" id="{545AC935-66F5-4490-AF85-4BFE76355222}"/>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a:extLst>
            <a:ext uri="{FF2B5EF4-FFF2-40B4-BE49-F238E27FC236}">
              <a16:creationId xmlns:a16="http://schemas.microsoft.com/office/drawing/2014/main" id="{27DD74E6-7DB6-44F9-86C7-172DE32469F0}"/>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a:extLst>
            <a:ext uri="{FF2B5EF4-FFF2-40B4-BE49-F238E27FC236}">
              <a16:creationId xmlns:a16="http://schemas.microsoft.com/office/drawing/2014/main" id="{6AE0D335-5EA3-4DB3-AB93-93B28871A8A8}"/>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36" name="フローチャート: 判断 235">
          <a:extLst>
            <a:ext uri="{FF2B5EF4-FFF2-40B4-BE49-F238E27FC236}">
              <a16:creationId xmlns:a16="http://schemas.microsoft.com/office/drawing/2014/main" id="{9758DF85-966F-4AD5-B919-056767E4E150}"/>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37" name="フローチャート: 判断 236">
          <a:extLst>
            <a:ext uri="{FF2B5EF4-FFF2-40B4-BE49-F238E27FC236}">
              <a16:creationId xmlns:a16="http://schemas.microsoft.com/office/drawing/2014/main" id="{AEB38775-448B-4460-A67D-B335AD265A4C}"/>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38" name="フローチャート: 判断 237">
          <a:extLst>
            <a:ext uri="{FF2B5EF4-FFF2-40B4-BE49-F238E27FC236}">
              <a16:creationId xmlns:a16="http://schemas.microsoft.com/office/drawing/2014/main" id="{BB74E1A0-635A-4A01-83B1-88535E65B8E0}"/>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503C951-3943-4CBC-B6C4-1B0DCC758D9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44B3CC4-9485-4FBD-BD13-064BD8D01BA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7EF8911-36AF-4F0F-BE32-A58DD899433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59429B2-1DFA-421A-A03E-2F86ED5236E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3A0656D-3564-4D9D-896D-43B1F0595F9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151347</xdr:rowOff>
    </xdr:from>
    <xdr:to>
      <xdr:col>55</xdr:col>
      <xdr:colOff>50800</xdr:colOff>
      <xdr:row>63</xdr:row>
      <xdr:rowOff>81497</xdr:rowOff>
    </xdr:to>
    <xdr:sp macro="" textlink="">
      <xdr:nvSpPr>
        <xdr:cNvPr id="244" name="楕円 243">
          <a:extLst>
            <a:ext uri="{FF2B5EF4-FFF2-40B4-BE49-F238E27FC236}">
              <a16:creationId xmlns:a16="http://schemas.microsoft.com/office/drawing/2014/main" id="{9E6CC482-ACF3-4B71-8AEB-4DA88B128360}"/>
            </a:ext>
          </a:extLst>
        </xdr:cNvPr>
        <xdr:cNvSpPr/>
      </xdr:nvSpPr>
      <xdr:spPr>
        <a:xfrm>
          <a:off x="10426700" y="107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129774</xdr:rowOff>
    </xdr:from>
    <xdr:ext cx="469744" cy="259045"/>
    <xdr:sp macro="" textlink="">
      <xdr:nvSpPr>
        <xdr:cNvPr id="245" name="【体育館・プール】&#10;一人当たり面積該当値テキスト">
          <a:extLst>
            <a:ext uri="{FF2B5EF4-FFF2-40B4-BE49-F238E27FC236}">
              <a16:creationId xmlns:a16="http://schemas.microsoft.com/office/drawing/2014/main" id="{4EA71E61-388B-4EC7-B215-D1D204DD7607}"/>
            </a:ext>
          </a:extLst>
        </xdr:cNvPr>
        <xdr:cNvSpPr txBox="1"/>
      </xdr:nvSpPr>
      <xdr:spPr>
        <a:xfrm>
          <a:off x="10515600" y="1075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157552</xdr:rowOff>
    </xdr:from>
    <xdr:to>
      <xdr:col>50</xdr:col>
      <xdr:colOff>165100</xdr:colOff>
      <xdr:row>63</xdr:row>
      <xdr:rowOff>87702</xdr:rowOff>
    </xdr:to>
    <xdr:sp macro="" textlink="">
      <xdr:nvSpPr>
        <xdr:cNvPr id="246" name="楕円 245">
          <a:extLst>
            <a:ext uri="{FF2B5EF4-FFF2-40B4-BE49-F238E27FC236}">
              <a16:creationId xmlns:a16="http://schemas.microsoft.com/office/drawing/2014/main" id="{8072CE36-19FB-4742-B8E7-134F54CE7D0F}"/>
            </a:ext>
          </a:extLst>
        </xdr:cNvPr>
        <xdr:cNvSpPr/>
      </xdr:nvSpPr>
      <xdr:spPr>
        <a:xfrm>
          <a:off x="9588500" y="1078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30697</xdr:rowOff>
    </xdr:from>
    <xdr:to>
      <xdr:col>55</xdr:col>
      <xdr:colOff>0</xdr:colOff>
      <xdr:row>63</xdr:row>
      <xdr:rowOff>36902</xdr:rowOff>
    </xdr:to>
    <xdr:cxnSp macro="">
      <xdr:nvCxnSpPr>
        <xdr:cNvPr id="247" name="直線コネクタ 246">
          <a:extLst>
            <a:ext uri="{FF2B5EF4-FFF2-40B4-BE49-F238E27FC236}">
              <a16:creationId xmlns:a16="http://schemas.microsoft.com/office/drawing/2014/main" id="{A9E0AACE-DFCF-4846-B735-A35F52CB45B4}"/>
            </a:ext>
          </a:extLst>
        </xdr:cNvPr>
        <xdr:cNvCxnSpPr/>
      </xdr:nvCxnSpPr>
      <xdr:spPr>
        <a:xfrm flipV="1">
          <a:off x="9639300" y="10832047"/>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160492</xdr:rowOff>
    </xdr:from>
    <xdr:to>
      <xdr:col>46</xdr:col>
      <xdr:colOff>38100</xdr:colOff>
      <xdr:row>63</xdr:row>
      <xdr:rowOff>90642</xdr:rowOff>
    </xdr:to>
    <xdr:sp macro="" textlink="">
      <xdr:nvSpPr>
        <xdr:cNvPr id="248" name="楕円 247">
          <a:extLst>
            <a:ext uri="{FF2B5EF4-FFF2-40B4-BE49-F238E27FC236}">
              <a16:creationId xmlns:a16="http://schemas.microsoft.com/office/drawing/2014/main" id="{FA581552-3D76-4A9F-AEF0-351AD9A19A9D}"/>
            </a:ext>
          </a:extLst>
        </xdr:cNvPr>
        <xdr:cNvSpPr/>
      </xdr:nvSpPr>
      <xdr:spPr>
        <a:xfrm>
          <a:off x="8699500" y="107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36902</xdr:rowOff>
    </xdr:from>
    <xdr:to>
      <xdr:col>50</xdr:col>
      <xdr:colOff>114300</xdr:colOff>
      <xdr:row>63</xdr:row>
      <xdr:rowOff>39842</xdr:rowOff>
    </xdr:to>
    <xdr:cxnSp macro="">
      <xdr:nvCxnSpPr>
        <xdr:cNvPr id="249" name="直線コネクタ 248">
          <a:extLst>
            <a:ext uri="{FF2B5EF4-FFF2-40B4-BE49-F238E27FC236}">
              <a16:creationId xmlns:a16="http://schemas.microsoft.com/office/drawing/2014/main" id="{1B06CE64-1620-4A8C-8152-2DC8559DC96C}"/>
            </a:ext>
          </a:extLst>
        </xdr:cNvPr>
        <xdr:cNvCxnSpPr/>
      </xdr:nvCxnSpPr>
      <xdr:spPr>
        <a:xfrm flipV="1">
          <a:off x="8750300" y="10838252"/>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163431</xdr:rowOff>
    </xdr:from>
    <xdr:to>
      <xdr:col>41</xdr:col>
      <xdr:colOff>101600</xdr:colOff>
      <xdr:row>63</xdr:row>
      <xdr:rowOff>93581</xdr:rowOff>
    </xdr:to>
    <xdr:sp macro="" textlink="">
      <xdr:nvSpPr>
        <xdr:cNvPr id="250" name="楕円 249">
          <a:extLst>
            <a:ext uri="{FF2B5EF4-FFF2-40B4-BE49-F238E27FC236}">
              <a16:creationId xmlns:a16="http://schemas.microsoft.com/office/drawing/2014/main" id="{E8B1C069-3C84-4EEA-9289-B67564DCDEEB}"/>
            </a:ext>
          </a:extLst>
        </xdr:cNvPr>
        <xdr:cNvSpPr/>
      </xdr:nvSpPr>
      <xdr:spPr>
        <a:xfrm>
          <a:off x="7810500" y="107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39842</xdr:rowOff>
    </xdr:from>
    <xdr:to>
      <xdr:col>45</xdr:col>
      <xdr:colOff>177800</xdr:colOff>
      <xdr:row>63</xdr:row>
      <xdr:rowOff>42781</xdr:rowOff>
    </xdr:to>
    <xdr:cxnSp macro="">
      <xdr:nvCxnSpPr>
        <xdr:cNvPr id="251" name="直線コネクタ 250">
          <a:extLst>
            <a:ext uri="{FF2B5EF4-FFF2-40B4-BE49-F238E27FC236}">
              <a16:creationId xmlns:a16="http://schemas.microsoft.com/office/drawing/2014/main" id="{9CB333F7-E472-4021-838A-2F0C54B6AE05}"/>
            </a:ext>
          </a:extLst>
        </xdr:cNvPr>
        <xdr:cNvCxnSpPr/>
      </xdr:nvCxnSpPr>
      <xdr:spPr>
        <a:xfrm flipV="1">
          <a:off x="7861300" y="1084119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165390</xdr:rowOff>
    </xdr:from>
    <xdr:to>
      <xdr:col>36</xdr:col>
      <xdr:colOff>165100</xdr:colOff>
      <xdr:row>63</xdr:row>
      <xdr:rowOff>95540</xdr:rowOff>
    </xdr:to>
    <xdr:sp macro="" textlink="">
      <xdr:nvSpPr>
        <xdr:cNvPr id="252" name="楕円 251">
          <a:extLst>
            <a:ext uri="{FF2B5EF4-FFF2-40B4-BE49-F238E27FC236}">
              <a16:creationId xmlns:a16="http://schemas.microsoft.com/office/drawing/2014/main" id="{CA495761-F887-404A-9FEB-D24966C8F1D9}"/>
            </a:ext>
          </a:extLst>
        </xdr:cNvPr>
        <xdr:cNvSpPr/>
      </xdr:nvSpPr>
      <xdr:spPr>
        <a:xfrm>
          <a:off x="6921500" y="107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42781</xdr:rowOff>
    </xdr:from>
    <xdr:to>
      <xdr:col>41</xdr:col>
      <xdr:colOff>50800</xdr:colOff>
      <xdr:row>63</xdr:row>
      <xdr:rowOff>44740</xdr:rowOff>
    </xdr:to>
    <xdr:cxnSp macro="">
      <xdr:nvCxnSpPr>
        <xdr:cNvPr id="253" name="直線コネクタ 252">
          <a:extLst>
            <a:ext uri="{FF2B5EF4-FFF2-40B4-BE49-F238E27FC236}">
              <a16:creationId xmlns:a16="http://schemas.microsoft.com/office/drawing/2014/main" id="{27C73B7E-A89D-418B-947A-4C6FB9B66B05}"/>
            </a:ext>
          </a:extLst>
        </xdr:cNvPr>
        <xdr:cNvCxnSpPr/>
      </xdr:nvCxnSpPr>
      <xdr:spPr>
        <a:xfrm flipV="1">
          <a:off x="6972300" y="1084413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254" name="n_1aveValue【体育館・プール】&#10;一人当たり面積">
          <a:extLst>
            <a:ext uri="{FF2B5EF4-FFF2-40B4-BE49-F238E27FC236}">
              <a16:creationId xmlns:a16="http://schemas.microsoft.com/office/drawing/2014/main" id="{1E217523-1431-4BDE-A427-E5D171A58A7E}"/>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255" name="n_2aveValue【体育館・プール】&#10;一人当たり面積">
          <a:extLst>
            <a:ext uri="{FF2B5EF4-FFF2-40B4-BE49-F238E27FC236}">
              <a16:creationId xmlns:a16="http://schemas.microsoft.com/office/drawing/2014/main" id="{9389EED4-4BF8-4905-91E5-B944DD2B55B0}"/>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256" name="n_3aveValue【体育館・プール】&#10;一人当たり面積">
          <a:extLst>
            <a:ext uri="{FF2B5EF4-FFF2-40B4-BE49-F238E27FC236}">
              <a16:creationId xmlns:a16="http://schemas.microsoft.com/office/drawing/2014/main" id="{4EDB7036-47E2-43A8-8E96-CBC0FEF08AD9}"/>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257" name="n_4aveValue【体育館・プール】&#10;一人当たり面積">
          <a:extLst>
            <a:ext uri="{FF2B5EF4-FFF2-40B4-BE49-F238E27FC236}">
              <a16:creationId xmlns:a16="http://schemas.microsoft.com/office/drawing/2014/main" id="{5CF6FE09-9FCD-4D5A-A105-5829B574FEDC}"/>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78829</xdr:rowOff>
    </xdr:from>
    <xdr:ext cx="469744" cy="259045"/>
    <xdr:sp macro="" textlink="">
      <xdr:nvSpPr>
        <xdr:cNvPr id="258" name="n_1mainValue【体育館・プール】&#10;一人当たり面積">
          <a:extLst>
            <a:ext uri="{FF2B5EF4-FFF2-40B4-BE49-F238E27FC236}">
              <a16:creationId xmlns:a16="http://schemas.microsoft.com/office/drawing/2014/main" id="{D915E4B4-4285-4492-8D4A-8E7D70456779}"/>
            </a:ext>
          </a:extLst>
        </xdr:cNvPr>
        <xdr:cNvSpPr txBox="1"/>
      </xdr:nvSpPr>
      <xdr:spPr>
        <a:xfrm>
          <a:off x="9391727" y="108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81769</xdr:rowOff>
    </xdr:from>
    <xdr:ext cx="469744" cy="259045"/>
    <xdr:sp macro="" textlink="">
      <xdr:nvSpPr>
        <xdr:cNvPr id="259" name="n_2mainValue【体育館・プール】&#10;一人当たり面積">
          <a:extLst>
            <a:ext uri="{FF2B5EF4-FFF2-40B4-BE49-F238E27FC236}">
              <a16:creationId xmlns:a16="http://schemas.microsoft.com/office/drawing/2014/main" id="{BF00ED14-6617-4603-8B0E-FEB09976B5AE}"/>
            </a:ext>
          </a:extLst>
        </xdr:cNvPr>
        <xdr:cNvSpPr txBox="1"/>
      </xdr:nvSpPr>
      <xdr:spPr>
        <a:xfrm>
          <a:off x="8515427" y="1088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84708</xdr:rowOff>
    </xdr:from>
    <xdr:ext cx="469744" cy="259045"/>
    <xdr:sp macro="" textlink="">
      <xdr:nvSpPr>
        <xdr:cNvPr id="260" name="n_3mainValue【体育館・プール】&#10;一人当たり面積">
          <a:extLst>
            <a:ext uri="{FF2B5EF4-FFF2-40B4-BE49-F238E27FC236}">
              <a16:creationId xmlns:a16="http://schemas.microsoft.com/office/drawing/2014/main" id="{53E0DCC6-CEF7-4ED7-A5D9-D3C195D23ACE}"/>
            </a:ext>
          </a:extLst>
        </xdr:cNvPr>
        <xdr:cNvSpPr txBox="1"/>
      </xdr:nvSpPr>
      <xdr:spPr>
        <a:xfrm>
          <a:off x="7626427" y="1088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86667</xdr:rowOff>
    </xdr:from>
    <xdr:ext cx="469744" cy="259045"/>
    <xdr:sp macro="" textlink="">
      <xdr:nvSpPr>
        <xdr:cNvPr id="261" name="n_4mainValue【体育館・プール】&#10;一人当たり面積">
          <a:extLst>
            <a:ext uri="{FF2B5EF4-FFF2-40B4-BE49-F238E27FC236}">
              <a16:creationId xmlns:a16="http://schemas.microsoft.com/office/drawing/2014/main" id="{04C1B7DD-70B7-498B-9CFF-B1C0D87176F2}"/>
            </a:ext>
          </a:extLst>
        </xdr:cNvPr>
        <xdr:cNvSpPr txBox="1"/>
      </xdr:nvSpPr>
      <xdr:spPr>
        <a:xfrm>
          <a:off x="6737427" y="108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B7C3B24-B325-4B06-9554-311C3B0E3D8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BE2D832-4E25-448F-B697-68C291DA428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7600488-9FBB-49C3-9AD6-AA7EF025A6B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9BB5DE99-C041-4712-B1CE-444CB4F1749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1D154E1-38F2-44D8-BDA4-B149836AB1E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1D79921-11F9-4924-A46E-A97A1AA2ED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2A4E0C6-3B1C-49B3-81B6-8E7817DD21F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903705DB-AF71-4650-B70D-B6290FB90D3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4450061D-A84B-4585-8C5C-143F2584110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9E94D60-F4EE-4515-B565-E12BC33B47F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38FBA946-00B2-48E5-B5AA-2D6B7F3C6AA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9FE13C01-3C43-44F8-82B3-9F9F5FD01B6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65C03435-180C-4D7A-97AA-D395BEE8C3B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A131F5DD-199C-47CC-AF01-FAF89780071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FDEC54EA-C986-4F30-8F73-EC8609AAFF9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39A6F6B5-0393-4A42-9B0B-7788DE81A90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13BBAC76-D66D-42DF-8F65-06F00473F34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C4A0FB97-5A41-48A3-AA5B-7946E690A23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E195946E-DB91-4F3B-9FDF-492BF1A1058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697B5996-EC56-4AC6-9496-E24F1F3647F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795520AF-7254-4D4E-A771-A15944C1513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BB5C0C88-CFAF-419D-A932-75F90179276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DBD202E6-BE7D-4ED0-AED4-36F679427EC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23CE056F-3E72-4E99-AFC0-1BB39297E99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99BECC2-066C-47DD-AF29-4F519544B2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9738B8F3-C467-44BD-8CE1-64C9F3794168}"/>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5C309C4C-D9A2-473C-80DC-1E52DE8E134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AD41D07E-52CB-40DE-B5BC-E5EDC2E33C4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6A37954C-6ED9-4194-8279-FD8CB3FBBC21}"/>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1" name="直線コネクタ 290">
          <a:extLst>
            <a:ext uri="{FF2B5EF4-FFF2-40B4-BE49-F238E27FC236}">
              <a16:creationId xmlns:a16="http://schemas.microsoft.com/office/drawing/2014/main" id="{3ED794DD-8722-4BF7-A05B-6C5B69D055AE}"/>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216586C5-E104-4092-913E-377D0CE69839}"/>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3" name="フローチャート: 判断 292">
          <a:extLst>
            <a:ext uri="{FF2B5EF4-FFF2-40B4-BE49-F238E27FC236}">
              <a16:creationId xmlns:a16="http://schemas.microsoft.com/office/drawing/2014/main" id="{F85712E0-D4DE-46D4-9EF1-2C178070BC1E}"/>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4" name="フローチャート: 判断 293">
          <a:extLst>
            <a:ext uri="{FF2B5EF4-FFF2-40B4-BE49-F238E27FC236}">
              <a16:creationId xmlns:a16="http://schemas.microsoft.com/office/drawing/2014/main" id="{601E796C-10EA-4D21-913A-A61E83EEEF06}"/>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95" name="フローチャート: 判断 294">
          <a:extLst>
            <a:ext uri="{FF2B5EF4-FFF2-40B4-BE49-F238E27FC236}">
              <a16:creationId xmlns:a16="http://schemas.microsoft.com/office/drawing/2014/main" id="{5FC6EF52-2973-4BDD-BE35-539AEEA98265}"/>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6" name="フローチャート: 判断 295">
          <a:extLst>
            <a:ext uri="{FF2B5EF4-FFF2-40B4-BE49-F238E27FC236}">
              <a16:creationId xmlns:a16="http://schemas.microsoft.com/office/drawing/2014/main" id="{C96C9CB1-AC36-4507-8267-AF75A4612125}"/>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97" name="フローチャート: 判断 296">
          <a:extLst>
            <a:ext uri="{FF2B5EF4-FFF2-40B4-BE49-F238E27FC236}">
              <a16:creationId xmlns:a16="http://schemas.microsoft.com/office/drawing/2014/main" id="{864E0822-3395-40F9-ABE9-CD4C5714C197}"/>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86A6098-A023-41E4-B749-68B3B550423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EDE5B34-2A96-4040-BE8E-A0A1E8337DB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6780B3A-B2DA-4905-A138-BE3670DCEB3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B36D01B-C3EE-4A83-92CA-0230371755F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F12CF29-26B4-443D-BD63-5C4D6EC998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150586</xdr:rowOff>
    </xdr:from>
    <xdr:to>
      <xdr:col>24</xdr:col>
      <xdr:colOff>114300</xdr:colOff>
      <xdr:row>82</xdr:row>
      <xdr:rowOff>80736</xdr:rowOff>
    </xdr:to>
    <xdr:sp macro="" textlink="">
      <xdr:nvSpPr>
        <xdr:cNvPr id="303" name="楕円 302">
          <a:extLst>
            <a:ext uri="{FF2B5EF4-FFF2-40B4-BE49-F238E27FC236}">
              <a16:creationId xmlns:a16="http://schemas.microsoft.com/office/drawing/2014/main" id="{9E3EB042-183C-4B49-9029-5E4C1867CF39}"/>
            </a:ext>
          </a:extLst>
        </xdr:cNvPr>
        <xdr:cNvSpPr/>
      </xdr:nvSpPr>
      <xdr:spPr>
        <a:xfrm>
          <a:off x="45847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2013</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F1937F63-C39C-4975-8628-E32CF4A4D35B}"/>
            </a:ext>
          </a:extLst>
        </xdr:cNvPr>
        <xdr:cNvSpPr txBox="1"/>
      </xdr:nvSpPr>
      <xdr:spPr>
        <a:xfrm>
          <a:off x="4673600" y="138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114663</xdr:rowOff>
    </xdr:from>
    <xdr:to>
      <xdr:col>20</xdr:col>
      <xdr:colOff>38100</xdr:colOff>
      <xdr:row>82</xdr:row>
      <xdr:rowOff>44813</xdr:rowOff>
    </xdr:to>
    <xdr:sp macro="" textlink="">
      <xdr:nvSpPr>
        <xdr:cNvPr id="305" name="楕円 304">
          <a:extLst>
            <a:ext uri="{FF2B5EF4-FFF2-40B4-BE49-F238E27FC236}">
              <a16:creationId xmlns:a16="http://schemas.microsoft.com/office/drawing/2014/main" id="{F2A143D6-35AB-4528-9A58-F637AA93EBF8}"/>
            </a:ext>
          </a:extLst>
        </xdr:cNvPr>
        <xdr:cNvSpPr/>
      </xdr:nvSpPr>
      <xdr:spPr>
        <a:xfrm>
          <a:off x="3746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165463</xdr:rowOff>
    </xdr:from>
    <xdr:to>
      <xdr:col>24</xdr:col>
      <xdr:colOff>63500</xdr:colOff>
      <xdr:row>82</xdr:row>
      <xdr:rowOff>29936</xdr:rowOff>
    </xdr:to>
    <xdr:cxnSp macro="">
      <xdr:nvCxnSpPr>
        <xdr:cNvPr id="306" name="直線コネクタ 305">
          <a:extLst>
            <a:ext uri="{FF2B5EF4-FFF2-40B4-BE49-F238E27FC236}">
              <a16:creationId xmlns:a16="http://schemas.microsoft.com/office/drawing/2014/main" id="{281A2434-618E-487F-AE14-4F80EB18FA4A}"/>
            </a:ext>
          </a:extLst>
        </xdr:cNvPr>
        <xdr:cNvCxnSpPr/>
      </xdr:nvCxnSpPr>
      <xdr:spPr>
        <a:xfrm>
          <a:off x="3797300" y="1405291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68943</xdr:rowOff>
    </xdr:from>
    <xdr:to>
      <xdr:col>15</xdr:col>
      <xdr:colOff>101600</xdr:colOff>
      <xdr:row>81</xdr:row>
      <xdr:rowOff>170543</xdr:rowOff>
    </xdr:to>
    <xdr:sp macro="" textlink="">
      <xdr:nvSpPr>
        <xdr:cNvPr id="307" name="楕円 306">
          <a:extLst>
            <a:ext uri="{FF2B5EF4-FFF2-40B4-BE49-F238E27FC236}">
              <a16:creationId xmlns:a16="http://schemas.microsoft.com/office/drawing/2014/main" id="{621037A7-06A2-4F40-8C72-E339B2C0ECC0}"/>
            </a:ext>
          </a:extLst>
        </xdr:cNvPr>
        <xdr:cNvSpPr/>
      </xdr:nvSpPr>
      <xdr:spPr>
        <a:xfrm>
          <a:off x="2857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119743</xdr:rowOff>
    </xdr:from>
    <xdr:to>
      <xdr:col>19</xdr:col>
      <xdr:colOff>177800</xdr:colOff>
      <xdr:row>81</xdr:row>
      <xdr:rowOff>165463</xdr:rowOff>
    </xdr:to>
    <xdr:cxnSp macro="">
      <xdr:nvCxnSpPr>
        <xdr:cNvPr id="308" name="直線コネクタ 307">
          <a:extLst>
            <a:ext uri="{FF2B5EF4-FFF2-40B4-BE49-F238E27FC236}">
              <a16:creationId xmlns:a16="http://schemas.microsoft.com/office/drawing/2014/main" id="{FC2EF7C4-4D7F-4B99-AA77-B41230B62E12}"/>
            </a:ext>
          </a:extLst>
        </xdr:cNvPr>
        <xdr:cNvCxnSpPr/>
      </xdr:nvCxnSpPr>
      <xdr:spPr>
        <a:xfrm>
          <a:off x="2908300" y="1400719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50981</xdr:rowOff>
    </xdr:from>
    <xdr:to>
      <xdr:col>10</xdr:col>
      <xdr:colOff>165100</xdr:colOff>
      <xdr:row>81</xdr:row>
      <xdr:rowOff>152581</xdr:rowOff>
    </xdr:to>
    <xdr:sp macro="" textlink="">
      <xdr:nvSpPr>
        <xdr:cNvPr id="309" name="楕円 308">
          <a:extLst>
            <a:ext uri="{FF2B5EF4-FFF2-40B4-BE49-F238E27FC236}">
              <a16:creationId xmlns:a16="http://schemas.microsoft.com/office/drawing/2014/main" id="{99D3F1CE-1D09-4FF0-8433-E0D24FA34160}"/>
            </a:ext>
          </a:extLst>
        </xdr:cNvPr>
        <xdr:cNvSpPr/>
      </xdr:nvSpPr>
      <xdr:spPr>
        <a:xfrm>
          <a:off x="1968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101781</xdr:rowOff>
    </xdr:from>
    <xdr:to>
      <xdr:col>15</xdr:col>
      <xdr:colOff>50800</xdr:colOff>
      <xdr:row>81</xdr:row>
      <xdr:rowOff>119743</xdr:rowOff>
    </xdr:to>
    <xdr:cxnSp macro="">
      <xdr:nvCxnSpPr>
        <xdr:cNvPr id="310" name="直線コネクタ 309">
          <a:extLst>
            <a:ext uri="{FF2B5EF4-FFF2-40B4-BE49-F238E27FC236}">
              <a16:creationId xmlns:a16="http://schemas.microsoft.com/office/drawing/2014/main" id="{F6B1A95F-E10C-44C2-A715-2B72F20FA178}"/>
            </a:ext>
          </a:extLst>
        </xdr:cNvPr>
        <xdr:cNvCxnSpPr/>
      </xdr:nvCxnSpPr>
      <xdr:spPr>
        <a:xfrm>
          <a:off x="2019300" y="139892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36286</xdr:rowOff>
    </xdr:from>
    <xdr:to>
      <xdr:col>6</xdr:col>
      <xdr:colOff>38100</xdr:colOff>
      <xdr:row>81</xdr:row>
      <xdr:rowOff>137886</xdr:rowOff>
    </xdr:to>
    <xdr:sp macro="" textlink="">
      <xdr:nvSpPr>
        <xdr:cNvPr id="311" name="楕円 310">
          <a:extLst>
            <a:ext uri="{FF2B5EF4-FFF2-40B4-BE49-F238E27FC236}">
              <a16:creationId xmlns:a16="http://schemas.microsoft.com/office/drawing/2014/main" id="{9223BD95-5C2A-43C7-BF08-10887FB46B98}"/>
            </a:ext>
          </a:extLst>
        </xdr:cNvPr>
        <xdr:cNvSpPr/>
      </xdr:nvSpPr>
      <xdr:spPr>
        <a:xfrm>
          <a:off x="1079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87086</xdr:rowOff>
    </xdr:from>
    <xdr:to>
      <xdr:col>10</xdr:col>
      <xdr:colOff>114300</xdr:colOff>
      <xdr:row>81</xdr:row>
      <xdr:rowOff>101781</xdr:rowOff>
    </xdr:to>
    <xdr:cxnSp macro="">
      <xdr:nvCxnSpPr>
        <xdr:cNvPr id="312" name="直線コネクタ 311">
          <a:extLst>
            <a:ext uri="{FF2B5EF4-FFF2-40B4-BE49-F238E27FC236}">
              <a16:creationId xmlns:a16="http://schemas.microsoft.com/office/drawing/2014/main" id="{2D648A29-E69D-439D-AA2D-00FE5E19A215}"/>
            </a:ext>
          </a:extLst>
        </xdr:cNvPr>
        <xdr:cNvCxnSpPr/>
      </xdr:nvCxnSpPr>
      <xdr:spPr>
        <a:xfrm>
          <a:off x="1130300" y="1397453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313" name="n_1aveValue【福祉施設】&#10;有形固定資産減価償却率">
          <a:extLst>
            <a:ext uri="{FF2B5EF4-FFF2-40B4-BE49-F238E27FC236}">
              <a16:creationId xmlns:a16="http://schemas.microsoft.com/office/drawing/2014/main" id="{0B83EC40-627C-4A36-AD02-E031A323C771}"/>
            </a:ext>
          </a:extLst>
        </xdr:cNvPr>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314" name="n_2aveValue【福祉施設】&#10;有形固定資産減価償却率">
          <a:extLst>
            <a:ext uri="{FF2B5EF4-FFF2-40B4-BE49-F238E27FC236}">
              <a16:creationId xmlns:a16="http://schemas.microsoft.com/office/drawing/2014/main" id="{C25EA8D3-CA04-458A-B08E-129514A71350}"/>
            </a:ext>
          </a:extLst>
        </xdr:cNvPr>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315" name="n_3aveValue【福祉施設】&#10;有形固定資産減価償却率">
          <a:extLst>
            <a:ext uri="{FF2B5EF4-FFF2-40B4-BE49-F238E27FC236}">
              <a16:creationId xmlns:a16="http://schemas.microsoft.com/office/drawing/2014/main" id="{E354ECBF-A7C2-4835-8673-D3DE879F8AC1}"/>
            </a:ext>
          </a:extLst>
        </xdr:cNvPr>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316" name="n_4aveValue【福祉施設】&#10;有形固定資産減価償却率">
          <a:extLst>
            <a:ext uri="{FF2B5EF4-FFF2-40B4-BE49-F238E27FC236}">
              <a16:creationId xmlns:a16="http://schemas.microsoft.com/office/drawing/2014/main" id="{13BDA681-D8F8-4769-A066-AE889A3A05E9}"/>
            </a:ext>
          </a:extLst>
        </xdr:cNvPr>
        <xdr:cNvSpPr txBox="1"/>
      </xdr:nvSpPr>
      <xdr:spPr>
        <a:xfrm>
          <a:off x="927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61340</xdr:rowOff>
    </xdr:from>
    <xdr:ext cx="405111" cy="259045"/>
    <xdr:sp macro="" textlink="">
      <xdr:nvSpPr>
        <xdr:cNvPr id="317" name="n_1mainValue【福祉施設】&#10;有形固定資産減価償却率">
          <a:extLst>
            <a:ext uri="{FF2B5EF4-FFF2-40B4-BE49-F238E27FC236}">
              <a16:creationId xmlns:a16="http://schemas.microsoft.com/office/drawing/2014/main" id="{C4FE8714-078C-4C82-857D-38CC084C4E3D}"/>
            </a:ext>
          </a:extLst>
        </xdr:cNvPr>
        <xdr:cNvSpPr txBox="1"/>
      </xdr:nvSpPr>
      <xdr:spPr>
        <a:xfrm>
          <a:off x="35820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15620</xdr:rowOff>
    </xdr:from>
    <xdr:ext cx="405111" cy="259045"/>
    <xdr:sp macro="" textlink="">
      <xdr:nvSpPr>
        <xdr:cNvPr id="318" name="n_2mainValue【福祉施設】&#10;有形固定資産減価償却率">
          <a:extLst>
            <a:ext uri="{FF2B5EF4-FFF2-40B4-BE49-F238E27FC236}">
              <a16:creationId xmlns:a16="http://schemas.microsoft.com/office/drawing/2014/main" id="{97D511AF-D716-425A-929C-4087DCDCCB1E}"/>
            </a:ext>
          </a:extLst>
        </xdr:cNvPr>
        <xdr:cNvSpPr txBox="1"/>
      </xdr:nvSpPr>
      <xdr:spPr>
        <a:xfrm>
          <a:off x="2705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169108</xdr:rowOff>
    </xdr:from>
    <xdr:ext cx="405111" cy="259045"/>
    <xdr:sp macro="" textlink="">
      <xdr:nvSpPr>
        <xdr:cNvPr id="319" name="n_3mainValue【福祉施設】&#10;有形固定資産減価償却率">
          <a:extLst>
            <a:ext uri="{FF2B5EF4-FFF2-40B4-BE49-F238E27FC236}">
              <a16:creationId xmlns:a16="http://schemas.microsoft.com/office/drawing/2014/main" id="{0216BCBA-5686-4D53-93D0-BD6B700A277E}"/>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154413</xdr:rowOff>
    </xdr:from>
    <xdr:ext cx="405111" cy="259045"/>
    <xdr:sp macro="" textlink="">
      <xdr:nvSpPr>
        <xdr:cNvPr id="320" name="n_4mainValue【福祉施設】&#10;有形固定資産減価償却率">
          <a:extLst>
            <a:ext uri="{FF2B5EF4-FFF2-40B4-BE49-F238E27FC236}">
              <a16:creationId xmlns:a16="http://schemas.microsoft.com/office/drawing/2014/main" id="{DBFC1FE9-9B30-4ACB-98D6-D680D61B7423}"/>
            </a:ext>
          </a:extLst>
        </xdr:cNvPr>
        <xdr:cNvSpPr txBox="1"/>
      </xdr:nvSpPr>
      <xdr:spPr>
        <a:xfrm>
          <a:off x="9277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5FB2B390-E927-4482-85A9-D6DD3D5D59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4057860A-1FDB-4B7F-841A-189E49EE730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720142C2-7B33-4189-8DBA-2C425C14316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2DAB6E4B-A5C6-489D-9678-9B4C4FD2F69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5B67C3A2-0F77-4D12-B75F-2BECBB74174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4E9F2EE4-8B3C-4988-8FE8-44C1FA7D14A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A4C91C2F-7F05-401C-8357-89CCD78826A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41E2F6A2-6CC9-446A-BA4B-323D12E8F3B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5C8B2C2D-03F9-4538-A4A2-04F58EA7F38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4802CE5F-6593-4D05-8397-A699490504C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B43BDDE3-7B81-4CF4-8900-52023BF2F43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6AAC91F4-1BF8-426D-867B-716A33EE01B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C48D925-B351-45A9-92B4-72DC19C78E6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7FDF9AAE-AD9B-4DF3-8EA1-86FF93144A4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BC9156A9-CFC5-4D27-9123-A3EC1C957F5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D5C0FD36-DEE9-47C1-AF3F-EF994EDAAB5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6B381781-3471-4C9D-83FA-66612B528CC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F71BE43C-F15C-498D-9C88-A1CD82DEEDE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68AD1131-C1A4-44E4-8E49-C9822274C80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3C6F069F-14A1-4AA1-BFBE-9DF50DD8614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64D85A50-8124-4F2F-980A-21115A68B67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E0B218EF-A92C-4D9D-90E1-6F112BB397F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2CC2C31F-4D84-4978-8B6F-88DDF2716CF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44" name="直線コネクタ 343">
          <a:extLst>
            <a:ext uri="{FF2B5EF4-FFF2-40B4-BE49-F238E27FC236}">
              <a16:creationId xmlns:a16="http://schemas.microsoft.com/office/drawing/2014/main" id="{02249E40-1D44-43A9-BFF1-180F326C9AEE}"/>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45" name="【福祉施設】&#10;一人当たり面積最小値テキスト">
          <a:extLst>
            <a:ext uri="{FF2B5EF4-FFF2-40B4-BE49-F238E27FC236}">
              <a16:creationId xmlns:a16="http://schemas.microsoft.com/office/drawing/2014/main" id="{D23D469D-0D5C-4C52-844C-FA4C22B490F2}"/>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46" name="直線コネクタ 345">
          <a:extLst>
            <a:ext uri="{FF2B5EF4-FFF2-40B4-BE49-F238E27FC236}">
              <a16:creationId xmlns:a16="http://schemas.microsoft.com/office/drawing/2014/main" id="{A34B5267-6C8D-4434-865A-1785D8339AAF}"/>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47" name="【福祉施設】&#10;一人当たり面積最大値テキスト">
          <a:extLst>
            <a:ext uri="{FF2B5EF4-FFF2-40B4-BE49-F238E27FC236}">
              <a16:creationId xmlns:a16="http://schemas.microsoft.com/office/drawing/2014/main" id="{4A40DDC8-1DE8-46FE-9F8A-770F43292234}"/>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48" name="直線コネクタ 347">
          <a:extLst>
            <a:ext uri="{FF2B5EF4-FFF2-40B4-BE49-F238E27FC236}">
              <a16:creationId xmlns:a16="http://schemas.microsoft.com/office/drawing/2014/main" id="{73F70BFE-4B3C-4F0F-8556-CA3842C2A95F}"/>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349" name="【福祉施設】&#10;一人当たり面積平均値テキスト">
          <a:extLst>
            <a:ext uri="{FF2B5EF4-FFF2-40B4-BE49-F238E27FC236}">
              <a16:creationId xmlns:a16="http://schemas.microsoft.com/office/drawing/2014/main" id="{36C59D3E-0622-43F3-B40A-DF67DA457547}"/>
            </a:ext>
          </a:extLst>
        </xdr:cNvPr>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50" name="フローチャート: 判断 349">
          <a:extLst>
            <a:ext uri="{FF2B5EF4-FFF2-40B4-BE49-F238E27FC236}">
              <a16:creationId xmlns:a16="http://schemas.microsoft.com/office/drawing/2014/main" id="{0BAB592A-10B3-4A55-B3CD-D4A6ED9C56F3}"/>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51" name="フローチャート: 判断 350">
          <a:extLst>
            <a:ext uri="{FF2B5EF4-FFF2-40B4-BE49-F238E27FC236}">
              <a16:creationId xmlns:a16="http://schemas.microsoft.com/office/drawing/2014/main" id="{24629AB8-844C-4437-A00B-D46C9AA6DC32}"/>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52" name="フローチャート: 判断 351">
          <a:extLst>
            <a:ext uri="{FF2B5EF4-FFF2-40B4-BE49-F238E27FC236}">
              <a16:creationId xmlns:a16="http://schemas.microsoft.com/office/drawing/2014/main" id="{650B7BD3-7D9E-4C62-83B5-6248C7A3901F}"/>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353" name="フローチャート: 判断 352">
          <a:extLst>
            <a:ext uri="{FF2B5EF4-FFF2-40B4-BE49-F238E27FC236}">
              <a16:creationId xmlns:a16="http://schemas.microsoft.com/office/drawing/2014/main" id="{F9DA26F2-C0D6-4BCB-996F-E3F5F674EA22}"/>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54" name="フローチャート: 判断 353">
          <a:extLst>
            <a:ext uri="{FF2B5EF4-FFF2-40B4-BE49-F238E27FC236}">
              <a16:creationId xmlns:a16="http://schemas.microsoft.com/office/drawing/2014/main" id="{E2207C25-60F0-42F0-8625-49173EF6CA65}"/>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8FAA75F-0CC0-4AC0-9A9A-5117A0AA18B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38EAE67-9B4B-4C0A-9653-E28F7244EF4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C953641-CA0F-4998-816F-492A61219F7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4C5DD2C-1183-4D8B-9E7C-7AFB617457F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532D9CB-4DD9-4D8E-AEBC-5D038D05F98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118745</xdr:rowOff>
    </xdr:from>
    <xdr:to>
      <xdr:col>55</xdr:col>
      <xdr:colOff>50800</xdr:colOff>
      <xdr:row>85</xdr:row>
      <xdr:rowOff>48895</xdr:rowOff>
    </xdr:to>
    <xdr:sp macro="" textlink="">
      <xdr:nvSpPr>
        <xdr:cNvPr id="360" name="楕円 359">
          <a:extLst>
            <a:ext uri="{FF2B5EF4-FFF2-40B4-BE49-F238E27FC236}">
              <a16:creationId xmlns:a16="http://schemas.microsoft.com/office/drawing/2014/main" id="{C510300D-21C6-42A0-9FE3-F0C31DD941E0}"/>
            </a:ext>
          </a:extLst>
        </xdr:cNvPr>
        <xdr:cNvSpPr/>
      </xdr:nvSpPr>
      <xdr:spPr>
        <a:xfrm>
          <a:off x="104267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97172</xdr:rowOff>
    </xdr:from>
    <xdr:ext cx="469744" cy="259045"/>
    <xdr:sp macro="" textlink="">
      <xdr:nvSpPr>
        <xdr:cNvPr id="361" name="【福祉施設】&#10;一人当たり面積該当値テキスト">
          <a:extLst>
            <a:ext uri="{FF2B5EF4-FFF2-40B4-BE49-F238E27FC236}">
              <a16:creationId xmlns:a16="http://schemas.microsoft.com/office/drawing/2014/main" id="{7B4AF406-EDAA-4325-A0D8-320FB91B62BC}"/>
            </a:ext>
          </a:extLst>
        </xdr:cNvPr>
        <xdr:cNvSpPr txBox="1"/>
      </xdr:nvSpPr>
      <xdr:spPr>
        <a:xfrm>
          <a:off x="10515600"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125603</xdr:rowOff>
    </xdr:from>
    <xdr:to>
      <xdr:col>50</xdr:col>
      <xdr:colOff>165100</xdr:colOff>
      <xdr:row>85</xdr:row>
      <xdr:rowOff>55753</xdr:rowOff>
    </xdr:to>
    <xdr:sp macro="" textlink="">
      <xdr:nvSpPr>
        <xdr:cNvPr id="362" name="楕円 361">
          <a:extLst>
            <a:ext uri="{FF2B5EF4-FFF2-40B4-BE49-F238E27FC236}">
              <a16:creationId xmlns:a16="http://schemas.microsoft.com/office/drawing/2014/main" id="{2D8DB3EF-69D8-4FFF-A0A7-6D7ACFE2F60C}"/>
            </a:ext>
          </a:extLst>
        </xdr:cNvPr>
        <xdr:cNvSpPr/>
      </xdr:nvSpPr>
      <xdr:spPr>
        <a:xfrm>
          <a:off x="9588500" y="1452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169545</xdr:rowOff>
    </xdr:from>
    <xdr:to>
      <xdr:col>55</xdr:col>
      <xdr:colOff>0</xdr:colOff>
      <xdr:row>85</xdr:row>
      <xdr:rowOff>4953</xdr:rowOff>
    </xdr:to>
    <xdr:cxnSp macro="">
      <xdr:nvCxnSpPr>
        <xdr:cNvPr id="363" name="直線コネクタ 362">
          <a:extLst>
            <a:ext uri="{FF2B5EF4-FFF2-40B4-BE49-F238E27FC236}">
              <a16:creationId xmlns:a16="http://schemas.microsoft.com/office/drawing/2014/main" id="{CE6AC494-E8FA-4E02-9F49-F316FC7F6727}"/>
            </a:ext>
          </a:extLst>
        </xdr:cNvPr>
        <xdr:cNvCxnSpPr/>
      </xdr:nvCxnSpPr>
      <xdr:spPr>
        <a:xfrm flipV="1">
          <a:off x="9639300" y="1457134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128651</xdr:rowOff>
    </xdr:from>
    <xdr:to>
      <xdr:col>46</xdr:col>
      <xdr:colOff>38100</xdr:colOff>
      <xdr:row>85</xdr:row>
      <xdr:rowOff>58801</xdr:rowOff>
    </xdr:to>
    <xdr:sp macro="" textlink="">
      <xdr:nvSpPr>
        <xdr:cNvPr id="364" name="楕円 363">
          <a:extLst>
            <a:ext uri="{FF2B5EF4-FFF2-40B4-BE49-F238E27FC236}">
              <a16:creationId xmlns:a16="http://schemas.microsoft.com/office/drawing/2014/main" id="{6443622A-384D-4536-B8D1-721DF73C8ED4}"/>
            </a:ext>
          </a:extLst>
        </xdr:cNvPr>
        <xdr:cNvSpPr/>
      </xdr:nvSpPr>
      <xdr:spPr>
        <a:xfrm>
          <a:off x="8699500" y="145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xdr:rowOff>
    </xdr:from>
    <xdr:to>
      <xdr:col>50</xdr:col>
      <xdr:colOff>114300</xdr:colOff>
      <xdr:row>85</xdr:row>
      <xdr:rowOff>8001</xdr:rowOff>
    </xdr:to>
    <xdr:cxnSp macro="">
      <xdr:nvCxnSpPr>
        <xdr:cNvPr id="365" name="直線コネクタ 364">
          <a:extLst>
            <a:ext uri="{FF2B5EF4-FFF2-40B4-BE49-F238E27FC236}">
              <a16:creationId xmlns:a16="http://schemas.microsoft.com/office/drawing/2014/main" id="{31B36625-7B04-44B3-A93D-9E4EC2EF3B44}"/>
            </a:ext>
          </a:extLst>
        </xdr:cNvPr>
        <xdr:cNvCxnSpPr/>
      </xdr:nvCxnSpPr>
      <xdr:spPr>
        <a:xfrm flipV="1">
          <a:off x="8750300" y="1457820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131699</xdr:rowOff>
    </xdr:from>
    <xdr:to>
      <xdr:col>41</xdr:col>
      <xdr:colOff>101600</xdr:colOff>
      <xdr:row>85</xdr:row>
      <xdr:rowOff>61849</xdr:rowOff>
    </xdr:to>
    <xdr:sp macro="" textlink="">
      <xdr:nvSpPr>
        <xdr:cNvPr id="366" name="楕円 365">
          <a:extLst>
            <a:ext uri="{FF2B5EF4-FFF2-40B4-BE49-F238E27FC236}">
              <a16:creationId xmlns:a16="http://schemas.microsoft.com/office/drawing/2014/main" id="{37D467EE-ED26-47B0-8DCA-F73B29E00C9D}"/>
            </a:ext>
          </a:extLst>
        </xdr:cNvPr>
        <xdr:cNvSpPr/>
      </xdr:nvSpPr>
      <xdr:spPr>
        <a:xfrm>
          <a:off x="7810500" y="1453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8001</xdr:rowOff>
    </xdr:from>
    <xdr:to>
      <xdr:col>45</xdr:col>
      <xdr:colOff>177800</xdr:colOff>
      <xdr:row>85</xdr:row>
      <xdr:rowOff>11049</xdr:rowOff>
    </xdr:to>
    <xdr:cxnSp macro="">
      <xdr:nvCxnSpPr>
        <xdr:cNvPr id="367" name="直線コネクタ 366">
          <a:extLst>
            <a:ext uri="{FF2B5EF4-FFF2-40B4-BE49-F238E27FC236}">
              <a16:creationId xmlns:a16="http://schemas.microsoft.com/office/drawing/2014/main" id="{0062F72E-9939-426E-9168-74613A417D3E}"/>
            </a:ext>
          </a:extLst>
        </xdr:cNvPr>
        <xdr:cNvCxnSpPr/>
      </xdr:nvCxnSpPr>
      <xdr:spPr>
        <a:xfrm flipV="1">
          <a:off x="7861300" y="1458125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133604</xdr:rowOff>
    </xdr:from>
    <xdr:to>
      <xdr:col>36</xdr:col>
      <xdr:colOff>165100</xdr:colOff>
      <xdr:row>85</xdr:row>
      <xdr:rowOff>63754</xdr:rowOff>
    </xdr:to>
    <xdr:sp macro="" textlink="">
      <xdr:nvSpPr>
        <xdr:cNvPr id="368" name="楕円 367">
          <a:extLst>
            <a:ext uri="{FF2B5EF4-FFF2-40B4-BE49-F238E27FC236}">
              <a16:creationId xmlns:a16="http://schemas.microsoft.com/office/drawing/2014/main" id="{7D1218B2-2EF9-4DF0-92E0-DE9CF6AEBA14}"/>
            </a:ext>
          </a:extLst>
        </xdr:cNvPr>
        <xdr:cNvSpPr/>
      </xdr:nvSpPr>
      <xdr:spPr>
        <a:xfrm>
          <a:off x="6921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11049</xdr:rowOff>
    </xdr:from>
    <xdr:to>
      <xdr:col>41</xdr:col>
      <xdr:colOff>50800</xdr:colOff>
      <xdr:row>85</xdr:row>
      <xdr:rowOff>12954</xdr:rowOff>
    </xdr:to>
    <xdr:cxnSp macro="">
      <xdr:nvCxnSpPr>
        <xdr:cNvPr id="369" name="直線コネクタ 368">
          <a:extLst>
            <a:ext uri="{FF2B5EF4-FFF2-40B4-BE49-F238E27FC236}">
              <a16:creationId xmlns:a16="http://schemas.microsoft.com/office/drawing/2014/main" id="{3491FB64-263D-4A7D-A76A-82BD6A35ADBE}"/>
            </a:ext>
          </a:extLst>
        </xdr:cNvPr>
        <xdr:cNvCxnSpPr/>
      </xdr:nvCxnSpPr>
      <xdr:spPr>
        <a:xfrm flipV="1">
          <a:off x="6972300" y="1458429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370" name="n_1aveValue【福祉施設】&#10;一人当たり面積">
          <a:extLst>
            <a:ext uri="{FF2B5EF4-FFF2-40B4-BE49-F238E27FC236}">
              <a16:creationId xmlns:a16="http://schemas.microsoft.com/office/drawing/2014/main" id="{4B264A76-2EE9-41CC-915F-7AED8593F1CB}"/>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71" name="n_2aveValue【福祉施設】&#10;一人当たり面積">
          <a:extLst>
            <a:ext uri="{FF2B5EF4-FFF2-40B4-BE49-F238E27FC236}">
              <a16:creationId xmlns:a16="http://schemas.microsoft.com/office/drawing/2014/main" id="{076ABD26-17CF-4DD1-BC6F-B06534F3FB4D}"/>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372" name="n_3aveValue【福祉施設】&#10;一人当たり面積">
          <a:extLst>
            <a:ext uri="{FF2B5EF4-FFF2-40B4-BE49-F238E27FC236}">
              <a16:creationId xmlns:a16="http://schemas.microsoft.com/office/drawing/2014/main" id="{1FD25EC3-A6AF-47B3-A7B0-8A7767C37AAE}"/>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373" name="n_4aveValue【福祉施設】&#10;一人当たり面積">
          <a:extLst>
            <a:ext uri="{FF2B5EF4-FFF2-40B4-BE49-F238E27FC236}">
              <a16:creationId xmlns:a16="http://schemas.microsoft.com/office/drawing/2014/main" id="{10A56BBE-9EE8-4D9E-9C2E-211C6CB1032F}"/>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46880</xdr:rowOff>
    </xdr:from>
    <xdr:ext cx="469744" cy="259045"/>
    <xdr:sp macro="" textlink="">
      <xdr:nvSpPr>
        <xdr:cNvPr id="374" name="n_1mainValue【福祉施設】&#10;一人当たり面積">
          <a:extLst>
            <a:ext uri="{FF2B5EF4-FFF2-40B4-BE49-F238E27FC236}">
              <a16:creationId xmlns:a16="http://schemas.microsoft.com/office/drawing/2014/main" id="{EB92F600-644D-4E90-9239-8B08F9FEE28B}"/>
            </a:ext>
          </a:extLst>
        </xdr:cNvPr>
        <xdr:cNvSpPr txBox="1"/>
      </xdr:nvSpPr>
      <xdr:spPr>
        <a:xfrm>
          <a:off x="9391727" y="1462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49928</xdr:rowOff>
    </xdr:from>
    <xdr:ext cx="469744" cy="259045"/>
    <xdr:sp macro="" textlink="">
      <xdr:nvSpPr>
        <xdr:cNvPr id="375" name="n_2mainValue【福祉施設】&#10;一人当たり面積">
          <a:extLst>
            <a:ext uri="{FF2B5EF4-FFF2-40B4-BE49-F238E27FC236}">
              <a16:creationId xmlns:a16="http://schemas.microsoft.com/office/drawing/2014/main" id="{D6551D68-23D7-47DE-AE74-AD7AA77BB166}"/>
            </a:ext>
          </a:extLst>
        </xdr:cNvPr>
        <xdr:cNvSpPr txBox="1"/>
      </xdr:nvSpPr>
      <xdr:spPr>
        <a:xfrm>
          <a:off x="8515427" y="1462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52976</xdr:rowOff>
    </xdr:from>
    <xdr:ext cx="469744" cy="259045"/>
    <xdr:sp macro="" textlink="">
      <xdr:nvSpPr>
        <xdr:cNvPr id="376" name="n_3mainValue【福祉施設】&#10;一人当たり面積">
          <a:extLst>
            <a:ext uri="{FF2B5EF4-FFF2-40B4-BE49-F238E27FC236}">
              <a16:creationId xmlns:a16="http://schemas.microsoft.com/office/drawing/2014/main" id="{B43AC362-32B5-4BD7-B501-5575F7F2338F}"/>
            </a:ext>
          </a:extLst>
        </xdr:cNvPr>
        <xdr:cNvSpPr txBox="1"/>
      </xdr:nvSpPr>
      <xdr:spPr>
        <a:xfrm>
          <a:off x="7626427" y="1462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54881</xdr:rowOff>
    </xdr:from>
    <xdr:ext cx="469744" cy="259045"/>
    <xdr:sp macro="" textlink="">
      <xdr:nvSpPr>
        <xdr:cNvPr id="377" name="n_4mainValue【福祉施設】&#10;一人当たり面積">
          <a:extLst>
            <a:ext uri="{FF2B5EF4-FFF2-40B4-BE49-F238E27FC236}">
              <a16:creationId xmlns:a16="http://schemas.microsoft.com/office/drawing/2014/main" id="{4DEF4846-0986-4288-91FC-C1919A097FF7}"/>
            </a:ext>
          </a:extLst>
        </xdr:cNvPr>
        <xdr:cNvSpPr txBox="1"/>
      </xdr:nvSpPr>
      <xdr:spPr>
        <a:xfrm>
          <a:off x="6737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9916E0CE-C144-423A-872D-0D3A25C3153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B098D1BD-4A42-4584-8B16-B05D0FA2E99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941B318D-2381-4F91-9CC2-EA4B36BD23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270242D7-8B6D-493D-A69A-4358D4BBBB2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F474AD14-1593-4506-B9F9-5C894DD8786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AD5C5057-2252-4EDA-B70F-A994014A78A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A18A03C9-412D-4810-B385-6CAC5B32B43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382D522B-F014-494D-8A2C-8EAC8E524B3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33B1B294-4E9D-4A4A-A60A-75DE12E2B82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F7F01A24-601D-4DAC-B221-8C7D16FD00C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39B349D8-F601-4A0E-A428-A8A6DF01A05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9" name="直線コネクタ 388">
          <a:extLst>
            <a:ext uri="{FF2B5EF4-FFF2-40B4-BE49-F238E27FC236}">
              <a16:creationId xmlns:a16="http://schemas.microsoft.com/office/drawing/2014/main" id="{F1536FE3-0A29-4409-B7F6-FCFBC107BD99}"/>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0" name="テキスト ボックス 389">
          <a:extLst>
            <a:ext uri="{FF2B5EF4-FFF2-40B4-BE49-F238E27FC236}">
              <a16:creationId xmlns:a16="http://schemas.microsoft.com/office/drawing/2014/main" id="{76F7CBAB-1FCD-457F-A541-1DF4C652EDC7}"/>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1" name="直線コネクタ 390">
          <a:extLst>
            <a:ext uri="{FF2B5EF4-FFF2-40B4-BE49-F238E27FC236}">
              <a16:creationId xmlns:a16="http://schemas.microsoft.com/office/drawing/2014/main" id="{129F36CA-307D-45EA-93E6-BC8B037FE268}"/>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2" name="テキスト ボックス 391">
          <a:extLst>
            <a:ext uri="{FF2B5EF4-FFF2-40B4-BE49-F238E27FC236}">
              <a16:creationId xmlns:a16="http://schemas.microsoft.com/office/drawing/2014/main" id="{34932257-0F18-4185-950A-8CDA5A25271E}"/>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3" name="直線コネクタ 392">
          <a:extLst>
            <a:ext uri="{FF2B5EF4-FFF2-40B4-BE49-F238E27FC236}">
              <a16:creationId xmlns:a16="http://schemas.microsoft.com/office/drawing/2014/main" id="{DA81ED09-900A-40C8-B503-DAC55A5145AD}"/>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4" name="テキスト ボックス 393">
          <a:extLst>
            <a:ext uri="{FF2B5EF4-FFF2-40B4-BE49-F238E27FC236}">
              <a16:creationId xmlns:a16="http://schemas.microsoft.com/office/drawing/2014/main" id="{40351C6A-53D8-40F5-86E4-86A07C4A1D36}"/>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5" name="直線コネクタ 394">
          <a:extLst>
            <a:ext uri="{FF2B5EF4-FFF2-40B4-BE49-F238E27FC236}">
              <a16:creationId xmlns:a16="http://schemas.microsoft.com/office/drawing/2014/main" id="{6BD89EBF-D8FD-454F-AF3E-8FD6206AF444}"/>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6" name="テキスト ボックス 395">
          <a:extLst>
            <a:ext uri="{FF2B5EF4-FFF2-40B4-BE49-F238E27FC236}">
              <a16:creationId xmlns:a16="http://schemas.microsoft.com/office/drawing/2014/main" id="{666326E1-02B4-4C85-BD30-D2D33C7DF07C}"/>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1810E003-F81F-4CC3-9B3E-45C96CA33B2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8" name="テキスト ボックス 397">
          <a:extLst>
            <a:ext uri="{FF2B5EF4-FFF2-40B4-BE49-F238E27FC236}">
              <a16:creationId xmlns:a16="http://schemas.microsoft.com/office/drawing/2014/main" id="{D96D3C45-1587-4378-994C-C58B226DBEF6}"/>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FB64C31B-0E5F-4654-A376-E14E5893E44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400" name="直線コネクタ 399">
          <a:extLst>
            <a:ext uri="{FF2B5EF4-FFF2-40B4-BE49-F238E27FC236}">
              <a16:creationId xmlns:a16="http://schemas.microsoft.com/office/drawing/2014/main" id="{66E4BF5B-E567-45D8-B487-B956F4E65AFF}"/>
            </a:ext>
          </a:extLst>
        </xdr:cNvPr>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1" name="【市民会館】&#10;有形固定資産減価償却率最小値テキスト">
          <a:extLst>
            <a:ext uri="{FF2B5EF4-FFF2-40B4-BE49-F238E27FC236}">
              <a16:creationId xmlns:a16="http://schemas.microsoft.com/office/drawing/2014/main" id="{DE143A01-7566-4B99-878A-F6C1251A1845}"/>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2" name="直線コネクタ 401">
          <a:extLst>
            <a:ext uri="{FF2B5EF4-FFF2-40B4-BE49-F238E27FC236}">
              <a16:creationId xmlns:a16="http://schemas.microsoft.com/office/drawing/2014/main" id="{A77C6755-2461-4149-BF85-FF2E605392C6}"/>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0789D7A8-FE95-4F8F-9AB2-97CE117B2B62}"/>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404" name="直線コネクタ 403">
          <a:extLst>
            <a:ext uri="{FF2B5EF4-FFF2-40B4-BE49-F238E27FC236}">
              <a16:creationId xmlns:a16="http://schemas.microsoft.com/office/drawing/2014/main" id="{2203AE37-7E4D-482C-9E75-185B012CD4A1}"/>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107714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96B05B0F-2DA7-48FF-8D71-ACE43FFDA558}"/>
            </a:ext>
          </a:extLst>
        </xdr:cNvPr>
        <xdr:cNvSpPr txBox="1"/>
      </xdr:nvSpPr>
      <xdr:spPr>
        <a:xfrm>
          <a:off x="4673600" y="1759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406" name="フローチャート: 判断 405">
          <a:extLst>
            <a:ext uri="{FF2B5EF4-FFF2-40B4-BE49-F238E27FC236}">
              <a16:creationId xmlns:a16="http://schemas.microsoft.com/office/drawing/2014/main" id="{A8FDE1F5-14E8-4E0C-AA48-BF93ABBD77D9}"/>
            </a:ext>
          </a:extLst>
        </xdr:cNvPr>
        <xdr:cNvSpPr/>
      </xdr:nvSpPr>
      <xdr:spPr>
        <a:xfrm>
          <a:off x="45847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407" name="フローチャート: 判断 406">
          <a:extLst>
            <a:ext uri="{FF2B5EF4-FFF2-40B4-BE49-F238E27FC236}">
              <a16:creationId xmlns:a16="http://schemas.microsoft.com/office/drawing/2014/main" id="{76DB7149-28ED-4383-9B61-D294D647C5DA}"/>
            </a:ext>
          </a:extLst>
        </xdr:cNvPr>
        <xdr:cNvSpPr/>
      </xdr:nvSpPr>
      <xdr:spPr>
        <a:xfrm>
          <a:off x="3746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408" name="フローチャート: 判断 407">
          <a:extLst>
            <a:ext uri="{FF2B5EF4-FFF2-40B4-BE49-F238E27FC236}">
              <a16:creationId xmlns:a16="http://schemas.microsoft.com/office/drawing/2014/main" id="{4BEB5273-9CB3-460A-B0DD-A1582E8DDDC2}"/>
            </a:ext>
          </a:extLst>
        </xdr:cNvPr>
        <xdr:cNvSpPr/>
      </xdr:nvSpPr>
      <xdr:spPr>
        <a:xfrm>
          <a:off x="28575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409" name="フローチャート: 判断 408">
          <a:extLst>
            <a:ext uri="{FF2B5EF4-FFF2-40B4-BE49-F238E27FC236}">
              <a16:creationId xmlns:a16="http://schemas.microsoft.com/office/drawing/2014/main" id="{8024DF26-3D83-4405-AB5E-578D51304E6B}"/>
            </a:ext>
          </a:extLst>
        </xdr:cNvPr>
        <xdr:cNvSpPr/>
      </xdr:nvSpPr>
      <xdr:spPr>
        <a:xfrm>
          <a:off x="1968500" y="175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410" name="フローチャート: 判断 409">
          <a:extLst>
            <a:ext uri="{FF2B5EF4-FFF2-40B4-BE49-F238E27FC236}">
              <a16:creationId xmlns:a16="http://schemas.microsoft.com/office/drawing/2014/main" id="{B8B92C75-FAC0-42AE-A97A-4DA8A7ED7258}"/>
            </a:ext>
          </a:extLst>
        </xdr:cNvPr>
        <xdr:cNvSpPr/>
      </xdr:nvSpPr>
      <xdr:spPr>
        <a:xfrm>
          <a:off x="1079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D18DE56B-87F0-4F32-8492-C42CD11C2EB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67AA821-3B55-404D-AB54-7EFA9DA3F59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4ABB0225-4B9C-4249-8BCD-2E092B23B21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922E3B9-6678-4CCC-8D50-EFB0447097A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BD06F5D-EDFF-4F08-91AB-7C1A030FB6A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141987</xdr:rowOff>
    </xdr:from>
    <xdr:to>
      <xdr:col>24</xdr:col>
      <xdr:colOff>114300</xdr:colOff>
      <xdr:row>106</xdr:row>
      <xdr:rowOff>72137</xdr:rowOff>
    </xdr:to>
    <xdr:sp macro="" textlink="">
      <xdr:nvSpPr>
        <xdr:cNvPr id="416" name="楕円 415">
          <a:extLst>
            <a:ext uri="{FF2B5EF4-FFF2-40B4-BE49-F238E27FC236}">
              <a16:creationId xmlns:a16="http://schemas.microsoft.com/office/drawing/2014/main" id="{269A35B5-D5FA-4C59-AFCF-0D7C1DDB0018}"/>
            </a:ext>
          </a:extLst>
        </xdr:cNvPr>
        <xdr:cNvSpPr/>
      </xdr:nvSpPr>
      <xdr:spPr>
        <a:xfrm>
          <a:off x="45847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120414</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EE28A073-4DD6-43FD-950E-9C3AFFBC9C5B}"/>
            </a:ext>
          </a:extLst>
        </xdr:cNvPr>
        <xdr:cNvSpPr txBox="1"/>
      </xdr:nvSpPr>
      <xdr:spPr>
        <a:xfrm>
          <a:off x="4673600" y="181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89408</xdr:rowOff>
    </xdr:from>
    <xdr:to>
      <xdr:col>20</xdr:col>
      <xdr:colOff>38100</xdr:colOff>
      <xdr:row>106</xdr:row>
      <xdr:rowOff>19558</xdr:rowOff>
    </xdr:to>
    <xdr:sp macro="" textlink="">
      <xdr:nvSpPr>
        <xdr:cNvPr id="418" name="楕円 417">
          <a:extLst>
            <a:ext uri="{FF2B5EF4-FFF2-40B4-BE49-F238E27FC236}">
              <a16:creationId xmlns:a16="http://schemas.microsoft.com/office/drawing/2014/main" id="{8BB79D41-8DE2-473D-86AA-02489DD72B3F}"/>
            </a:ext>
          </a:extLst>
        </xdr:cNvPr>
        <xdr:cNvSpPr/>
      </xdr:nvSpPr>
      <xdr:spPr>
        <a:xfrm>
          <a:off x="37465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140208</xdr:rowOff>
    </xdr:from>
    <xdr:to>
      <xdr:col>24</xdr:col>
      <xdr:colOff>63500</xdr:colOff>
      <xdr:row>106</xdr:row>
      <xdr:rowOff>21337</xdr:rowOff>
    </xdr:to>
    <xdr:cxnSp macro="">
      <xdr:nvCxnSpPr>
        <xdr:cNvPr id="419" name="直線コネクタ 418">
          <a:extLst>
            <a:ext uri="{FF2B5EF4-FFF2-40B4-BE49-F238E27FC236}">
              <a16:creationId xmlns:a16="http://schemas.microsoft.com/office/drawing/2014/main" id="{9EA70EF1-4687-4CBD-A103-CF8BAA346B53}"/>
            </a:ext>
          </a:extLst>
        </xdr:cNvPr>
        <xdr:cNvCxnSpPr/>
      </xdr:nvCxnSpPr>
      <xdr:spPr>
        <a:xfrm>
          <a:off x="3797300" y="18142458"/>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96265</xdr:rowOff>
    </xdr:from>
    <xdr:to>
      <xdr:col>15</xdr:col>
      <xdr:colOff>101600</xdr:colOff>
      <xdr:row>106</xdr:row>
      <xdr:rowOff>26415</xdr:rowOff>
    </xdr:to>
    <xdr:sp macro="" textlink="">
      <xdr:nvSpPr>
        <xdr:cNvPr id="420" name="楕円 419">
          <a:extLst>
            <a:ext uri="{FF2B5EF4-FFF2-40B4-BE49-F238E27FC236}">
              <a16:creationId xmlns:a16="http://schemas.microsoft.com/office/drawing/2014/main" id="{4937B1DE-5817-4790-A930-3F530BDFB6F0}"/>
            </a:ext>
          </a:extLst>
        </xdr:cNvPr>
        <xdr:cNvSpPr/>
      </xdr:nvSpPr>
      <xdr:spPr>
        <a:xfrm>
          <a:off x="2857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140208</xdr:rowOff>
    </xdr:from>
    <xdr:to>
      <xdr:col>19</xdr:col>
      <xdr:colOff>177800</xdr:colOff>
      <xdr:row>105</xdr:row>
      <xdr:rowOff>147065</xdr:rowOff>
    </xdr:to>
    <xdr:cxnSp macro="">
      <xdr:nvCxnSpPr>
        <xdr:cNvPr id="421" name="直線コネクタ 420">
          <a:extLst>
            <a:ext uri="{FF2B5EF4-FFF2-40B4-BE49-F238E27FC236}">
              <a16:creationId xmlns:a16="http://schemas.microsoft.com/office/drawing/2014/main" id="{06B0FFDD-C293-4A89-BE64-AF305228201E}"/>
            </a:ext>
          </a:extLst>
        </xdr:cNvPr>
        <xdr:cNvCxnSpPr/>
      </xdr:nvCxnSpPr>
      <xdr:spPr>
        <a:xfrm flipV="1">
          <a:off x="2908300" y="181424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155702</xdr:rowOff>
    </xdr:from>
    <xdr:to>
      <xdr:col>10</xdr:col>
      <xdr:colOff>165100</xdr:colOff>
      <xdr:row>105</xdr:row>
      <xdr:rowOff>85852</xdr:rowOff>
    </xdr:to>
    <xdr:sp macro="" textlink="">
      <xdr:nvSpPr>
        <xdr:cNvPr id="422" name="楕円 421">
          <a:extLst>
            <a:ext uri="{FF2B5EF4-FFF2-40B4-BE49-F238E27FC236}">
              <a16:creationId xmlns:a16="http://schemas.microsoft.com/office/drawing/2014/main" id="{6C4BC3EA-2623-4176-9D1B-F0D7C1447323}"/>
            </a:ext>
          </a:extLst>
        </xdr:cNvPr>
        <xdr:cNvSpPr/>
      </xdr:nvSpPr>
      <xdr:spPr>
        <a:xfrm>
          <a:off x="1968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35052</xdr:rowOff>
    </xdr:from>
    <xdr:to>
      <xdr:col>15</xdr:col>
      <xdr:colOff>50800</xdr:colOff>
      <xdr:row>105</xdr:row>
      <xdr:rowOff>147065</xdr:rowOff>
    </xdr:to>
    <xdr:cxnSp macro="">
      <xdr:nvCxnSpPr>
        <xdr:cNvPr id="423" name="直線コネクタ 422">
          <a:extLst>
            <a:ext uri="{FF2B5EF4-FFF2-40B4-BE49-F238E27FC236}">
              <a16:creationId xmlns:a16="http://schemas.microsoft.com/office/drawing/2014/main" id="{CFA9DD91-0C63-4DFB-B085-5D6677254564}"/>
            </a:ext>
          </a:extLst>
        </xdr:cNvPr>
        <xdr:cNvCxnSpPr/>
      </xdr:nvCxnSpPr>
      <xdr:spPr>
        <a:xfrm>
          <a:off x="2019300" y="18037302"/>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103124</xdr:rowOff>
    </xdr:from>
    <xdr:to>
      <xdr:col>6</xdr:col>
      <xdr:colOff>38100</xdr:colOff>
      <xdr:row>106</xdr:row>
      <xdr:rowOff>33274</xdr:rowOff>
    </xdr:to>
    <xdr:sp macro="" textlink="">
      <xdr:nvSpPr>
        <xdr:cNvPr id="424" name="楕円 423">
          <a:extLst>
            <a:ext uri="{FF2B5EF4-FFF2-40B4-BE49-F238E27FC236}">
              <a16:creationId xmlns:a16="http://schemas.microsoft.com/office/drawing/2014/main" id="{385A2C09-4FCA-4F98-9AF9-CA0E68401494}"/>
            </a:ext>
          </a:extLst>
        </xdr:cNvPr>
        <xdr:cNvSpPr/>
      </xdr:nvSpPr>
      <xdr:spPr>
        <a:xfrm>
          <a:off x="1079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35052</xdr:rowOff>
    </xdr:from>
    <xdr:to>
      <xdr:col>10</xdr:col>
      <xdr:colOff>114300</xdr:colOff>
      <xdr:row>105</xdr:row>
      <xdr:rowOff>153924</xdr:rowOff>
    </xdr:to>
    <xdr:cxnSp macro="">
      <xdr:nvCxnSpPr>
        <xdr:cNvPr id="425" name="直線コネクタ 424">
          <a:extLst>
            <a:ext uri="{FF2B5EF4-FFF2-40B4-BE49-F238E27FC236}">
              <a16:creationId xmlns:a16="http://schemas.microsoft.com/office/drawing/2014/main" id="{9F2CD0E5-541F-430C-AAE9-952DC0443066}"/>
            </a:ext>
          </a:extLst>
        </xdr:cNvPr>
        <xdr:cNvCxnSpPr/>
      </xdr:nvCxnSpPr>
      <xdr:spPr>
        <a:xfrm flipV="1">
          <a:off x="1130300" y="1803730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164101</xdr:rowOff>
    </xdr:from>
    <xdr:ext cx="405111" cy="259045"/>
    <xdr:sp macro="" textlink="">
      <xdr:nvSpPr>
        <xdr:cNvPr id="426" name="n_1aveValue【市民会館】&#10;有形固定資産減価償却率">
          <a:extLst>
            <a:ext uri="{FF2B5EF4-FFF2-40B4-BE49-F238E27FC236}">
              <a16:creationId xmlns:a16="http://schemas.microsoft.com/office/drawing/2014/main" id="{020573F5-9711-4553-AA64-A533A3056933}"/>
            </a:ext>
          </a:extLst>
        </xdr:cNvPr>
        <xdr:cNvSpPr txBox="1"/>
      </xdr:nvSpPr>
      <xdr:spPr>
        <a:xfrm>
          <a:off x="35820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427" name="n_2aveValue【市民会館】&#10;有形固定資産減価償却率">
          <a:extLst>
            <a:ext uri="{FF2B5EF4-FFF2-40B4-BE49-F238E27FC236}">
              <a16:creationId xmlns:a16="http://schemas.microsoft.com/office/drawing/2014/main" id="{10CDC47D-36CF-4179-AD06-E6DDCDCADEAF}"/>
            </a:ext>
          </a:extLst>
        </xdr:cNvPr>
        <xdr:cNvSpPr txBox="1"/>
      </xdr:nvSpPr>
      <xdr:spPr>
        <a:xfrm>
          <a:off x="2705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428" name="n_3aveValue【市民会館】&#10;有形固定資産減価償却率">
          <a:extLst>
            <a:ext uri="{FF2B5EF4-FFF2-40B4-BE49-F238E27FC236}">
              <a16:creationId xmlns:a16="http://schemas.microsoft.com/office/drawing/2014/main" id="{66D861D2-8ED9-42FA-9F74-105B7A8F3790}"/>
            </a:ext>
          </a:extLst>
        </xdr:cNvPr>
        <xdr:cNvSpPr txBox="1"/>
      </xdr:nvSpPr>
      <xdr:spPr>
        <a:xfrm>
          <a:off x="1816744" y="173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127525</xdr:rowOff>
    </xdr:from>
    <xdr:ext cx="405111" cy="259045"/>
    <xdr:sp macro="" textlink="">
      <xdr:nvSpPr>
        <xdr:cNvPr id="429" name="n_4aveValue【市民会館】&#10;有形固定資産減価償却率">
          <a:extLst>
            <a:ext uri="{FF2B5EF4-FFF2-40B4-BE49-F238E27FC236}">
              <a16:creationId xmlns:a16="http://schemas.microsoft.com/office/drawing/2014/main" id="{02AE2C41-70BD-49EB-8F59-0F3FA31671D1}"/>
            </a:ext>
          </a:extLst>
        </xdr:cNvPr>
        <xdr:cNvSpPr txBox="1"/>
      </xdr:nvSpPr>
      <xdr:spPr>
        <a:xfrm>
          <a:off x="927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10685</xdr:rowOff>
    </xdr:from>
    <xdr:ext cx="405111" cy="259045"/>
    <xdr:sp macro="" textlink="">
      <xdr:nvSpPr>
        <xdr:cNvPr id="430" name="n_1mainValue【市民会館】&#10;有形固定資産減価償却率">
          <a:extLst>
            <a:ext uri="{FF2B5EF4-FFF2-40B4-BE49-F238E27FC236}">
              <a16:creationId xmlns:a16="http://schemas.microsoft.com/office/drawing/2014/main" id="{936B1157-1012-4497-BD72-D7B60D3B0DB2}"/>
            </a:ext>
          </a:extLst>
        </xdr:cNvPr>
        <xdr:cNvSpPr txBox="1"/>
      </xdr:nvSpPr>
      <xdr:spPr>
        <a:xfrm>
          <a:off x="3582044" y="1818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17542</xdr:rowOff>
    </xdr:from>
    <xdr:ext cx="405111" cy="259045"/>
    <xdr:sp macro="" textlink="">
      <xdr:nvSpPr>
        <xdr:cNvPr id="431" name="n_2mainValue【市民会館】&#10;有形固定資産減価償却率">
          <a:extLst>
            <a:ext uri="{FF2B5EF4-FFF2-40B4-BE49-F238E27FC236}">
              <a16:creationId xmlns:a16="http://schemas.microsoft.com/office/drawing/2014/main" id="{12610103-12E8-497F-9DE0-74AFEAFB9C3B}"/>
            </a:ext>
          </a:extLst>
        </xdr:cNvPr>
        <xdr:cNvSpPr txBox="1"/>
      </xdr:nvSpPr>
      <xdr:spPr>
        <a:xfrm>
          <a:off x="2705744" y="181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76979</xdr:rowOff>
    </xdr:from>
    <xdr:ext cx="405111" cy="259045"/>
    <xdr:sp macro="" textlink="">
      <xdr:nvSpPr>
        <xdr:cNvPr id="432" name="n_3mainValue【市民会館】&#10;有形固定資産減価償却率">
          <a:extLst>
            <a:ext uri="{FF2B5EF4-FFF2-40B4-BE49-F238E27FC236}">
              <a16:creationId xmlns:a16="http://schemas.microsoft.com/office/drawing/2014/main" id="{8E9125E4-4862-42D4-ACC7-F8AF27C1342A}"/>
            </a:ext>
          </a:extLst>
        </xdr:cNvPr>
        <xdr:cNvSpPr txBox="1"/>
      </xdr:nvSpPr>
      <xdr:spPr>
        <a:xfrm>
          <a:off x="1816744" y="1807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24401</xdr:rowOff>
    </xdr:from>
    <xdr:ext cx="405111" cy="259045"/>
    <xdr:sp macro="" textlink="">
      <xdr:nvSpPr>
        <xdr:cNvPr id="433" name="n_4mainValue【市民会館】&#10;有形固定資産減価償却率">
          <a:extLst>
            <a:ext uri="{FF2B5EF4-FFF2-40B4-BE49-F238E27FC236}">
              <a16:creationId xmlns:a16="http://schemas.microsoft.com/office/drawing/2014/main" id="{39423927-2EF6-4BBD-9DF0-A548B4190943}"/>
            </a:ext>
          </a:extLst>
        </xdr:cNvPr>
        <xdr:cNvSpPr txBox="1"/>
      </xdr:nvSpPr>
      <xdr:spPr>
        <a:xfrm>
          <a:off x="927744" y="1819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12305073-111A-4885-80DC-A153D342AFE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168B73F9-7BE2-4636-B9A7-C8F4A5427D5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A183E639-3306-4A86-8C81-2525E61CB61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DBDF2DAD-7EA7-407F-8B48-5593A94F64C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CFBD9636-8399-49D4-B3DD-DA7D64125E7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ED68D1C-0B8D-4210-B2E5-3B379E4667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AB7967E6-3D39-48F8-A1BA-C70602C97C1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D8EE6B8F-FE0E-4E8A-BAB6-57ABF7CC63B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A0E4A2C2-9207-4337-B731-D340DA750EB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69C76B89-D444-4AB1-A16C-32D35D30902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81F88A5D-C7C5-4B22-8D1F-FF6F43A4015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0F36672D-75AE-4DA0-90F2-A50D217090F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BA5E2A2E-99F9-43E2-BE08-5D595D29965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C29B11D5-7AE3-4865-A81E-C0132409E12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F4BCC0EA-15DF-45F3-8BD7-5B84BDA1290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5EF6079E-7ECC-4763-BC8D-34D0659029B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9E600467-BB66-4272-999B-B757F438ECB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CE1439A5-21F8-40D2-9466-4315F2E7E47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1D2ED558-8389-48F5-A331-8A7C6EC9435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F4C78B88-D685-4B34-B2C4-48B3B0F9CA4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4267B4B1-BFED-44F4-AC08-C80E4DD44B3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4CCFC5D9-BF98-41AC-A94A-3CEA43A5C9B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E50FD475-CECD-47A4-851A-34C8C1BDA4E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457" name="直線コネクタ 456">
          <a:extLst>
            <a:ext uri="{FF2B5EF4-FFF2-40B4-BE49-F238E27FC236}">
              <a16:creationId xmlns:a16="http://schemas.microsoft.com/office/drawing/2014/main" id="{C9C1D18D-EC80-438C-92EE-F4DB390F504D}"/>
            </a:ext>
          </a:extLst>
        </xdr:cNvPr>
        <xdr:cNvCxnSpPr/>
      </xdr:nvCxnSpPr>
      <xdr:spPr>
        <a:xfrm flipV="1">
          <a:off x="10476865" y="173705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458" name="【市民会館】&#10;一人当たり面積最小値テキスト">
          <a:extLst>
            <a:ext uri="{FF2B5EF4-FFF2-40B4-BE49-F238E27FC236}">
              <a16:creationId xmlns:a16="http://schemas.microsoft.com/office/drawing/2014/main" id="{C9C11568-C814-4A5C-8791-0B7220D20479}"/>
            </a:ext>
          </a:extLst>
        </xdr:cNvPr>
        <xdr:cNvSpPr txBox="1"/>
      </xdr:nvSpPr>
      <xdr:spPr>
        <a:xfrm>
          <a:off x="10515600"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459" name="直線コネクタ 458">
          <a:extLst>
            <a:ext uri="{FF2B5EF4-FFF2-40B4-BE49-F238E27FC236}">
              <a16:creationId xmlns:a16="http://schemas.microsoft.com/office/drawing/2014/main" id="{C303E228-275D-4FF9-B557-802814E43D2C}"/>
            </a:ext>
          </a:extLst>
        </xdr:cNvPr>
        <xdr:cNvCxnSpPr/>
      </xdr:nvCxnSpPr>
      <xdr:spPr>
        <a:xfrm>
          <a:off x="10388600" y="186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460" name="【市民会館】&#10;一人当たり面積最大値テキスト">
          <a:extLst>
            <a:ext uri="{FF2B5EF4-FFF2-40B4-BE49-F238E27FC236}">
              <a16:creationId xmlns:a16="http://schemas.microsoft.com/office/drawing/2014/main" id="{DC8BF9A6-966C-421B-9118-4CCB8574EEB9}"/>
            </a:ext>
          </a:extLst>
        </xdr:cNvPr>
        <xdr:cNvSpPr txBox="1"/>
      </xdr:nvSpPr>
      <xdr:spPr>
        <a:xfrm>
          <a:off x="10515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461" name="直線コネクタ 460">
          <a:extLst>
            <a:ext uri="{FF2B5EF4-FFF2-40B4-BE49-F238E27FC236}">
              <a16:creationId xmlns:a16="http://schemas.microsoft.com/office/drawing/2014/main" id="{033B32C6-1DCB-427F-BD66-666E8C376D7B}"/>
            </a:ext>
          </a:extLst>
        </xdr:cNvPr>
        <xdr:cNvCxnSpPr/>
      </xdr:nvCxnSpPr>
      <xdr:spPr>
        <a:xfrm>
          <a:off x="10388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95139</xdr:rowOff>
    </xdr:from>
    <xdr:ext cx="469744" cy="259045"/>
    <xdr:sp macro="" textlink="">
      <xdr:nvSpPr>
        <xdr:cNvPr id="462" name="【市民会館】&#10;一人当たり面積平均値テキスト">
          <a:extLst>
            <a:ext uri="{FF2B5EF4-FFF2-40B4-BE49-F238E27FC236}">
              <a16:creationId xmlns:a16="http://schemas.microsoft.com/office/drawing/2014/main" id="{D0DA4CEB-6778-4FFA-9335-175D7E1057B0}"/>
            </a:ext>
          </a:extLst>
        </xdr:cNvPr>
        <xdr:cNvSpPr txBox="1"/>
      </xdr:nvSpPr>
      <xdr:spPr>
        <a:xfrm>
          <a:off x="10515600" y="18097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463" name="フローチャート: 判断 462">
          <a:extLst>
            <a:ext uri="{FF2B5EF4-FFF2-40B4-BE49-F238E27FC236}">
              <a16:creationId xmlns:a16="http://schemas.microsoft.com/office/drawing/2014/main" id="{618717C3-794B-4D59-B272-7894AD49128A}"/>
            </a:ext>
          </a:extLst>
        </xdr:cNvPr>
        <xdr:cNvSpPr/>
      </xdr:nvSpPr>
      <xdr:spPr>
        <a:xfrm>
          <a:off x="10426700" y="182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464" name="フローチャート: 判断 463">
          <a:extLst>
            <a:ext uri="{FF2B5EF4-FFF2-40B4-BE49-F238E27FC236}">
              <a16:creationId xmlns:a16="http://schemas.microsoft.com/office/drawing/2014/main" id="{1CE3BC3B-90FF-42D4-961F-AFFB753EEC53}"/>
            </a:ext>
          </a:extLst>
        </xdr:cNvPr>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465" name="フローチャート: 判断 464">
          <a:extLst>
            <a:ext uri="{FF2B5EF4-FFF2-40B4-BE49-F238E27FC236}">
              <a16:creationId xmlns:a16="http://schemas.microsoft.com/office/drawing/2014/main" id="{CBA92F88-A669-4C1F-8C96-EC12B1D80833}"/>
            </a:ext>
          </a:extLst>
        </xdr:cNvPr>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466" name="フローチャート: 判断 465">
          <a:extLst>
            <a:ext uri="{FF2B5EF4-FFF2-40B4-BE49-F238E27FC236}">
              <a16:creationId xmlns:a16="http://schemas.microsoft.com/office/drawing/2014/main" id="{6396C3BC-8ED7-4C11-A2EB-302993B9A6F6}"/>
            </a:ext>
          </a:extLst>
        </xdr:cNvPr>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467" name="フローチャート: 判断 466">
          <a:extLst>
            <a:ext uri="{FF2B5EF4-FFF2-40B4-BE49-F238E27FC236}">
              <a16:creationId xmlns:a16="http://schemas.microsoft.com/office/drawing/2014/main" id="{424D1989-8B1E-468E-B77A-FAF729E1A7F6}"/>
            </a:ext>
          </a:extLst>
        </xdr:cNvPr>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FE70C25D-63C2-4E30-AB44-EB3BBAA9E46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51DE961-A919-4DE0-8D0C-6B036EFCA79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890E27F6-FCCA-4F24-BF13-31A6FD789E2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BE4CAF4E-D9BA-4A64-BC82-6995F1B5F51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B3041CB1-0563-4E91-ADA5-909817959D6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127888</xdr:rowOff>
    </xdr:from>
    <xdr:to>
      <xdr:col>55</xdr:col>
      <xdr:colOff>50800</xdr:colOff>
      <xdr:row>108</xdr:row>
      <xdr:rowOff>58038</xdr:rowOff>
    </xdr:to>
    <xdr:sp macro="" textlink="">
      <xdr:nvSpPr>
        <xdr:cNvPr id="473" name="楕円 472">
          <a:extLst>
            <a:ext uri="{FF2B5EF4-FFF2-40B4-BE49-F238E27FC236}">
              <a16:creationId xmlns:a16="http://schemas.microsoft.com/office/drawing/2014/main" id="{3673D2BE-8C72-4D3B-9DC0-60A8E83659F6}"/>
            </a:ext>
          </a:extLst>
        </xdr:cNvPr>
        <xdr:cNvSpPr/>
      </xdr:nvSpPr>
      <xdr:spPr>
        <a:xfrm>
          <a:off x="10426700" y="184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42815</xdr:rowOff>
    </xdr:from>
    <xdr:ext cx="469744" cy="259045"/>
    <xdr:sp macro="" textlink="">
      <xdr:nvSpPr>
        <xdr:cNvPr id="474" name="【市民会館】&#10;一人当たり面積該当値テキスト">
          <a:extLst>
            <a:ext uri="{FF2B5EF4-FFF2-40B4-BE49-F238E27FC236}">
              <a16:creationId xmlns:a16="http://schemas.microsoft.com/office/drawing/2014/main" id="{9254D333-412E-405A-A7E8-459850D45190}"/>
            </a:ext>
          </a:extLst>
        </xdr:cNvPr>
        <xdr:cNvSpPr txBox="1"/>
      </xdr:nvSpPr>
      <xdr:spPr>
        <a:xfrm>
          <a:off x="10515600" y="1838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130938</xdr:rowOff>
    </xdr:from>
    <xdr:to>
      <xdr:col>50</xdr:col>
      <xdr:colOff>165100</xdr:colOff>
      <xdr:row>108</xdr:row>
      <xdr:rowOff>61088</xdr:rowOff>
    </xdr:to>
    <xdr:sp macro="" textlink="">
      <xdr:nvSpPr>
        <xdr:cNvPr id="475" name="楕円 474">
          <a:extLst>
            <a:ext uri="{FF2B5EF4-FFF2-40B4-BE49-F238E27FC236}">
              <a16:creationId xmlns:a16="http://schemas.microsoft.com/office/drawing/2014/main" id="{8B5D8468-91D7-4B17-A2BA-76EBC0126731}"/>
            </a:ext>
          </a:extLst>
        </xdr:cNvPr>
        <xdr:cNvSpPr/>
      </xdr:nvSpPr>
      <xdr:spPr>
        <a:xfrm>
          <a:off x="9588500" y="184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7238</xdr:rowOff>
    </xdr:from>
    <xdr:to>
      <xdr:col>55</xdr:col>
      <xdr:colOff>0</xdr:colOff>
      <xdr:row>108</xdr:row>
      <xdr:rowOff>10288</xdr:rowOff>
    </xdr:to>
    <xdr:cxnSp macro="">
      <xdr:nvCxnSpPr>
        <xdr:cNvPr id="476" name="直線コネクタ 475">
          <a:extLst>
            <a:ext uri="{FF2B5EF4-FFF2-40B4-BE49-F238E27FC236}">
              <a16:creationId xmlns:a16="http://schemas.microsoft.com/office/drawing/2014/main" id="{0E566D96-6292-4381-A9AA-A4431C96170F}"/>
            </a:ext>
          </a:extLst>
        </xdr:cNvPr>
        <xdr:cNvCxnSpPr/>
      </xdr:nvCxnSpPr>
      <xdr:spPr>
        <a:xfrm flipV="1">
          <a:off x="9639300" y="18523838"/>
          <a:ext cx="8382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132462</xdr:rowOff>
    </xdr:from>
    <xdr:to>
      <xdr:col>46</xdr:col>
      <xdr:colOff>38100</xdr:colOff>
      <xdr:row>108</xdr:row>
      <xdr:rowOff>62612</xdr:rowOff>
    </xdr:to>
    <xdr:sp macro="" textlink="">
      <xdr:nvSpPr>
        <xdr:cNvPr id="477" name="楕円 476">
          <a:extLst>
            <a:ext uri="{FF2B5EF4-FFF2-40B4-BE49-F238E27FC236}">
              <a16:creationId xmlns:a16="http://schemas.microsoft.com/office/drawing/2014/main" id="{99052FAE-0C03-4CAB-BB83-E0613E63DC24}"/>
            </a:ext>
          </a:extLst>
        </xdr:cNvPr>
        <xdr:cNvSpPr/>
      </xdr:nvSpPr>
      <xdr:spPr>
        <a:xfrm>
          <a:off x="8699500" y="184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10288</xdr:rowOff>
    </xdr:from>
    <xdr:to>
      <xdr:col>50</xdr:col>
      <xdr:colOff>114300</xdr:colOff>
      <xdr:row>108</xdr:row>
      <xdr:rowOff>11812</xdr:rowOff>
    </xdr:to>
    <xdr:cxnSp macro="">
      <xdr:nvCxnSpPr>
        <xdr:cNvPr id="478" name="直線コネクタ 477">
          <a:extLst>
            <a:ext uri="{FF2B5EF4-FFF2-40B4-BE49-F238E27FC236}">
              <a16:creationId xmlns:a16="http://schemas.microsoft.com/office/drawing/2014/main" id="{F23B2193-EAF9-45A3-A47D-A97598099EB7}"/>
            </a:ext>
          </a:extLst>
        </xdr:cNvPr>
        <xdr:cNvCxnSpPr/>
      </xdr:nvCxnSpPr>
      <xdr:spPr>
        <a:xfrm flipV="1">
          <a:off x="8750300" y="1852688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134365</xdr:rowOff>
    </xdr:from>
    <xdr:to>
      <xdr:col>41</xdr:col>
      <xdr:colOff>101600</xdr:colOff>
      <xdr:row>108</xdr:row>
      <xdr:rowOff>64515</xdr:rowOff>
    </xdr:to>
    <xdr:sp macro="" textlink="">
      <xdr:nvSpPr>
        <xdr:cNvPr id="479" name="楕円 478">
          <a:extLst>
            <a:ext uri="{FF2B5EF4-FFF2-40B4-BE49-F238E27FC236}">
              <a16:creationId xmlns:a16="http://schemas.microsoft.com/office/drawing/2014/main" id="{5625E95D-E283-481A-AE5C-6521BF59F794}"/>
            </a:ext>
          </a:extLst>
        </xdr:cNvPr>
        <xdr:cNvSpPr/>
      </xdr:nvSpPr>
      <xdr:spPr>
        <a:xfrm>
          <a:off x="7810500" y="184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11812</xdr:rowOff>
    </xdr:from>
    <xdr:to>
      <xdr:col>45</xdr:col>
      <xdr:colOff>177800</xdr:colOff>
      <xdr:row>108</xdr:row>
      <xdr:rowOff>13715</xdr:rowOff>
    </xdr:to>
    <xdr:cxnSp macro="">
      <xdr:nvCxnSpPr>
        <xdr:cNvPr id="480" name="直線コネクタ 479">
          <a:extLst>
            <a:ext uri="{FF2B5EF4-FFF2-40B4-BE49-F238E27FC236}">
              <a16:creationId xmlns:a16="http://schemas.microsoft.com/office/drawing/2014/main" id="{C5F98BA7-93E4-4296-94CE-E94806FCE53F}"/>
            </a:ext>
          </a:extLst>
        </xdr:cNvPr>
        <xdr:cNvCxnSpPr/>
      </xdr:nvCxnSpPr>
      <xdr:spPr>
        <a:xfrm flipV="1">
          <a:off x="7861300" y="18528412"/>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135128</xdr:rowOff>
    </xdr:from>
    <xdr:to>
      <xdr:col>36</xdr:col>
      <xdr:colOff>165100</xdr:colOff>
      <xdr:row>108</xdr:row>
      <xdr:rowOff>65278</xdr:rowOff>
    </xdr:to>
    <xdr:sp macro="" textlink="">
      <xdr:nvSpPr>
        <xdr:cNvPr id="481" name="楕円 480">
          <a:extLst>
            <a:ext uri="{FF2B5EF4-FFF2-40B4-BE49-F238E27FC236}">
              <a16:creationId xmlns:a16="http://schemas.microsoft.com/office/drawing/2014/main" id="{C40AB0D8-70FA-4656-BF27-DD8AAFEF26E2}"/>
            </a:ext>
          </a:extLst>
        </xdr:cNvPr>
        <xdr:cNvSpPr/>
      </xdr:nvSpPr>
      <xdr:spPr>
        <a:xfrm>
          <a:off x="69215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13715</xdr:rowOff>
    </xdr:from>
    <xdr:to>
      <xdr:col>41</xdr:col>
      <xdr:colOff>50800</xdr:colOff>
      <xdr:row>108</xdr:row>
      <xdr:rowOff>14478</xdr:rowOff>
    </xdr:to>
    <xdr:cxnSp macro="">
      <xdr:nvCxnSpPr>
        <xdr:cNvPr id="482" name="直線コネクタ 481">
          <a:extLst>
            <a:ext uri="{FF2B5EF4-FFF2-40B4-BE49-F238E27FC236}">
              <a16:creationId xmlns:a16="http://schemas.microsoft.com/office/drawing/2014/main" id="{1368B92F-015C-458B-AFFC-31A926DB5E82}"/>
            </a:ext>
          </a:extLst>
        </xdr:cNvPr>
        <xdr:cNvCxnSpPr/>
      </xdr:nvCxnSpPr>
      <xdr:spPr>
        <a:xfrm flipV="1">
          <a:off x="6972300" y="185303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483" name="n_1aveValue【市民会館】&#10;一人当たり面積">
          <a:extLst>
            <a:ext uri="{FF2B5EF4-FFF2-40B4-BE49-F238E27FC236}">
              <a16:creationId xmlns:a16="http://schemas.microsoft.com/office/drawing/2014/main" id="{64D7729E-1257-4835-B6F2-B247C9060341}"/>
            </a:ext>
          </a:extLst>
        </xdr:cNvPr>
        <xdr:cNvSpPr txBox="1"/>
      </xdr:nvSpPr>
      <xdr:spPr>
        <a:xfrm>
          <a:off x="9391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484" name="n_2aveValue【市民会館】&#10;一人当たり面積">
          <a:extLst>
            <a:ext uri="{FF2B5EF4-FFF2-40B4-BE49-F238E27FC236}">
              <a16:creationId xmlns:a16="http://schemas.microsoft.com/office/drawing/2014/main" id="{C0881117-43C6-4875-8F0B-340E0AD00375}"/>
            </a:ext>
          </a:extLst>
        </xdr:cNvPr>
        <xdr:cNvSpPr txBox="1"/>
      </xdr:nvSpPr>
      <xdr:spPr>
        <a:xfrm>
          <a:off x="85154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485" name="n_3aveValue【市民会館】&#10;一人当たり面積">
          <a:extLst>
            <a:ext uri="{FF2B5EF4-FFF2-40B4-BE49-F238E27FC236}">
              <a16:creationId xmlns:a16="http://schemas.microsoft.com/office/drawing/2014/main" id="{EBEC4A05-AE01-4DAF-9781-CEA88C419C0A}"/>
            </a:ext>
          </a:extLst>
        </xdr:cNvPr>
        <xdr:cNvSpPr txBox="1"/>
      </xdr:nvSpPr>
      <xdr:spPr>
        <a:xfrm>
          <a:off x="7626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486" name="n_4aveValue【市民会館】&#10;一人当たり面積">
          <a:extLst>
            <a:ext uri="{FF2B5EF4-FFF2-40B4-BE49-F238E27FC236}">
              <a16:creationId xmlns:a16="http://schemas.microsoft.com/office/drawing/2014/main" id="{66B6F1C3-F774-4AB7-AC89-C30C23B9029D}"/>
            </a:ext>
          </a:extLst>
        </xdr:cNvPr>
        <xdr:cNvSpPr txBox="1"/>
      </xdr:nvSpPr>
      <xdr:spPr>
        <a:xfrm>
          <a:off x="6737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52215</xdr:rowOff>
    </xdr:from>
    <xdr:ext cx="469744" cy="259045"/>
    <xdr:sp macro="" textlink="">
      <xdr:nvSpPr>
        <xdr:cNvPr id="487" name="n_1mainValue【市民会館】&#10;一人当たり面積">
          <a:extLst>
            <a:ext uri="{FF2B5EF4-FFF2-40B4-BE49-F238E27FC236}">
              <a16:creationId xmlns:a16="http://schemas.microsoft.com/office/drawing/2014/main" id="{BB4B44B6-C082-4DE8-8C80-DE0133748F53}"/>
            </a:ext>
          </a:extLst>
        </xdr:cNvPr>
        <xdr:cNvSpPr txBox="1"/>
      </xdr:nvSpPr>
      <xdr:spPr>
        <a:xfrm>
          <a:off x="9391727" y="185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53739</xdr:rowOff>
    </xdr:from>
    <xdr:ext cx="469744" cy="259045"/>
    <xdr:sp macro="" textlink="">
      <xdr:nvSpPr>
        <xdr:cNvPr id="488" name="n_2mainValue【市民会館】&#10;一人当たり面積">
          <a:extLst>
            <a:ext uri="{FF2B5EF4-FFF2-40B4-BE49-F238E27FC236}">
              <a16:creationId xmlns:a16="http://schemas.microsoft.com/office/drawing/2014/main" id="{33E0D2AA-ADE9-42D2-8048-3D447F9FA7B3}"/>
            </a:ext>
          </a:extLst>
        </xdr:cNvPr>
        <xdr:cNvSpPr txBox="1"/>
      </xdr:nvSpPr>
      <xdr:spPr>
        <a:xfrm>
          <a:off x="8515427" y="1857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55642</xdr:rowOff>
    </xdr:from>
    <xdr:ext cx="469744" cy="259045"/>
    <xdr:sp macro="" textlink="">
      <xdr:nvSpPr>
        <xdr:cNvPr id="489" name="n_3mainValue【市民会館】&#10;一人当たり面積">
          <a:extLst>
            <a:ext uri="{FF2B5EF4-FFF2-40B4-BE49-F238E27FC236}">
              <a16:creationId xmlns:a16="http://schemas.microsoft.com/office/drawing/2014/main" id="{B70F9B92-D6EA-4F72-9399-9CA4224903DD}"/>
            </a:ext>
          </a:extLst>
        </xdr:cNvPr>
        <xdr:cNvSpPr txBox="1"/>
      </xdr:nvSpPr>
      <xdr:spPr>
        <a:xfrm>
          <a:off x="7626427" y="1857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56405</xdr:rowOff>
    </xdr:from>
    <xdr:ext cx="469744" cy="259045"/>
    <xdr:sp macro="" textlink="">
      <xdr:nvSpPr>
        <xdr:cNvPr id="490" name="n_4mainValue【市民会館】&#10;一人当たり面積">
          <a:extLst>
            <a:ext uri="{FF2B5EF4-FFF2-40B4-BE49-F238E27FC236}">
              <a16:creationId xmlns:a16="http://schemas.microsoft.com/office/drawing/2014/main" id="{BADB4E4A-16EF-4E66-8E26-3A2F9A5B56C4}"/>
            </a:ext>
          </a:extLst>
        </xdr:cNvPr>
        <xdr:cNvSpPr txBox="1"/>
      </xdr:nvSpPr>
      <xdr:spPr>
        <a:xfrm>
          <a:off x="6737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80975950-9536-422C-A71A-42BC4C3518E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E8732BEF-1BB7-4466-B438-221973AA22C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3DF6A119-ABCF-4612-85E5-B78B39F022A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C0F73295-9D9E-4DB2-B55F-1A8F15A8070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4924716D-885D-494C-AA70-B431A890BED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C9E067F9-E77B-41E9-A9B3-9998D1D994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47596015-68D9-4DB1-8B99-E7C770B04DC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76EAC860-E794-4C13-9F5C-4BE0D0083A3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B9B8EFD1-1B7D-4B25-AF84-2750234BA5D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892ABE26-8A86-4196-8A9B-03F6BCE8845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18C7CF9C-FE6E-47F5-9DEB-9EC6C3D2647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A28FE857-519D-4F03-A741-808EFD46D0C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8562FA31-8840-48F5-9B01-81AD7ED4254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A7302532-92F6-4D87-B3FC-6CB7390CE2F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46CA3AE3-BA17-4F4F-9358-A8C0D0904B9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96701D27-4CFD-442E-910B-D716B92BB70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74E12A5C-ADDD-4D7C-99EA-684DE5C97BB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81AAE3EE-A2C2-4130-9CC8-E49812407D9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7077E436-A11F-477A-9000-5F24FA07A1A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EEA1D-6E4C-447F-925C-4C96B88746C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1CFFB273-5F96-41D2-A6F5-C529B080632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97AC0B63-1829-47F2-9BA0-6401605FF4F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741EE827-3DA0-43E1-A4C5-A09B9324C01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2FFE64D4-3159-4999-96C8-3FDEED09A07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0A899B3A-3A87-4073-BB3D-2DAC9C836DD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12088F6D-3C45-45C7-9601-4D45FC5E2CEC}"/>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53B45AB6-234A-4E6D-959A-80C4B50F964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9C3C5422-7D46-4557-BC14-2042C3A58BB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519" name="【一般廃棄物処理施設】&#10;有形固定資産減価償却率最大値テキスト">
          <a:extLst>
            <a:ext uri="{FF2B5EF4-FFF2-40B4-BE49-F238E27FC236}">
              <a16:creationId xmlns:a16="http://schemas.microsoft.com/office/drawing/2014/main" id="{8DADC2AC-82F2-4671-97A6-6672A0E3C199}"/>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520" name="直線コネクタ 519">
          <a:extLst>
            <a:ext uri="{FF2B5EF4-FFF2-40B4-BE49-F238E27FC236}">
              <a16:creationId xmlns:a16="http://schemas.microsoft.com/office/drawing/2014/main" id="{11BD18A0-AA7B-4EB7-B5B1-8303E2B3C2A7}"/>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A13611D7-0411-4C32-8BBD-E74047EF75B3}"/>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2" name="フローチャート: 判断 521">
          <a:extLst>
            <a:ext uri="{FF2B5EF4-FFF2-40B4-BE49-F238E27FC236}">
              <a16:creationId xmlns:a16="http://schemas.microsoft.com/office/drawing/2014/main" id="{82CAD2C3-BE0E-4F97-A066-CBF414010C1D}"/>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523" name="フローチャート: 判断 522">
          <a:extLst>
            <a:ext uri="{FF2B5EF4-FFF2-40B4-BE49-F238E27FC236}">
              <a16:creationId xmlns:a16="http://schemas.microsoft.com/office/drawing/2014/main" id="{79E02E8E-AEAA-49A7-811B-9B1F9FDFB3A0}"/>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524" name="フローチャート: 判断 523">
          <a:extLst>
            <a:ext uri="{FF2B5EF4-FFF2-40B4-BE49-F238E27FC236}">
              <a16:creationId xmlns:a16="http://schemas.microsoft.com/office/drawing/2014/main" id="{F4FD9767-50A1-4D59-B744-F847060D37DF}"/>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525" name="フローチャート: 判断 524">
          <a:extLst>
            <a:ext uri="{FF2B5EF4-FFF2-40B4-BE49-F238E27FC236}">
              <a16:creationId xmlns:a16="http://schemas.microsoft.com/office/drawing/2014/main" id="{A556C687-8717-4D30-BAA9-7F1A6492C13A}"/>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526" name="フローチャート: 判断 525">
          <a:extLst>
            <a:ext uri="{FF2B5EF4-FFF2-40B4-BE49-F238E27FC236}">
              <a16:creationId xmlns:a16="http://schemas.microsoft.com/office/drawing/2014/main" id="{70790E58-B234-4502-9A7A-64240FCB21AE}"/>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7069CB3-BBE2-461F-9D95-81CC46200BB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40E8CC7D-5A4F-4E18-A76F-DE7C1B59A12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994D245F-AB51-4B61-A3FD-FD52C27F4F1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762826A-DA51-450F-A6B9-A3B38A1566D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DA0B224-B285-4AC8-875C-E256DB3B52E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118473</xdr:rowOff>
    </xdr:from>
    <xdr:to>
      <xdr:col>85</xdr:col>
      <xdr:colOff>177800</xdr:colOff>
      <xdr:row>36</xdr:row>
      <xdr:rowOff>48623</xdr:rowOff>
    </xdr:to>
    <xdr:sp macro="" textlink="">
      <xdr:nvSpPr>
        <xdr:cNvPr id="532" name="楕円 531">
          <a:extLst>
            <a:ext uri="{FF2B5EF4-FFF2-40B4-BE49-F238E27FC236}">
              <a16:creationId xmlns:a16="http://schemas.microsoft.com/office/drawing/2014/main" id="{DC4C5FD1-B2F7-4555-94A3-12630B404CAE}"/>
            </a:ext>
          </a:extLst>
        </xdr:cNvPr>
        <xdr:cNvSpPr/>
      </xdr:nvSpPr>
      <xdr:spPr>
        <a:xfrm>
          <a:off x="162687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141350</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B8CB5E81-288B-4678-819D-A9E6A7702E86}"/>
            </a:ext>
          </a:extLst>
        </xdr:cNvPr>
        <xdr:cNvSpPr txBox="1"/>
      </xdr:nvSpPr>
      <xdr:spPr>
        <a:xfrm>
          <a:off x="16357600" y="59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58057</xdr:rowOff>
    </xdr:from>
    <xdr:to>
      <xdr:col>81</xdr:col>
      <xdr:colOff>101600</xdr:colOff>
      <xdr:row>35</xdr:row>
      <xdr:rowOff>159657</xdr:rowOff>
    </xdr:to>
    <xdr:sp macro="" textlink="">
      <xdr:nvSpPr>
        <xdr:cNvPr id="534" name="楕円 533">
          <a:extLst>
            <a:ext uri="{FF2B5EF4-FFF2-40B4-BE49-F238E27FC236}">
              <a16:creationId xmlns:a16="http://schemas.microsoft.com/office/drawing/2014/main" id="{BA0FCA20-FC15-4208-8886-43055CC6EEFC}"/>
            </a:ext>
          </a:extLst>
        </xdr:cNvPr>
        <xdr:cNvSpPr/>
      </xdr:nvSpPr>
      <xdr:spPr>
        <a:xfrm>
          <a:off x="15430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108857</xdr:rowOff>
    </xdr:from>
    <xdr:to>
      <xdr:col>85</xdr:col>
      <xdr:colOff>127000</xdr:colOff>
      <xdr:row>35</xdr:row>
      <xdr:rowOff>169273</xdr:rowOff>
    </xdr:to>
    <xdr:cxnSp macro="">
      <xdr:nvCxnSpPr>
        <xdr:cNvPr id="535" name="直線コネクタ 534">
          <a:extLst>
            <a:ext uri="{FF2B5EF4-FFF2-40B4-BE49-F238E27FC236}">
              <a16:creationId xmlns:a16="http://schemas.microsoft.com/office/drawing/2014/main" id="{D01BA644-D690-44AF-9150-FBF15852B1AB}"/>
            </a:ext>
          </a:extLst>
        </xdr:cNvPr>
        <xdr:cNvCxnSpPr/>
      </xdr:nvCxnSpPr>
      <xdr:spPr>
        <a:xfrm>
          <a:off x="15481300" y="610960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170724</xdr:rowOff>
    </xdr:from>
    <xdr:to>
      <xdr:col>76</xdr:col>
      <xdr:colOff>165100</xdr:colOff>
      <xdr:row>35</xdr:row>
      <xdr:rowOff>100874</xdr:rowOff>
    </xdr:to>
    <xdr:sp macro="" textlink="">
      <xdr:nvSpPr>
        <xdr:cNvPr id="536" name="楕円 535">
          <a:extLst>
            <a:ext uri="{FF2B5EF4-FFF2-40B4-BE49-F238E27FC236}">
              <a16:creationId xmlns:a16="http://schemas.microsoft.com/office/drawing/2014/main" id="{01CB15DA-B964-4EBA-B9AB-A1E460697C54}"/>
            </a:ext>
          </a:extLst>
        </xdr:cNvPr>
        <xdr:cNvSpPr/>
      </xdr:nvSpPr>
      <xdr:spPr>
        <a:xfrm>
          <a:off x="14541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50074</xdr:rowOff>
    </xdr:from>
    <xdr:to>
      <xdr:col>81</xdr:col>
      <xdr:colOff>50800</xdr:colOff>
      <xdr:row>35</xdr:row>
      <xdr:rowOff>108857</xdr:rowOff>
    </xdr:to>
    <xdr:cxnSp macro="">
      <xdr:nvCxnSpPr>
        <xdr:cNvPr id="537" name="直線コネクタ 536">
          <a:extLst>
            <a:ext uri="{FF2B5EF4-FFF2-40B4-BE49-F238E27FC236}">
              <a16:creationId xmlns:a16="http://schemas.microsoft.com/office/drawing/2014/main" id="{35E24785-1755-4157-91B3-4DFAE734FF34}"/>
            </a:ext>
          </a:extLst>
        </xdr:cNvPr>
        <xdr:cNvCxnSpPr/>
      </xdr:nvCxnSpPr>
      <xdr:spPr>
        <a:xfrm>
          <a:off x="14592300" y="605082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89081</xdr:rowOff>
    </xdr:from>
    <xdr:to>
      <xdr:col>72</xdr:col>
      <xdr:colOff>38100</xdr:colOff>
      <xdr:row>34</xdr:row>
      <xdr:rowOff>19231</xdr:rowOff>
    </xdr:to>
    <xdr:sp macro="" textlink="">
      <xdr:nvSpPr>
        <xdr:cNvPr id="538" name="楕円 537">
          <a:extLst>
            <a:ext uri="{FF2B5EF4-FFF2-40B4-BE49-F238E27FC236}">
              <a16:creationId xmlns:a16="http://schemas.microsoft.com/office/drawing/2014/main" id="{B9B77647-C7E4-4CF9-9A9A-5673141EC01D}"/>
            </a:ext>
          </a:extLst>
        </xdr:cNvPr>
        <xdr:cNvSpPr/>
      </xdr:nvSpPr>
      <xdr:spPr>
        <a:xfrm>
          <a:off x="13652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139881</xdr:rowOff>
    </xdr:from>
    <xdr:to>
      <xdr:col>76</xdr:col>
      <xdr:colOff>114300</xdr:colOff>
      <xdr:row>35</xdr:row>
      <xdr:rowOff>50074</xdr:rowOff>
    </xdr:to>
    <xdr:cxnSp macro="">
      <xdr:nvCxnSpPr>
        <xdr:cNvPr id="539" name="直線コネクタ 538">
          <a:extLst>
            <a:ext uri="{FF2B5EF4-FFF2-40B4-BE49-F238E27FC236}">
              <a16:creationId xmlns:a16="http://schemas.microsoft.com/office/drawing/2014/main" id="{4BAB98ED-AE23-48B6-9410-03D80F829FC6}"/>
            </a:ext>
          </a:extLst>
        </xdr:cNvPr>
        <xdr:cNvCxnSpPr/>
      </xdr:nvCxnSpPr>
      <xdr:spPr>
        <a:xfrm>
          <a:off x="13703300" y="5797731"/>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54792</xdr:rowOff>
    </xdr:from>
    <xdr:to>
      <xdr:col>67</xdr:col>
      <xdr:colOff>101600</xdr:colOff>
      <xdr:row>34</xdr:row>
      <xdr:rowOff>156392</xdr:rowOff>
    </xdr:to>
    <xdr:sp macro="" textlink="">
      <xdr:nvSpPr>
        <xdr:cNvPr id="540" name="楕円 539">
          <a:extLst>
            <a:ext uri="{FF2B5EF4-FFF2-40B4-BE49-F238E27FC236}">
              <a16:creationId xmlns:a16="http://schemas.microsoft.com/office/drawing/2014/main" id="{EBF3AE83-E365-4A34-9687-3CF37629F898}"/>
            </a:ext>
          </a:extLst>
        </xdr:cNvPr>
        <xdr:cNvSpPr/>
      </xdr:nvSpPr>
      <xdr:spPr>
        <a:xfrm>
          <a:off x="12763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139881</xdr:rowOff>
    </xdr:from>
    <xdr:to>
      <xdr:col>71</xdr:col>
      <xdr:colOff>177800</xdr:colOff>
      <xdr:row>34</xdr:row>
      <xdr:rowOff>105592</xdr:rowOff>
    </xdr:to>
    <xdr:cxnSp macro="">
      <xdr:nvCxnSpPr>
        <xdr:cNvPr id="541" name="直線コネクタ 540">
          <a:extLst>
            <a:ext uri="{FF2B5EF4-FFF2-40B4-BE49-F238E27FC236}">
              <a16:creationId xmlns:a16="http://schemas.microsoft.com/office/drawing/2014/main" id="{06EB82BE-4F91-4033-89E7-D184F9EC3930}"/>
            </a:ext>
          </a:extLst>
        </xdr:cNvPr>
        <xdr:cNvCxnSpPr/>
      </xdr:nvCxnSpPr>
      <xdr:spPr>
        <a:xfrm flipV="1">
          <a:off x="12814300" y="5797731"/>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298B8DFB-2EF3-4B5E-B434-606277FEE8D6}"/>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27D7F762-275B-458E-83AD-8F0FB9AA160A}"/>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9D22259D-01F6-45DD-8EDC-98E36D1400DA}"/>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DBBABB56-F6F8-4BBD-8968-3048446E0737}"/>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4734</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0C214BA4-553F-4F20-8786-2F0F208CADF6}"/>
            </a:ext>
          </a:extLst>
        </xdr:cNvPr>
        <xdr:cNvSpPr txBox="1"/>
      </xdr:nvSpPr>
      <xdr:spPr>
        <a:xfrm>
          <a:off x="152660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117401</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F95673AE-825E-4148-967D-971EEDE6D545}"/>
            </a:ext>
          </a:extLst>
        </xdr:cNvPr>
        <xdr:cNvSpPr txBox="1"/>
      </xdr:nvSpPr>
      <xdr:spPr>
        <a:xfrm>
          <a:off x="143897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35758</xdr:rowOff>
    </xdr:from>
    <xdr:ext cx="340478" cy="259045"/>
    <xdr:sp macro="" textlink="">
      <xdr:nvSpPr>
        <xdr:cNvPr id="548" name="n_3mainValue【一般廃棄物処理施設】&#10;有形固定資産減価償却率">
          <a:extLst>
            <a:ext uri="{FF2B5EF4-FFF2-40B4-BE49-F238E27FC236}">
              <a16:creationId xmlns:a16="http://schemas.microsoft.com/office/drawing/2014/main" id="{787A1D76-602B-40A0-B3EB-AA82D0AEB6FA}"/>
            </a:ext>
          </a:extLst>
        </xdr:cNvPr>
        <xdr:cNvSpPr txBox="1"/>
      </xdr:nvSpPr>
      <xdr:spPr>
        <a:xfrm>
          <a:off x="13533061" y="552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1469</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EEC02D6C-429D-4FFE-B8C8-C0A2EAA8F501}"/>
            </a:ext>
          </a:extLst>
        </xdr:cNvPr>
        <xdr:cNvSpPr txBox="1"/>
      </xdr:nvSpPr>
      <xdr:spPr>
        <a:xfrm>
          <a:off x="126117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B9E89B01-8BCB-4F21-B6AC-CBE58085545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5EDD4B15-CCE7-485D-8A1B-A74AB3FC4B2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A12D86A8-82DF-494C-8C26-6C774BA4F8A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44A1C87F-B9D4-42C0-A572-BAC108E8A28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9B485284-EEA2-4EDD-864F-1A02FABEEEE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D762ACA2-CA83-4222-9C16-C24EDC45E25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678CCEA6-AF6D-4378-B796-1DC36E63A49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C6165CFD-7361-465D-9874-E81D783B3CC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77BFEFA-07C1-4146-A5C2-81026D381B1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28442D76-D2CA-4259-BA67-91507460476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96B296CC-F5AF-4FB4-BC26-DD3FE80F0C5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a:extLst>
            <a:ext uri="{FF2B5EF4-FFF2-40B4-BE49-F238E27FC236}">
              <a16:creationId xmlns:a16="http://schemas.microsoft.com/office/drawing/2014/main" id="{36D658C7-22BE-4C89-A465-5CC6AD940D06}"/>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8CED4C05-2BB7-4FA4-80EE-4886E6161A5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3" name="テキスト ボックス 562">
          <a:extLst>
            <a:ext uri="{FF2B5EF4-FFF2-40B4-BE49-F238E27FC236}">
              <a16:creationId xmlns:a16="http://schemas.microsoft.com/office/drawing/2014/main" id="{B059ACDC-E42D-4DD2-9D58-C0904CAB225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C9B220FE-DBA0-43F6-A916-4FE671B11EB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5" name="テキスト ボックス 564">
          <a:extLst>
            <a:ext uri="{FF2B5EF4-FFF2-40B4-BE49-F238E27FC236}">
              <a16:creationId xmlns:a16="http://schemas.microsoft.com/office/drawing/2014/main" id="{0AC19E6A-1ED2-40B0-B5FA-A3E5F329AFD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50672E5D-55C3-423D-B65F-170E256ACD2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7" name="テキスト ボックス 566">
          <a:extLst>
            <a:ext uri="{FF2B5EF4-FFF2-40B4-BE49-F238E27FC236}">
              <a16:creationId xmlns:a16="http://schemas.microsoft.com/office/drawing/2014/main" id="{14564D62-2853-41C2-81EE-DDA3DEBC6FF8}"/>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E048C30D-2CEB-402D-9368-39067344CD3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69" name="テキスト ボックス 568">
          <a:extLst>
            <a:ext uri="{FF2B5EF4-FFF2-40B4-BE49-F238E27FC236}">
              <a16:creationId xmlns:a16="http://schemas.microsoft.com/office/drawing/2014/main" id="{2049DC29-7388-4EBE-B858-1AFC089F9CFB}"/>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B22C7BCE-B90C-46E3-AD92-2C716869301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71" name="テキスト ボックス 570">
          <a:extLst>
            <a:ext uri="{FF2B5EF4-FFF2-40B4-BE49-F238E27FC236}">
              <a16:creationId xmlns:a16="http://schemas.microsoft.com/office/drawing/2014/main" id="{2DC7A766-AB6B-4E65-A50C-60591076E743}"/>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3B2FF2CC-C601-4A46-B145-FC47087E4E0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3" name="テキスト ボックス 572">
          <a:extLst>
            <a:ext uri="{FF2B5EF4-FFF2-40B4-BE49-F238E27FC236}">
              <a16:creationId xmlns:a16="http://schemas.microsoft.com/office/drawing/2014/main" id="{AEA5997E-7243-4201-A5EA-A1159550B55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C798254E-2A9E-42AD-8357-C73C881653A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575" name="直線コネクタ 574">
          <a:extLst>
            <a:ext uri="{FF2B5EF4-FFF2-40B4-BE49-F238E27FC236}">
              <a16:creationId xmlns:a16="http://schemas.microsoft.com/office/drawing/2014/main" id="{B05CE1CD-3D32-44F2-A034-344CCDFE3505}"/>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576" name="【一般廃棄物処理施設】&#10;一人当たり有形固定資産（償却資産）額最小値テキスト">
          <a:extLst>
            <a:ext uri="{FF2B5EF4-FFF2-40B4-BE49-F238E27FC236}">
              <a16:creationId xmlns:a16="http://schemas.microsoft.com/office/drawing/2014/main" id="{16380C82-B3BF-436A-8B0D-0369A5E12A0C}"/>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577" name="直線コネクタ 576">
          <a:extLst>
            <a:ext uri="{FF2B5EF4-FFF2-40B4-BE49-F238E27FC236}">
              <a16:creationId xmlns:a16="http://schemas.microsoft.com/office/drawing/2014/main" id="{8AC8766B-A3B4-4890-B189-EDBA533B2303}"/>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578" name="【一般廃棄物処理施設】&#10;一人当たり有形固定資産（償却資産）額最大値テキスト">
          <a:extLst>
            <a:ext uri="{FF2B5EF4-FFF2-40B4-BE49-F238E27FC236}">
              <a16:creationId xmlns:a16="http://schemas.microsoft.com/office/drawing/2014/main" id="{49DB5FBB-94E9-4338-AFA1-AF9C63567388}"/>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579" name="直線コネクタ 578">
          <a:extLst>
            <a:ext uri="{FF2B5EF4-FFF2-40B4-BE49-F238E27FC236}">
              <a16:creationId xmlns:a16="http://schemas.microsoft.com/office/drawing/2014/main" id="{59B4010B-E79D-476A-ABD9-B3B0C0418592}"/>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C376A9B5-CCF5-4A80-88DB-7C789A74926B}"/>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581" name="フローチャート: 判断 580">
          <a:extLst>
            <a:ext uri="{FF2B5EF4-FFF2-40B4-BE49-F238E27FC236}">
              <a16:creationId xmlns:a16="http://schemas.microsoft.com/office/drawing/2014/main" id="{659C78B6-84AF-4B01-8A3B-6FCCAC25D60C}"/>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582" name="フローチャート: 判断 581">
          <a:extLst>
            <a:ext uri="{FF2B5EF4-FFF2-40B4-BE49-F238E27FC236}">
              <a16:creationId xmlns:a16="http://schemas.microsoft.com/office/drawing/2014/main" id="{29A00E6C-5718-41A3-8842-0236845263E5}"/>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583" name="フローチャート: 判断 582">
          <a:extLst>
            <a:ext uri="{FF2B5EF4-FFF2-40B4-BE49-F238E27FC236}">
              <a16:creationId xmlns:a16="http://schemas.microsoft.com/office/drawing/2014/main" id="{9BB941AE-51BF-41A4-8162-337E18BCB7F7}"/>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584" name="フローチャート: 判断 583">
          <a:extLst>
            <a:ext uri="{FF2B5EF4-FFF2-40B4-BE49-F238E27FC236}">
              <a16:creationId xmlns:a16="http://schemas.microsoft.com/office/drawing/2014/main" id="{62A3A99D-217E-44D3-B3C2-45E99262B336}"/>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585" name="フローチャート: 判断 584">
          <a:extLst>
            <a:ext uri="{FF2B5EF4-FFF2-40B4-BE49-F238E27FC236}">
              <a16:creationId xmlns:a16="http://schemas.microsoft.com/office/drawing/2014/main" id="{D6F7BC70-D930-4171-9C6A-B1CBDE95EB7E}"/>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6066F24C-3C9F-460E-A788-635A2612A77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CA55F9AE-2B02-45BA-8E6A-F4D8B8DD4F6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A4800150-6B65-4D1B-ACD3-557A46113C3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A0158D2-A3D8-4C03-9977-34392B92139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546C895B-0963-444F-997F-8FF1B1CFBC9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98024</xdr:rowOff>
    </xdr:from>
    <xdr:to>
      <xdr:col>116</xdr:col>
      <xdr:colOff>114300</xdr:colOff>
      <xdr:row>42</xdr:row>
      <xdr:rowOff>28174</xdr:rowOff>
    </xdr:to>
    <xdr:sp macro="" textlink="">
      <xdr:nvSpPr>
        <xdr:cNvPr id="591" name="楕円 590">
          <a:extLst>
            <a:ext uri="{FF2B5EF4-FFF2-40B4-BE49-F238E27FC236}">
              <a16:creationId xmlns:a16="http://schemas.microsoft.com/office/drawing/2014/main" id="{C583DAD5-EB9C-481E-88EA-97C2559AC8C1}"/>
            </a:ext>
          </a:extLst>
        </xdr:cNvPr>
        <xdr:cNvSpPr/>
      </xdr:nvSpPr>
      <xdr:spPr>
        <a:xfrm>
          <a:off x="22110700" y="712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12951</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A68C10F1-F7E6-43B4-B473-20DBD75C9852}"/>
            </a:ext>
          </a:extLst>
        </xdr:cNvPr>
        <xdr:cNvSpPr txBox="1"/>
      </xdr:nvSpPr>
      <xdr:spPr>
        <a:xfrm>
          <a:off x="22199600" y="704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100645</xdr:rowOff>
    </xdr:from>
    <xdr:to>
      <xdr:col>112</xdr:col>
      <xdr:colOff>38100</xdr:colOff>
      <xdr:row>42</xdr:row>
      <xdr:rowOff>30795</xdr:rowOff>
    </xdr:to>
    <xdr:sp macro="" textlink="">
      <xdr:nvSpPr>
        <xdr:cNvPr id="593" name="楕円 592">
          <a:extLst>
            <a:ext uri="{FF2B5EF4-FFF2-40B4-BE49-F238E27FC236}">
              <a16:creationId xmlns:a16="http://schemas.microsoft.com/office/drawing/2014/main" id="{34AB4881-C983-4FD1-A887-3691426B3DEF}"/>
            </a:ext>
          </a:extLst>
        </xdr:cNvPr>
        <xdr:cNvSpPr/>
      </xdr:nvSpPr>
      <xdr:spPr>
        <a:xfrm>
          <a:off x="21272500" y="71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148824</xdr:rowOff>
    </xdr:from>
    <xdr:to>
      <xdr:col>116</xdr:col>
      <xdr:colOff>63500</xdr:colOff>
      <xdr:row>41</xdr:row>
      <xdr:rowOff>151445</xdr:rowOff>
    </xdr:to>
    <xdr:cxnSp macro="">
      <xdr:nvCxnSpPr>
        <xdr:cNvPr id="594" name="直線コネクタ 593">
          <a:extLst>
            <a:ext uri="{FF2B5EF4-FFF2-40B4-BE49-F238E27FC236}">
              <a16:creationId xmlns:a16="http://schemas.microsoft.com/office/drawing/2014/main" id="{CA6037C2-E0F3-4775-96B0-1A28767D2A3F}"/>
            </a:ext>
          </a:extLst>
        </xdr:cNvPr>
        <xdr:cNvCxnSpPr/>
      </xdr:nvCxnSpPr>
      <xdr:spPr>
        <a:xfrm flipV="1">
          <a:off x="21323300" y="7178274"/>
          <a:ext cx="8382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101824</xdr:rowOff>
    </xdr:from>
    <xdr:to>
      <xdr:col>107</xdr:col>
      <xdr:colOff>101600</xdr:colOff>
      <xdr:row>42</xdr:row>
      <xdr:rowOff>31974</xdr:rowOff>
    </xdr:to>
    <xdr:sp macro="" textlink="">
      <xdr:nvSpPr>
        <xdr:cNvPr id="595" name="楕円 594">
          <a:extLst>
            <a:ext uri="{FF2B5EF4-FFF2-40B4-BE49-F238E27FC236}">
              <a16:creationId xmlns:a16="http://schemas.microsoft.com/office/drawing/2014/main" id="{81547E56-AD97-42F2-B1B7-F479AFC0B74E}"/>
            </a:ext>
          </a:extLst>
        </xdr:cNvPr>
        <xdr:cNvSpPr/>
      </xdr:nvSpPr>
      <xdr:spPr>
        <a:xfrm>
          <a:off x="20383500" y="713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151445</xdr:rowOff>
    </xdr:from>
    <xdr:to>
      <xdr:col>111</xdr:col>
      <xdr:colOff>177800</xdr:colOff>
      <xdr:row>41</xdr:row>
      <xdr:rowOff>152624</xdr:rowOff>
    </xdr:to>
    <xdr:cxnSp macro="">
      <xdr:nvCxnSpPr>
        <xdr:cNvPr id="596" name="直線コネクタ 595">
          <a:extLst>
            <a:ext uri="{FF2B5EF4-FFF2-40B4-BE49-F238E27FC236}">
              <a16:creationId xmlns:a16="http://schemas.microsoft.com/office/drawing/2014/main" id="{4D7880A6-A926-492F-ADC8-A836AE08E2F5}"/>
            </a:ext>
          </a:extLst>
        </xdr:cNvPr>
        <xdr:cNvCxnSpPr/>
      </xdr:nvCxnSpPr>
      <xdr:spPr>
        <a:xfrm flipV="1">
          <a:off x="20434300" y="7180895"/>
          <a:ext cx="8890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147725</xdr:rowOff>
    </xdr:from>
    <xdr:to>
      <xdr:col>102</xdr:col>
      <xdr:colOff>165100</xdr:colOff>
      <xdr:row>42</xdr:row>
      <xdr:rowOff>77875</xdr:rowOff>
    </xdr:to>
    <xdr:sp macro="" textlink="">
      <xdr:nvSpPr>
        <xdr:cNvPr id="597" name="楕円 596">
          <a:extLst>
            <a:ext uri="{FF2B5EF4-FFF2-40B4-BE49-F238E27FC236}">
              <a16:creationId xmlns:a16="http://schemas.microsoft.com/office/drawing/2014/main" id="{D9947F4B-F733-4299-A1D5-5CCECB80EB8A}"/>
            </a:ext>
          </a:extLst>
        </xdr:cNvPr>
        <xdr:cNvSpPr/>
      </xdr:nvSpPr>
      <xdr:spPr>
        <a:xfrm>
          <a:off x="19494500" y="717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152624</xdr:rowOff>
    </xdr:from>
    <xdr:to>
      <xdr:col>107</xdr:col>
      <xdr:colOff>50800</xdr:colOff>
      <xdr:row>42</xdr:row>
      <xdr:rowOff>27075</xdr:rowOff>
    </xdr:to>
    <xdr:cxnSp macro="">
      <xdr:nvCxnSpPr>
        <xdr:cNvPr id="598" name="直線コネクタ 597">
          <a:extLst>
            <a:ext uri="{FF2B5EF4-FFF2-40B4-BE49-F238E27FC236}">
              <a16:creationId xmlns:a16="http://schemas.microsoft.com/office/drawing/2014/main" id="{6AAC1795-BCC1-4E47-BF12-7B95DB72254C}"/>
            </a:ext>
          </a:extLst>
        </xdr:cNvPr>
        <xdr:cNvCxnSpPr/>
      </xdr:nvCxnSpPr>
      <xdr:spPr>
        <a:xfrm flipV="1">
          <a:off x="19545300" y="7182074"/>
          <a:ext cx="889000" cy="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104750</xdr:rowOff>
    </xdr:from>
    <xdr:to>
      <xdr:col>98</xdr:col>
      <xdr:colOff>38100</xdr:colOff>
      <xdr:row>42</xdr:row>
      <xdr:rowOff>34900</xdr:rowOff>
    </xdr:to>
    <xdr:sp macro="" textlink="">
      <xdr:nvSpPr>
        <xdr:cNvPr id="599" name="楕円 598">
          <a:extLst>
            <a:ext uri="{FF2B5EF4-FFF2-40B4-BE49-F238E27FC236}">
              <a16:creationId xmlns:a16="http://schemas.microsoft.com/office/drawing/2014/main" id="{92064223-860D-4C5E-BC81-A6CC671D7839}"/>
            </a:ext>
          </a:extLst>
        </xdr:cNvPr>
        <xdr:cNvSpPr/>
      </xdr:nvSpPr>
      <xdr:spPr>
        <a:xfrm>
          <a:off x="18605500" y="71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155550</xdr:rowOff>
    </xdr:from>
    <xdr:to>
      <xdr:col>102</xdr:col>
      <xdr:colOff>114300</xdr:colOff>
      <xdr:row>42</xdr:row>
      <xdr:rowOff>27075</xdr:rowOff>
    </xdr:to>
    <xdr:cxnSp macro="">
      <xdr:nvCxnSpPr>
        <xdr:cNvPr id="600" name="直線コネクタ 599">
          <a:extLst>
            <a:ext uri="{FF2B5EF4-FFF2-40B4-BE49-F238E27FC236}">
              <a16:creationId xmlns:a16="http://schemas.microsoft.com/office/drawing/2014/main" id="{7C43EE5C-A411-4C35-8C58-A826A0A0CACC}"/>
            </a:ext>
          </a:extLst>
        </xdr:cNvPr>
        <xdr:cNvCxnSpPr/>
      </xdr:nvCxnSpPr>
      <xdr:spPr>
        <a:xfrm>
          <a:off x="18656300" y="7185000"/>
          <a:ext cx="889000" cy="4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A1800045-D8BA-4405-8EE5-0966477F78F6}"/>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889B1FF8-C789-4942-BB75-1A2DDF9BE6AF}"/>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2CD37656-C78F-416B-A6E9-6C095FF3F5A4}"/>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B9CBFB5F-B837-4F6C-8FE2-ACE348AD2711}"/>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21922</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id="{C33D6F82-23AA-42BC-A587-EB8C8C4B4A1E}"/>
            </a:ext>
          </a:extLst>
        </xdr:cNvPr>
        <xdr:cNvSpPr txBox="1"/>
      </xdr:nvSpPr>
      <xdr:spPr>
        <a:xfrm>
          <a:off x="21011095" y="722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23101</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id="{12CE97F9-302C-4D95-A5D3-E11CD83A16C8}"/>
            </a:ext>
          </a:extLst>
        </xdr:cNvPr>
        <xdr:cNvSpPr txBox="1"/>
      </xdr:nvSpPr>
      <xdr:spPr>
        <a:xfrm>
          <a:off x="20134795" y="722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69002</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D85C9596-DBDF-4880-BD4C-16F052C2563B}"/>
            </a:ext>
          </a:extLst>
        </xdr:cNvPr>
        <xdr:cNvSpPr txBox="1"/>
      </xdr:nvSpPr>
      <xdr:spPr>
        <a:xfrm>
          <a:off x="19278111" y="726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26027</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5CDFF75F-05F4-4E8D-9D4A-078744E26B3D}"/>
            </a:ext>
          </a:extLst>
        </xdr:cNvPr>
        <xdr:cNvSpPr txBox="1"/>
      </xdr:nvSpPr>
      <xdr:spPr>
        <a:xfrm>
          <a:off x="18389111" y="722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B261C3DF-6B3B-4E94-8060-B7862F884F7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3B9B8C9-D04B-4989-A64E-D9E89F7419D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3F347957-126D-45A8-AE10-AD59AC38152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53AE74D6-0260-454C-B2F4-7110E9D4855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765287D4-1273-4D60-8D69-C2F83598347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37136963-F68F-4FF5-A70F-331D75C4FD3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CA173031-D996-4D80-A39C-302C33FCF26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AE52A526-0BBC-46E3-B0F3-B055536E3C0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7" name="正方形/長方形 616">
          <a:extLst>
            <a:ext uri="{FF2B5EF4-FFF2-40B4-BE49-F238E27FC236}">
              <a16:creationId xmlns:a16="http://schemas.microsoft.com/office/drawing/2014/main" id="{9A0A98D5-0962-4185-845B-37759DD1259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8" name="正方形/長方形 617">
          <a:extLst>
            <a:ext uri="{FF2B5EF4-FFF2-40B4-BE49-F238E27FC236}">
              <a16:creationId xmlns:a16="http://schemas.microsoft.com/office/drawing/2014/main" id="{AB7292AF-E1C2-43D6-B256-BE5CED8FC2A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9" name="正方形/長方形 618">
          <a:extLst>
            <a:ext uri="{FF2B5EF4-FFF2-40B4-BE49-F238E27FC236}">
              <a16:creationId xmlns:a16="http://schemas.microsoft.com/office/drawing/2014/main" id="{192C0E24-0868-409B-98F1-368DB1FE2AB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0" name="正方形/長方形 619">
          <a:extLst>
            <a:ext uri="{FF2B5EF4-FFF2-40B4-BE49-F238E27FC236}">
              <a16:creationId xmlns:a16="http://schemas.microsoft.com/office/drawing/2014/main" id="{568CB5A7-67AE-4950-9C83-843C818E62D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1" name="正方形/長方形 620">
          <a:extLst>
            <a:ext uri="{FF2B5EF4-FFF2-40B4-BE49-F238E27FC236}">
              <a16:creationId xmlns:a16="http://schemas.microsoft.com/office/drawing/2014/main" id="{47C8E9E9-69B3-4673-98D3-9DFF1867DC7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2" name="正方形/長方形 621">
          <a:extLst>
            <a:ext uri="{FF2B5EF4-FFF2-40B4-BE49-F238E27FC236}">
              <a16:creationId xmlns:a16="http://schemas.microsoft.com/office/drawing/2014/main" id="{9B286728-6B73-45B0-9DE2-9BEDCFFE79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3" name="正方形/長方形 622">
          <a:extLst>
            <a:ext uri="{FF2B5EF4-FFF2-40B4-BE49-F238E27FC236}">
              <a16:creationId xmlns:a16="http://schemas.microsoft.com/office/drawing/2014/main" id="{795D4C47-72F2-4F3A-88B7-3FE7DF55FCC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4" name="正方形/長方形 623">
          <a:extLst>
            <a:ext uri="{FF2B5EF4-FFF2-40B4-BE49-F238E27FC236}">
              <a16:creationId xmlns:a16="http://schemas.microsoft.com/office/drawing/2014/main" id="{9EE7DEAB-1BC5-4270-B3EB-74737339E22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6B2B15A3-7C59-4639-8195-6E844C9FCB5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9D686E72-F048-48D2-B79D-4D3772092C6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C7F61916-F871-4D6F-8AD6-172205024DE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31D622B7-A4F9-4B80-95C1-3489ED2B343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7F9A3B94-5BCF-4D6E-A5C3-60A74629E95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691EAC60-9052-4EC7-B882-3AB5129D8CA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1F452987-17C8-40A6-A991-F2F42E370D8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86AF0013-EFF2-4437-A187-BCBE1B15229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F5B7D540-BB2B-42BF-AE98-C5713F3B9B8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6FE71B3F-2CF5-47B7-9748-BF3307BFAB2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9BC76F1F-57AD-4937-A39E-85A5998FC4E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33D01DBA-7C69-4B97-A173-34530966475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8DEB3C4F-CF76-4064-8AD7-5E7DB858907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E0CB91BF-5F97-4E4F-97C9-6930103455B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B2A09C97-1500-4976-B45F-E85491F8309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644AF026-25B4-4FF8-8C7C-2DF45547501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BE9E49B9-DAD0-4C52-A47B-C9D935E827C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45197D02-52F3-4EF5-ADDA-A97E2C016D3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2B671CA5-6A38-4D30-B3D8-59E07B5D454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4FBC777D-9E77-4460-89ED-1A4F19F4D8C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a:extLst>
            <a:ext uri="{FF2B5EF4-FFF2-40B4-BE49-F238E27FC236}">
              <a16:creationId xmlns:a16="http://schemas.microsoft.com/office/drawing/2014/main" id="{530BB84E-C13E-47FA-8E96-F109A2C1E25A}"/>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A896DC79-3F49-42D8-B8CD-98E6E6B8CFB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DCB24BB5-8706-485A-B37A-E58E304F567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a:extLst>
            <a:ext uri="{FF2B5EF4-FFF2-40B4-BE49-F238E27FC236}">
              <a16:creationId xmlns:a16="http://schemas.microsoft.com/office/drawing/2014/main" id="{4465B098-9BF4-4E34-A959-2EFDA084C7FF}"/>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a:extLst>
            <a:ext uri="{FF2B5EF4-FFF2-40B4-BE49-F238E27FC236}">
              <a16:creationId xmlns:a16="http://schemas.microsoft.com/office/drawing/2014/main" id="{6F633B47-7F24-4822-8FC7-F76F9BF37927}"/>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a:extLst>
            <a:ext uri="{FF2B5EF4-FFF2-40B4-BE49-F238E27FC236}">
              <a16:creationId xmlns:a16="http://schemas.microsoft.com/office/drawing/2014/main" id="{EB5D3613-CD48-4D43-AB56-EED12EF99053}"/>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a:extLst>
            <a:ext uri="{FF2B5EF4-FFF2-40B4-BE49-F238E27FC236}">
              <a16:creationId xmlns:a16="http://schemas.microsoft.com/office/drawing/2014/main" id="{86FFC84F-B315-409C-9C79-C48D4BA5A4EC}"/>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a:extLst>
            <a:ext uri="{FF2B5EF4-FFF2-40B4-BE49-F238E27FC236}">
              <a16:creationId xmlns:a16="http://schemas.microsoft.com/office/drawing/2014/main" id="{1D0C72E1-6EC3-46BB-B311-09FCE022592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9CBCC2E5-9FBB-4A99-8692-94969D268432}"/>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654" name="フローチャート: 判断 653">
          <a:extLst>
            <a:ext uri="{FF2B5EF4-FFF2-40B4-BE49-F238E27FC236}">
              <a16:creationId xmlns:a16="http://schemas.microsoft.com/office/drawing/2014/main" id="{8CDB80DA-F8C0-4194-8402-E62DFEDEB2DC}"/>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55" name="フローチャート: 判断 654">
          <a:extLst>
            <a:ext uri="{FF2B5EF4-FFF2-40B4-BE49-F238E27FC236}">
              <a16:creationId xmlns:a16="http://schemas.microsoft.com/office/drawing/2014/main" id="{2E5BAAA3-7EA5-4E7D-9624-144C21C44FD7}"/>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656" name="フローチャート: 判断 655">
          <a:extLst>
            <a:ext uri="{FF2B5EF4-FFF2-40B4-BE49-F238E27FC236}">
              <a16:creationId xmlns:a16="http://schemas.microsoft.com/office/drawing/2014/main" id="{135F4044-ED8D-40D9-BED7-2B07CBC939BD}"/>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657" name="フローチャート: 判断 656">
          <a:extLst>
            <a:ext uri="{FF2B5EF4-FFF2-40B4-BE49-F238E27FC236}">
              <a16:creationId xmlns:a16="http://schemas.microsoft.com/office/drawing/2014/main" id="{0D0B2567-FBAB-485F-BE6D-FB6A38849DB0}"/>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658" name="フローチャート: 判断 657">
          <a:extLst>
            <a:ext uri="{FF2B5EF4-FFF2-40B4-BE49-F238E27FC236}">
              <a16:creationId xmlns:a16="http://schemas.microsoft.com/office/drawing/2014/main" id="{2A631CA6-9F88-4607-8F7E-56427D1FC3EA}"/>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A091411-B813-4864-AB04-2EE33141F82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16B20AC-503F-45A3-A968-D483999BEF7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C297873-9F8E-4EB1-932B-85FCEB296AD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607DF60-1192-47FF-A883-45B9D754670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80B8A02-9F54-4E97-BB5C-7CD4D13DF1B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44450</xdr:rowOff>
    </xdr:from>
    <xdr:to>
      <xdr:col>85</xdr:col>
      <xdr:colOff>177800</xdr:colOff>
      <xdr:row>83</xdr:row>
      <xdr:rowOff>146050</xdr:rowOff>
    </xdr:to>
    <xdr:sp macro="" textlink="">
      <xdr:nvSpPr>
        <xdr:cNvPr id="664" name="楕円 663">
          <a:extLst>
            <a:ext uri="{FF2B5EF4-FFF2-40B4-BE49-F238E27FC236}">
              <a16:creationId xmlns:a16="http://schemas.microsoft.com/office/drawing/2014/main" id="{ED20BBB2-F356-4853-B57C-2391E14627B2}"/>
            </a:ext>
          </a:extLst>
        </xdr:cNvPr>
        <xdr:cNvSpPr/>
      </xdr:nvSpPr>
      <xdr:spPr>
        <a:xfrm>
          <a:off x="16268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22877</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2D9F6211-36A3-4747-8AD0-D38B5AB258C3}"/>
            </a:ext>
          </a:extLst>
        </xdr:cNvPr>
        <xdr:cNvSpPr txBox="1"/>
      </xdr:nvSpPr>
      <xdr:spPr>
        <a:xfrm>
          <a:off x="16357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25400</xdr:rowOff>
    </xdr:from>
    <xdr:to>
      <xdr:col>81</xdr:col>
      <xdr:colOff>101600</xdr:colOff>
      <xdr:row>83</xdr:row>
      <xdr:rowOff>127000</xdr:rowOff>
    </xdr:to>
    <xdr:sp macro="" textlink="">
      <xdr:nvSpPr>
        <xdr:cNvPr id="666" name="楕円 665">
          <a:extLst>
            <a:ext uri="{FF2B5EF4-FFF2-40B4-BE49-F238E27FC236}">
              <a16:creationId xmlns:a16="http://schemas.microsoft.com/office/drawing/2014/main" id="{9E5F5666-A4D2-4070-932B-AE7534CBC96D}"/>
            </a:ext>
          </a:extLst>
        </xdr:cNvPr>
        <xdr:cNvSpPr/>
      </xdr:nvSpPr>
      <xdr:spPr>
        <a:xfrm>
          <a:off x="15430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76200</xdr:rowOff>
    </xdr:from>
    <xdr:to>
      <xdr:col>85</xdr:col>
      <xdr:colOff>127000</xdr:colOff>
      <xdr:row>83</xdr:row>
      <xdr:rowOff>95250</xdr:rowOff>
    </xdr:to>
    <xdr:cxnSp macro="">
      <xdr:nvCxnSpPr>
        <xdr:cNvPr id="667" name="直線コネクタ 666">
          <a:extLst>
            <a:ext uri="{FF2B5EF4-FFF2-40B4-BE49-F238E27FC236}">
              <a16:creationId xmlns:a16="http://schemas.microsoft.com/office/drawing/2014/main" id="{0764A31F-882A-404C-A02D-D7B2C194A968}"/>
            </a:ext>
          </a:extLst>
        </xdr:cNvPr>
        <xdr:cNvCxnSpPr/>
      </xdr:nvCxnSpPr>
      <xdr:spPr>
        <a:xfrm>
          <a:off x="15481300" y="14306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80011</xdr:rowOff>
    </xdr:from>
    <xdr:to>
      <xdr:col>76</xdr:col>
      <xdr:colOff>165100</xdr:colOff>
      <xdr:row>84</xdr:row>
      <xdr:rowOff>10161</xdr:rowOff>
    </xdr:to>
    <xdr:sp macro="" textlink="">
      <xdr:nvSpPr>
        <xdr:cNvPr id="668" name="楕円 667">
          <a:extLst>
            <a:ext uri="{FF2B5EF4-FFF2-40B4-BE49-F238E27FC236}">
              <a16:creationId xmlns:a16="http://schemas.microsoft.com/office/drawing/2014/main" id="{9771FAD5-E303-4141-A012-AAF0B5217AE8}"/>
            </a:ext>
          </a:extLst>
        </xdr:cNvPr>
        <xdr:cNvSpPr/>
      </xdr:nvSpPr>
      <xdr:spPr>
        <a:xfrm>
          <a:off x="14541500" y="143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76200</xdr:rowOff>
    </xdr:from>
    <xdr:to>
      <xdr:col>81</xdr:col>
      <xdr:colOff>50800</xdr:colOff>
      <xdr:row>83</xdr:row>
      <xdr:rowOff>130811</xdr:rowOff>
    </xdr:to>
    <xdr:cxnSp macro="">
      <xdr:nvCxnSpPr>
        <xdr:cNvPr id="669" name="直線コネクタ 668">
          <a:extLst>
            <a:ext uri="{FF2B5EF4-FFF2-40B4-BE49-F238E27FC236}">
              <a16:creationId xmlns:a16="http://schemas.microsoft.com/office/drawing/2014/main" id="{8AE28AA2-F86F-4C8E-B51E-8F3C21E0A5B0}"/>
            </a:ext>
          </a:extLst>
        </xdr:cNvPr>
        <xdr:cNvCxnSpPr/>
      </xdr:nvCxnSpPr>
      <xdr:spPr>
        <a:xfrm flipV="1">
          <a:off x="14592300" y="14306550"/>
          <a:ext cx="8890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99061</xdr:rowOff>
    </xdr:from>
    <xdr:to>
      <xdr:col>72</xdr:col>
      <xdr:colOff>38100</xdr:colOff>
      <xdr:row>84</xdr:row>
      <xdr:rowOff>29211</xdr:rowOff>
    </xdr:to>
    <xdr:sp macro="" textlink="">
      <xdr:nvSpPr>
        <xdr:cNvPr id="670" name="楕円 669">
          <a:extLst>
            <a:ext uri="{FF2B5EF4-FFF2-40B4-BE49-F238E27FC236}">
              <a16:creationId xmlns:a16="http://schemas.microsoft.com/office/drawing/2014/main" id="{6132A557-6628-43B4-850B-4FCC9CA73397}"/>
            </a:ext>
          </a:extLst>
        </xdr:cNvPr>
        <xdr:cNvSpPr/>
      </xdr:nvSpPr>
      <xdr:spPr>
        <a:xfrm>
          <a:off x="13652500" y="1432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130811</xdr:rowOff>
    </xdr:from>
    <xdr:to>
      <xdr:col>76</xdr:col>
      <xdr:colOff>114300</xdr:colOff>
      <xdr:row>83</xdr:row>
      <xdr:rowOff>149861</xdr:rowOff>
    </xdr:to>
    <xdr:cxnSp macro="">
      <xdr:nvCxnSpPr>
        <xdr:cNvPr id="671" name="直線コネクタ 670">
          <a:extLst>
            <a:ext uri="{FF2B5EF4-FFF2-40B4-BE49-F238E27FC236}">
              <a16:creationId xmlns:a16="http://schemas.microsoft.com/office/drawing/2014/main" id="{346ED2A6-3B48-4A5D-B76E-9A71B0952EFB}"/>
            </a:ext>
          </a:extLst>
        </xdr:cNvPr>
        <xdr:cNvCxnSpPr/>
      </xdr:nvCxnSpPr>
      <xdr:spPr>
        <a:xfrm flipV="1">
          <a:off x="13703300" y="143611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134620</xdr:rowOff>
    </xdr:from>
    <xdr:to>
      <xdr:col>67</xdr:col>
      <xdr:colOff>101600</xdr:colOff>
      <xdr:row>84</xdr:row>
      <xdr:rowOff>64770</xdr:rowOff>
    </xdr:to>
    <xdr:sp macro="" textlink="">
      <xdr:nvSpPr>
        <xdr:cNvPr id="672" name="楕円 671">
          <a:extLst>
            <a:ext uri="{FF2B5EF4-FFF2-40B4-BE49-F238E27FC236}">
              <a16:creationId xmlns:a16="http://schemas.microsoft.com/office/drawing/2014/main" id="{BC55FB22-E120-4D51-92D7-427FDE885E62}"/>
            </a:ext>
          </a:extLst>
        </xdr:cNvPr>
        <xdr:cNvSpPr/>
      </xdr:nvSpPr>
      <xdr:spPr>
        <a:xfrm>
          <a:off x="12763500" y="1436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149861</xdr:rowOff>
    </xdr:from>
    <xdr:to>
      <xdr:col>71</xdr:col>
      <xdr:colOff>177800</xdr:colOff>
      <xdr:row>84</xdr:row>
      <xdr:rowOff>13970</xdr:rowOff>
    </xdr:to>
    <xdr:cxnSp macro="">
      <xdr:nvCxnSpPr>
        <xdr:cNvPr id="673" name="直線コネクタ 672">
          <a:extLst>
            <a:ext uri="{FF2B5EF4-FFF2-40B4-BE49-F238E27FC236}">
              <a16:creationId xmlns:a16="http://schemas.microsoft.com/office/drawing/2014/main" id="{03C42AC2-4D53-4E0B-A66A-B723F1F0878E}"/>
            </a:ext>
          </a:extLst>
        </xdr:cNvPr>
        <xdr:cNvCxnSpPr/>
      </xdr:nvCxnSpPr>
      <xdr:spPr>
        <a:xfrm flipV="1">
          <a:off x="12814300" y="14380211"/>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74" name="n_1aveValue【消防施設】&#10;有形固定資産減価償却率">
          <a:extLst>
            <a:ext uri="{FF2B5EF4-FFF2-40B4-BE49-F238E27FC236}">
              <a16:creationId xmlns:a16="http://schemas.microsoft.com/office/drawing/2014/main" id="{D9B6C4FC-A2D1-40F9-9FDC-76232B1B8D2F}"/>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675" name="n_2aveValue【消防施設】&#10;有形固定資産減価償却率">
          <a:extLst>
            <a:ext uri="{FF2B5EF4-FFF2-40B4-BE49-F238E27FC236}">
              <a16:creationId xmlns:a16="http://schemas.microsoft.com/office/drawing/2014/main" id="{EBE3FDDD-0FB5-41CB-A5AE-F83AD5E86C10}"/>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676" name="n_3aveValue【消防施設】&#10;有形固定資産減価償却率">
          <a:extLst>
            <a:ext uri="{FF2B5EF4-FFF2-40B4-BE49-F238E27FC236}">
              <a16:creationId xmlns:a16="http://schemas.microsoft.com/office/drawing/2014/main" id="{ACFFDA29-1CAA-4EE1-8CED-80DDC7BE581C}"/>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677" name="n_4aveValue【消防施設】&#10;有形固定資産減価償却率">
          <a:extLst>
            <a:ext uri="{FF2B5EF4-FFF2-40B4-BE49-F238E27FC236}">
              <a16:creationId xmlns:a16="http://schemas.microsoft.com/office/drawing/2014/main" id="{2AD9B228-58FA-4DFB-AF19-DE39C612ED08}"/>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118127</xdr:rowOff>
    </xdr:from>
    <xdr:ext cx="405111" cy="259045"/>
    <xdr:sp macro="" textlink="">
      <xdr:nvSpPr>
        <xdr:cNvPr id="678" name="n_1mainValue【消防施設】&#10;有形固定資産減価償却率">
          <a:extLst>
            <a:ext uri="{FF2B5EF4-FFF2-40B4-BE49-F238E27FC236}">
              <a16:creationId xmlns:a16="http://schemas.microsoft.com/office/drawing/2014/main" id="{D161FFD1-9DDF-4455-9B1B-3CE7D43ACBB4}"/>
            </a:ext>
          </a:extLst>
        </xdr:cNvPr>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1288</xdr:rowOff>
    </xdr:from>
    <xdr:ext cx="405111" cy="259045"/>
    <xdr:sp macro="" textlink="">
      <xdr:nvSpPr>
        <xdr:cNvPr id="679" name="n_2mainValue【消防施設】&#10;有形固定資産減価償却率">
          <a:extLst>
            <a:ext uri="{FF2B5EF4-FFF2-40B4-BE49-F238E27FC236}">
              <a16:creationId xmlns:a16="http://schemas.microsoft.com/office/drawing/2014/main" id="{36D73E47-471D-4C79-B203-18099E59E1F3}"/>
            </a:ext>
          </a:extLst>
        </xdr:cNvPr>
        <xdr:cNvSpPr txBox="1"/>
      </xdr:nvSpPr>
      <xdr:spPr>
        <a:xfrm>
          <a:off x="14389744" y="1440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20338</xdr:rowOff>
    </xdr:from>
    <xdr:ext cx="405111" cy="259045"/>
    <xdr:sp macro="" textlink="">
      <xdr:nvSpPr>
        <xdr:cNvPr id="680" name="n_3mainValue【消防施設】&#10;有形固定資産減価償却率">
          <a:extLst>
            <a:ext uri="{FF2B5EF4-FFF2-40B4-BE49-F238E27FC236}">
              <a16:creationId xmlns:a16="http://schemas.microsoft.com/office/drawing/2014/main" id="{AA2FAF1E-5773-4AC6-8900-9D9CB4D0DDED}"/>
            </a:ext>
          </a:extLst>
        </xdr:cNvPr>
        <xdr:cNvSpPr txBox="1"/>
      </xdr:nvSpPr>
      <xdr:spPr>
        <a:xfrm>
          <a:off x="13500744" y="1442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55897</xdr:rowOff>
    </xdr:from>
    <xdr:ext cx="405111" cy="259045"/>
    <xdr:sp macro="" textlink="">
      <xdr:nvSpPr>
        <xdr:cNvPr id="681" name="n_4mainValue【消防施設】&#10;有形固定資産減価償却率">
          <a:extLst>
            <a:ext uri="{FF2B5EF4-FFF2-40B4-BE49-F238E27FC236}">
              <a16:creationId xmlns:a16="http://schemas.microsoft.com/office/drawing/2014/main" id="{EFE907C9-7606-4F3F-8926-674F87C1B1D1}"/>
            </a:ext>
          </a:extLst>
        </xdr:cNvPr>
        <xdr:cNvSpPr txBox="1"/>
      </xdr:nvSpPr>
      <xdr:spPr>
        <a:xfrm>
          <a:off x="12611744" y="1445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FE36B648-506C-45EF-9A10-8D4A3D2843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9F884DCE-38CA-40E0-80DE-C9468ADBEE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F2C59513-0CA1-40DD-852C-43EE29CCC50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FDCECE9D-CC6A-4C6D-8421-0F94FB27007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92F61F95-B5C0-48BF-A800-490B4C1931F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9329CF97-1245-47AC-9135-90A67C8B6F0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B948551B-745B-461B-B115-D500A65772B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A3F5B33D-EBCB-4AC0-A08A-6720351E08F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9F8B7AC-456B-42FE-8FC4-57798BBDCBC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4A4451E2-39AF-470F-BC1F-145B4C25637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2" name="直線コネクタ 691">
          <a:extLst>
            <a:ext uri="{FF2B5EF4-FFF2-40B4-BE49-F238E27FC236}">
              <a16:creationId xmlns:a16="http://schemas.microsoft.com/office/drawing/2014/main" id="{8EE9A9EF-7941-42AE-BE10-4856162E8AD6}"/>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3" name="テキスト ボックス 692">
          <a:extLst>
            <a:ext uri="{FF2B5EF4-FFF2-40B4-BE49-F238E27FC236}">
              <a16:creationId xmlns:a16="http://schemas.microsoft.com/office/drawing/2014/main" id="{AF4BBBAB-F684-4B6D-82D4-A461BB7EC2A9}"/>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608A3908-59A6-4996-8A9A-37D9B1CF4F5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3C94CF90-37AB-4DBB-9C64-FE60DF84D00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6" name="直線コネクタ 695">
          <a:extLst>
            <a:ext uri="{FF2B5EF4-FFF2-40B4-BE49-F238E27FC236}">
              <a16:creationId xmlns:a16="http://schemas.microsoft.com/office/drawing/2014/main" id="{C4072C02-0045-4782-965A-C089D415A07C}"/>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7" name="テキスト ボックス 696">
          <a:extLst>
            <a:ext uri="{FF2B5EF4-FFF2-40B4-BE49-F238E27FC236}">
              <a16:creationId xmlns:a16="http://schemas.microsoft.com/office/drawing/2014/main" id="{8AAAF82C-AEB7-45BA-B7F5-B1D3999D87C1}"/>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C5FA4471-D778-431A-9300-49C682D5FCC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C752DBB3-0988-4CF2-991C-9DBC76FF24A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a:extLst>
            <a:ext uri="{FF2B5EF4-FFF2-40B4-BE49-F238E27FC236}">
              <a16:creationId xmlns:a16="http://schemas.microsoft.com/office/drawing/2014/main" id="{4D12EBE8-6790-4438-AD86-77C6FB4F9E2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107823</xdr:rowOff>
    </xdr:from>
    <xdr:to>
      <xdr:col>116</xdr:col>
      <xdr:colOff>62864</xdr:colOff>
      <xdr:row>85</xdr:row>
      <xdr:rowOff>91821</xdr:rowOff>
    </xdr:to>
    <xdr:cxnSp macro="">
      <xdr:nvCxnSpPr>
        <xdr:cNvPr id="701" name="直線コネクタ 700">
          <a:extLst>
            <a:ext uri="{FF2B5EF4-FFF2-40B4-BE49-F238E27FC236}">
              <a16:creationId xmlns:a16="http://schemas.microsoft.com/office/drawing/2014/main" id="{FDDCD2E6-D48C-45DE-A1FE-FCDAAB7037F4}"/>
            </a:ext>
          </a:extLst>
        </xdr:cNvPr>
        <xdr:cNvCxnSpPr/>
      </xdr:nvCxnSpPr>
      <xdr:spPr>
        <a:xfrm flipV="1">
          <a:off x="22160864" y="13652373"/>
          <a:ext cx="0" cy="101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702" name="【消防施設】&#10;一人当たり面積最小値テキスト">
          <a:extLst>
            <a:ext uri="{FF2B5EF4-FFF2-40B4-BE49-F238E27FC236}">
              <a16:creationId xmlns:a16="http://schemas.microsoft.com/office/drawing/2014/main" id="{1561D4BB-6036-458A-9222-53C29384CA1B}"/>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703" name="直線コネクタ 702">
          <a:extLst>
            <a:ext uri="{FF2B5EF4-FFF2-40B4-BE49-F238E27FC236}">
              <a16:creationId xmlns:a16="http://schemas.microsoft.com/office/drawing/2014/main" id="{F8D5462E-E4A5-48BC-B547-D4E16C7B2292}"/>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54500</xdr:rowOff>
    </xdr:from>
    <xdr:ext cx="469744" cy="259045"/>
    <xdr:sp macro="" textlink="">
      <xdr:nvSpPr>
        <xdr:cNvPr id="704" name="【消防施設】&#10;一人当たり面積最大値テキスト">
          <a:extLst>
            <a:ext uri="{FF2B5EF4-FFF2-40B4-BE49-F238E27FC236}">
              <a16:creationId xmlns:a16="http://schemas.microsoft.com/office/drawing/2014/main" id="{04B3F68B-7581-4EB8-BE42-FBA07107DD86}"/>
            </a:ext>
          </a:extLst>
        </xdr:cNvPr>
        <xdr:cNvSpPr txBox="1"/>
      </xdr:nvSpPr>
      <xdr:spPr>
        <a:xfrm>
          <a:off x="22199600" y="1342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107823</xdr:rowOff>
    </xdr:from>
    <xdr:to>
      <xdr:col>116</xdr:col>
      <xdr:colOff>152400</xdr:colOff>
      <xdr:row>79</xdr:row>
      <xdr:rowOff>107823</xdr:rowOff>
    </xdr:to>
    <xdr:cxnSp macro="">
      <xdr:nvCxnSpPr>
        <xdr:cNvPr id="705" name="直線コネクタ 704">
          <a:extLst>
            <a:ext uri="{FF2B5EF4-FFF2-40B4-BE49-F238E27FC236}">
              <a16:creationId xmlns:a16="http://schemas.microsoft.com/office/drawing/2014/main" id="{EB2CD3FB-0184-4B20-8A0F-9F2CFC275283}"/>
            </a:ext>
          </a:extLst>
        </xdr:cNvPr>
        <xdr:cNvCxnSpPr/>
      </xdr:nvCxnSpPr>
      <xdr:spPr>
        <a:xfrm>
          <a:off x="22072600" y="1365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3446</xdr:rowOff>
    </xdr:from>
    <xdr:ext cx="469744" cy="259045"/>
    <xdr:sp macro="" textlink="">
      <xdr:nvSpPr>
        <xdr:cNvPr id="706" name="【消防施設】&#10;一人当たり面積平均値テキスト">
          <a:extLst>
            <a:ext uri="{FF2B5EF4-FFF2-40B4-BE49-F238E27FC236}">
              <a16:creationId xmlns:a16="http://schemas.microsoft.com/office/drawing/2014/main" id="{0B15B9D8-E96E-4AFF-A0F7-F41F6D6A76F4}"/>
            </a:ext>
          </a:extLst>
        </xdr:cNvPr>
        <xdr:cNvSpPr txBox="1"/>
      </xdr:nvSpPr>
      <xdr:spPr>
        <a:xfrm>
          <a:off x="22199600" y="14405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25019</xdr:rowOff>
    </xdr:from>
    <xdr:to>
      <xdr:col>116</xdr:col>
      <xdr:colOff>114300</xdr:colOff>
      <xdr:row>84</xdr:row>
      <xdr:rowOff>126619</xdr:rowOff>
    </xdr:to>
    <xdr:sp macro="" textlink="">
      <xdr:nvSpPr>
        <xdr:cNvPr id="707" name="フローチャート: 判断 706">
          <a:extLst>
            <a:ext uri="{FF2B5EF4-FFF2-40B4-BE49-F238E27FC236}">
              <a16:creationId xmlns:a16="http://schemas.microsoft.com/office/drawing/2014/main" id="{E2E85EFF-1977-471A-8905-A8C9EEEF8136}"/>
            </a:ext>
          </a:extLst>
        </xdr:cNvPr>
        <xdr:cNvSpPr/>
      </xdr:nvSpPr>
      <xdr:spPr>
        <a:xfrm>
          <a:off x="22110700" y="144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49022</xdr:rowOff>
    </xdr:from>
    <xdr:to>
      <xdr:col>112</xdr:col>
      <xdr:colOff>38100</xdr:colOff>
      <xdr:row>84</xdr:row>
      <xdr:rowOff>150622</xdr:rowOff>
    </xdr:to>
    <xdr:sp macro="" textlink="">
      <xdr:nvSpPr>
        <xdr:cNvPr id="708" name="フローチャート: 判断 707">
          <a:extLst>
            <a:ext uri="{FF2B5EF4-FFF2-40B4-BE49-F238E27FC236}">
              <a16:creationId xmlns:a16="http://schemas.microsoft.com/office/drawing/2014/main" id="{AAC64F03-64F6-45BD-830C-DCFC4395A0FE}"/>
            </a:ext>
          </a:extLst>
        </xdr:cNvPr>
        <xdr:cNvSpPr/>
      </xdr:nvSpPr>
      <xdr:spPr>
        <a:xfrm>
          <a:off x="212725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45022</xdr:rowOff>
    </xdr:from>
    <xdr:to>
      <xdr:col>107</xdr:col>
      <xdr:colOff>101600</xdr:colOff>
      <xdr:row>84</xdr:row>
      <xdr:rowOff>146622</xdr:rowOff>
    </xdr:to>
    <xdr:sp macro="" textlink="">
      <xdr:nvSpPr>
        <xdr:cNvPr id="709" name="フローチャート: 判断 708">
          <a:extLst>
            <a:ext uri="{FF2B5EF4-FFF2-40B4-BE49-F238E27FC236}">
              <a16:creationId xmlns:a16="http://schemas.microsoft.com/office/drawing/2014/main" id="{A4279C28-92B7-45A1-9AA6-A328E9B1DF09}"/>
            </a:ext>
          </a:extLst>
        </xdr:cNvPr>
        <xdr:cNvSpPr/>
      </xdr:nvSpPr>
      <xdr:spPr>
        <a:xfrm>
          <a:off x="20383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43878</xdr:rowOff>
    </xdr:from>
    <xdr:to>
      <xdr:col>102</xdr:col>
      <xdr:colOff>165100</xdr:colOff>
      <xdr:row>84</xdr:row>
      <xdr:rowOff>145478</xdr:rowOff>
    </xdr:to>
    <xdr:sp macro="" textlink="">
      <xdr:nvSpPr>
        <xdr:cNvPr id="710" name="フローチャート: 判断 709">
          <a:extLst>
            <a:ext uri="{FF2B5EF4-FFF2-40B4-BE49-F238E27FC236}">
              <a16:creationId xmlns:a16="http://schemas.microsoft.com/office/drawing/2014/main" id="{413EEE5A-6C80-477D-9882-2F836C59892F}"/>
            </a:ext>
          </a:extLst>
        </xdr:cNvPr>
        <xdr:cNvSpPr/>
      </xdr:nvSpPr>
      <xdr:spPr>
        <a:xfrm>
          <a:off x="19494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6159</xdr:rowOff>
    </xdr:from>
    <xdr:to>
      <xdr:col>98</xdr:col>
      <xdr:colOff>38100</xdr:colOff>
      <xdr:row>84</xdr:row>
      <xdr:rowOff>107759</xdr:rowOff>
    </xdr:to>
    <xdr:sp macro="" textlink="">
      <xdr:nvSpPr>
        <xdr:cNvPr id="711" name="フローチャート: 判断 710">
          <a:extLst>
            <a:ext uri="{FF2B5EF4-FFF2-40B4-BE49-F238E27FC236}">
              <a16:creationId xmlns:a16="http://schemas.microsoft.com/office/drawing/2014/main" id="{B9598C32-E9B6-4F14-A825-A9C1A3DB7F0B}"/>
            </a:ext>
          </a:extLst>
        </xdr:cNvPr>
        <xdr:cNvSpPr/>
      </xdr:nvSpPr>
      <xdr:spPr>
        <a:xfrm>
          <a:off x="18605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3F23EC21-53ED-40A8-8A3E-D8D9719FA26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E5FC9278-D06B-4E6E-B828-8FD230FEF94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7BAA5FB2-AB6A-4032-8DA7-F2769D4B81A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9AEDC5DD-FD91-403E-A881-E83573C9665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3CF3C55-8E91-4CFC-BFA5-110486A8774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120459</xdr:rowOff>
    </xdr:from>
    <xdr:to>
      <xdr:col>116</xdr:col>
      <xdr:colOff>114300</xdr:colOff>
      <xdr:row>84</xdr:row>
      <xdr:rowOff>50609</xdr:rowOff>
    </xdr:to>
    <xdr:sp macro="" textlink="">
      <xdr:nvSpPr>
        <xdr:cNvPr id="717" name="楕円 716">
          <a:extLst>
            <a:ext uri="{FF2B5EF4-FFF2-40B4-BE49-F238E27FC236}">
              <a16:creationId xmlns:a16="http://schemas.microsoft.com/office/drawing/2014/main" id="{D8E5348E-9C76-4153-9135-6592EE706D4A}"/>
            </a:ext>
          </a:extLst>
        </xdr:cNvPr>
        <xdr:cNvSpPr/>
      </xdr:nvSpPr>
      <xdr:spPr>
        <a:xfrm>
          <a:off x="22110700" y="1435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143336</xdr:rowOff>
    </xdr:from>
    <xdr:ext cx="469744" cy="259045"/>
    <xdr:sp macro="" textlink="">
      <xdr:nvSpPr>
        <xdr:cNvPr id="718" name="【消防施設】&#10;一人当たり面積該当値テキスト">
          <a:extLst>
            <a:ext uri="{FF2B5EF4-FFF2-40B4-BE49-F238E27FC236}">
              <a16:creationId xmlns:a16="http://schemas.microsoft.com/office/drawing/2014/main" id="{4C858716-D751-496A-85DC-EB3E2FBF16C6}"/>
            </a:ext>
          </a:extLst>
        </xdr:cNvPr>
        <xdr:cNvSpPr txBox="1"/>
      </xdr:nvSpPr>
      <xdr:spPr>
        <a:xfrm>
          <a:off x="22199600" y="1420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127888</xdr:rowOff>
    </xdr:from>
    <xdr:to>
      <xdr:col>112</xdr:col>
      <xdr:colOff>38100</xdr:colOff>
      <xdr:row>84</xdr:row>
      <xdr:rowOff>58038</xdr:rowOff>
    </xdr:to>
    <xdr:sp macro="" textlink="">
      <xdr:nvSpPr>
        <xdr:cNvPr id="719" name="楕円 718">
          <a:extLst>
            <a:ext uri="{FF2B5EF4-FFF2-40B4-BE49-F238E27FC236}">
              <a16:creationId xmlns:a16="http://schemas.microsoft.com/office/drawing/2014/main" id="{C5B89144-B460-4C61-BBCC-6E9977887651}"/>
            </a:ext>
          </a:extLst>
        </xdr:cNvPr>
        <xdr:cNvSpPr/>
      </xdr:nvSpPr>
      <xdr:spPr>
        <a:xfrm>
          <a:off x="21272500" y="1435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171259</xdr:rowOff>
    </xdr:from>
    <xdr:to>
      <xdr:col>116</xdr:col>
      <xdr:colOff>63500</xdr:colOff>
      <xdr:row>84</xdr:row>
      <xdr:rowOff>7238</xdr:rowOff>
    </xdr:to>
    <xdr:cxnSp macro="">
      <xdr:nvCxnSpPr>
        <xdr:cNvPr id="720" name="直線コネクタ 719">
          <a:extLst>
            <a:ext uri="{FF2B5EF4-FFF2-40B4-BE49-F238E27FC236}">
              <a16:creationId xmlns:a16="http://schemas.microsoft.com/office/drawing/2014/main" id="{C1BE247D-2F7A-4E0D-94FF-4397478B0615}"/>
            </a:ext>
          </a:extLst>
        </xdr:cNvPr>
        <xdr:cNvCxnSpPr/>
      </xdr:nvCxnSpPr>
      <xdr:spPr>
        <a:xfrm flipV="1">
          <a:off x="21323300" y="14401609"/>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120459</xdr:rowOff>
    </xdr:from>
    <xdr:to>
      <xdr:col>107</xdr:col>
      <xdr:colOff>101600</xdr:colOff>
      <xdr:row>78</xdr:row>
      <xdr:rowOff>50609</xdr:rowOff>
    </xdr:to>
    <xdr:sp macro="" textlink="">
      <xdr:nvSpPr>
        <xdr:cNvPr id="721" name="楕円 720">
          <a:extLst>
            <a:ext uri="{FF2B5EF4-FFF2-40B4-BE49-F238E27FC236}">
              <a16:creationId xmlns:a16="http://schemas.microsoft.com/office/drawing/2014/main" id="{A31FAD88-2EDF-4046-8866-6449FA81A913}"/>
            </a:ext>
          </a:extLst>
        </xdr:cNvPr>
        <xdr:cNvSpPr/>
      </xdr:nvSpPr>
      <xdr:spPr>
        <a:xfrm>
          <a:off x="20383500" y="133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171259</xdr:rowOff>
    </xdr:from>
    <xdr:to>
      <xdr:col>111</xdr:col>
      <xdr:colOff>177800</xdr:colOff>
      <xdr:row>84</xdr:row>
      <xdr:rowOff>7238</xdr:rowOff>
    </xdr:to>
    <xdr:cxnSp macro="">
      <xdr:nvCxnSpPr>
        <xdr:cNvPr id="722" name="直線コネクタ 721">
          <a:extLst>
            <a:ext uri="{FF2B5EF4-FFF2-40B4-BE49-F238E27FC236}">
              <a16:creationId xmlns:a16="http://schemas.microsoft.com/office/drawing/2014/main" id="{E136E207-0750-4B71-8B03-B9236777C56F}"/>
            </a:ext>
          </a:extLst>
        </xdr:cNvPr>
        <xdr:cNvCxnSpPr/>
      </xdr:nvCxnSpPr>
      <xdr:spPr>
        <a:xfrm>
          <a:off x="20434300" y="13372909"/>
          <a:ext cx="889000" cy="103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169608</xdr:rowOff>
    </xdr:from>
    <xdr:to>
      <xdr:col>102</xdr:col>
      <xdr:colOff>165100</xdr:colOff>
      <xdr:row>84</xdr:row>
      <xdr:rowOff>99758</xdr:rowOff>
    </xdr:to>
    <xdr:sp macro="" textlink="">
      <xdr:nvSpPr>
        <xdr:cNvPr id="723" name="楕円 722">
          <a:extLst>
            <a:ext uri="{FF2B5EF4-FFF2-40B4-BE49-F238E27FC236}">
              <a16:creationId xmlns:a16="http://schemas.microsoft.com/office/drawing/2014/main" id="{0FE35F99-045D-4B4A-8987-D8375A39E990}"/>
            </a:ext>
          </a:extLst>
        </xdr:cNvPr>
        <xdr:cNvSpPr/>
      </xdr:nvSpPr>
      <xdr:spPr>
        <a:xfrm>
          <a:off x="19494500" y="143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171259</xdr:rowOff>
    </xdr:from>
    <xdr:to>
      <xdr:col>107</xdr:col>
      <xdr:colOff>50800</xdr:colOff>
      <xdr:row>84</xdr:row>
      <xdr:rowOff>48958</xdr:rowOff>
    </xdr:to>
    <xdr:cxnSp macro="">
      <xdr:nvCxnSpPr>
        <xdr:cNvPr id="724" name="直線コネクタ 723">
          <a:extLst>
            <a:ext uri="{FF2B5EF4-FFF2-40B4-BE49-F238E27FC236}">
              <a16:creationId xmlns:a16="http://schemas.microsoft.com/office/drawing/2014/main" id="{32FC39FB-4444-4D27-BF23-12EA5F80504A}"/>
            </a:ext>
          </a:extLst>
        </xdr:cNvPr>
        <xdr:cNvCxnSpPr/>
      </xdr:nvCxnSpPr>
      <xdr:spPr>
        <a:xfrm flipV="1">
          <a:off x="19545300" y="13372909"/>
          <a:ext cx="889000" cy="107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170751</xdr:rowOff>
    </xdr:from>
    <xdr:to>
      <xdr:col>98</xdr:col>
      <xdr:colOff>38100</xdr:colOff>
      <xdr:row>84</xdr:row>
      <xdr:rowOff>100901</xdr:rowOff>
    </xdr:to>
    <xdr:sp macro="" textlink="">
      <xdr:nvSpPr>
        <xdr:cNvPr id="725" name="楕円 724">
          <a:extLst>
            <a:ext uri="{FF2B5EF4-FFF2-40B4-BE49-F238E27FC236}">
              <a16:creationId xmlns:a16="http://schemas.microsoft.com/office/drawing/2014/main" id="{353C3F28-824D-49C8-8FE0-A951407CC0CD}"/>
            </a:ext>
          </a:extLst>
        </xdr:cNvPr>
        <xdr:cNvSpPr/>
      </xdr:nvSpPr>
      <xdr:spPr>
        <a:xfrm>
          <a:off x="18605500" y="1440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48958</xdr:rowOff>
    </xdr:from>
    <xdr:to>
      <xdr:col>102</xdr:col>
      <xdr:colOff>114300</xdr:colOff>
      <xdr:row>84</xdr:row>
      <xdr:rowOff>50101</xdr:rowOff>
    </xdr:to>
    <xdr:cxnSp macro="">
      <xdr:nvCxnSpPr>
        <xdr:cNvPr id="726" name="直線コネクタ 725">
          <a:extLst>
            <a:ext uri="{FF2B5EF4-FFF2-40B4-BE49-F238E27FC236}">
              <a16:creationId xmlns:a16="http://schemas.microsoft.com/office/drawing/2014/main" id="{F36D7137-5D91-4B33-B434-844E06BAC86C}"/>
            </a:ext>
          </a:extLst>
        </xdr:cNvPr>
        <xdr:cNvCxnSpPr/>
      </xdr:nvCxnSpPr>
      <xdr:spPr>
        <a:xfrm flipV="1">
          <a:off x="18656300" y="1445075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141749</xdr:rowOff>
    </xdr:from>
    <xdr:ext cx="469744" cy="259045"/>
    <xdr:sp macro="" textlink="">
      <xdr:nvSpPr>
        <xdr:cNvPr id="727" name="n_1aveValue【消防施設】&#10;一人当たり面積">
          <a:extLst>
            <a:ext uri="{FF2B5EF4-FFF2-40B4-BE49-F238E27FC236}">
              <a16:creationId xmlns:a16="http://schemas.microsoft.com/office/drawing/2014/main" id="{51E40293-D903-45CF-AAD0-6F060B944203}"/>
            </a:ext>
          </a:extLst>
        </xdr:cNvPr>
        <xdr:cNvSpPr txBox="1"/>
      </xdr:nvSpPr>
      <xdr:spPr>
        <a:xfrm>
          <a:off x="2107572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137749</xdr:rowOff>
    </xdr:from>
    <xdr:ext cx="469744" cy="259045"/>
    <xdr:sp macro="" textlink="">
      <xdr:nvSpPr>
        <xdr:cNvPr id="728" name="n_2aveValue【消防施設】&#10;一人当たり面積">
          <a:extLst>
            <a:ext uri="{FF2B5EF4-FFF2-40B4-BE49-F238E27FC236}">
              <a16:creationId xmlns:a16="http://schemas.microsoft.com/office/drawing/2014/main" id="{CDF99784-8897-45B7-AEB4-97A0F1CA725C}"/>
            </a:ext>
          </a:extLst>
        </xdr:cNvPr>
        <xdr:cNvSpPr txBox="1"/>
      </xdr:nvSpPr>
      <xdr:spPr>
        <a:xfrm>
          <a:off x="201994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136605</xdr:rowOff>
    </xdr:from>
    <xdr:ext cx="469744" cy="259045"/>
    <xdr:sp macro="" textlink="">
      <xdr:nvSpPr>
        <xdr:cNvPr id="729" name="n_3aveValue【消防施設】&#10;一人当たり面積">
          <a:extLst>
            <a:ext uri="{FF2B5EF4-FFF2-40B4-BE49-F238E27FC236}">
              <a16:creationId xmlns:a16="http://schemas.microsoft.com/office/drawing/2014/main" id="{39EEDCCF-2219-432C-864C-D76F022B40AC}"/>
            </a:ext>
          </a:extLst>
        </xdr:cNvPr>
        <xdr:cNvSpPr txBox="1"/>
      </xdr:nvSpPr>
      <xdr:spPr>
        <a:xfrm>
          <a:off x="19310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98886</xdr:rowOff>
    </xdr:from>
    <xdr:ext cx="469744" cy="259045"/>
    <xdr:sp macro="" textlink="">
      <xdr:nvSpPr>
        <xdr:cNvPr id="730" name="n_4aveValue【消防施設】&#10;一人当たり面積">
          <a:extLst>
            <a:ext uri="{FF2B5EF4-FFF2-40B4-BE49-F238E27FC236}">
              <a16:creationId xmlns:a16="http://schemas.microsoft.com/office/drawing/2014/main" id="{CA9A2614-24C2-491E-A395-D5F145170C55}"/>
            </a:ext>
          </a:extLst>
        </xdr:cNvPr>
        <xdr:cNvSpPr txBox="1"/>
      </xdr:nvSpPr>
      <xdr:spPr>
        <a:xfrm>
          <a:off x="18421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74565</xdr:rowOff>
    </xdr:from>
    <xdr:ext cx="469744" cy="259045"/>
    <xdr:sp macro="" textlink="">
      <xdr:nvSpPr>
        <xdr:cNvPr id="731" name="n_1mainValue【消防施設】&#10;一人当たり面積">
          <a:extLst>
            <a:ext uri="{FF2B5EF4-FFF2-40B4-BE49-F238E27FC236}">
              <a16:creationId xmlns:a16="http://schemas.microsoft.com/office/drawing/2014/main" id="{61946B0A-7469-4E7E-A2FE-1DA5AF24D2DE}"/>
            </a:ext>
          </a:extLst>
        </xdr:cNvPr>
        <xdr:cNvSpPr txBox="1"/>
      </xdr:nvSpPr>
      <xdr:spPr>
        <a:xfrm>
          <a:off x="21075727" y="1413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67136</xdr:rowOff>
    </xdr:from>
    <xdr:ext cx="469744" cy="259045"/>
    <xdr:sp macro="" textlink="">
      <xdr:nvSpPr>
        <xdr:cNvPr id="732" name="n_2mainValue【消防施設】&#10;一人当たり面積">
          <a:extLst>
            <a:ext uri="{FF2B5EF4-FFF2-40B4-BE49-F238E27FC236}">
              <a16:creationId xmlns:a16="http://schemas.microsoft.com/office/drawing/2014/main" id="{FF13A181-261C-4C98-890A-3B6EBECD25FC}"/>
            </a:ext>
          </a:extLst>
        </xdr:cNvPr>
        <xdr:cNvSpPr txBox="1"/>
      </xdr:nvSpPr>
      <xdr:spPr>
        <a:xfrm>
          <a:off x="20199427" y="1309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116285</xdr:rowOff>
    </xdr:from>
    <xdr:ext cx="469744" cy="259045"/>
    <xdr:sp macro="" textlink="">
      <xdr:nvSpPr>
        <xdr:cNvPr id="733" name="n_3mainValue【消防施設】&#10;一人当たり面積">
          <a:extLst>
            <a:ext uri="{FF2B5EF4-FFF2-40B4-BE49-F238E27FC236}">
              <a16:creationId xmlns:a16="http://schemas.microsoft.com/office/drawing/2014/main" id="{6850D2FF-13D6-432F-9C05-7768AE85D83F}"/>
            </a:ext>
          </a:extLst>
        </xdr:cNvPr>
        <xdr:cNvSpPr txBox="1"/>
      </xdr:nvSpPr>
      <xdr:spPr>
        <a:xfrm>
          <a:off x="19310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117428</xdr:rowOff>
    </xdr:from>
    <xdr:ext cx="469744" cy="259045"/>
    <xdr:sp macro="" textlink="">
      <xdr:nvSpPr>
        <xdr:cNvPr id="734" name="n_4mainValue【消防施設】&#10;一人当たり面積">
          <a:extLst>
            <a:ext uri="{FF2B5EF4-FFF2-40B4-BE49-F238E27FC236}">
              <a16:creationId xmlns:a16="http://schemas.microsoft.com/office/drawing/2014/main" id="{BB51E685-27B3-445B-87FC-D53E1A113961}"/>
            </a:ext>
          </a:extLst>
        </xdr:cNvPr>
        <xdr:cNvSpPr txBox="1"/>
      </xdr:nvSpPr>
      <xdr:spPr>
        <a:xfrm>
          <a:off x="18421427" y="14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71D228F3-0E82-4416-A85F-71E79EACD1F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11600F88-A124-499A-AC28-32CF8D248D3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3D44A4DD-EB01-49CC-8DBA-3109CD66B0A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7757CF6E-C753-4C19-A645-9B4816B1891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FCBA2541-00AB-4954-84B3-DD495C9FC1A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05264930-052F-4124-B15A-6DEFB0C4C49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6F295E76-F719-4C5C-AD1B-BB9FDA2370D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EC52868E-3CAD-4CED-80B2-AC35499AE69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84EF77AD-1EB8-47DF-A27F-B7C6D202893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94731155-DF3C-4DA6-8C26-7993D201A36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6295C4A3-9508-4F1F-8B0C-3EFEC8C9476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a:extLst>
            <a:ext uri="{FF2B5EF4-FFF2-40B4-BE49-F238E27FC236}">
              <a16:creationId xmlns:a16="http://schemas.microsoft.com/office/drawing/2014/main" id="{2B9CB2FF-BF92-4DBE-A9F6-3A3BC92A23B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id="{24675FB0-7BB2-4065-8584-C82C0FF0915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a:extLst>
            <a:ext uri="{FF2B5EF4-FFF2-40B4-BE49-F238E27FC236}">
              <a16:creationId xmlns:a16="http://schemas.microsoft.com/office/drawing/2014/main" id="{E76D79DD-C782-4A53-B657-75BE2B1BFEF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a:extLst>
            <a:ext uri="{FF2B5EF4-FFF2-40B4-BE49-F238E27FC236}">
              <a16:creationId xmlns:a16="http://schemas.microsoft.com/office/drawing/2014/main" id="{5B5DEDFB-A99F-4EDE-BFF4-4EBC2E9EB42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a:extLst>
            <a:ext uri="{FF2B5EF4-FFF2-40B4-BE49-F238E27FC236}">
              <a16:creationId xmlns:a16="http://schemas.microsoft.com/office/drawing/2014/main" id="{17CA2123-2B1E-4A5B-80B6-3AC9A0D890E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a:extLst>
            <a:ext uri="{FF2B5EF4-FFF2-40B4-BE49-F238E27FC236}">
              <a16:creationId xmlns:a16="http://schemas.microsoft.com/office/drawing/2014/main" id="{2F95A5B4-FFA8-480F-A109-750C774E9A0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a:extLst>
            <a:ext uri="{FF2B5EF4-FFF2-40B4-BE49-F238E27FC236}">
              <a16:creationId xmlns:a16="http://schemas.microsoft.com/office/drawing/2014/main" id="{355CFD44-E91A-4623-89B4-B60BD4DDD7B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a:extLst>
            <a:ext uri="{FF2B5EF4-FFF2-40B4-BE49-F238E27FC236}">
              <a16:creationId xmlns:a16="http://schemas.microsoft.com/office/drawing/2014/main" id="{1C8C77F0-2D08-48EA-AB0F-4D4C8E51933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a:extLst>
            <a:ext uri="{FF2B5EF4-FFF2-40B4-BE49-F238E27FC236}">
              <a16:creationId xmlns:a16="http://schemas.microsoft.com/office/drawing/2014/main" id="{E823109A-6B7D-4DE2-9DE0-0D8DC61FEAC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a:extLst>
            <a:ext uri="{FF2B5EF4-FFF2-40B4-BE49-F238E27FC236}">
              <a16:creationId xmlns:a16="http://schemas.microsoft.com/office/drawing/2014/main" id="{B5AC08FD-EABD-4322-A6DB-71BA4F02D35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a:extLst>
            <a:ext uri="{FF2B5EF4-FFF2-40B4-BE49-F238E27FC236}">
              <a16:creationId xmlns:a16="http://schemas.microsoft.com/office/drawing/2014/main" id="{8F50277B-A753-4D69-BC1E-E00F2780C70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a:extLst>
            <a:ext uri="{FF2B5EF4-FFF2-40B4-BE49-F238E27FC236}">
              <a16:creationId xmlns:a16="http://schemas.microsoft.com/office/drawing/2014/main" id="{83BF8FB8-D7F0-4828-BEBB-C865CAE7F1D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B2B27849-DE09-4BE1-9146-2EBABEFF2DF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a:extLst>
            <a:ext uri="{FF2B5EF4-FFF2-40B4-BE49-F238E27FC236}">
              <a16:creationId xmlns:a16="http://schemas.microsoft.com/office/drawing/2014/main" id="{B9182620-EFDC-455F-BB1A-8CF5424080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0" name="直線コネクタ 759">
          <a:extLst>
            <a:ext uri="{FF2B5EF4-FFF2-40B4-BE49-F238E27FC236}">
              <a16:creationId xmlns:a16="http://schemas.microsoft.com/office/drawing/2014/main" id="{E8D3387C-44D4-4346-8744-38DBA8A63CF4}"/>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1" name="【庁舎】&#10;有形固定資産減価償却率最小値テキスト">
          <a:extLst>
            <a:ext uri="{FF2B5EF4-FFF2-40B4-BE49-F238E27FC236}">
              <a16:creationId xmlns:a16="http://schemas.microsoft.com/office/drawing/2014/main" id="{1BA51F2E-0CEC-499B-8363-E03B120CC6C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2" name="直線コネクタ 761">
          <a:extLst>
            <a:ext uri="{FF2B5EF4-FFF2-40B4-BE49-F238E27FC236}">
              <a16:creationId xmlns:a16="http://schemas.microsoft.com/office/drawing/2014/main" id="{6A2E3260-35ED-417F-A230-F668610E06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3" name="【庁舎】&#10;有形固定資産減価償却率最大値テキスト">
          <a:extLst>
            <a:ext uri="{FF2B5EF4-FFF2-40B4-BE49-F238E27FC236}">
              <a16:creationId xmlns:a16="http://schemas.microsoft.com/office/drawing/2014/main" id="{D451A293-07FB-49E9-BFFA-87A9242B6837}"/>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4" name="直線コネクタ 763">
          <a:extLst>
            <a:ext uri="{FF2B5EF4-FFF2-40B4-BE49-F238E27FC236}">
              <a16:creationId xmlns:a16="http://schemas.microsoft.com/office/drawing/2014/main" id="{3FD5B592-710F-45C2-AB7C-2C06C4ABD5B3}"/>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765" name="【庁舎】&#10;有形固定資産減価償却率平均値テキスト">
          <a:extLst>
            <a:ext uri="{FF2B5EF4-FFF2-40B4-BE49-F238E27FC236}">
              <a16:creationId xmlns:a16="http://schemas.microsoft.com/office/drawing/2014/main" id="{725B73BC-1BCA-4363-99BF-4B91D146EFCF}"/>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66" name="フローチャート: 判断 765">
          <a:extLst>
            <a:ext uri="{FF2B5EF4-FFF2-40B4-BE49-F238E27FC236}">
              <a16:creationId xmlns:a16="http://schemas.microsoft.com/office/drawing/2014/main" id="{1A7FC958-EFF3-49B9-A5B9-AF4083D01003}"/>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67" name="フローチャート: 判断 766">
          <a:extLst>
            <a:ext uri="{FF2B5EF4-FFF2-40B4-BE49-F238E27FC236}">
              <a16:creationId xmlns:a16="http://schemas.microsoft.com/office/drawing/2014/main" id="{401D8C41-1410-4AE1-A95A-39E27FB2DD8C}"/>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68" name="フローチャート: 判断 767">
          <a:extLst>
            <a:ext uri="{FF2B5EF4-FFF2-40B4-BE49-F238E27FC236}">
              <a16:creationId xmlns:a16="http://schemas.microsoft.com/office/drawing/2014/main" id="{70FF4765-7276-4248-82FA-D6F583F3EB6E}"/>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69" name="フローチャート: 判断 768">
          <a:extLst>
            <a:ext uri="{FF2B5EF4-FFF2-40B4-BE49-F238E27FC236}">
              <a16:creationId xmlns:a16="http://schemas.microsoft.com/office/drawing/2014/main" id="{95DE085E-58D3-491F-90D8-E0E52F6578DB}"/>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70" name="フローチャート: 判断 769">
          <a:extLst>
            <a:ext uri="{FF2B5EF4-FFF2-40B4-BE49-F238E27FC236}">
              <a16:creationId xmlns:a16="http://schemas.microsoft.com/office/drawing/2014/main" id="{5645D08B-FB85-47A0-8E46-2BC7946E47D7}"/>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C45996F-F867-4F68-8C7F-52CBC069CD4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3A6060B2-E0CB-4C46-8BDF-2C3765F7B19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0E5CB4E-0D81-4D54-9414-D11FBB612C6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DD26618A-B91D-44C6-A8A4-63808EBCEE2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403AD781-81CB-47D2-996D-9FEA09D366C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776" name="楕円 775">
          <a:extLst>
            <a:ext uri="{FF2B5EF4-FFF2-40B4-BE49-F238E27FC236}">
              <a16:creationId xmlns:a16="http://schemas.microsoft.com/office/drawing/2014/main" id="{50C80D5D-51B6-4E6C-B373-2A15EF9047A1}"/>
            </a:ext>
          </a:extLst>
        </xdr:cNvPr>
        <xdr:cNvSpPr/>
      </xdr:nvSpPr>
      <xdr:spPr>
        <a:xfrm>
          <a:off x="16268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77306</xdr:rowOff>
    </xdr:from>
    <xdr:ext cx="405111" cy="259045"/>
    <xdr:sp macro="" textlink="">
      <xdr:nvSpPr>
        <xdr:cNvPr id="777" name="【庁舎】&#10;有形固定資産減価償却率該当値テキスト">
          <a:extLst>
            <a:ext uri="{FF2B5EF4-FFF2-40B4-BE49-F238E27FC236}">
              <a16:creationId xmlns:a16="http://schemas.microsoft.com/office/drawing/2014/main" id="{3D30BD60-FDE4-439C-B391-B1EA60E018F1}"/>
            </a:ext>
          </a:extLst>
        </xdr:cNvPr>
        <xdr:cNvSpPr txBox="1"/>
      </xdr:nvSpPr>
      <xdr:spPr>
        <a:xfrm>
          <a:off x="16357600"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4173</xdr:rowOff>
    </xdr:from>
    <xdr:to>
      <xdr:col>81</xdr:col>
      <xdr:colOff>101600</xdr:colOff>
      <xdr:row>108</xdr:row>
      <xdr:rowOff>105773</xdr:rowOff>
    </xdr:to>
    <xdr:sp macro="" textlink="">
      <xdr:nvSpPr>
        <xdr:cNvPr id="778" name="楕円 777">
          <a:extLst>
            <a:ext uri="{FF2B5EF4-FFF2-40B4-BE49-F238E27FC236}">
              <a16:creationId xmlns:a16="http://schemas.microsoft.com/office/drawing/2014/main" id="{087B3807-0A92-4CA1-8015-77124739CA68}"/>
            </a:ext>
          </a:extLst>
        </xdr:cNvPr>
        <xdr:cNvSpPr/>
      </xdr:nvSpPr>
      <xdr:spPr>
        <a:xfrm>
          <a:off x="154305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108</xdr:row>
      <xdr:rowOff>54973</xdr:rowOff>
    </xdr:to>
    <xdr:cxnSp macro="">
      <xdr:nvCxnSpPr>
        <xdr:cNvPr id="779" name="直線コネクタ 778">
          <a:extLst>
            <a:ext uri="{FF2B5EF4-FFF2-40B4-BE49-F238E27FC236}">
              <a16:creationId xmlns:a16="http://schemas.microsoft.com/office/drawing/2014/main" id="{CC851C4B-076A-40EC-B882-6781ED392831}"/>
            </a:ext>
          </a:extLst>
        </xdr:cNvPr>
        <xdr:cNvCxnSpPr/>
      </xdr:nvCxnSpPr>
      <xdr:spPr>
        <a:xfrm flipV="1">
          <a:off x="15481300" y="18494829"/>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160927</xdr:rowOff>
    </xdr:from>
    <xdr:to>
      <xdr:col>76</xdr:col>
      <xdr:colOff>165100</xdr:colOff>
      <xdr:row>108</xdr:row>
      <xdr:rowOff>91077</xdr:rowOff>
    </xdr:to>
    <xdr:sp macro="" textlink="">
      <xdr:nvSpPr>
        <xdr:cNvPr id="780" name="楕円 779">
          <a:extLst>
            <a:ext uri="{FF2B5EF4-FFF2-40B4-BE49-F238E27FC236}">
              <a16:creationId xmlns:a16="http://schemas.microsoft.com/office/drawing/2014/main" id="{05D79B9A-7E24-499F-AB2C-BD8668823545}"/>
            </a:ext>
          </a:extLst>
        </xdr:cNvPr>
        <xdr:cNvSpPr/>
      </xdr:nvSpPr>
      <xdr:spPr>
        <a:xfrm>
          <a:off x="14541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40277</xdr:rowOff>
    </xdr:from>
    <xdr:to>
      <xdr:col>81</xdr:col>
      <xdr:colOff>50800</xdr:colOff>
      <xdr:row>108</xdr:row>
      <xdr:rowOff>54973</xdr:rowOff>
    </xdr:to>
    <xdr:cxnSp macro="">
      <xdr:nvCxnSpPr>
        <xdr:cNvPr id="781" name="直線コネクタ 780">
          <a:extLst>
            <a:ext uri="{FF2B5EF4-FFF2-40B4-BE49-F238E27FC236}">
              <a16:creationId xmlns:a16="http://schemas.microsoft.com/office/drawing/2014/main" id="{44A25C43-3541-43F7-937D-43DAB8F0F1C3}"/>
            </a:ext>
          </a:extLst>
        </xdr:cNvPr>
        <xdr:cNvCxnSpPr/>
      </xdr:nvCxnSpPr>
      <xdr:spPr>
        <a:xfrm>
          <a:off x="14592300" y="185568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93980</xdr:rowOff>
    </xdr:from>
    <xdr:to>
      <xdr:col>72</xdr:col>
      <xdr:colOff>38100</xdr:colOff>
      <xdr:row>108</xdr:row>
      <xdr:rowOff>24130</xdr:rowOff>
    </xdr:to>
    <xdr:sp macro="" textlink="">
      <xdr:nvSpPr>
        <xdr:cNvPr id="782" name="楕円 781">
          <a:extLst>
            <a:ext uri="{FF2B5EF4-FFF2-40B4-BE49-F238E27FC236}">
              <a16:creationId xmlns:a16="http://schemas.microsoft.com/office/drawing/2014/main" id="{AE060DA4-00F7-438B-8ED2-1011E8B54EE8}"/>
            </a:ext>
          </a:extLst>
        </xdr:cNvPr>
        <xdr:cNvSpPr/>
      </xdr:nvSpPr>
      <xdr:spPr>
        <a:xfrm>
          <a:off x="13652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144780</xdr:rowOff>
    </xdr:from>
    <xdr:to>
      <xdr:col>76</xdr:col>
      <xdr:colOff>114300</xdr:colOff>
      <xdr:row>108</xdr:row>
      <xdr:rowOff>40277</xdr:rowOff>
    </xdr:to>
    <xdr:cxnSp macro="">
      <xdr:nvCxnSpPr>
        <xdr:cNvPr id="783" name="直線コネクタ 782">
          <a:extLst>
            <a:ext uri="{FF2B5EF4-FFF2-40B4-BE49-F238E27FC236}">
              <a16:creationId xmlns:a16="http://schemas.microsoft.com/office/drawing/2014/main" id="{6762DFE7-5AF6-4502-8522-2704E5D6CA3F}"/>
            </a:ext>
          </a:extLst>
        </xdr:cNvPr>
        <xdr:cNvCxnSpPr/>
      </xdr:nvCxnSpPr>
      <xdr:spPr>
        <a:xfrm>
          <a:off x="13703300" y="1848993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56424</xdr:rowOff>
    </xdr:from>
    <xdr:to>
      <xdr:col>67</xdr:col>
      <xdr:colOff>101600</xdr:colOff>
      <xdr:row>107</xdr:row>
      <xdr:rowOff>158024</xdr:rowOff>
    </xdr:to>
    <xdr:sp macro="" textlink="">
      <xdr:nvSpPr>
        <xdr:cNvPr id="784" name="楕円 783">
          <a:extLst>
            <a:ext uri="{FF2B5EF4-FFF2-40B4-BE49-F238E27FC236}">
              <a16:creationId xmlns:a16="http://schemas.microsoft.com/office/drawing/2014/main" id="{CA53E54A-F215-48D4-A839-A73AF00ACAB9}"/>
            </a:ext>
          </a:extLst>
        </xdr:cNvPr>
        <xdr:cNvSpPr/>
      </xdr:nvSpPr>
      <xdr:spPr>
        <a:xfrm>
          <a:off x="12763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107224</xdr:rowOff>
    </xdr:from>
    <xdr:to>
      <xdr:col>71</xdr:col>
      <xdr:colOff>177800</xdr:colOff>
      <xdr:row>107</xdr:row>
      <xdr:rowOff>144780</xdr:rowOff>
    </xdr:to>
    <xdr:cxnSp macro="">
      <xdr:nvCxnSpPr>
        <xdr:cNvPr id="785" name="直線コネクタ 784">
          <a:extLst>
            <a:ext uri="{FF2B5EF4-FFF2-40B4-BE49-F238E27FC236}">
              <a16:creationId xmlns:a16="http://schemas.microsoft.com/office/drawing/2014/main" id="{86801DCC-EB4D-4F53-9494-51D0F89AAAF0}"/>
            </a:ext>
          </a:extLst>
        </xdr:cNvPr>
        <xdr:cNvCxnSpPr/>
      </xdr:nvCxnSpPr>
      <xdr:spPr>
        <a:xfrm>
          <a:off x="12814300" y="184523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786" name="n_1aveValue【庁舎】&#10;有形固定資産減価償却率">
          <a:extLst>
            <a:ext uri="{FF2B5EF4-FFF2-40B4-BE49-F238E27FC236}">
              <a16:creationId xmlns:a16="http://schemas.microsoft.com/office/drawing/2014/main" id="{AC2F5127-4FC1-4305-83CF-EB095C5BCAD8}"/>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87" name="n_2aveValue【庁舎】&#10;有形固定資産減価償却率">
          <a:extLst>
            <a:ext uri="{FF2B5EF4-FFF2-40B4-BE49-F238E27FC236}">
              <a16:creationId xmlns:a16="http://schemas.microsoft.com/office/drawing/2014/main" id="{6D560690-B24E-400C-9662-2ABCB67049E7}"/>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88" name="n_3aveValue【庁舎】&#10;有形固定資産減価償却率">
          <a:extLst>
            <a:ext uri="{FF2B5EF4-FFF2-40B4-BE49-F238E27FC236}">
              <a16:creationId xmlns:a16="http://schemas.microsoft.com/office/drawing/2014/main" id="{1FF09525-1838-4780-82D9-4D16B385BCA1}"/>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789" name="n_4aveValue【庁舎】&#10;有形固定資産減価償却率">
          <a:extLst>
            <a:ext uri="{FF2B5EF4-FFF2-40B4-BE49-F238E27FC236}">
              <a16:creationId xmlns:a16="http://schemas.microsoft.com/office/drawing/2014/main" id="{A017CE6D-0D99-4AF8-BBE3-A266C8C22297}"/>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96900</xdr:rowOff>
    </xdr:from>
    <xdr:ext cx="405111" cy="259045"/>
    <xdr:sp macro="" textlink="">
      <xdr:nvSpPr>
        <xdr:cNvPr id="790" name="n_1mainValue【庁舎】&#10;有形固定資産減価償却率">
          <a:extLst>
            <a:ext uri="{FF2B5EF4-FFF2-40B4-BE49-F238E27FC236}">
              <a16:creationId xmlns:a16="http://schemas.microsoft.com/office/drawing/2014/main" id="{8FB2AB1F-34E7-4082-B2AD-D99712F41DB4}"/>
            </a:ext>
          </a:extLst>
        </xdr:cNvPr>
        <xdr:cNvSpPr txBox="1"/>
      </xdr:nvSpPr>
      <xdr:spPr>
        <a:xfrm>
          <a:off x="15266044" y="186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82204</xdr:rowOff>
    </xdr:from>
    <xdr:ext cx="405111" cy="259045"/>
    <xdr:sp macro="" textlink="">
      <xdr:nvSpPr>
        <xdr:cNvPr id="791" name="n_2mainValue【庁舎】&#10;有形固定資産減価償却率">
          <a:extLst>
            <a:ext uri="{FF2B5EF4-FFF2-40B4-BE49-F238E27FC236}">
              <a16:creationId xmlns:a16="http://schemas.microsoft.com/office/drawing/2014/main" id="{EE90EFBC-3FE4-4BEF-B37C-3F070E3062CB}"/>
            </a:ext>
          </a:extLst>
        </xdr:cNvPr>
        <xdr:cNvSpPr txBox="1"/>
      </xdr:nvSpPr>
      <xdr:spPr>
        <a:xfrm>
          <a:off x="143897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15257</xdr:rowOff>
    </xdr:from>
    <xdr:ext cx="405111" cy="259045"/>
    <xdr:sp macro="" textlink="">
      <xdr:nvSpPr>
        <xdr:cNvPr id="792" name="n_3mainValue【庁舎】&#10;有形固定資産減価償却率">
          <a:extLst>
            <a:ext uri="{FF2B5EF4-FFF2-40B4-BE49-F238E27FC236}">
              <a16:creationId xmlns:a16="http://schemas.microsoft.com/office/drawing/2014/main" id="{18AA325E-0A0B-47B2-AAFB-EC465308AB40}"/>
            </a:ext>
          </a:extLst>
        </xdr:cNvPr>
        <xdr:cNvSpPr txBox="1"/>
      </xdr:nvSpPr>
      <xdr:spPr>
        <a:xfrm>
          <a:off x="13500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149151</xdr:rowOff>
    </xdr:from>
    <xdr:ext cx="405111" cy="259045"/>
    <xdr:sp macro="" textlink="">
      <xdr:nvSpPr>
        <xdr:cNvPr id="793" name="n_4mainValue【庁舎】&#10;有形固定資産減価償却率">
          <a:extLst>
            <a:ext uri="{FF2B5EF4-FFF2-40B4-BE49-F238E27FC236}">
              <a16:creationId xmlns:a16="http://schemas.microsoft.com/office/drawing/2014/main" id="{8D2371E2-72D1-487D-808A-1BB9D802A138}"/>
            </a:ext>
          </a:extLst>
        </xdr:cNvPr>
        <xdr:cNvSpPr txBox="1"/>
      </xdr:nvSpPr>
      <xdr:spPr>
        <a:xfrm>
          <a:off x="12611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82E6C4D8-1A17-4D92-882C-8E8AD4B8F0F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6B056DB6-BC30-445E-9666-7E1C87409F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A77B52E0-5F1C-4C1E-8ECB-74B1EC4AE46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ABC259C7-CD91-434A-A1B5-C372E9A2F26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F8FE39AC-BEF6-4566-A65F-DB5A18C8881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CC79F190-EFAE-450F-ABFA-31634B95794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D749F55B-416C-4DDF-A08F-A7707372079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A0B9B1F7-EED5-4EAE-BC28-9FA456F7C48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165F2423-01F6-47AC-85AD-20F7942DAA5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738C0499-77A6-4E94-8A5A-86D302BBAA7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434E90D6-05B9-424C-8769-ABF1095CA53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E7370D23-DB29-4072-878C-5E459143BEE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983A9942-24AC-4BD0-8D86-0DB717CB7DA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90BF2377-AE9F-4EE9-9AA1-1D2821BD37C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E0303D37-C60D-41AC-A067-1DAEF3745FD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DDEDA2DD-94F9-4A5D-9B84-217BF1A2EEB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5AF0D8C0-1D9C-410F-A3B7-32ED22691E7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B3A44A9B-EF70-404B-A122-344E3B243D6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12B7029E-0DD2-48DB-9240-940CFEABF0A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8E3254D6-B2FA-41A6-BCE5-7242B03C950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8E8C1981-E7EA-42EE-92E7-498E972FBFA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6B5C37A3-E9EE-4B11-9D17-2182D84CD7F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a:extLst>
            <a:ext uri="{FF2B5EF4-FFF2-40B4-BE49-F238E27FC236}">
              <a16:creationId xmlns:a16="http://schemas.microsoft.com/office/drawing/2014/main" id="{DF28D5D7-E92E-41E3-A8EA-6731741778C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817" name="直線コネクタ 816">
          <a:extLst>
            <a:ext uri="{FF2B5EF4-FFF2-40B4-BE49-F238E27FC236}">
              <a16:creationId xmlns:a16="http://schemas.microsoft.com/office/drawing/2014/main" id="{693BB4CF-3AC0-4312-8790-8EFCED72B950}"/>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818" name="【庁舎】&#10;一人当たり面積最小値テキスト">
          <a:extLst>
            <a:ext uri="{FF2B5EF4-FFF2-40B4-BE49-F238E27FC236}">
              <a16:creationId xmlns:a16="http://schemas.microsoft.com/office/drawing/2014/main" id="{71D14F34-430A-4A8E-A178-D2ACDFAEC8E1}"/>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819" name="直線コネクタ 818">
          <a:extLst>
            <a:ext uri="{FF2B5EF4-FFF2-40B4-BE49-F238E27FC236}">
              <a16:creationId xmlns:a16="http://schemas.microsoft.com/office/drawing/2014/main" id="{2045B673-97A8-45E1-8170-B6417FF9982E}"/>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820" name="【庁舎】&#10;一人当たり面積最大値テキスト">
          <a:extLst>
            <a:ext uri="{FF2B5EF4-FFF2-40B4-BE49-F238E27FC236}">
              <a16:creationId xmlns:a16="http://schemas.microsoft.com/office/drawing/2014/main" id="{D4E7D1C8-8F6F-4879-83B4-F8078B7D0CB9}"/>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821" name="直線コネクタ 820">
          <a:extLst>
            <a:ext uri="{FF2B5EF4-FFF2-40B4-BE49-F238E27FC236}">
              <a16:creationId xmlns:a16="http://schemas.microsoft.com/office/drawing/2014/main" id="{1A289028-44F3-475F-828B-C89CF01E02E5}"/>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822" name="【庁舎】&#10;一人当たり面積平均値テキスト">
          <a:extLst>
            <a:ext uri="{FF2B5EF4-FFF2-40B4-BE49-F238E27FC236}">
              <a16:creationId xmlns:a16="http://schemas.microsoft.com/office/drawing/2014/main" id="{D49F783D-7E56-4A00-9FF4-BEEDF3A175E3}"/>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823" name="フローチャート: 判断 822">
          <a:extLst>
            <a:ext uri="{FF2B5EF4-FFF2-40B4-BE49-F238E27FC236}">
              <a16:creationId xmlns:a16="http://schemas.microsoft.com/office/drawing/2014/main" id="{4BB4152E-56BB-4603-837A-952992EB5F39}"/>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824" name="フローチャート: 判断 823">
          <a:extLst>
            <a:ext uri="{FF2B5EF4-FFF2-40B4-BE49-F238E27FC236}">
              <a16:creationId xmlns:a16="http://schemas.microsoft.com/office/drawing/2014/main" id="{8C34CB78-77C7-4483-87A7-6B2FF2D703D4}"/>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825" name="フローチャート: 判断 824">
          <a:extLst>
            <a:ext uri="{FF2B5EF4-FFF2-40B4-BE49-F238E27FC236}">
              <a16:creationId xmlns:a16="http://schemas.microsoft.com/office/drawing/2014/main" id="{6AAD6BEB-B54A-4F91-9302-D9310B693CD1}"/>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826" name="フローチャート: 判断 825">
          <a:extLst>
            <a:ext uri="{FF2B5EF4-FFF2-40B4-BE49-F238E27FC236}">
              <a16:creationId xmlns:a16="http://schemas.microsoft.com/office/drawing/2014/main" id="{A424C427-0942-4584-9CD8-D652C116C2CA}"/>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827" name="フローチャート: 判断 826">
          <a:extLst>
            <a:ext uri="{FF2B5EF4-FFF2-40B4-BE49-F238E27FC236}">
              <a16:creationId xmlns:a16="http://schemas.microsoft.com/office/drawing/2014/main" id="{9843B7A8-3DC1-4270-A9E1-C1F88DAAD6E4}"/>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8D5E7206-A74C-4FB0-A306-03D37970756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4811DE5-39E8-4B87-8A32-B5814A5042E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7A7D92EA-7385-412B-9B65-2342739BD40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1BDA243A-73D1-4894-93CD-684CEAF9022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5312497-926D-426D-A5C6-5A64FA5964B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3302</xdr:rowOff>
    </xdr:from>
    <xdr:to>
      <xdr:col>116</xdr:col>
      <xdr:colOff>114300</xdr:colOff>
      <xdr:row>107</xdr:row>
      <xdr:rowOff>104902</xdr:rowOff>
    </xdr:to>
    <xdr:sp macro="" textlink="">
      <xdr:nvSpPr>
        <xdr:cNvPr id="833" name="楕円 832">
          <a:extLst>
            <a:ext uri="{FF2B5EF4-FFF2-40B4-BE49-F238E27FC236}">
              <a16:creationId xmlns:a16="http://schemas.microsoft.com/office/drawing/2014/main" id="{08388A06-0F0C-4435-9469-0FE7E531BDB5}"/>
            </a:ext>
          </a:extLst>
        </xdr:cNvPr>
        <xdr:cNvSpPr/>
      </xdr:nvSpPr>
      <xdr:spPr>
        <a:xfrm>
          <a:off x="22110700" y="183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153179</xdr:rowOff>
    </xdr:from>
    <xdr:ext cx="469744" cy="259045"/>
    <xdr:sp macro="" textlink="">
      <xdr:nvSpPr>
        <xdr:cNvPr id="834" name="【庁舎】&#10;一人当たり面積該当値テキスト">
          <a:extLst>
            <a:ext uri="{FF2B5EF4-FFF2-40B4-BE49-F238E27FC236}">
              <a16:creationId xmlns:a16="http://schemas.microsoft.com/office/drawing/2014/main" id="{584CD533-F560-49FC-8EB9-561265DAC6EF}"/>
            </a:ext>
          </a:extLst>
        </xdr:cNvPr>
        <xdr:cNvSpPr txBox="1"/>
      </xdr:nvSpPr>
      <xdr:spPr>
        <a:xfrm>
          <a:off x="22199600" y="1832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35" name="楕円 834">
          <a:extLst>
            <a:ext uri="{FF2B5EF4-FFF2-40B4-BE49-F238E27FC236}">
              <a16:creationId xmlns:a16="http://schemas.microsoft.com/office/drawing/2014/main" id="{E84303D1-D9CE-4012-ADF3-42ABD6C4FCC3}"/>
            </a:ext>
          </a:extLst>
        </xdr:cNvPr>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54102</xdr:rowOff>
    </xdr:from>
    <xdr:to>
      <xdr:col>116</xdr:col>
      <xdr:colOff>63500</xdr:colOff>
      <xdr:row>107</xdr:row>
      <xdr:rowOff>87630</xdr:rowOff>
    </xdr:to>
    <xdr:cxnSp macro="">
      <xdr:nvCxnSpPr>
        <xdr:cNvPr id="836" name="直線コネクタ 835">
          <a:extLst>
            <a:ext uri="{FF2B5EF4-FFF2-40B4-BE49-F238E27FC236}">
              <a16:creationId xmlns:a16="http://schemas.microsoft.com/office/drawing/2014/main" id="{87B4EF83-46BE-4A84-B229-AC9C2944F863}"/>
            </a:ext>
          </a:extLst>
        </xdr:cNvPr>
        <xdr:cNvCxnSpPr/>
      </xdr:nvCxnSpPr>
      <xdr:spPr>
        <a:xfrm flipV="1">
          <a:off x="21323300" y="18399252"/>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39497</xdr:rowOff>
    </xdr:from>
    <xdr:to>
      <xdr:col>107</xdr:col>
      <xdr:colOff>101600</xdr:colOff>
      <xdr:row>107</xdr:row>
      <xdr:rowOff>141097</xdr:rowOff>
    </xdr:to>
    <xdr:sp macro="" textlink="">
      <xdr:nvSpPr>
        <xdr:cNvPr id="837" name="楕円 836">
          <a:extLst>
            <a:ext uri="{FF2B5EF4-FFF2-40B4-BE49-F238E27FC236}">
              <a16:creationId xmlns:a16="http://schemas.microsoft.com/office/drawing/2014/main" id="{87E936F8-DDD7-4B16-858A-F5184A399E41}"/>
            </a:ext>
          </a:extLst>
        </xdr:cNvPr>
        <xdr:cNvSpPr/>
      </xdr:nvSpPr>
      <xdr:spPr>
        <a:xfrm>
          <a:off x="20383500" y="1838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90297</xdr:rowOff>
    </xdr:to>
    <xdr:cxnSp macro="">
      <xdr:nvCxnSpPr>
        <xdr:cNvPr id="838" name="直線コネクタ 837">
          <a:extLst>
            <a:ext uri="{FF2B5EF4-FFF2-40B4-BE49-F238E27FC236}">
              <a16:creationId xmlns:a16="http://schemas.microsoft.com/office/drawing/2014/main" id="{2D01B09E-20A9-4644-86F4-39B19716F5D0}"/>
            </a:ext>
          </a:extLst>
        </xdr:cNvPr>
        <xdr:cNvCxnSpPr/>
      </xdr:nvCxnSpPr>
      <xdr:spPr>
        <a:xfrm flipV="1">
          <a:off x="20434300" y="1843278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42163</xdr:rowOff>
    </xdr:from>
    <xdr:to>
      <xdr:col>102</xdr:col>
      <xdr:colOff>165100</xdr:colOff>
      <xdr:row>107</xdr:row>
      <xdr:rowOff>143763</xdr:rowOff>
    </xdr:to>
    <xdr:sp macro="" textlink="">
      <xdr:nvSpPr>
        <xdr:cNvPr id="839" name="楕円 838">
          <a:extLst>
            <a:ext uri="{FF2B5EF4-FFF2-40B4-BE49-F238E27FC236}">
              <a16:creationId xmlns:a16="http://schemas.microsoft.com/office/drawing/2014/main" id="{87BAFDDA-721E-4BD6-9191-53420055024E}"/>
            </a:ext>
          </a:extLst>
        </xdr:cNvPr>
        <xdr:cNvSpPr/>
      </xdr:nvSpPr>
      <xdr:spPr>
        <a:xfrm>
          <a:off x="19494500" y="183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90297</xdr:rowOff>
    </xdr:from>
    <xdr:to>
      <xdr:col>107</xdr:col>
      <xdr:colOff>50800</xdr:colOff>
      <xdr:row>107</xdr:row>
      <xdr:rowOff>92963</xdr:rowOff>
    </xdr:to>
    <xdr:cxnSp macro="">
      <xdr:nvCxnSpPr>
        <xdr:cNvPr id="840" name="直線コネクタ 839">
          <a:extLst>
            <a:ext uri="{FF2B5EF4-FFF2-40B4-BE49-F238E27FC236}">
              <a16:creationId xmlns:a16="http://schemas.microsoft.com/office/drawing/2014/main" id="{3DA2B8C8-687A-4AB5-93E7-5CCA8E926237}"/>
            </a:ext>
          </a:extLst>
        </xdr:cNvPr>
        <xdr:cNvCxnSpPr/>
      </xdr:nvCxnSpPr>
      <xdr:spPr>
        <a:xfrm flipV="1">
          <a:off x="19545300" y="18435447"/>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43687</xdr:rowOff>
    </xdr:from>
    <xdr:to>
      <xdr:col>98</xdr:col>
      <xdr:colOff>38100</xdr:colOff>
      <xdr:row>107</xdr:row>
      <xdr:rowOff>145287</xdr:rowOff>
    </xdr:to>
    <xdr:sp macro="" textlink="">
      <xdr:nvSpPr>
        <xdr:cNvPr id="841" name="楕円 840">
          <a:extLst>
            <a:ext uri="{FF2B5EF4-FFF2-40B4-BE49-F238E27FC236}">
              <a16:creationId xmlns:a16="http://schemas.microsoft.com/office/drawing/2014/main" id="{337EFBBD-6E52-4A84-AF27-CBCA76279306}"/>
            </a:ext>
          </a:extLst>
        </xdr:cNvPr>
        <xdr:cNvSpPr/>
      </xdr:nvSpPr>
      <xdr:spPr>
        <a:xfrm>
          <a:off x="18605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92963</xdr:rowOff>
    </xdr:from>
    <xdr:to>
      <xdr:col>102</xdr:col>
      <xdr:colOff>114300</xdr:colOff>
      <xdr:row>107</xdr:row>
      <xdr:rowOff>94487</xdr:rowOff>
    </xdr:to>
    <xdr:cxnSp macro="">
      <xdr:nvCxnSpPr>
        <xdr:cNvPr id="842" name="直線コネクタ 841">
          <a:extLst>
            <a:ext uri="{FF2B5EF4-FFF2-40B4-BE49-F238E27FC236}">
              <a16:creationId xmlns:a16="http://schemas.microsoft.com/office/drawing/2014/main" id="{B389A612-65F6-4037-9810-36D32B8C3AB3}"/>
            </a:ext>
          </a:extLst>
        </xdr:cNvPr>
        <xdr:cNvCxnSpPr/>
      </xdr:nvCxnSpPr>
      <xdr:spPr>
        <a:xfrm flipV="1">
          <a:off x="18656300" y="184381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843" name="n_1aveValue【庁舎】&#10;一人当たり面積">
          <a:extLst>
            <a:ext uri="{FF2B5EF4-FFF2-40B4-BE49-F238E27FC236}">
              <a16:creationId xmlns:a16="http://schemas.microsoft.com/office/drawing/2014/main" id="{C4A91E16-2B39-40E0-BE0B-B6457CFCD05F}"/>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844" name="n_2aveValue【庁舎】&#10;一人当たり面積">
          <a:extLst>
            <a:ext uri="{FF2B5EF4-FFF2-40B4-BE49-F238E27FC236}">
              <a16:creationId xmlns:a16="http://schemas.microsoft.com/office/drawing/2014/main" id="{DDBC5067-B132-4C58-969A-71AF6AE39F8D}"/>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845" name="n_3aveValue【庁舎】&#10;一人当たり面積">
          <a:extLst>
            <a:ext uri="{FF2B5EF4-FFF2-40B4-BE49-F238E27FC236}">
              <a16:creationId xmlns:a16="http://schemas.microsoft.com/office/drawing/2014/main" id="{92B7CCC4-736E-41C0-9226-5A696B11B7F0}"/>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846" name="n_4aveValue【庁舎】&#10;一人当たり面積">
          <a:extLst>
            <a:ext uri="{FF2B5EF4-FFF2-40B4-BE49-F238E27FC236}">
              <a16:creationId xmlns:a16="http://schemas.microsoft.com/office/drawing/2014/main" id="{989E62B8-D377-46C2-A018-23FC76816BBA}"/>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47" name="n_1mainValue【庁舎】&#10;一人当たり面積">
          <a:extLst>
            <a:ext uri="{FF2B5EF4-FFF2-40B4-BE49-F238E27FC236}">
              <a16:creationId xmlns:a16="http://schemas.microsoft.com/office/drawing/2014/main" id="{B0D85C8B-A87B-45DD-9D06-7936056B24A0}"/>
            </a:ext>
          </a:extLst>
        </xdr:cNvPr>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132224</xdr:rowOff>
    </xdr:from>
    <xdr:ext cx="469744" cy="259045"/>
    <xdr:sp macro="" textlink="">
      <xdr:nvSpPr>
        <xdr:cNvPr id="848" name="n_2mainValue【庁舎】&#10;一人当たり面積">
          <a:extLst>
            <a:ext uri="{FF2B5EF4-FFF2-40B4-BE49-F238E27FC236}">
              <a16:creationId xmlns:a16="http://schemas.microsoft.com/office/drawing/2014/main" id="{904A349B-778F-4E7F-BB75-8E5CEEBF2669}"/>
            </a:ext>
          </a:extLst>
        </xdr:cNvPr>
        <xdr:cNvSpPr txBox="1"/>
      </xdr:nvSpPr>
      <xdr:spPr>
        <a:xfrm>
          <a:off x="20199427" y="1847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134890</xdr:rowOff>
    </xdr:from>
    <xdr:ext cx="469744" cy="259045"/>
    <xdr:sp macro="" textlink="">
      <xdr:nvSpPr>
        <xdr:cNvPr id="849" name="n_3mainValue【庁舎】&#10;一人当たり面積">
          <a:extLst>
            <a:ext uri="{FF2B5EF4-FFF2-40B4-BE49-F238E27FC236}">
              <a16:creationId xmlns:a16="http://schemas.microsoft.com/office/drawing/2014/main" id="{1DBB4135-C170-4AD0-B00A-729F3DE97227}"/>
            </a:ext>
          </a:extLst>
        </xdr:cNvPr>
        <xdr:cNvSpPr txBox="1"/>
      </xdr:nvSpPr>
      <xdr:spPr>
        <a:xfrm>
          <a:off x="19310427" y="1848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136414</xdr:rowOff>
    </xdr:from>
    <xdr:ext cx="469744" cy="259045"/>
    <xdr:sp macro="" textlink="">
      <xdr:nvSpPr>
        <xdr:cNvPr id="850" name="n_4mainValue【庁舎】&#10;一人当たり面積">
          <a:extLst>
            <a:ext uri="{FF2B5EF4-FFF2-40B4-BE49-F238E27FC236}">
              <a16:creationId xmlns:a16="http://schemas.microsoft.com/office/drawing/2014/main" id="{847FD5E2-98DB-41E0-84BE-FE8273EF6447}"/>
            </a:ext>
          </a:extLst>
        </xdr:cNvPr>
        <xdr:cNvSpPr txBox="1"/>
      </xdr:nvSpPr>
      <xdr:spPr>
        <a:xfrm>
          <a:off x="18421427" y="184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B59BA8FF-C662-4429-85FE-EE4B21C2D6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E0E0F5FA-4329-496B-8493-09D5A3A3F00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DEB0A584-0B7A-45F9-81D1-7D604A9D91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庁舎などの施設利用、効用等の高い建物については耐震改修を行いながら、点検・保守を実施し公共施設の長期使用が行えるよう計画・実施を図っている。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は、村づくりとの整合性を保ち、公共施設のコンパクト化や効率化の観点から、必要な施設については更新を図り、機能を集約できる施設については統合するなどして、より効率的に行政サービスを提供していく。</a:t>
          </a:r>
          <a:endParaRPr lang="ja-JP" altLang="ja-JP" sz="1400">
            <a:effectLst/>
          </a:endParaRPr>
        </a:p>
        <a:p>
          <a:r>
            <a:rPr lang="ja-JP" altLang="ja-JP" sz="1100">
              <a:solidFill>
                <a:schemeClr val="dk1"/>
              </a:solidFill>
              <a:effectLst/>
              <a:latin typeface="+mn-lt"/>
              <a:ea typeface="+mn-ea"/>
              <a:cs typeface="+mn-cs"/>
            </a:rPr>
            <a:t>消防施設の一人あたり面積が令和元年度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大幅に増加しているが、飯田広域消防管轄の資産のすべての数量を誤計上してしまったためである。実際の当村の消防施設の一人当たりの面積は令和元年度</a:t>
          </a:r>
          <a:r>
            <a:rPr lang="en-US" altLang="ja-JP" sz="1100">
              <a:solidFill>
                <a:schemeClr val="dk1"/>
              </a:solidFill>
              <a:effectLst/>
              <a:latin typeface="+mn-lt"/>
              <a:ea typeface="+mn-ea"/>
              <a:cs typeface="+mn-cs"/>
            </a:rPr>
            <a:t>0.446</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である。</a:t>
          </a:r>
          <a:endParaRPr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3,564
38.12
3,635,390
3,117,284
448,025
1,900,755
799,163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産業構造的に財政基盤が弱く、類似団体平均と比較して、</a:t>
          </a:r>
          <a:r>
            <a:rPr lang="ja-JP" altLang="en-US" sz="1100" b="0" i="0" baseline="0">
              <a:solidFill>
                <a:schemeClr val="dk1"/>
              </a:solidFill>
              <a:effectLst/>
              <a:latin typeface="+mn-lt"/>
              <a:ea typeface="+mn-ea"/>
              <a:cs typeface="+mn-cs"/>
            </a:rPr>
            <a:t>０．０４</a:t>
          </a:r>
          <a:r>
            <a:rPr lang="ja-JP" altLang="ja-JP" sz="1100" b="0" i="0" baseline="0">
              <a:solidFill>
                <a:schemeClr val="dk1"/>
              </a:solidFill>
              <a:effectLst/>
              <a:latin typeface="+mn-lt"/>
              <a:ea typeface="+mn-ea"/>
              <a:cs typeface="+mn-cs"/>
            </a:rPr>
            <a:t>ポイント上回っているものの低い水準である。</a:t>
          </a:r>
          <a:endParaRPr lang="ja-JP" altLang="ja-JP" sz="1400">
            <a:effectLst/>
          </a:endParaRPr>
        </a:p>
        <a:p>
          <a:r>
            <a:rPr lang="ja-JP" altLang="ja-JP" sz="1100" b="0" i="0" baseline="0">
              <a:solidFill>
                <a:schemeClr val="dk1"/>
              </a:solidFill>
              <a:effectLst/>
              <a:latin typeface="+mn-lt"/>
              <a:ea typeface="+mn-ea"/>
              <a:cs typeface="+mn-cs"/>
            </a:rPr>
            <a:t>産業構造の大きな転換も見込めないことから、税収等の収納率</a:t>
          </a:r>
          <a:r>
            <a:rPr lang="ja-JP" altLang="en-US" sz="1100" b="0" i="0" baseline="0">
              <a:solidFill>
                <a:schemeClr val="dk1"/>
              </a:solidFill>
              <a:effectLst/>
              <a:latin typeface="+mn-lt"/>
              <a:ea typeface="+mn-ea"/>
              <a:cs typeface="+mn-cs"/>
            </a:rPr>
            <a:t>１００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の維持、行財政の効率化に努め財政基盤の強化に努める。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43543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26505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104520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下水処理を全て合併処理浄化槽で整備するなど、起債の抑制や、職員の適正配置等による職員数の</a:t>
          </a:r>
          <a:r>
            <a:rPr lang="ja-JP" altLang="ja-JP" sz="1100" b="0" i="0" baseline="0">
              <a:solidFill>
                <a:sysClr val="windowText" lastClr="000000"/>
              </a:solidFill>
              <a:effectLst/>
              <a:latin typeface="+mn-lt"/>
              <a:ea typeface="+mn-ea"/>
              <a:cs typeface="+mn-cs"/>
            </a:rPr>
            <a:t>減</a:t>
          </a:r>
          <a:r>
            <a:rPr lang="ja-JP" altLang="en-US" sz="1100" b="0" i="0" baseline="0">
              <a:solidFill>
                <a:sysClr val="windowText" lastClr="000000"/>
              </a:solidFill>
              <a:effectLst/>
              <a:latin typeface="+mn-lt"/>
              <a:ea typeface="+mn-ea"/>
              <a:cs typeface="+mn-cs"/>
            </a:rPr>
            <a:t>を図ってきた経過がある。当年度は、臨時財政対策債、地方交付税の増などにより経常一般財源が前年度よりも伸び、人件費の増加（職員増等による）はあったものの特別会計への繰出が減少したこともあり、</a:t>
          </a:r>
          <a:r>
            <a:rPr lang="ja-JP" altLang="ja-JP" sz="1100" b="0" i="0" baseline="0">
              <a:solidFill>
                <a:schemeClr val="dk1"/>
              </a:solidFill>
              <a:effectLst/>
              <a:latin typeface="+mn-lt"/>
              <a:ea typeface="+mn-ea"/>
              <a:cs typeface="+mn-cs"/>
            </a:rPr>
            <a:t>経常経費が</a:t>
          </a:r>
          <a:r>
            <a:rPr lang="ja-JP" altLang="en-US" sz="1100" b="0" i="0" baseline="0">
              <a:solidFill>
                <a:sysClr val="windowText" lastClr="000000"/>
              </a:solidFill>
              <a:effectLst/>
              <a:latin typeface="+mn-lt"/>
              <a:ea typeface="+mn-ea"/>
              <a:cs typeface="+mn-cs"/>
            </a:rPr>
            <a:t>前年度よりも減少したことから</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類似団体平均を下回っている。</a:t>
          </a:r>
          <a:r>
            <a:rPr lang="ja-JP" altLang="ja-JP" sz="1100" b="0" i="0" baseline="0">
              <a:solidFill>
                <a:sysClr val="windowText" lastClr="000000"/>
              </a:solidFill>
              <a:effectLst/>
              <a:latin typeface="+mn-lt"/>
              <a:ea typeface="+mn-ea"/>
              <a:cs typeface="+mn-cs"/>
            </a:rPr>
            <a:t>高齢化の進展、独自の子育て支援や高齢者医療費の補助など扶助費等が増加傾向にあり、今後も一層の効率化と健全な財政運営を推進し、現在の水準を維持する。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86783</xdr:rowOff>
    </xdr:from>
    <xdr:to>
      <xdr:col>23</xdr:col>
      <xdr:colOff>133350</xdr:colOff>
      <xdr:row>59</xdr:row>
      <xdr:rowOff>124460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030883"/>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146050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24001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6773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4330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166158</xdr:rowOff>
    </xdr:from>
    <xdr:to>
      <xdr:col>11</xdr:col>
      <xdr:colOff>31750</xdr:colOff>
      <xdr:row>61</xdr:row>
      <xdr:rowOff>6773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5315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35983</xdr:rowOff>
    </xdr:from>
    <xdr:to>
      <xdr:col>23</xdr:col>
      <xdr:colOff>184150</xdr:colOff>
      <xdr:row>58</xdr:row>
      <xdr:rowOff>137583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128710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90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127423</xdr:rowOff>
    </xdr:from>
    <xdr:to>
      <xdr:col>11</xdr:col>
      <xdr:colOff>82550</xdr:colOff>
      <xdr:row>61</xdr:row>
      <xdr:rowOff>57573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67750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115358</xdr:rowOff>
    </xdr:from>
    <xdr:to>
      <xdr:col>7</xdr:col>
      <xdr:colOff>31750</xdr:colOff>
      <xdr:row>61</xdr:row>
      <xdr:rowOff>45508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55685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職員の適正配置等により平成元年５４名だった職員数</a:t>
          </a:r>
          <a:r>
            <a:rPr lang="ja-JP" altLang="en-US" sz="1100" b="0" i="0" baseline="0">
              <a:solidFill>
                <a:schemeClr val="dk1"/>
              </a:solidFill>
              <a:effectLst/>
              <a:latin typeface="+mn-lt"/>
              <a:ea typeface="+mn-ea"/>
              <a:cs typeface="+mn-cs"/>
            </a:rPr>
            <a:t>を見直し、削減してきた経過があるが、近年、人口は減少傾向にあるものの、業務量の増加等による職員の増加、業務のシステム化による委託料も増加してきている。</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、事業の見直し等により</a:t>
          </a:r>
          <a:r>
            <a:rPr lang="ja-JP" altLang="ja-JP" sz="1100" b="0" i="0" baseline="0">
              <a:solidFill>
                <a:schemeClr val="dk1"/>
              </a:solidFill>
              <a:effectLst/>
              <a:latin typeface="+mn-lt"/>
              <a:ea typeface="+mn-ea"/>
              <a:cs typeface="+mn-cs"/>
            </a:rPr>
            <a:t>人件費、物件費関係経費全体を抑制していく必要</a:t>
          </a:r>
          <a:r>
            <a:rPr lang="ja-JP" altLang="en-US" sz="1100" b="0" i="0" baseline="0">
              <a:solidFill>
                <a:schemeClr val="dk1"/>
              </a:solidFill>
              <a:effectLst/>
              <a:latin typeface="+mn-lt"/>
              <a:ea typeface="+mn-ea"/>
              <a:cs typeface="+mn-cs"/>
            </a:rPr>
            <a:t>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59820</xdr:rowOff>
    </xdr:from>
    <xdr:to>
      <xdr:col>23</xdr:col>
      <xdr:colOff>133350</xdr:colOff>
      <xdr:row>89</xdr:row>
      <xdr:rowOff>53570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47270"/>
          <a:ext cx="0" cy="1365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25647</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8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53570</xdr:rowOff>
    </xdr:from>
    <xdr:to>
      <xdr:col>24</xdr:col>
      <xdr:colOff>12700</xdr:colOff>
      <xdr:row>89</xdr:row>
      <xdr:rowOff>53570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1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146197</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9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59820</xdr:rowOff>
    </xdr:from>
    <xdr:to>
      <xdr:col>24</xdr:col>
      <xdr:colOff>12700</xdr:colOff>
      <xdr:row>81</xdr:row>
      <xdr:rowOff>59820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4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51411</xdr:rowOff>
    </xdr:from>
    <xdr:to>
      <xdr:col>23</xdr:col>
      <xdr:colOff>133350</xdr:colOff>
      <xdr:row>81</xdr:row>
      <xdr:rowOff>88120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38861"/>
          <a:ext cx="838200" cy="3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53563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11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81486</xdr:rowOff>
    </xdr:from>
    <xdr:to>
      <xdr:col>23</xdr:col>
      <xdr:colOff>184150</xdr:colOff>
      <xdr:row>83</xdr:row>
      <xdr:rowOff>11636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38378</xdr:rowOff>
    </xdr:from>
    <xdr:to>
      <xdr:col>19</xdr:col>
      <xdr:colOff>133350</xdr:colOff>
      <xdr:row>81</xdr:row>
      <xdr:rowOff>51411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25828"/>
          <a:ext cx="889000" cy="1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60469</xdr:rowOff>
    </xdr:from>
    <xdr:to>
      <xdr:col>19</xdr:col>
      <xdr:colOff>184150</xdr:colOff>
      <xdr:row>82</xdr:row>
      <xdr:rowOff>162069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1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146846</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05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18948</xdr:rowOff>
    </xdr:from>
    <xdr:to>
      <xdr:col>15</xdr:col>
      <xdr:colOff>82550</xdr:colOff>
      <xdr:row>81</xdr:row>
      <xdr:rowOff>38378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06398"/>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21130</xdr:rowOff>
    </xdr:from>
    <xdr:to>
      <xdr:col>15</xdr:col>
      <xdr:colOff>133350</xdr:colOff>
      <xdr:row>82</xdr:row>
      <xdr:rowOff>122730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107507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6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16734</xdr:rowOff>
    </xdr:from>
    <xdr:to>
      <xdr:col>11</xdr:col>
      <xdr:colOff>31750</xdr:colOff>
      <xdr:row>81</xdr:row>
      <xdr:rowOff>18948</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904184"/>
          <a:ext cx="8890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11635</xdr:rowOff>
    </xdr:from>
    <xdr:to>
      <xdr:col>11</xdr:col>
      <xdr:colOff>82550</xdr:colOff>
      <xdr:row>82</xdr:row>
      <xdr:rowOff>113235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0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98012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1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5921</xdr:rowOff>
    </xdr:from>
    <xdr:to>
      <xdr:col>7</xdr:col>
      <xdr:colOff>31750</xdr:colOff>
      <xdr:row>82</xdr:row>
      <xdr:rowOff>107521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6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92298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5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37320</xdr:rowOff>
    </xdr:from>
    <xdr:to>
      <xdr:col>23</xdr:col>
      <xdr:colOff>184150</xdr:colOff>
      <xdr:row>81</xdr:row>
      <xdr:rowOff>138920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9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130047</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4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611</xdr:rowOff>
    </xdr:from>
    <xdr:to>
      <xdr:col>19</xdr:col>
      <xdr:colOff>184150</xdr:colOff>
      <xdr:row>81</xdr:row>
      <xdr:rowOff>102211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8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112388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56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159028</xdr:rowOff>
    </xdr:from>
    <xdr:to>
      <xdr:col>15</xdr:col>
      <xdr:colOff>133350</xdr:colOff>
      <xdr:row>81</xdr:row>
      <xdr:rowOff>89178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99355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4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139598</xdr:rowOff>
    </xdr:from>
    <xdr:to>
      <xdr:col>11</xdr:col>
      <xdr:colOff>82550</xdr:colOff>
      <xdr:row>81</xdr:row>
      <xdr:rowOff>69748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79925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2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137384</xdr:rowOff>
    </xdr:from>
    <xdr:to>
      <xdr:col>7</xdr:col>
      <xdr:colOff>31750</xdr:colOff>
      <xdr:row>81</xdr:row>
      <xdr:rowOff>67534</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5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77711</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2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給与・手当ての適正化をはかり、類似団体並みを維持する。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149861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94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71438</xdr:rowOff>
    </xdr:from>
    <xdr:to>
      <xdr:col>77</xdr:col>
      <xdr:colOff>44450</xdr:colOff>
      <xdr:row>86</xdr:row>
      <xdr:rowOff>149861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16138"/>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71438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9803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86</xdr:row>
      <xdr:rowOff>89536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980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115588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20638</xdr:rowOff>
    </xdr:from>
    <xdr:to>
      <xdr:col>73</xdr:col>
      <xdr:colOff>44450</xdr:colOff>
      <xdr:row>86</xdr:row>
      <xdr:rowOff>122238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132415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38736</xdr:rowOff>
    </xdr:from>
    <xdr:to>
      <xdr:col>64</xdr:col>
      <xdr:colOff>152400</xdr:colOff>
      <xdr:row>86</xdr:row>
      <xdr:rowOff>140336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150513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職員の適正配置等により、職員の採用も適宜行っているが、類似団体最小付近を推移している。今後も内部管理事務の抜本的見直しを中心とした組織の簡素化により現状を維持する。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74259</xdr:rowOff>
    </xdr:from>
    <xdr:to>
      <xdr:col>81</xdr:col>
      <xdr:colOff>44450</xdr:colOff>
      <xdr:row>58</xdr:row>
      <xdr:rowOff>84255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018359"/>
          <a:ext cx="8382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41856</xdr:rowOff>
    </xdr:from>
    <xdr:to>
      <xdr:col>77</xdr:col>
      <xdr:colOff>44450</xdr:colOff>
      <xdr:row>58</xdr:row>
      <xdr:rowOff>74259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9985956"/>
          <a:ext cx="8890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490</xdr:rowOff>
    </xdr:from>
    <xdr:to>
      <xdr:col>72</xdr:col>
      <xdr:colOff>203200</xdr:colOff>
      <xdr:row>58</xdr:row>
      <xdr:rowOff>41856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994459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490</xdr:rowOff>
    </xdr:from>
    <xdr:to>
      <xdr:col>68</xdr:col>
      <xdr:colOff>152400</xdr:colOff>
      <xdr:row>58</xdr:row>
      <xdr:rowOff>7039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9944590"/>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33455</xdr:rowOff>
    </xdr:from>
    <xdr:to>
      <xdr:col>81</xdr:col>
      <xdr:colOff>95250</xdr:colOff>
      <xdr:row>58</xdr:row>
      <xdr:rowOff>135055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99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126182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89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23459</xdr:rowOff>
    </xdr:from>
    <xdr:to>
      <xdr:col>77</xdr:col>
      <xdr:colOff>95250</xdr:colOff>
      <xdr:row>58</xdr:row>
      <xdr:rowOff>125059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996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135236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736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162506</xdr:rowOff>
    </xdr:from>
    <xdr:to>
      <xdr:col>73</xdr:col>
      <xdr:colOff>44450</xdr:colOff>
      <xdr:row>58</xdr:row>
      <xdr:rowOff>92656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99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102833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70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121140</xdr:rowOff>
    </xdr:from>
    <xdr:to>
      <xdr:col>68</xdr:col>
      <xdr:colOff>203200</xdr:colOff>
      <xdr:row>58</xdr:row>
      <xdr:rowOff>51290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98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61467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66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127689</xdr:rowOff>
    </xdr:from>
    <xdr:to>
      <xdr:col>64</xdr:col>
      <xdr:colOff>152400</xdr:colOff>
      <xdr:row>58</xdr:row>
      <xdr:rowOff>57839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99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68016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66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新たな起債の抑制、繰上償還により実質公債費比率は[▲４．</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％]と全国的にみても低い水準にある。</a:t>
          </a:r>
          <a:endParaRPr lang="ja-JP" altLang="ja-JP" sz="1400">
            <a:effectLst/>
          </a:endParaRPr>
        </a:p>
        <a:p>
          <a:r>
            <a:rPr lang="ja-JP" altLang="ja-JP" sz="1100" b="0" i="0" baseline="0">
              <a:solidFill>
                <a:schemeClr val="dk1"/>
              </a:solidFill>
              <a:effectLst/>
              <a:latin typeface="+mn-lt"/>
              <a:ea typeface="+mn-ea"/>
              <a:cs typeface="+mn-cs"/>
            </a:rPr>
            <a:t>　また、下水道事業において建設費が莫大な公共下水・農集排によらず合併浄化槽を選択したこと、生活道路などの改良を資材支給のみで住民自らが行うことなどにより、公債費が大幅に抑制</a:t>
          </a:r>
          <a:r>
            <a:rPr lang="ja-JP" altLang="en-US" sz="1100" b="0" i="0" baseline="0">
              <a:solidFill>
                <a:schemeClr val="dk1"/>
              </a:solidFill>
              <a:effectLst/>
              <a:latin typeface="+mn-lt"/>
              <a:ea typeface="+mn-ea"/>
              <a:cs typeface="+mn-cs"/>
            </a:rPr>
            <a:t>してきた</a:t>
          </a:r>
          <a:r>
            <a:rPr lang="ja-JP" altLang="ja-JP" sz="1100" b="0" i="0" baseline="0">
              <a:solidFill>
                <a:schemeClr val="dk1"/>
              </a:solidFill>
              <a:effectLst/>
              <a:latin typeface="+mn-lt"/>
              <a:ea typeface="+mn-ea"/>
              <a:cs typeface="+mn-cs"/>
            </a:rPr>
            <a:t>ことが大きな要因である。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40640</xdr:rowOff>
    </xdr:from>
    <xdr:to>
      <xdr:col>81</xdr:col>
      <xdr:colOff>44450</xdr:colOff>
      <xdr:row>36</xdr:row>
      <xdr:rowOff>72813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2128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72813</xdr:rowOff>
    </xdr:from>
    <xdr:to>
      <xdr:col>77</xdr:col>
      <xdr:colOff>44450</xdr:colOff>
      <xdr:row>36</xdr:row>
      <xdr:rowOff>137160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2450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129117</xdr:rowOff>
    </xdr:from>
    <xdr:to>
      <xdr:col>72</xdr:col>
      <xdr:colOff>203200</xdr:colOff>
      <xdr:row>36</xdr:row>
      <xdr:rowOff>137160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3013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48683</xdr:rowOff>
    </xdr:from>
    <xdr:to>
      <xdr:col>68</xdr:col>
      <xdr:colOff>152400</xdr:colOff>
      <xdr:row>36</xdr:row>
      <xdr:rowOff>129117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2208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161290</xdr:rowOff>
    </xdr:from>
    <xdr:to>
      <xdr:col>81</xdr:col>
      <xdr:colOff>95250</xdr:colOff>
      <xdr:row>36</xdr:row>
      <xdr:rowOff>91440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82567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22013</xdr:rowOff>
    </xdr:from>
    <xdr:to>
      <xdr:col>77</xdr:col>
      <xdr:colOff>95250</xdr:colOff>
      <xdr:row>36</xdr:row>
      <xdr:rowOff>123613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1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133790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596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86360</xdr:rowOff>
    </xdr:from>
    <xdr:to>
      <xdr:col>73</xdr:col>
      <xdr:colOff>44450</xdr:colOff>
      <xdr:row>37</xdr:row>
      <xdr:rowOff>16510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26687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78317</xdr:rowOff>
    </xdr:from>
    <xdr:to>
      <xdr:col>68</xdr:col>
      <xdr:colOff>203200</xdr:colOff>
      <xdr:row>37</xdr:row>
      <xdr:rowOff>8467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18644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169333</xdr:rowOff>
    </xdr:from>
    <xdr:to>
      <xdr:col>64</xdr:col>
      <xdr:colOff>152400</xdr:colOff>
      <xdr:row>36</xdr:row>
      <xdr:rowOff>99483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109660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地方債残高は繰上償還、新規起債の抑制により年々減少しており、職員の退職手当引当金等を含めた将来負担額が、これらに充当する基金や地方交付税措置額を下回っているため[-％]（ゼロ）となっている。</a:t>
          </a:r>
          <a:endParaRPr lang="ja-JP" altLang="ja-JP" sz="1400">
            <a:effectLst/>
          </a:endParaRPr>
        </a:p>
        <a:p>
          <a:r>
            <a:rPr lang="ja-JP" altLang="en-US" sz="1100" b="0" i="0" baseline="0">
              <a:solidFill>
                <a:schemeClr val="dk1"/>
              </a:solidFill>
              <a:effectLst/>
              <a:latin typeface="+mn-lt"/>
              <a:ea typeface="+mn-ea"/>
              <a:cs typeface="+mn-cs"/>
            </a:rPr>
            <a:t>今後も引き続き財政の健全化に努める。</a:t>
          </a:r>
          <a:endParaRPr lang="en-US" altLang="ja-JP" sz="1100" b="0" i="0" baseline="0">
            <a:solidFill>
              <a:schemeClr val="dk1"/>
            </a:solidFill>
            <a:effectLst/>
            <a:latin typeface="+mn-lt"/>
            <a:ea typeface="+mn-ea"/>
            <a:cs typeface="+mn-cs"/>
          </a:endParaRPr>
        </a:p>
        <a:p>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100853</xdr:rowOff>
    </xdr:from>
    <xdr:ext cx="9099176" cy="425758"/>
    <xdr:sp macro="" textlink="">
      <xdr:nvSpPr>
        <xdr:cNvPr id="462" name="テキスト ボックス 461">
          <a:extLst>
            <a:ext uri="{FF2B5EF4-FFF2-40B4-BE49-F238E27FC236}">
              <a16:creationId xmlns:a16="http://schemas.microsoft.com/office/drawing/2014/main" id="{D53C1163-DC4B-4467-A21F-C35DB6A2122F}"/>
            </a:ext>
          </a:extLst>
        </xdr:cNvPr>
        <xdr:cNvSpPr txBox="1"/>
      </xdr:nvSpPr>
      <xdr:spPr>
        <a:xfrm>
          <a:off x="773206" y="4471147"/>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3,564
38.12
3,635,390
3,117,284
448,025
1,900,755
799,163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正規職員以外でも可能な業務を臨時職員にシフトしてきた経過があ</a:t>
          </a:r>
          <a:r>
            <a:rPr lang="ja-JP" altLang="en-US" sz="1100" b="0" i="0" baseline="0">
              <a:solidFill>
                <a:schemeClr val="dk1"/>
              </a:solidFill>
              <a:effectLst/>
              <a:latin typeface="+mn-lt"/>
              <a:ea typeface="+mn-ea"/>
              <a:cs typeface="+mn-cs"/>
            </a:rPr>
            <a:t>り、前年度</a:t>
          </a:r>
          <a:r>
            <a:rPr lang="ja-JP" altLang="ja-JP" sz="1100" b="0" i="0" baseline="0">
              <a:solidFill>
                <a:schemeClr val="dk1"/>
              </a:solidFill>
              <a:effectLst/>
              <a:latin typeface="+mn-lt"/>
              <a:ea typeface="+mn-ea"/>
              <a:cs typeface="+mn-cs"/>
            </a:rPr>
            <a:t>は、会計年度任用職員に移行したため、人件費に順ずる費用が大きく増加した</a:t>
          </a:r>
          <a:r>
            <a:rPr lang="ja-JP" altLang="en-US" sz="1100" b="0" i="0" baseline="0">
              <a:solidFill>
                <a:schemeClr val="dk1"/>
              </a:solidFill>
              <a:effectLst/>
              <a:latin typeface="+mn-lt"/>
              <a:ea typeface="+mn-ea"/>
              <a:cs typeface="+mn-cs"/>
            </a:rPr>
            <a:t>。当年度は、職員増もあり、人件費は増加したが、経常一般財源総額の伸びが人件費の伸びを上回ったため、微減した。類似団体平均は下回っているが、</a:t>
          </a:r>
          <a:r>
            <a:rPr lang="ja-JP" altLang="ja-JP" sz="1100" b="0" i="0" baseline="0">
              <a:solidFill>
                <a:schemeClr val="dk1"/>
              </a:solidFill>
              <a:effectLst/>
              <a:latin typeface="+mn-lt"/>
              <a:ea typeface="+mn-ea"/>
              <a:cs typeface="+mn-cs"/>
            </a:rPr>
            <a:t>今後人件費関係経費全体</a:t>
          </a:r>
          <a:r>
            <a:rPr lang="ja-JP" altLang="en-US" sz="1100" b="0" i="0" baseline="0">
              <a:solidFill>
                <a:schemeClr val="dk1"/>
              </a:solidFill>
              <a:effectLst/>
              <a:latin typeface="+mn-lt"/>
              <a:ea typeface="+mn-ea"/>
              <a:cs typeface="+mn-cs"/>
            </a:rPr>
            <a:t>見直し、</a:t>
          </a:r>
          <a:r>
            <a:rPr lang="ja-JP" altLang="ja-JP" sz="1100" b="0" i="0" baseline="0">
              <a:solidFill>
                <a:schemeClr val="dk1"/>
              </a:solidFill>
              <a:effectLst/>
              <a:latin typeface="+mn-lt"/>
              <a:ea typeface="+mn-ea"/>
              <a:cs typeface="+mn-cs"/>
            </a:rPr>
            <a:t>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4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70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51562</xdr:rowOff>
    </xdr:from>
    <xdr:to>
      <xdr:col>15</xdr:col>
      <xdr:colOff>98425</xdr:colOff>
      <xdr:row>35</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51562</xdr:rowOff>
    </xdr:from>
    <xdr:to>
      <xdr:col>11</xdr:col>
      <xdr:colOff>9525</xdr:colOff>
      <xdr:row>35</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52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xdr:rowOff>
    </xdr:from>
    <xdr:to>
      <xdr:col>11</xdr:col>
      <xdr:colOff>60325</xdr:colOff>
      <xdr:row>35</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112539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xdr:rowOff>
    </xdr:from>
    <xdr:to>
      <xdr:col>6</xdr:col>
      <xdr:colOff>171450</xdr:colOff>
      <xdr:row>35</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112539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正規職員以外でも可能な業務を臨時職員で行なうなど職員給（人件費）から賃金（物件費）へシフトした経緯があったが、臨時職員の会計年度任用職員への移行に伴い、</a:t>
          </a:r>
          <a:r>
            <a:rPr lang="ja-JP" altLang="en-US" sz="1100" b="0" i="0" baseline="0">
              <a:solidFill>
                <a:schemeClr val="dk1"/>
              </a:solidFill>
              <a:effectLst/>
              <a:latin typeface="+mn-lt"/>
              <a:ea typeface="+mn-ea"/>
              <a:cs typeface="+mn-cs"/>
            </a:rPr>
            <a:t>前年度から</a:t>
          </a:r>
          <a:r>
            <a:rPr lang="ja-JP" altLang="ja-JP" sz="1100" b="0" i="0" baseline="0">
              <a:solidFill>
                <a:schemeClr val="dk1"/>
              </a:solidFill>
              <a:effectLst/>
              <a:latin typeface="+mn-lt"/>
              <a:ea typeface="+mn-ea"/>
              <a:cs typeface="+mn-cs"/>
            </a:rPr>
            <a:t>物件費は大きく減少</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当年度は物件費自体は前年度より増加したが経常的な支出は減少した。今後は、教育関連施設の建設、各施設設備の更新などにより光熱費等の維持管理費等が増加していくと予想されるが、現状維持できるよう経費縮減に努める。</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16</xdr:row>
      <xdr:rowOff>163576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381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163576</xdr:rowOff>
    </xdr:from>
    <xdr:to>
      <xdr:col>78</xdr:col>
      <xdr:colOff>69850</xdr:colOff>
      <xdr:row>17</xdr:row>
      <xdr:rowOff>170434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0677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17</xdr:row>
      <xdr:rowOff>170434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393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124714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84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112776</xdr:rowOff>
    </xdr:from>
    <xdr:to>
      <xdr:col>78</xdr:col>
      <xdr:colOff>120650</xdr:colOff>
      <xdr:row>17</xdr:row>
      <xdr:rowOff>42926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53103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高校生までの医療費の無料化、高齢者の医療費補助など独自施策により類似団体と比べ高くなっている</a:t>
          </a:r>
          <a:r>
            <a:rPr lang="ja-JP" altLang="en-US" sz="1100" b="0" i="0" baseline="0">
              <a:solidFill>
                <a:schemeClr val="dk1"/>
              </a:solidFill>
              <a:effectLst/>
              <a:latin typeface="+mn-lt"/>
              <a:ea typeface="+mn-ea"/>
              <a:cs typeface="+mn-cs"/>
            </a:rPr>
            <a:t>。当年度は昨年度より扶助費は増加したが、</a:t>
          </a:r>
          <a:r>
            <a:rPr lang="ja-JP" altLang="ja-JP" sz="1100" b="0" i="0" baseline="0">
              <a:solidFill>
                <a:schemeClr val="dk1"/>
              </a:solidFill>
              <a:effectLst/>
              <a:latin typeface="+mn-lt"/>
              <a:ea typeface="+mn-ea"/>
              <a:cs typeface="+mn-cs"/>
            </a:rPr>
            <a:t>経常一般財源総額の伸びが</a:t>
          </a:r>
          <a:r>
            <a:rPr lang="ja-JP" altLang="en-US" sz="1100" b="0" i="0" baseline="0">
              <a:solidFill>
                <a:schemeClr val="dk1"/>
              </a:solidFill>
              <a:effectLst/>
              <a:latin typeface="+mn-lt"/>
              <a:ea typeface="+mn-ea"/>
              <a:cs typeface="+mn-cs"/>
            </a:rPr>
            <a:t>扶助</a:t>
          </a:r>
          <a:r>
            <a:rPr lang="ja-JP" altLang="ja-JP" sz="1100" b="0" i="0" baseline="0">
              <a:solidFill>
                <a:schemeClr val="dk1"/>
              </a:solidFill>
              <a:effectLst/>
              <a:latin typeface="+mn-lt"/>
              <a:ea typeface="+mn-ea"/>
              <a:cs typeface="+mn-cs"/>
            </a:rPr>
            <a:t>費の伸びを上回ったため、微減した。今後は、高齢化率の上昇と少子化の影響ににより</a:t>
          </a:r>
          <a:r>
            <a:rPr lang="ja-JP" altLang="ja-JP" sz="1050" b="0" i="0" baseline="0">
              <a:solidFill>
                <a:schemeClr val="dk1"/>
              </a:solidFill>
              <a:effectLst/>
              <a:latin typeface="+mn-lt"/>
              <a:ea typeface="+mn-ea"/>
              <a:cs typeface="+mn-cs"/>
            </a:rPr>
            <a:t>現状並み</a:t>
          </a:r>
          <a:r>
            <a:rPr lang="ja-JP" altLang="ja-JP" sz="1100" b="0" i="0" baseline="0">
              <a:solidFill>
                <a:schemeClr val="dk1"/>
              </a:solidFill>
              <a:effectLst/>
              <a:latin typeface="+mn-lt"/>
              <a:ea typeface="+mn-ea"/>
              <a:cs typeface="+mn-cs"/>
            </a:rPr>
            <a:t>の支出が見込まれる。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151493</xdr:rowOff>
    </xdr:from>
    <xdr:to>
      <xdr:col>24</xdr:col>
      <xdr:colOff>25400</xdr:colOff>
      <xdr:row>58</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24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59</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56800"/>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86178</xdr:rowOff>
    </xdr:from>
    <xdr:to>
      <xdr:col>15</xdr:col>
      <xdr:colOff>98425</xdr:colOff>
      <xdr:row>59</xdr:row>
      <xdr:rowOff>86178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20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143328</xdr:rowOff>
    </xdr:from>
    <xdr:to>
      <xdr:col>11</xdr:col>
      <xdr:colOff>9525</xdr:colOff>
      <xdr:row>59</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874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35378</xdr:rowOff>
    </xdr:from>
    <xdr:to>
      <xdr:col>11</xdr:col>
      <xdr:colOff>60325</xdr:colOff>
      <xdr:row>59</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121755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92528</xdr:rowOff>
    </xdr:from>
    <xdr:to>
      <xdr:col>6</xdr:col>
      <xdr:colOff>171450</xdr:colOff>
      <xdr:row>59</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7455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当年度は、水道特別会計への繰出金が減少したため、特別会計繰出金が減少した。</a:t>
          </a:r>
          <a:r>
            <a:rPr lang="ja-JP" altLang="ja-JP" sz="1100" b="0" i="0" baseline="0">
              <a:solidFill>
                <a:schemeClr val="dk1"/>
              </a:solidFill>
              <a:effectLst/>
              <a:latin typeface="+mn-lt"/>
              <a:ea typeface="+mn-ea"/>
              <a:cs typeface="+mn-cs"/>
            </a:rPr>
            <a:t>道路や情報インフラ、各施設の整備が一段落したため普通建設事業費が類似団体に比べ非常に低い水準である。一方、維持修繕的費用の上昇が懸念される。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143002</xdr:rowOff>
    </xdr:from>
    <xdr:to>
      <xdr:col>82</xdr:col>
      <xdr:colOff>107950</xdr:colOff>
      <xdr:row>56</xdr:row>
      <xdr:rowOff>40132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727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40132</xdr:rowOff>
    </xdr:from>
    <xdr:to>
      <xdr:col>78</xdr:col>
      <xdr:colOff>69850</xdr:colOff>
      <xdr:row>56</xdr:row>
      <xdr:rowOff>76708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41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76708</xdr:rowOff>
    </xdr:from>
    <xdr:to>
      <xdr:col>73</xdr:col>
      <xdr:colOff>180975</xdr:colOff>
      <xdr:row>56</xdr:row>
      <xdr:rowOff>117856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77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117856</xdr:rowOff>
    </xdr:from>
    <xdr:to>
      <xdr:col>69</xdr:col>
      <xdr:colOff>92075</xdr:colOff>
      <xdr:row>56</xdr:row>
      <xdr:rowOff>140716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190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92202</xdr:rowOff>
    </xdr:from>
    <xdr:to>
      <xdr:col>82</xdr:col>
      <xdr:colOff>158750</xdr:colOff>
      <xdr:row>56</xdr:row>
      <xdr:rowOff>22352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108729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160782</xdr:rowOff>
    </xdr:from>
    <xdr:to>
      <xdr:col>78</xdr:col>
      <xdr:colOff>120650</xdr:colOff>
      <xdr:row>56</xdr:row>
      <xdr:rowOff>90932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101109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25908</xdr:rowOff>
    </xdr:from>
    <xdr:to>
      <xdr:col>74</xdr:col>
      <xdr:colOff>31750</xdr:colOff>
      <xdr:row>56</xdr:row>
      <xdr:rowOff>127508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112285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67056</xdr:rowOff>
    </xdr:from>
    <xdr:to>
      <xdr:col>69</xdr:col>
      <xdr:colOff>142875</xdr:colOff>
      <xdr:row>56</xdr:row>
      <xdr:rowOff>168656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4843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団体補助金等の補助金の見直しにより、適正な執行に努めているが、下水処理を全て合併浄化槽で整備し、その管理費用の補助や給食費の補助、小中学校入学祝いなど、村民の生活コストを軽減する独自施策を実施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今後は少子化の影響もあり、子育て支援に要する補助等の在り方も見直す必要があると思われるが、現状並みの支出が見込まれる。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117856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443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37</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900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5842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地方債の新規発行の抑制と繰上償還により年々減少傾向にある。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119380</xdr:rowOff>
    </xdr:from>
    <xdr:to>
      <xdr:col>24</xdr:col>
      <xdr:colOff>25400</xdr:colOff>
      <xdr:row>73</xdr:row>
      <xdr:rowOff>138430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6352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138430</xdr:rowOff>
    </xdr:from>
    <xdr:to>
      <xdr:col>19</xdr:col>
      <xdr:colOff>187325</xdr:colOff>
      <xdr:row>73</xdr:row>
      <xdr:rowOff>149860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6542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149860</xdr:rowOff>
    </xdr:from>
    <xdr:to>
      <xdr:col>15</xdr:col>
      <xdr:colOff>98425</xdr:colOff>
      <xdr:row>74</xdr:row>
      <xdr:rowOff>27940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6657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27940</xdr:rowOff>
    </xdr:from>
    <xdr:to>
      <xdr:col>11</xdr:col>
      <xdr:colOff>9525</xdr:colOff>
      <xdr:row>74</xdr:row>
      <xdr:rowOff>35560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715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68580</xdr:rowOff>
    </xdr:from>
    <xdr:to>
      <xdr:col>24</xdr:col>
      <xdr:colOff>76200</xdr:colOff>
      <xdr:row>73</xdr:row>
      <xdr:rowOff>170180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148607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87630</xdr:rowOff>
    </xdr:from>
    <xdr:to>
      <xdr:col>20</xdr:col>
      <xdr:colOff>38100</xdr:colOff>
      <xdr:row>74</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27957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99060</xdr:rowOff>
    </xdr:from>
    <xdr:to>
      <xdr:col>15</xdr:col>
      <xdr:colOff>149225</xdr:colOff>
      <xdr:row>74</xdr:row>
      <xdr:rowOff>29210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148590</xdr:rowOff>
    </xdr:from>
    <xdr:to>
      <xdr:col>11</xdr:col>
      <xdr:colOff>60325</xdr:colOff>
      <xdr:row>74</xdr:row>
      <xdr:rowOff>78740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88917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156210</xdr:rowOff>
    </xdr:from>
    <xdr:to>
      <xdr:col>6</xdr:col>
      <xdr:colOff>171450</xdr:colOff>
      <xdr:row>74</xdr:row>
      <xdr:rowOff>86360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96537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を下回っているが、人件費が上昇傾向にあり、扶助費は類似団体平均を上回っている。特に扶助費は、独自施策により、上昇する傾向にあるが、更なる事務事業の見直し等により総比率では類似団体平均を下回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153670</xdr:rowOff>
    </xdr:from>
    <xdr:to>
      <xdr:col>82</xdr:col>
      <xdr:colOff>107950</xdr:colOff>
      <xdr:row>77</xdr:row>
      <xdr:rowOff>161289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83870"/>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161289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6293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78</xdr:row>
      <xdr:rowOff>161289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5153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123189</xdr:rowOff>
    </xdr:from>
    <xdr:to>
      <xdr:col>69</xdr:col>
      <xdr:colOff>92075</xdr:colOff>
      <xdr:row>78</xdr:row>
      <xdr:rowOff>142239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962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119397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110489</xdr:rowOff>
    </xdr:from>
    <xdr:to>
      <xdr:col>74</xdr:col>
      <xdr:colOff>31750</xdr:colOff>
      <xdr:row>79</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50816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2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91439</xdr:rowOff>
    </xdr:from>
    <xdr:to>
      <xdr:col>69</xdr:col>
      <xdr:colOff>142875</xdr:colOff>
      <xdr:row>79</xdr:row>
      <xdr:rowOff>21589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31766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72389</xdr:rowOff>
    </xdr:from>
    <xdr:to>
      <xdr:col>65</xdr:col>
      <xdr:colOff>53975</xdr:colOff>
      <xdr:row>79</xdr:row>
      <xdr:rowOff>2539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158766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170467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0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160290</xdr:rowOff>
    </xdr:from>
    <xdr:to>
      <xdr:col>29</xdr:col>
      <xdr:colOff>127000</xdr:colOff>
      <xdr:row>19</xdr:row>
      <xdr:rowOff>6197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94015"/>
          <a:ext cx="647700" cy="17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6197</xdr:rowOff>
    </xdr:from>
    <xdr:to>
      <xdr:col>26</xdr:col>
      <xdr:colOff>50800</xdr:colOff>
      <xdr:row>19</xdr:row>
      <xdr:rowOff>9881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311372"/>
          <a:ext cx="698500" cy="3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9881</xdr:rowOff>
    </xdr:from>
    <xdr:to>
      <xdr:col>22</xdr:col>
      <xdr:colOff>114300</xdr:colOff>
      <xdr:row>19</xdr:row>
      <xdr:rowOff>19065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315056"/>
          <a:ext cx="698500" cy="9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19065</xdr:rowOff>
    </xdr:from>
    <xdr:to>
      <xdr:col>18</xdr:col>
      <xdr:colOff>177800</xdr:colOff>
      <xdr:row>19</xdr:row>
      <xdr:rowOff>25738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324240"/>
          <a:ext cx="698500" cy="6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109490</xdr:rowOff>
    </xdr:from>
    <xdr:to>
      <xdr:col>29</xdr:col>
      <xdr:colOff>177800</xdr:colOff>
      <xdr:row>19</xdr:row>
      <xdr:rowOff>39640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43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18067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5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126847</xdr:rowOff>
    </xdr:from>
    <xdr:to>
      <xdr:col>26</xdr:col>
      <xdr:colOff>101600</xdr:colOff>
      <xdr:row>19</xdr:row>
      <xdr:rowOff>56997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60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41774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4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130531</xdr:rowOff>
    </xdr:from>
    <xdr:to>
      <xdr:col>22</xdr:col>
      <xdr:colOff>165100</xdr:colOff>
      <xdr:row>19</xdr:row>
      <xdr:rowOff>60681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64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45458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5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139715</xdr:rowOff>
    </xdr:from>
    <xdr:to>
      <xdr:col>19</xdr:col>
      <xdr:colOff>38100</xdr:colOff>
      <xdr:row>19</xdr:row>
      <xdr:rowOff>69865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7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54642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5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146388</xdr:rowOff>
    </xdr:from>
    <xdr:to>
      <xdr:col>15</xdr:col>
      <xdr:colOff>101600</xdr:colOff>
      <xdr:row>19</xdr:row>
      <xdr:rowOff>76538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8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61315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6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163690</xdr:rowOff>
    </xdr:from>
    <xdr:to>
      <xdr:col>29</xdr:col>
      <xdr:colOff>127000</xdr:colOff>
      <xdr:row>37</xdr:row>
      <xdr:rowOff>2880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116940"/>
          <a:ext cx="647700" cy="10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148361</xdr:rowOff>
    </xdr:from>
    <xdr:to>
      <xdr:col>26</xdr:col>
      <xdr:colOff>50800</xdr:colOff>
      <xdr:row>36</xdr:row>
      <xdr:rowOff>163690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101611"/>
          <a:ext cx="698500" cy="15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130863</xdr:rowOff>
    </xdr:from>
    <xdr:to>
      <xdr:col>22</xdr:col>
      <xdr:colOff>114300</xdr:colOff>
      <xdr:row>36</xdr:row>
      <xdr:rowOff>148361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084113"/>
          <a:ext cx="698500" cy="17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114399</xdr:rowOff>
    </xdr:from>
    <xdr:to>
      <xdr:col>18</xdr:col>
      <xdr:colOff>177800</xdr:colOff>
      <xdr:row>36</xdr:row>
      <xdr:rowOff>130863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067649"/>
          <a:ext cx="698500" cy="1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123530</xdr:rowOff>
    </xdr:from>
    <xdr:to>
      <xdr:col>29</xdr:col>
      <xdr:colOff>177800</xdr:colOff>
      <xdr:row>37</xdr:row>
      <xdr:rowOff>53680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76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32107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112890</xdr:rowOff>
    </xdr:from>
    <xdr:to>
      <xdr:col>26</xdr:col>
      <xdr:colOff>101600</xdr:colOff>
      <xdr:row>37</xdr:row>
      <xdr:rowOff>43040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6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27817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15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97561</xdr:rowOff>
    </xdr:from>
    <xdr:to>
      <xdr:col>22</xdr:col>
      <xdr:colOff>165100</xdr:colOff>
      <xdr:row>37</xdr:row>
      <xdr:rowOff>27711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50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12488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13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80063</xdr:rowOff>
    </xdr:from>
    <xdr:to>
      <xdr:col>19</xdr:col>
      <xdr:colOff>38100</xdr:colOff>
      <xdr:row>37</xdr:row>
      <xdr:rowOff>10213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33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166440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11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63599</xdr:rowOff>
    </xdr:from>
    <xdr:to>
      <xdr:col>15</xdr:col>
      <xdr:colOff>101600</xdr:colOff>
      <xdr:row>36</xdr:row>
      <xdr:rowOff>165199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1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149976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103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3,564
38.12
3,635,390
3,117,284
448,025
1,900,755
799,163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167862</xdr:rowOff>
    </xdr:from>
    <xdr:to>
      <xdr:col>24</xdr:col>
      <xdr:colOff>63500</xdr:colOff>
      <xdr:row>38</xdr:row>
      <xdr:rowOff>12160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11512"/>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12160</xdr:rowOff>
    </xdr:from>
    <xdr:to>
      <xdr:col>19</xdr:col>
      <xdr:colOff>177800</xdr:colOff>
      <xdr:row>38</xdr:row>
      <xdr:rowOff>51002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27260"/>
          <a:ext cx="889000" cy="3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51002</xdr:rowOff>
    </xdr:from>
    <xdr:to>
      <xdr:col>15</xdr:col>
      <xdr:colOff>50800</xdr:colOff>
      <xdr:row>38</xdr:row>
      <xdr:rowOff>55998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66102"/>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55998</xdr:rowOff>
    </xdr:from>
    <xdr:to>
      <xdr:col>10</xdr:col>
      <xdr:colOff>114300</xdr:colOff>
      <xdr:row>38</xdr:row>
      <xdr:rowOff>59995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71098"/>
          <a:ext cx="889000" cy="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117061</xdr:rowOff>
    </xdr:from>
    <xdr:to>
      <xdr:col>24</xdr:col>
      <xdr:colOff>114300</xdr:colOff>
      <xdr:row>38</xdr:row>
      <xdr:rowOff>47211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6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31988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7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132810</xdr:rowOff>
    </xdr:from>
    <xdr:to>
      <xdr:col>20</xdr:col>
      <xdr:colOff>38100</xdr:colOff>
      <xdr:row>38</xdr:row>
      <xdr:rowOff>62960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54087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6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202</xdr:rowOff>
    </xdr:from>
    <xdr:to>
      <xdr:col>15</xdr:col>
      <xdr:colOff>101600</xdr:colOff>
      <xdr:row>38</xdr:row>
      <xdr:rowOff>101802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5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92929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6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5198</xdr:rowOff>
    </xdr:from>
    <xdr:to>
      <xdr:col>10</xdr:col>
      <xdr:colOff>165100</xdr:colOff>
      <xdr:row>38</xdr:row>
      <xdr:rowOff>106798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2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97925</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61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9195</xdr:rowOff>
    </xdr:from>
    <xdr:to>
      <xdr:col>6</xdr:col>
      <xdr:colOff>38100</xdr:colOff>
      <xdr:row>38</xdr:row>
      <xdr:rowOff>110795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101922</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6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27923</xdr:rowOff>
    </xdr:from>
    <xdr:to>
      <xdr:col>24</xdr:col>
      <xdr:colOff>63500</xdr:colOff>
      <xdr:row>58</xdr:row>
      <xdr:rowOff>66194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72023"/>
          <a:ext cx="838200" cy="3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54783</xdr:rowOff>
    </xdr:from>
    <xdr:to>
      <xdr:col>19</xdr:col>
      <xdr:colOff>177800</xdr:colOff>
      <xdr:row>58</xdr:row>
      <xdr:rowOff>66194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98883"/>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54783</xdr:rowOff>
    </xdr:from>
    <xdr:to>
      <xdr:col>15</xdr:col>
      <xdr:colOff>50800</xdr:colOff>
      <xdr:row>58</xdr:row>
      <xdr:rowOff>86899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8883"/>
          <a:ext cx="889000" cy="3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82886</xdr:rowOff>
    </xdr:from>
    <xdr:to>
      <xdr:col>10</xdr:col>
      <xdr:colOff>114300</xdr:colOff>
      <xdr:row>58</xdr:row>
      <xdr:rowOff>86899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26986"/>
          <a:ext cx="8890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148573</xdr:rowOff>
    </xdr:from>
    <xdr:to>
      <xdr:col>24</xdr:col>
      <xdr:colOff>114300</xdr:colOff>
      <xdr:row>58</xdr:row>
      <xdr:rowOff>78723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63500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15394</xdr:rowOff>
    </xdr:from>
    <xdr:to>
      <xdr:col>20</xdr:col>
      <xdr:colOff>38100</xdr:colOff>
      <xdr:row>58</xdr:row>
      <xdr:rowOff>116994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5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108121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5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3983</xdr:rowOff>
    </xdr:from>
    <xdr:to>
      <xdr:col>15</xdr:col>
      <xdr:colOff>101600</xdr:colOff>
      <xdr:row>58</xdr:row>
      <xdr:rowOff>105583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96710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4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36099</xdr:rowOff>
    </xdr:from>
    <xdr:to>
      <xdr:col>10</xdr:col>
      <xdr:colOff>165100</xdr:colOff>
      <xdr:row>58</xdr:row>
      <xdr:rowOff>137699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128826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32086</xdr:rowOff>
    </xdr:from>
    <xdr:to>
      <xdr:col>6</xdr:col>
      <xdr:colOff>38100</xdr:colOff>
      <xdr:row>58</xdr:row>
      <xdr:rowOff>133686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124813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6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79684</xdr:rowOff>
    </xdr:from>
    <xdr:to>
      <xdr:col>24</xdr:col>
      <xdr:colOff>63500</xdr:colOff>
      <xdr:row>78</xdr:row>
      <xdr:rowOff>98231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2784"/>
          <a:ext cx="838200" cy="1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94058</xdr:rowOff>
    </xdr:from>
    <xdr:to>
      <xdr:col>19</xdr:col>
      <xdr:colOff>177800</xdr:colOff>
      <xdr:row>78</xdr:row>
      <xdr:rowOff>98231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7158"/>
          <a:ext cx="889000" cy="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80200</xdr:rowOff>
    </xdr:from>
    <xdr:to>
      <xdr:col>15</xdr:col>
      <xdr:colOff>50800</xdr:colOff>
      <xdr:row>78</xdr:row>
      <xdr:rowOff>94058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53300"/>
          <a:ext cx="8890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80200</xdr:rowOff>
    </xdr:from>
    <xdr:to>
      <xdr:col>10</xdr:col>
      <xdr:colOff>114300</xdr:colOff>
      <xdr:row>78</xdr:row>
      <xdr:rowOff>97555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53300"/>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28884</xdr:rowOff>
    </xdr:from>
    <xdr:to>
      <xdr:col>24</xdr:col>
      <xdr:colOff>114300</xdr:colOff>
      <xdr:row>78</xdr:row>
      <xdr:rowOff>130484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115261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47431</xdr:rowOff>
    </xdr:from>
    <xdr:to>
      <xdr:col>20</xdr:col>
      <xdr:colOff>38100</xdr:colOff>
      <xdr:row>78</xdr:row>
      <xdr:rowOff>149031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140158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43258</xdr:rowOff>
    </xdr:from>
    <xdr:to>
      <xdr:col>15</xdr:col>
      <xdr:colOff>101600</xdr:colOff>
      <xdr:row>78</xdr:row>
      <xdr:rowOff>144858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135985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29400</xdr:rowOff>
    </xdr:from>
    <xdr:to>
      <xdr:col>10</xdr:col>
      <xdr:colOff>165100</xdr:colOff>
      <xdr:row>78</xdr:row>
      <xdr:rowOff>131000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122127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46755</xdr:rowOff>
    </xdr:from>
    <xdr:to>
      <xdr:col>6</xdr:col>
      <xdr:colOff>38100</xdr:colOff>
      <xdr:row>78</xdr:row>
      <xdr:rowOff>148355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139482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87914</xdr:rowOff>
    </xdr:from>
    <xdr:to>
      <xdr:col>24</xdr:col>
      <xdr:colOff>63500</xdr:colOff>
      <xdr:row>96</xdr:row>
      <xdr:rowOff>104572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47114"/>
          <a:ext cx="838200" cy="1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58158</xdr:rowOff>
    </xdr:from>
    <xdr:to>
      <xdr:col>19</xdr:col>
      <xdr:colOff>177800</xdr:colOff>
      <xdr:row>96</xdr:row>
      <xdr:rowOff>104572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17358"/>
          <a:ext cx="889000" cy="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58158</xdr:rowOff>
    </xdr:from>
    <xdr:to>
      <xdr:col>15</xdr:col>
      <xdr:colOff>50800</xdr:colOff>
      <xdr:row>96</xdr:row>
      <xdr:rowOff>59865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17358"/>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59865</xdr:rowOff>
    </xdr:from>
    <xdr:to>
      <xdr:col>10</xdr:col>
      <xdr:colOff>114300</xdr:colOff>
      <xdr:row>96</xdr:row>
      <xdr:rowOff>68597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19065"/>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37114</xdr:rowOff>
    </xdr:from>
    <xdr:to>
      <xdr:col>24</xdr:col>
      <xdr:colOff>114300</xdr:colOff>
      <xdr:row>96</xdr:row>
      <xdr:rowOff>138714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15541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53772</xdr:rowOff>
    </xdr:from>
    <xdr:to>
      <xdr:col>20</xdr:col>
      <xdr:colOff>38100</xdr:colOff>
      <xdr:row>96</xdr:row>
      <xdr:rowOff>155372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146499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7358</xdr:rowOff>
    </xdr:from>
    <xdr:to>
      <xdr:col>15</xdr:col>
      <xdr:colOff>101600</xdr:colOff>
      <xdr:row>96</xdr:row>
      <xdr:rowOff>108958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100085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5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9065</xdr:rowOff>
    </xdr:from>
    <xdr:to>
      <xdr:col>10</xdr:col>
      <xdr:colOff>165100</xdr:colOff>
      <xdr:row>96</xdr:row>
      <xdr:rowOff>110665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101792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6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17797</xdr:rowOff>
    </xdr:from>
    <xdr:to>
      <xdr:col>6</xdr:col>
      <xdr:colOff>38100</xdr:colOff>
      <xdr:row>96</xdr:row>
      <xdr:rowOff>119397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7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110524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56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96685</xdr:rowOff>
    </xdr:from>
    <xdr:to>
      <xdr:col>55</xdr:col>
      <xdr:colOff>0</xdr:colOff>
      <xdr:row>37</xdr:row>
      <xdr:rowOff>91254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68885"/>
          <a:ext cx="838200" cy="1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96685</xdr:rowOff>
    </xdr:from>
    <xdr:to>
      <xdr:col>50</xdr:col>
      <xdr:colOff>114300</xdr:colOff>
      <xdr:row>38</xdr:row>
      <xdr:rowOff>57372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68885"/>
          <a:ext cx="889000" cy="30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57372</xdr:rowOff>
    </xdr:from>
    <xdr:to>
      <xdr:col>45</xdr:col>
      <xdr:colOff>177800</xdr:colOff>
      <xdr:row>38</xdr:row>
      <xdr:rowOff>64100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72472"/>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25736</xdr:rowOff>
    </xdr:from>
    <xdr:to>
      <xdr:col>41</xdr:col>
      <xdr:colOff>50800</xdr:colOff>
      <xdr:row>38</xdr:row>
      <xdr:rowOff>64100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40836"/>
          <a:ext cx="889000" cy="3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40454</xdr:rowOff>
    </xdr:from>
    <xdr:to>
      <xdr:col>55</xdr:col>
      <xdr:colOff>50800</xdr:colOff>
      <xdr:row>37</xdr:row>
      <xdr:rowOff>142054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18881</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6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45885</xdr:rowOff>
    </xdr:from>
    <xdr:to>
      <xdr:col>50</xdr:col>
      <xdr:colOff>165100</xdr:colOff>
      <xdr:row>36</xdr:row>
      <xdr:rowOff>147485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138612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1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6572</xdr:rowOff>
    </xdr:from>
    <xdr:to>
      <xdr:col>46</xdr:col>
      <xdr:colOff>38100</xdr:colOff>
      <xdr:row>38</xdr:row>
      <xdr:rowOff>108172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52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99299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6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13300</xdr:rowOff>
    </xdr:from>
    <xdr:to>
      <xdr:col>41</xdr:col>
      <xdr:colOff>101600</xdr:colOff>
      <xdr:row>38</xdr:row>
      <xdr:rowOff>114900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106027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62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146385</xdr:rowOff>
    </xdr:from>
    <xdr:to>
      <xdr:col>36</xdr:col>
      <xdr:colOff>165100</xdr:colOff>
      <xdr:row>38</xdr:row>
      <xdr:rowOff>76535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67663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8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108031</xdr:rowOff>
    </xdr:from>
    <xdr:to>
      <xdr:col>55</xdr:col>
      <xdr:colOff>0</xdr:colOff>
      <xdr:row>58</xdr:row>
      <xdr:rowOff>124007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52131"/>
          <a:ext cx="838200" cy="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107219</xdr:rowOff>
    </xdr:from>
    <xdr:to>
      <xdr:col>50</xdr:col>
      <xdr:colOff>114300</xdr:colOff>
      <xdr:row>58</xdr:row>
      <xdr:rowOff>124007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51319"/>
          <a:ext cx="889000" cy="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107219</xdr:rowOff>
    </xdr:from>
    <xdr:to>
      <xdr:col>45</xdr:col>
      <xdr:colOff>177800</xdr:colOff>
      <xdr:row>58</xdr:row>
      <xdr:rowOff>115774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51319"/>
          <a:ext cx="889000" cy="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110467</xdr:rowOff>
    </xdr:from>
    <xdr:to>
      <xdr:col>41</xdr:col>
      <xdr:colOff>50800</xdr:colOff>
      <xdr:row>58</xdr:row>
      <xdr:rowOff>115774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54567"/>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57231</xdr:rowOff>
    </xdr:from>
    <xdr:to>
      <xdr:col>55</xdr:col>
      <xdr:colOff>50800</xdr:colOff>
      <xdr:row>58</xdr:row>
      <xdr:rowOff>158831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0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73207</xdr:rowOff>
    </xdr:from>
    <xdr:to>
      <xdr:col>50</xdr:col>
      <xdr:colOff>165100</xdr:colOff>
      <xdr:row>59</xdr:row>
      <xdr:rowOff>3357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165934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56419</xdr:rowOff>
    </xdr:from>
    <xdr:to>
      <xdr:col>46</xdr:col>
      <xdr:colOff>38100</xdr:colOff>
      <xdr:row>58</xdr:row>
      <xdr:rowOff>158019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0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149146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64974</xdr:rowOff>
    </xdr:from>
    <xdr:to>
      <xdr:col>41</xdr:col>
      <xdr:colOff>101600</xdr:colOff>
      <xdr:row>58</xdr:row>
      <xdr:rowOff>166574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157701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0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59667</xdr:rowOff>
    </xdr:from>
    <xdr:to>
      <xdr:col>36</xdr:col>
      <xdr:colOff>165100</xdr:colOff>
      <xdr:row>58</xdr:row>
      <xdr:rowOff>161267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152394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9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129995</xdr:rowOff>
    </xdr:from>
    <xdr:to>
      <xdr:col>55</xdr:col>
      <xdr:colOff>0</xdr:colOff>
      <xdr:row>78</xdr:row>
      <xdr:rowOff>132606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03095"/>
          <a:ext cx="8382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125282</xdr:rowOff>
    </xdr:from>
    <xdr:to>
      <xdr:col>50</xdr:col>
      <xdr:colOff>114300</xdr:colOff>
      <xdr:row>78</xdr:row>
      <xdr:rowOff>132606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98382"/>
          <a:ext cx="8890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125282</xdr:rowOff>
    </xdr:from>
    <xdr:to>
      <xdr:col>45</xdr:col>
      <xdr:colOff>177800</xdr:colOff>
      <xdr:row>78</xdr:row>
      <xdr:rowOff>132981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98382"/>
          <a:ext cx="889000" cy="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128749</xdr:rowOff>
    </xdr:from>
    <xdr:to>
      <xdr:col>41</xdr:col>
      <xdr:colOff>50800</xdr:colOff>
      <xdr:row>78</xdr:row>
      <xdr:rowOff>132981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01849"/>
          <a:ext cx="889000" cy="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79195</xdr:rowOff>
    </xdr:from>
    <xdr:to>
      <xdr:col>55</xdr:col>
      <xdr:colOff>50800</xdr:colOff>
      <xdr:row>79</xdr:row>
      <xdr:rowOff>9345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81806</xdr:rowOff>
    </xdr:from>
    <xdr:to>
      <xdr:col>50</xdr:col>
      <xdr:colOff>165100</xdr:colOff>
      <xdr:row>79</xdr:row>
      <xdr:rowOff>11956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3083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74482</xdr:rowOff>
    </xdr:from>
    <xdr:to>
      <xdr:col>46</xdr:col>
      <xdr:colOff>38100</xdr:colOff>
      <xdr:row>79</xdr:row>
      <xdr:rowOff>4632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167209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82181</xdr:rowOff>
    </xdr:from>
    <xdr:to>
      <xdr:col>41</xdr:col>
      <xdr:colOff>101600</xdr:colOff>
      <xdr:row>79</xdr:row>
      <xdr:rowOff>12331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3458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77949</xdr:rowOff>
    </xdr:from>
    <xdr:to>
      <xdr:col>36</xdr:col>
      <xdr:colOff>165100</xdr:colOff>
      <xdr:row>79</xdr:row>
      <xdr:rowOff>8099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170676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4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39139</xdr:rowOff>
    </xdr:from>
    <xdr:to>
      <xdr:col>55</xdr:col>
      <xdr:colOff>0</xdr:colOff>
      <xdr:row>98</xdr:row>
      <xdr:rowOff>154622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41239"/>
          <a:ext cx="838200" cy="1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73090</xdr:rowOff>
    </xdr:from>
    <xdr:to>
      <xdr:col>50</xdr:col>
      <xdr:colOff>114300</xdr:colOff>
      <xdr:row>98</xdr:row>
      <xdr:rowOff>154622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75190"/>
          <a:ext cx="889000" cy="8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73090</xdr:rowOff>
    </xdr:from>
    <xdr:to>
      <xdr:col>45</xdr:col>
      <xdr:colOff>177800</xdr:colOff>
      <xdr:row>98</xdr:row>
      <xdr:rowOff>76929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75190"/>
          <a:ext cx="889000" cy="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70527</xdr:rowOff>
    </xdr:from>
    <xdr:to>
      <xdr:col>41</xdr:col>
      <xdr:colOff>50800</xdr:colOff>
      <xdr:row>98</xdr:row>
      <xdr:rowOff>76929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72627"/>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159789</xdr:rowOff>
    </xdr:from>
    <xdr:to>
      <xdr:col>55</xdr:col>
      <xdr:colOff>50800</xdr:colOff>
      <xdr:row>98</xdr:row>
      <xdr:rowOff>89939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138216</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103822</xdr:rowOff>
    </xdr:from>
    <xdr:to>
      <xdr:col>50</xdr:col>
      <xdr:colOff>165100</xdr:colOff>
      <xdr:row>99</xdr:row>
      <xdr:rowOff>33972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90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25099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9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22290</xdr:rowOff>
    </xdr:from>
    <xdr:to>
      <xdr:col>46</xdr:col>
      <xdr:colOff>38100</xdr:colOff>
      <xdr:row>98</xdr:row>
      <xdr:rowOff>123890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115017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26129</xdr:rowOff>
    </xdr:from>
    <xdr:to>
      <xdr:col>41</xdr:col>
      <xdr:colOff>101600</xdr:colOff>
      <xdr:row>98</xdr:row>
      <xdr:rowOff>127729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2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118856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19727</xdr:rowOff>
    </xdr:from>
    <xdr:to>
      <xdr:col>36</xdr:col>
      <xdr:colOff>165100</xdr:colOff>
      <xdr:row>98</xdr:row>
      <xdr:rowOff>121327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2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112454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1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58931</xdr:rowOff>
    </xdr:from>
    <xdr:to>
      <xdr:col>85</xdr:col>
      <xdr:colOff>127000</xdr:colOff>
      <xdr:row>38</xdr:row>
      <xdr:rowOff>102980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574031"/>
          <a:ext cx="838200" cy="4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70028</xdr:rowOff>
    </xdr:from>
    <xdr:to>
      <xdr:col>81</xdr:col>
      <xdr:colOff>50800</xdr:colOff>
      <xdr:row>38</xdr:row>
      <xdr:rowOff>102980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85128"/>
          <a:ext cx="889000" cy="3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70028</xdr:rowOff>
    </xdr:from>
    <xdr:to>
      <xdr:col>76</xdr:col>
      <xdr:colOff>114300</xdr:colOff>
      <xdr:row>38</xdr:row>
      <xdr:rowOff>109511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85128"/>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109511</xdr:rowOff>
    </xdr:from>
    <xdr:to>
      <xdr:col>71</xdr:col>
      <xdr:colOff>177800</xdr:colOff>
      <xdr:row>38</xdr:row>
      <xdr:rowOff>110592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24611"/>
          <a:ext cx="8890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8131</xdr:rowOff>
    </xdr:from>
    <xdr:to>
      <xdr:col>85</xdr:col>
      <xdr:colOff>177800</xdr:colOff>
      <xdr:row>38</xdr:row>
      <xdr:rowOff>109731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2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138958</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1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52180</xdr:rowOff>
    </xdr:from>
    <xdr:to>
      <xdr:col>81</xdr:col>
      <xdr:colOff>101600</xdr:colOff>
      <xdr:row>38</xdr:row>
      <xdr:rowOff>153780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144907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6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19228</xdr:rowOff>
    </xdr:from>
    <xdr:to>
      <xdr:col>76</xdr:col>
      <xdr:colOff>165100</xdr:colOff>
      <xdr:row>38</xdr:row>
      <xdr:rowOff>120828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137354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58711</xdr:rowOff>
    </xdr:from>
    <xdr:to>
      <xdr:col>72</xdr:col>
      <xdr:colOff>38100</xdr:colOff>
      <xdr:row>38</xdr:row>
      <xdr:rowOff>160311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151438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59792</xdr:rowOff>
    </xdr:from>
    <xdr:to>
      <xdr:col>67</xdr:col>
      <xdr:colOff>101600</xdr:colOff>
      <xdr:row>38</xdr:row>
      <xdr:rowOff>161392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152519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66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65052</xdr:rowOff>
    </xdr:from>
    <xdr:to>
      <xdr:col>85</xdr:col>
      <xdr:colOff>127000</xdr:colOff>
      <xdr:row>78</xdr:row>
      <xdr:rowOff>101443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438152"/>
          <a:ext cx="838200" cy="3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65052</xdr:rowOff>
    </xdr:from>
    <xdr:to>
      <xdr:col>81</xdr:col>
      <xdr:colOff>50800</xdr:colOff>
      <xdr:row>78</xdr:row>
      <xdr:rowOff>145036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38152"/>
          <a:ext cx="889000" cy="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110999</xdr:rowOff>
    </xdr:from>
    <xdr:to>
      <xdr:col>76</xdr:col>
      <xdr:colOff>114300</xdr:colOff>
      <xdr:row>78</xdr:row>
      <xdr:rowOff>145036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484099"/>
          <a:ext cx="889000" cy="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32720</xdr:rowOff>
    </xdr:from>
    <xdr:to>
      <xdr:col>71</xdr:col>
      <xdr:colOff>177800</xdr:colOff>
      <xdr:row>78</xdr:row>
      <xdr:rowOff>110999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405820"/>
          <a:ext cx="889000" cy="7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50643</xdr:rowOff>
    </xdr:from>
    <xdr:to>
      <xdr:col>85</xdr:col>
      <xdr:colOff>177800</xdr:colOff>
      <xdr:row>78</xdr:row>
      <xdr:rowOff>152243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137020</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3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14252</xdr:rowOff>
    </xdr:from>
    <xdr:to>
      <xdr:col>81</xdr:col>
      <xdr:colOff>101600</xdr:colOff>
      <xdr:row>78</xdr:row>
      <xdr:rowOff>115852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8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106979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8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94236</xdr:rowOff>
    </xdr:from>
    <xdr:to>
      <xdr:col>76</xdr:col>
      <xdr:colOff>165100</xdr:colOff>
      <xdr:row>79</xdr:row>
      <xdr:rowOff>24386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15513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6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60199</xdr:rowOff>
    </xdr:from>
    <xdr:to>
      <xdr:col>72</xdr:col>
      <xdr:colOff>38100</xdr:colOff>
      <xdr:row>78</xdr:row>
      <xdr:rowOff>161799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152926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153370</xdr:rowOff>
    </xdr:from>
    <xdr:to>
      <xdr:col>67</xdr:col>
      <xdr:colOff>101600</xdr:colOff>
      <xdr:row>78</xdr:row>
      <xdr:rowOff>83520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74647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4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98558</xdr:rowOff>
    </xdr:from>
    <xdr:to>
      <xdr:col>85</xdr:col>
      <xdr:colOff>127000</xdr:colOff>
      <xdr:row>98</xdr:row>
      <xdr:rowOff>106883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00658"/>
          <a:ext cx="8382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106883</xdr:rowOff>
    </xdr:from>
    <xdr:to>
      <xdr:col>81</xdr:col>
      <xdr:colOff>50800</xdr:colOff>
      <xdr:row>98</xdr:row>
      <xdr:rowOff>123744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08983"/>
          <a:ext cx="889000" cy="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123744</xdr:rowOff>
    </xdr:from>
    <xdr:to>
      <xdr:col>76</xdr:col>
      <xdr:colOff>114300</xdr:colOff>
      <xdr:row>98</xdr:row>
      <xdr:rowOff>129138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25844"/>
          <a:ext cx="889000" cy="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122988</xdr:rowOff>
    </xdr:from>
    <xdr:to>
      <xdr:col>71</xdr:col>
      <xdr:colOff>177800</xdr:colOff>
      <xdr:row>98</xdr:row>
      <xdr:rowOff>129138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5088"/>
          <a:ext cx="8890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47758</xdr:rowOff>
    </xdr:from>
    <xdr:to>
      <xdr:col>85</xdr:col>
      <xdr:colOff>177800</xdr:colOff>
      <xdr:row>98</xdr:row>
      <xdr:rowOff>149358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56083</xdr:rowOff>
    </xdr:from>
    <xdr:to>
      <xdr:col>81</xdr:col>
      <xdr:colOff>101600</xdr:colOff>
      <xdr:row>98</xdr:row>
      <xdr:rowOff>157683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148810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5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72944</xdr:rowOff>
    </xdr:from>
    <xdr:to>
      <xdr:col>76</xdr:col>
      <xdr:colOff>165100</xdr:colOff>
      <xdr:row>99</xdr:row>
      <xdr:rowOff>3094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165671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78338</xdr:rowOff>
    </xdr:from>
    <xdr:to>
      <xdr:col>72</xdr:col>
      <xdr:colOff>38100</xdr:colOff>
      <xdr:row>99</xdr:row>
      <xdr:rowOff>8488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171065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72188</xdr:rowOff>
    </xdr:from>
    <xdr:to>
      <xdr:col>67</xdr:col>
      <xdr:colOff>101600</xdr:colOff>
      <xdr:row>99</xdr:row>
      <xdr:rowOff>2338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164915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7667</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522767"/>
          <a:ext cx="889000" cy="26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7667</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522767"/>
          <a:ext cx="889000" cy="26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105699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128317</xdr:rowOff>
    </xdr:from>
    <xdr:to>
      <xdr:col>107</xdr:col>
      <xdr:colOff>101600</xdr:colOff>
      <xdr:row>38</xdr:row>
      <xdr:rowOff>58468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719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74994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4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98405</xdr:rowOff>
    </xdr:from>
    <xdr:to>
      <xdr:col>116</xdr:col>
      <xdr:colOff>63500</xdr:colOff>
      <xdr:row>59</xdr:row>
      <xdr:rowOff>98682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3955"/>
          <a:ext cx="8382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97882</xdr:rowOff>
    </xdr:from>
    <xdr:to>
      <xdr:col>111</xdr:col>
      <xdr:colOff>177800</xdr:colOff>
      <xdr:row>59</xdr:row>
      <xdr:rowOff>98405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3432"/>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97230</xdr:rowOff>
    </xdr:from>
    <xdr:to>
      <xdr:col>107</xdr:col>
      <xdr:colOff>50800</xdr:colOff>
      <xdr:row>59</xdr:row>
      <xdr:rowOff>97882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2780"/>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97230</xdr:rowOff>
    </xdr:from>
    <xdr:to>
      <xdr:col>102</xdr:col>
      <xdr:colOff>114300</xdr:colOff>
      <xdr:row>59</xdr:row>
      <xdr:rowOff>97752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212780"/>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47882</xdr:rowOff>
    </xdr:from>
    <xdr:to>
      <xdr:col>116</xdr:col>
      <xdr:colOff>114300</xdr:colOff>
      <xdr:row>59</xdr:row>
      <xdr:rowOff>149482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134259</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47605</xdr:rowOff>
    </xdr:from>
    <xdr:to>
      <xdr:col>112</xdr:col>
      <xdr:colOff>38100</xdr:colOff>
      <xdr:row>59</xdr:row>
      <xdr:rowOff>149205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140332</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255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47082</xdr:rowOff>
    </xdr:from>
    <xdr:to>
      <xdr:col>107</xdr:col>
      <xdr:colOff>101600</xdr:colOff>
      <xdr:row>59</xdr:row>
      <xdr:rowOff>148682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139809</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255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46430</xdr:rowOff>
    </xdr:from>
    <xdr:to>
      <xdr:col>102</xdr:col>
      <xdr:colOff>165100</xdr:colOff>
      <xdr:row>59</xdr:row>
      <xdr:rowOff>148030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139157</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54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46952</xdr:rowOff>
    </xdr:from>
    <xdr:to>
      <xdr:col>98</xdr:col>
      <xdr:colOff>38100</xdr:colOff>
      <xdr:row>59</xdr:row>
      <xdr:rowOff>148552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139679</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2552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57747</xdr:rowOff>
    </xdr:from>
    <xdr:to>
      <xdr:col>116</xdr:col>
      <xdr:colOff>63500</xdr:colOff>
      <xdr:row>77</xdr:row>
      <xdr:rowOff>98547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259397"/>
          <a:ext cx="838200" cy="4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57747</xdr:rowOff>
    </xdr:from>
    <xdr:to>
      <xdr:col>111</xdr:col>
      <xdr:colOff>177800</xdr:colOff>
      <xdr:row>77</xdr:row>
      <xdr:rowOff>84365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259397"/>
          <a:ext cx="889000" cy="2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77758</xdr:rowOff>
    </xdr:from>
    <xdr:to>
      <xdr:col>107</xdr:col>
      <xdr:colOff>50800</xdr:colOff>
      <xdr:row>77</xdr:row>
      <xdr:rowOff>84365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279408"/>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38402</xdr:rowOff>
    </xdr:from>
    <xdr:to>
      <xdr:col>102</xdr:col>
      <xdr:colOff>114300</xdr:colOff>
      <xdr:row>77</xdr:row>
      <xdr:rowOff>77758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240052"/>
          <a:ext cx="889000" cy="3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47747</xdr:rowOff>
    </xdr:from>
    <xdr:to>
      <xdr:col>116</xdr:col>
      <xdr:colOff>114300</xdr:colOff>
      <xdr:row>77</xdr:row>
      <xdr:rowOff>149347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134124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6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6947</xdr:rowOff>
    </xdr:from>
    <xdr:to>
      <xdr:col>112</xdr:col>
      <xdr:colOff>38100</xdr:colOff>
      <xdr:row>77</xdr:row>
      <xdr:rowOff>108547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0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99674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30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33565</xdr:rowOff>
    </xdr:from>
    <xdr:to>
      <xdr:col>107</xdr:col>
      <xdr:colOff>101600</xdr:colOff>
      <xdr:row>77</xdr:row>
      <xdr:rowOff>135165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3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126292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32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26958</xdr:rowOff>
    </xdr:from>
    <xdr:to>
      <xdr:col>102</xdr:col>
      <xdr:colOff>165100</xdr:colOff>
      <xdr:row>77</xdr:row>
      <xdr:rowOff>128558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2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119685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32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159052</xdr:rowOff>
    </xdr:from>
    <xdr:to>
      <xdr:col>98</xdr:col>
      <xdr:colOff>38100</xdr:colOff>
      <xdr:row>77</xdr:row>
      <xdr:rowOff>89202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80329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2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人件費は、昭和６０年に５８名だった職員を内部管理事務の抜本的見直しを中心とした組織の簡素化削減してきた経過が</a:t>
          </a:r>
          <a:r>
            <a:rPr lang="ja-JP" altLang="en-US" sz="1100" b="0" i="0" baseline="0">
              <a:solidFill>
                <a:schemeClr val="dk1"/>
              </a:solidFill>
              <a:effectLst/>
              <a:latin typeface="+mn-lt"/>
              <a:ea typeface="+mn-ea"/>
              <a:cs typeface="+mn-cs"/>
            </a:rPr>
            <a:t>あ</a:t>
          </a:r>
          <a:r>
            <a:rPr lang="ja-JP" altLang="ja-JP" sz="1100" b="0" i="0" baseline="0">
              <a:solidFill>
                <a:schemeClr val="dk1"/>
              </a:solidFill>
              <a:effectLst/>
              <a:latin typeface="+mn-lt"/>
              <a:ea typeface="+mn-ea"/>
              <a:cs typeface="+mn-cs"/>
            </a:rPr>
            <a:t>り、類似団体の中でも低い水準となっている。</a:t>
          </a:r>
          <a:br>
            <a:rPr lang="en-US" altLang="ja-JP" sz="1100" b="0" i="0" baseline="0">
              <a:solidFill>
                <a:schemeClr val="dk1"/>
              </a:solidFill>
              <a:effectLst/>
              <a:latin typeface="+mn-lt"/>
              <a:ea typeface="+mn-ea"/>
              <a:cs typeface="+mn-cs"/>
            </a:rPr>
          </a:b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ここ数年</a:t>
          </a:r>
          <a:r>
            <a:rPr lang="ja-JP" altLang="en-US" sz="1100" b="0" i="0" baseline="0">
              <a:solidFill>
                <a:schemeClr val="dk1"/>
              </a:solidFill>
              <a:effectLst/>
              <a:latin typeface="+mn-lt"/>
              <a:ea typeface="+mn-ea"/>
              <a:cs typeface="+mn-cs"/>
            </a:rPr>
            <a:t>で今後の職員体制を見直し、</a:t>
          </a:r>
          <a:r>
            <a:rPr lang="ja-JP" altLang="ja-JP" sz="1100" b="0" i="0" baseline="0">
              <a:solidFill>
                <a:schemeClr val="dk1"/>
              </a:solidFill>
              <a:effectLst/>
              <a:latin typeface="+mn-lt"/>
              <a:ea typeface="+mn-ea"/>
              <a:cs typeface="+mn-cs"/>
            </a:rPr>
            <a:t>新規職員</a:t>
          </a:r>
          <a:r>
            <a:rPr lang="ja-JP" altLang="en-US" sz="1100" b="0" i="0" baseline="0">
              <a:solidFill>
                <a:schemeClr val="dk1"/>
              </a:solidFill>
              <a:effectLst/>
              <a:latin typeface="+mn-lt"/>
              <a:ea typeface="+mn-ea"/>
              <a:cs typeface="+mn-cs"/>
            </a:rPr>
            <a:t>採用の増やしており、業務量、業務の電子システム化などを考慮し、人件費全体の抑制に努める。</a:t>
          </a:r>
          <a:endParaRPr lang="ja-JP" altLang="ja-JP">
            <a:effectLst/>
          </a:endParaRPr>
        </a:p>
        <a:p>
          <a:pPr eaLnBrk="1" fontAlgn="auto" latinLnBrk="0" hangingPunct="1"/>
          <a:r>
            <a:rPr lang="ja-JP" altLang="en-US" sz="1100" b="0" i="0" baseline="0">
              <a:solidFill>
                <a:schemeClr val="dk1"/>
              </a:solidFill>
              <a:effectLst/>
              <a:latin typeface="+mn-lt"/>
              <a:ea typeface="+mn-ea"/>
              <a:cs typeface="+mn-cs"/>
            </a:rPr>
            <a:t>当年度は、</a:t>
          </a:r>
          <a:r>
            <a:rPr lang="ja-JP" altLang="ja-JP" sz="1100" b="0" i="0" baseline="0">
              <a:solidFill>
                <a:schemeClr val="dk1"/>
              </a:solidFill>
              <a:effectLst/>
              <a:latin typeface="+mn-lt"/>
              <a:ea typeface="+mn-ea"/>
              <a:cs typeface="+mn-cs"/>
            </a:rPr>
            <a:t>新型コロナウイルス感染症対策事業経費が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したため、主に補助費が大きく</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したが、</a:t>
          </a:r>
          <a:r>
            <a:rPr lang="ja-JP" altLang="en-US" sz="1100" b="0" i="0" baseline="0">
              <a:solidFill>
                <a:schemeClr val="dk1"/>
              </a:solidFill>
              <a:effectLst/>
              <a:latin typeface="+mn-lt"/>
              <a:ea typeface="+mn-ea"/>
              <a:cs typeface="+mn-cs"/>
            </a:rPr>
            <a:t>全国的に同じ状況であると考えられ、</a:t>
          </a:r>
          <a:r>
            <a:rPr lang="ja-JP" altLang="ja-JP" sz="1100" b="0" i="0" baseline="0">
              <a:solidFill>
                <a:schemeClr val="dk1"/>
              </a:solidFill>
              <a:effectLst/>
              <a:latin typeface="+mn-lt"/>
              <a:ea typeface="+mn-ea"/>
              <a:cs typeface="+mn-cs"/>
            </a:rPr>
            <a:t>類似団体平均値より低い水準となっている。</a:t>
          </a:r>
          <a:endParaRPr lang="ja-JP" altLang="ja-JP" sz="1400">
            <a:effectLst/>
          </a:endParaRPr>
        </a:p>
        <a:p>
          <a:r>
            <a:rPr lang="ja-JP" altLang="ja-JP" sz="1100">
              <a:solidFill>
                <a:schemeClr val="dk1"/>
              </a:solidFill>
              <a:effectLst/>
              <a:latin typeface="+mn-lt"/>
              <a:ea typeface="+mn-ea"/>
              <a:cs typeface="+mn-cs"/>
            </a:rPr>
            <a:t>その他の項目に於いても、平成１０年頃から行財政改革に取り組み歳出の削減に努めたことにより、類似団体平均値より低い水準での運営が行えている。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引き続き適正なコストによる</a:t>
          </a:r>
          <a:r>
            <a:rPr lang="ja-JP" altLang="en-US" sz="1100">
              <a:solidFill>
                <a:schemeClr val="dk1"/>
              </a:solidFill>
              <a:effectLst/>
              <a:latin typeface="+mn-lt"/>
              <a:ea typeface="+mn-ea"/>
              <a:cs typeface="+mn-cs"/>
            </a:rPr>
            <a:t>持続可能な</a:t>
          </a:r>
          <a:r>
            <a:rPr lang="ja-JP" altLang="ja-JP" sz="1100">
              <a:solidFill>
                <a:schemeClr val="dk1"/>
              </a:solidFill>
              <a:effectLst/>
              <a:latin typeface="+mn-lt"/>
              <a:ea typeface="+mn-ea"/>
              <a:cs typeface="+mn-cs"/>
            </a:rPr>
            <a:t>行政サービスの充実を図る。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3,606
3,564
38.12
3,635,390
3,117,284
448,025
1,900,755
799,163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37306</xdr:rowOff>
    </xdr:from>
    <xdr:to>
      <xdr:col>24</xdr:col>
      <xdr:colOff>63500</xdr:colOff>
      <xdr:row>38</xdr:row>
      <xdr:rowOff>39440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52406"/>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39440</xdr:rowOff>
    </xdr:from>
    <xdr:to>
      <xdr:col>19</xdr:col>
      <xdr:colOff>177800</xdr:colOff>
      <xdr:row>38</xdr:row>
      <xdr:rowOff>48355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54540"/>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48355</xdr:rowOff>
    </xdr:from>
    <xdr:to>
      <xdr:col>15</xdr:col>
      <xdr:colOff>50800</xdr:colOff>
      <xdr:row>38</xdr:row>
      <xdr:rowOff>50603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63455"/>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50603</xdr:rowOff>
    </xdr:from>
    <xdr:to>
      <xdr:col>10</xdr:col>
      <xdr:colOff>114300</xdr:colOff>
      <xdr:row>38</xdr:row>
      <xdr:rowOff>51308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65703"/>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157956</xdr:rowOff>
    </xdr:from>
    <xdr:to>
      <xdr:col>24</xdr:col>
      <xdr:colOff>114300</xdr:colOff>
      <xdr:row>38</xdr:row>
      <xdr:rowOff>88106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5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72883</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1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160090</xdr:rowOff>
    </xdr:from>
    <xdr:to>
      <xdr:col>20</xdr:col>
      <xdr:colOff>38100</xdr:colOff>
      <xdr:row>38</xdr:row>
      <xdr:rowOff>90240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5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81367</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9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169005</xdr:rowOff>
    </xdr:from>
    <xdr:to>
      <xdr:col>15</xdr:col>
      <xdr:colOff>101600</xdr:colOff>
      <xdr:row>38</xdr:row>
      <xdr:rowOff>99155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90282</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60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171253</xdr:rowOff>
    </xdr:from>
    <xdr:to>
      <xdr:col>10</xdr:col>
      <xdr:colOff>165100</xdr:colOff>
      <xdr:row>38</xdr:row>
      <xdr:rowOff>101403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92530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60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508</xdr:rowOff>
    </xdr:from>
    <xdr:to>
      <xdr:col>6</xdr:col>
      <xdr:colOff>38100</xdr:colOff>
      <xdr:row>38</xdr:row>
      <xdr:rowOff>102108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93235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85595</xdr:rowOff>
    </xdr:from>
    <xdr:to>
      <xdr:col>24</xdr:col>
      <xdr:colOff>63500</xdr:colOff>
      <xdr:row>58</xdr:row>
      <xdr:rowOff>93380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10029695"/>
          <a:ext cx="8382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93380</xdr:rowOff>
    </xdr:from>
    <xdr:to>
      <xdr:col>19</xdr:col>
      <xdr:colOff>177800</xdr:colOff>
      <xdr:row>58</xdr:row>
      <xdr:rowOff>109721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37480"/>
          <a:ext cx="889000" cy="1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109721</xdr:rowOff>
    </xdr:from>
    <xdr:to>
      <xdr:col>15</xdr:col>
      <xdr:colOff>50800</xdr:colOff>
      <xdr:row>58</xdr:row>
      <xdr:rowOff>112821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53821"/>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112821</xdr:rowOff>
    </xdr:from>
    <xdr:to>
      <xdr:col>10</xdr:col>
      <xdr:colOff>114300</xdr:colOff>
      <xdr:row>58</xdr:row>
      <xdr:rowOff>121129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56921"/>
          <a:ext cx="889000" cy="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34795</xdr:rowOff>
    </xdr:from>
    <xdr:to>
      <xdr:col>24</xdr:col>
      <xdr:colOff>114300</xdr:colOff>
      <xdr:row>58</xdr:row>
      <xdr:rowOff>136395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42580</xdr:rowOff>
    </xdr:from>
    <xdr:to>
      <xdr:col>20</xdr:col>
      <xdr:colOff>38100</xdr:colOff>
      <xdr:row>58</xdr:row>
      <xdr:rowOff>144180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135307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7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58921</xdr:rowOff>
    </xdr:from>
    <xdr:to>
      <xdr:col>15</xdr:col>
      <xdr:colOff>101600</xdr:colOff>
      <xdr:row>58</xdr:row>
      <xdr:rowOff>160521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151648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9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62021</xdr:rowOff>
    </xdr:from>
    <xdr:to>
      <xdr:col>10</xdr:col>
      <xdr:colOff>165100</xdr:colOff>
      <xdr:row>58</xdr:row>
      <xdr:rowOff>163621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0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154748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9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70329</xdr:rowOff>
    </xdr:from>
    <xdr:to>
      <xdr:col>6</xdr:col>
      <xdr:colOff>38100</xdr:colOff>
      <xdr:row>59</xdr:row>
      <xdr:rowOff>479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1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163056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97985</xdr:rowOff>
    </xdr:from>
    <xdr:to>
      <xdr:col>24</xdr:col>
      <xdr:colOff>63500</xdr:colOff>
      <xdr:row>79</xdr:row>
      <xdr:rowOff>72737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471085"/>
          <a:ext cx="838200" cy="1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97985</xdr:rowOff>
    </xdr:from>
    <xdr:to>
      <xdr:col>19</xdr:col>
      <xdr:colOff>177800</xdr:colOff>
      <xdr:row>79</xdr:row>
      <xdr:rowOff>134862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471085"/>
          <a:ext cx="889000" cy="20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134862</xdr:rowOff>
    </xdr:from>
    <xdr:to>
      <xdr:col>15</xdr:col>
      <xdr:colOff>50800</xdr:colOff>
      <xdr:row>79</xdr:row>
      <xdr:rowOff>139433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67941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14658</xdr:rowOff>
    </xdr:from>
    <xdr:to>
      <xdr:col>10</xdr:col>
      <xdr:colOff>114300</xdr:colOff>
      <xdr:row>79</xdr:row>
      <xdr:rowOff>139433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559208"/>
          <a:ext cx="889000" cy="12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21937</xdr:rowOff>
    </xdr:from>
    <xdr:to>
      <xdr:col>24</xdr:col>
      <xdr:colOff>114300</xdr:colOff>
      <xdr:row>79</xdr:row>
      <xdr:rowOff>123537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56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108314</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8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47185</xdr:rowOff>
    </xdr:from>
    <xdr:to>
      <xdr:col>20</xdr:col>
      <xdr:colOff>38100</xdr:colOff>
      <xdr:row>78</xdr:row>
      <xdr:rowOff>148785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165312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84062</xdr:rowOff>
    </xdr:from>
    <xdr:to>
      <xdr:col>15</xdr:col>
      <xdr:colOff>101600</xdr:colOff>
      <xdr:row>80</xdr:row>
      <xdr:rowOff>14212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6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80</xdr:row>
      <xdr:rowOff>5339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72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88633</xdr:rowOff>
    </xdr:from>
    <xdr:to>
      <xdr:col>10</xdr:col>
      <xdr:colOff>165100</xdr:colOff>
      <xdr:row>80</xdr:row>
      <xdr:rowOff>18783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63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9910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72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135308</xdr:rowOff>
    </xdr:from>
    <xdr:to>
      <xdr:col>6</xdr:col>
      <xdr:colOff>38100</xdr:colOff>
      <xdr:row>79</xdr:row>
      <xdr:rowOff>65458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0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56585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0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125465</xdr:rowOff>
    </xdr:from>
    <xdr:to>
      <xdr:col>24</xdr:col>
      <xdr:colOff>63500</xdr:colOff>
      <xdr:row>98</xdr:row>
      <xdr:rowOff>151248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927565"/>
          <a:ext cx="838200" cy="2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151248</xdr:rowOff>
    </xdr:from>
    <xdr:to>
      <xdr:col>19</xdr:col>
      <xdr:colOff>177800</xdr:colOff>
      <xdr:row>98</xdr:row>
      <xdr:rowOff>156632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953348"/>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156632</xdr:rowOff>
    </xdr:from>
    <xdr:to>
      <xdr:col>15</xdr:col>
      <xdr:colOff>50800</xdr:colOff>
      <xdr:row>98</xdr:row>
      <xdr:rowOff>164255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58732"/>
          <a:ext cx="889000" cy="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146512</xdr:rowOff>
    </xdr:from>
    <xdr:to>
      <xdr:col>10</xdr:col>
      <xdr:colOff>114300</xdr:colOff>
      <xdr:row>98</xdr:row>
      <xdr:rowOff>164255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948612"/>
          <a:ext cx="889000" cy="1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74665</xdr:rowOff>
    </xdr:from>
    <xdr:to>
      <xdr:col>24</xdr:col>
      <xdr:colOff>114300</xdr:colOff>
      <xdr:row>99</xdr:row>
      <xdr:rowOff>4815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161042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9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100448</xdr:rowOff>
    </xdr:from>
    <xdr:to>
      <xdr:col>20</xdr:col>
      <xdr:colOff>38100</xdr:colOff>
      <xdr:row>99</xdr:row>
      <xdr:rowOff>30598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90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21725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9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105832</xdr:rowOff>
    </xdr:from>
    <xdr:to>
      <xdr:col>15</xdr:col>
      <xdr:colOff>101600</xdr:colOff>
      <xdr:row>99</xdr:row>
      <xdr:rowOff>35982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9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27109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700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113455</xdr:rowOff>
    </xdr:from>
    <xdr:to>
      <xdr:col>10</xdr:col>
      <xdr:colOff>165100</xdr:colOff>
      <xdr:row>99</xdr:row>
      <xdr:rowOff>43605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1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34732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700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95712</xdr:rowOff>
    </xdr:from>
    <xdr:to>
      <xdr:col>6</xdr:col>
      <xdr:colOff>38100</xdr:colOff>
      <xdr:row>99</xdr:row>
      <xdr:rowOff>25862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9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16989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9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166145</xdr:rowOff>
    </xdr:from>
    <xdr:to>
      <xdr:col>55</xdr:col>
      <xdr:colOff>0</xdr:colOff>
      <xdr:row>59</xdr:row>
      <xdr:rowOff>9969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110245"/>
          <a:ext cx="838200" cy="1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166946</xdr:rowOff>
    </xdr:from>
    <xdr:to>
      <xdr:col>50</xdr:col>
      <xdr:colOff>114300</xdr:colOff>
      <xdr:row>59</xdr:row>
      <xdr:rowOff>9969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111046"/>
          <a:ext cx="889000" cy="1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166946</xdr:rowOff>
    </xdr:from>
    <xdr:to>
      <xdr:col>45</xdr:col>
      <xdr:colOff>177800</xdr:colOff>
      <xdr:row>59</xdr:row>
      <xdr:rowOff>20520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111046"/>
          <a:ext cx="889000" cy="2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13446</xdr:rowOff>
    </xdr:from>
    <xdr:to>
      <xdr:col>41</xdr:col>
      <xdr:colOff>50800</xdr:colOff>
      <xdr:row>59</xdr:row>
      <xdr:rowOff>20520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128996"/>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115345</xdr:rowOff>
    </xdr:from>
    <xdr:to>
      <xdr:col>55</xdr:col>
      <xdr:colOff>50800</xdr:colOff>
      <xdr:row>59</xdr:row>
      <xdr:rowOff>45495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5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30272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7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130619</xdr:rowOff>
    </xdr:from>
    <xdr:to>
      <xdr:col>50</xdr:col>
      <xdr:colOff>165100</xdr:colOff>
      <xdr:row>59</xdr:row>
      <xdr:rowOff>60769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7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51896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6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116146</xdr:rowOff>
    </xdr:from>
    <xdr:to>
      <xdr:col>46</xdr:col>
      <xdr:colOff>38100</xdr:colOff>
      <xdr:row>59</xdr:row>
      <xdr:rowOff>46296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6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37423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5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141170</xdr:rowOff>
    </xdr:from>
    <xdr:to>
      <xdr:col>41</xdr:col>
      <xdr:colOff>101600</xdr:colOff>
      <xdr:row>59</xdr:row>
      <xdr:rowOff>71320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8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62447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7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134096</xdr:rowOff>
    </xdr:from>
    <xdr:to>
      <xdr:col>36</xdr:col>
      <xdr:colOff>165100</xdr:colOff>
      <xdr:row>59</xdr:row>
      <xdr:rowOff>64246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55373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53420</xdr:rowOff>
    </xdr:from>
    <xdr:to>
      <xdr:col>55</xdr:col>
      <xdr:colOff>0</xdr:colOff>
      <xdr:row>78</xdr:row>
      <xdr:rowOff>60164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26520"/>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53420</xdr:rowOff>
    </xdr:from>
    <xdr:to>
      <xdr:col>50</xdr:col>
      <xdr:colOff>114300</xdr:colOff>
      <xdr:row>78</xdr:row>
      <xdr:rowOff>75478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26520"/>
          <a:ext cx="889000" cy="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75478</xdr:rowOff>
    </xdr:from>
    <xdr:to>
      <xdr:col>45</xdr:col>
      <xdr:colOff>177800</xdr:colOff>
      <xdr:row>78</xdr:row>
      <xdr:rowOff>96977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48578"/>
          <a:ext cx="889000"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56893</xdr:rowOff>
    </xdr:from>
    <xdr:to>
      <xdr:col>41</xdr:col>
      <xdr:colOff>50800</xdr:colOff>
      <xdr:row>78</xdr:row>
      <xdr:rowOff>96977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29993"/>
          <a:ext cx="889000" cy="4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9364</xdr:rowOff>
    </xdr:from>
    <xdr:to>
      <xdr:col>55</xdr:col>
      <xdr:colOff>50800</xdr:colOff>
      <xdr:row>78</xdr:row>
      <xdr:rowOff>110964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8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95741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2620</xdr:rowOff>
    </xdr:from>
    <xdr:to>
      <xdr:col>50</xdr:col>
      <xdr:colOff>165100</xdr:colOff>
      <xdr:row>78</xdr:row>
      <xdr:rowOff>104220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95347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6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24678</xdr:rowOff>
    </xdr:from>
    <xdr:to>
      <xdr:col>46</xdr:col>
      <xdr:colOff>38100</xdr:colOff>
      <xdr:row>78</xdr:row>
      <xdr:rowOff>126278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9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117405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9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46177</xdr:rowOff>
    </xdr:from>
    <xdr:to>
      <xdr:col>41</xdr:col>
      <xdr:colOff>101600</xdr:colOff>
      <xdr:row>78</xdr:row>
      <xdr:rowOff>147777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138904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6093</xdr:rowOff>
    </xdr:from>
    <xdr:to>
      <xdr:col>36</xdr:col>
      <xdr:colOff>165100</xdr:colOff>
      <xdr:row>78</xdr:row>
      <xdr:rowOff>107693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98820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7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123213</xdr:rowOff>
    </xdr:from>
    <xdr:to>
      <xdr:col>55</xdr:col>
      <xdr:colOff>0</xdr:colOff>
      <xdr:row>98</xdr:row>
      <xdr:rowOff>25459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53863"/>
          <a:ext cx="838200" cy="7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12785</xdr:rowOff>
    </xdr:from>
    <xdr:to>
      <xdr:col>50</xdr:col>
      <xdr:colOff>114300</xdr:colOff>
      <xdr:row>98</xdr:row>
      <xdr:rowOff>25459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814885"/>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12785</xdr:rowOff>
    </xdr:from>
    <xdr:to>
      <xdr:col>45</xdr:col>
      <xdr:colOff>177800</xdr:colOff>
      <xdr:row>98</xdr:row>
      <xdr:rowOff>52516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814885"/>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41081</xdr:rowOff>
    </xdr:from>
    <xdr:to>
      <xdr:col>41</xdr:col>
      <xdr:colOff>50800</xdr:colOff>
      <xdr:row>98</xdr:row>
      <xdr:rowOff>52516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843181"/>
          <a:ext cx="889000" cy="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72413</xdr:rowOff>
    </xdr:from>
    <xdr:to>
      <xdr:col>55</xdr:col>
      <xdr:colOff>50800</xdr:colOff>
      <xdr:row>98</xdr:row>
      <xdr:rowOff>2563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0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158790</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1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146109</xdr:rowOff>
    </xdr:from>
    <xdr:to>
      <xdr:col>50</xdr:col>
      <xdr:colOff>165100</xdr:colOff>
      <xdr:row>98</xdr:row>
      <xdr:rowOff>76259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67386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6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133435</xdr:rowOff>
    </xdr:from>
    <xdr:to>
      <xdr:col>46</xdr:col>
      <xdr:colOff>38100</xdr:colOff>
      <xdr:row>98</xdr:row>
      <xdr:rowOff>63585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6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54712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1716</xdr:rowOff>
    </xdr:from>
    <xdr:to>
      <xdr:col>41</xdr:col>
      <xdr:colOff>101600</xdr:colOff>
      <xdr:row>98</xdr:row>
      <xdr:rowOff>103316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94443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161731</xdr:rowOff>
    </xdr:from>
    <xdr:to>
      <xdr:col>36</xdr:col>
      <xdr:colOff>165100</xdr:colOff>
      <xdr:row>98</xdr:row>
      <xdr:rowOff>91881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83008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129261</xdr:rowOff>
    </xdr:from>
    <xdr:to>
      <xdr:col>85</xdr:col>
      <xdr:colOff>127000</xdr:colOff>
      <xdr:row>37</xdr:row>
      <xdr:rowOff>165989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472911"/>
          <a:ext cx="8382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59751</xdr:rowOff>
    </xdr:from>
    <xdr:to>
      <xdr:col>81</xdr:col>
      <xdr:colOff>50800</xdr:colOff>
      <xdr:row>37</xdr:row>
      <xdr:rowOff>129261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403401"/>
          <a:ext cx="889000" cy="6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59751</xdr:rowOff>
    </xdr:from>
    <xdr:to>
      <xdr:col>76</xdr:col>
      <xdr:colOff>114300</xdr:colOff>
      <xdr:row>37</xdr:row>
      <xdr:rowOff>114783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03401"/>
          <a:ext cx="889000" cy="5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114783</xdr:rowOff>
    </xdr:from>
    <xdr:to>
      <xdr:col>71</xdr:col>
      <xdr:colOff>177800</xdr:colOff>
      <xdr:row>37</xdr:row>
      <xdr:rowOff>128499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5843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115189</xdr:rowOff>
    </xdr:from>
    <xdr:to>
      <xdr:col>85</xdr:col>
      <xdr:colOff>177800</xdr:colOff>
      <xdr:row>38</xdr:row>
      <xdr:rowOff>45339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93616</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3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78461</xdr:rowOff>
    </xdr:from>
    <xdr:to>
      <xdr:col>81</xdr:col>
      <xdr:colOff>101600</xdr:colOff>
      <xdr:row>38</xdr:row>
      <xdr:rowOff>8610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221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171187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8951</xdr:rowOff>
    </xdr:from>
    <xdr:to>
      <xdr:col>76</xdr:col>
      <xdr:colOff>165100</xdr:colOff>
      <xdr:row>37</xdr:row>
      <xdr:rowOff>110551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101678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63983</xdr:rowOff>
    </xdr:from>
    <xdr:to>
      <xdr:col>72</xdr:col>
      <xdr:colOff>38100</xdr:colOff>
      <xdr:row>37</xdr:row>
      <xdr:rowOff>165582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0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156710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77699</xdr:rowOff>
    </xdr:from>
    <xdr:to>
      <xdr:col>67</xdr:col>
      <xdr:colOff>101600</xdr:colOff>
      <xdr:row>38</xdr:row>
      <xdr:rowOff>7849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170425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9668</xdr:rowOff>
    </xdr:from>
    <xdr:to>
      <xdr:col>85</xdr:col>
      <xdr:colOff>127000</xdr:colOff>
      <xdr:row>58</xdr:row>
      <xdr:rowOff>63277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53768"/>
          <a:ext cx="838200" cy="5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159290</xdr:rowOff>
    </xdr:from>
    <xdr:to>
      <xdr:col>81</xdr:col>
      <xdr:colOff>50800</xdr:colOff>
      <xdr:row>58</xdr:row>
      <xdr:rowOff>63277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31940"/>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159290</xdr:rowOff>
    </xdr:from>
    <xdr:to>
      <xdr:col>76</xdr:col>
      <xdr:colOff>114300</xdr:colOff>
      <xdr:row>58</xdr:row>
      <xdr:rowOff>551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31940"/>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551</xdr:rowOff>
    </xdr:from>
    <xdr:to>
      <xdr:col>71</xdr:col>
      <xdr:colOff>177800</xdr:colOff>
      <xdr:row>58</xdr:row>
      <xdr:rowOff>656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44651"/>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130318</xdr:rowOff>
    </xdr:from>
    <xdr:to>
      <xdr:col>85</xdr:col>
      <xdr:colOff>177800</xdr:colOff>
      <xdr:row>58</xdr:row>
      <xdr:rowOff>60468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0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49389</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12477</xdr:rowOff>
    </xdr:from>
    <xdr:to>
      <xdr:col>81</xdr:col>
      <xdr:colOff>101600</xdr:colOff>
      <xdr:row>58</xdr:row>
      <xdr:rowOff>114077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105204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4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108490</xdr:rowOff>
    </xdr:from>
    <xdr:to>
      <xdr:col>76</xdr:col>
      <xdr:colOff>165100</xdr:colOff>
      <xdr:row>58</xdr:row>
      <xdr:rowOff>38640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29767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97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121201</xdr:rowOff>
    </xdr:from>
    <xdr:to>
      <xdr:col>72</xdr:col>
      <xdr:colOff>38100</xdr:colOff>
      <xdr:row>58</xdr:row>
      <xdr:rowOff>51351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42478</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98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121306</xdr:rowOff>
    </xdr:from>
    <xdr:to>
      <xdr:col>67</xdr:col>
      <xdr:colOff>101600</xdr:colOff>
      <xdr:row>58</xdr:row>
      <xdr:rowOff>51456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9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42583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98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58931</xdr:rowOff>
    </xdr:from>
    <xdr:to>
      <xdr:col>85</xdr:col>
      <xdr:colOff>127000</xdr:colOff>
      <xdr:row>78</xdr:row>
      <xdr:rowOff>102980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32031"/>
          <a:ext cx="838200" cy="4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70027</xdr:rowOff>
    </xdr:from>
    <xdr:to>
      <xdr:col>81</xdr:col>
      <xdr:colOff>50800</xdr:colOff>
      <xdr:row>78</xdr:row>
      <xdr:rowOff>102980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43127"/>
          <a:ext cx="889000" cy="3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70027</xdr:rowOff>
    </xdr:from>
    <xdr:to>
      <xdr:col>76</xdr:col>
      <xdr:colOff>114300</xdr:colOff>
      <xdr:row>78</xdr:row>
      <xdr:rowOff>109511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43127"/>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109511</xdr:rowOff>
    </xdr:from>
    <xdr:to>
      <xdr:col>71</xdr:col>
      <xdr:colOff>177800</xdr:colOff>
      <xdr:row>78</xdr:row>
      <xdr:rowOff>110592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82611"/>
          <a:ext cx="8890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8131</xdr:rowOff>
    </xdr:from>
    <xdr:to>
      <xdr:col>85</xdr:col>
      <xdr:colOff>177800</xdr:colOff>
      <xdr:row>78</xdr:row>
      <xdr:rowOff>109731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138958</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6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52180</xdr:rowOff>
    </xdr:from>
    <xdr:to>
      <xdr:col>81</xdr:col>
      <xdr:colOff>101600</xdr:colOff>
      <xdr:row>78</xdr:row>
      <xdr:rowOff>153780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144907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51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19227</xdr:rowOff>
    </xdr:from>
    <xdr:to>
      <xdr:col>76</xdr:col>
      <xdr:colOff>165100</xdr:colOff>
      <xdr:row>78</xdr:row>
      <xdr:rowOff>120827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137354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6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58711</xdr:rowOff>
    </xdr:from>
    <xdr:to>
      <xdr:col>72</xdr:col>
      <xdr:colOff>38100</xdr:colOff>
      <xdr:row>78</xdr:row>
      <xdr:rowOff>160311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151438</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5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59792</xdr:rowOff>
    </xdr:from>
    <xdr:to>
      <xdr:col>67</xdr:col>
      <xdr:colOff>101600</xdr:colOff>
      <xdr:row>78</xdr:row>
      <xdr:rowOff>161392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3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152519</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65052</xdr:rowOff>
    </xdr:from>
    <xdr:to>
      <xdr:col>85</xdr:col>
      <xdr:colOff>127000</xdr:colOff>
      <xdr:row>98</xdr:row>
      <xdr:rowOff>101443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867152"/>
          <a:ext cx="838200" cy="3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65052</xdr:rowOff>
    </xdr:from>
    <xdr:to>
      <xdr:col>81</xdr:col>
      <xdr:colOff>50800</xdr:colOff>
      <xdr:row>98</xdr:row>
      <xdr:rowOff>145036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67152"/>
          <a:ext cx="889000" cy="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110999</xdr:rowOff>
    </xdr:from>
    <xdr:to>
      <xdr:col>76</xdr:col>
      <xdr:colOff>114300</xdr:colOff>
      <xdr:row>98</xdr:row>
      <xdr:rowOff>145036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913099"/>
          <a:ext cx="889000" cy="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32720</xdr:rowOff>
    </xdr:from>
    <xdr:to>
      <xdr:col>71</xdr:col>
      <xdr:colOff>177800</xdr:colOff>
      <xdr:row>98</xdr:row>
      <xdr:rowOff>110999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34820"/>
          <a:ext cx="889000" cy="7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50643</xdr:rowOff>
    </xdr:from>
    <xdr:to>
      <xdr:col>85</xdr:col>
      <xdr:colOff>177800</xdr:colOff>
      <xdr:row>98</xdr:row>
      <xdr:rowOff>152243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137020</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14252</xdr:rowOff>
    </xdr:from>
    <xdr:to>
      <xdr:col>81</xdr:col>
      <xdr:colOff>101600</xdr:colOff>
      <xdr:row>98</xdr:row>
      <xdr:rowOff>115852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106979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0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94236</xdr:rowOff>
    </xdr:from>
    <xdr:to>
      <xdr:col>76</xdr:col>
      <xdr:colOff>165100</xdr:colOff>
      <xdr:row>99</xdr:row>
      <xdr:rowOff>24386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15513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60199</xdr:rowOff>
    </xdr:from>
    <xdr:to>
      <xdr:col>72</xdr:col>
      <xdr:colOff>38100</xdr:colOff>
      <xdr:row>98</xdr:row>
      <xdr:rowOff>161799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152926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153370</xdr:rowOff>
    </xdr:from>
    <xdr:to>
      <xdr:col>67</xdr:col>
      <xdr:colOff>101600</xdr:colOff>
      <xdr:row>98</xdr:row>
      <xdr:rowOff>83520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74647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87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各項目に於いて平成１０年頃から行財政改革に取り組み歳出の削減に努めたことにより、類似団体平均値より低い水準での運営が行えている。</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当年度は、災害復旧費が前年度と比べ大幅にコスト増となった。これは、令和２年度７月豪雨災害により多くの農業用施設が被災したことによる。</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民生費は特別定額給付金事業の減により前年度と比べ大幅な減となった。</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引き続き適正なコストによる行政サービスの充実を図る。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財政調整基金においては、</a:t>
          </a:r>
          <a:r>
            <a:rPr lang="ja-JP" altLang="en-US" sz="1100" b="0" i="0" baseline="0">
              <a:solidFill>
                <a:schemeClr val="dk1"/>
              </a:solidFill>
              <a:effectLst/>
              <a:latin typeface="+mn-lt"/>
              <a:ea typeface="+mn-ea"/>
              <a:cs typeface="+mn-cs"/>
            </a:rPr>
            <a:t>当年度</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道路新設等で</a:t>
          </a:r>
          <a:r>
            <a:rPr lang="ja-JP" altLang="ja-JP" sz="1100" b="0" i="0" baseline="0">
              <a:solidFill>
                <a:schemeClr val="dk1"/>
              </a:solidFill>
              <a:effectLst/>
              <a:latin typeface="+mn-lt"/>
              <a:ea typeface="+mn-ea"/>
              <a:cs typeface="+mn-cs"/>
            </a:rPr>
            <a:t>大きく取崩した</a:t>
          </a:r>
          <a:r>
            <a:rPr lang="ja-JP" altLang="en-US" sz="1100" b="0" i="0" baseline="0">
              <a:solidFill>
                <a:schemeClr val="dk1"/>
              </a:solidFill>
              <a:effectLst/>
              <a:latin typeface="+mn-lt"/>
              <a:ea typeface="+mn-ea"/>
              <a:cs typeface="+mn-cs"/>
            </a:rPr>
            <a:t>。また、標準財政規模が増加したため、標準財政規模比は減少傾向である。</a:t>
          </a:r>
          <a:endParaRPr lang="ja-JP" altLang="ja-JP" sz="1400">
            <a:effectLst/>
          </a:endParaRPr>
        </a:p>
        <a:p>
          <a:r>
            <a:rPr lang="ja-JP" altLang="ja-JP" sz="1100" b="0" i="0" baseline="0">
              <a:solidFill>
                <a:schemeClr val="dk1"/>
              </a:solidFill>
              <a:effectLst/>
              <a:latin typeface="+mn-lt"/>
              <a:ea typeface="+mn-ea"/>
              <a:cs typeface="+mn-cs"/>
            </a:rPr>
            <a:t>　実質収支</a:t>
          </a:r>
          <a:r>
            <a:rPr lang="ja-JP" altLang="en-US" sz="1100" b="0" i="0" baseline="0">
              <a:solidFill>
                <a:schemeClr val="dk1"/>
              </a:solidFill>
              <a:effectLst/>
              <a:latin typeface="+mn-lt"/>
              <a:ea typeface="+mn-ea"/>
              <a:cs typeface="+mn-cs"/>
            </a:rPr>
            <a:t>はいずれも</a:t>
          </a:r>
          <a:r>
            <a:rPr lang="ja-JP" altLang="ja-JP" sz="1100" b="0" i="0" baseline="0">
              <a:solidFill>
                <a:schemeClr val="dk1"/>
              </a:solidFill>
              <a:effectLst/>
              <a:latin typeface="+mn-lt"/>
              <a:ea typeface="+mn-ea"/>
              <a:cs typeface="+mn-cs"/>
            </a:rPr>
            <a:t>黒字</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想定より税収の落ち込みも少なく、</a:t>
          </a:r>
          <a:r>
            <a:rPr lang="ja-JP" altLang="ja-JP" sz="1100" b="0" i="0" baseline="0">
              <a:solidFill>
                <a:schemeClr val="dk1"/>
              </a:solidFill>
              <a:effectLst/>
              <a:latin typeface="+mn-lt"/>
              <a:ea typeface="+mn-ea"/>
              <a:cs typeface="+mn-cs"/>
            </a:rPr>
            <a:t>実質収支比率は、本年度も２０％を上回ったが、今後については１５</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前後を推移すると見込まれる。</a:t>
          </a:r>
          <a:r>
            <a:rPr lang="ja-JP" altLang="en-US" sz="1100" b="0" i="0" baseline="0">
              <a:solidFill>
                <a:schemeClr val="dk1"/>
              </a:solidFill>
              <a:effectLst/>
              <a:latin typeface="+mn-lt"/>
              <a:ea typeface="+mn-ea"/>
              <a:cs typeface="+mn-cs"/>
            </a:rPr>
            <a:t>既存施設の老朽化対策、経常経費の増加が懸念されるが計画的な事業推進に努める。</a:t>
          </a:r>
          <a:endParaRPr lang="en-US" altLang="ja-JP" sz="1100" b="0" i="0" baseline="0">
            <a:solidFill>
              <a:schemeClr val="dk1"/>
            </a:solidFill>
            <a:effectLst/>
            <a:latin typeface="+mn-lt"/>
            <a:ea typeface="+mn-ea"/>
            <a:cs typeface="+mn-cs"/>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全ての会計で黒字となっているが、特別会計においては、</a:t>
          </a:r>
          <a:r>
            <a:rPr lang="ja-JP" altLang="en-US" sz="1100" b="0" i="0" baseline="0">
              <a:solidFill>
                <a:schemeClr val="dk1"/>
              </a:solidFill>
              <a:effectLst/>
              <a:latin typeface="+mn-lt"/>
              <a:ea typeface="+mn-ea"/>
              <a:cs typeface="+mn-cs"/>
            </a:rPr>
            <a:t>安易</a:t>
          </a:r>
          <a:r>
            <a:rPr lang="ja-JP" altLang="ja-JP" sz="1100" b="0" i="0" baseline="0">
              <a:solidFill>
                <a:schemeClr val="dk1"/>
              </a:solidFill>
              <a:effectLst/>
              <a:latin typeface="+mn-lt"/>
              <a:ea typeface="+mn-ea"/>
              <a:cs typeface="+mn-cs"/>
            </a:rPr>
            <a:t>に基金取崩、一般会計からの繰入に依存することなく、独立採算制を基本方針とした健全運営に努める。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Q1" workbookViewId="0"/>
  </sheetViews>
  <sheetFormatPr defaultColWidth="0" defaultRowHeight="11.25" zeroHeight="1" x14ac:dyDescent="0.15"/>
  <cols>
    <col min="1" max="11" width="2.125" style="169" customWidth="1"/>
    <col min="12" max="12" width="2.25" style="169" customWidth="1"/>
    <col min="13" max="17" width="2.375" style="169" customWidth="1"/>
    <col min="18" max="119" width="2.125" style="169" customWidth="1"/>
    <col min="120" max="16384" width="0" style="169" hidden="1"/>
  </cols>
  <sheetData>
    <row r="1" spans="1:119" ht="33" customHeight="1" x14ac:dyDescent="0.15">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0"/>
      <c r="DK1" s="170"/>
      <c r="DL1" s="170"/>
      <c r="DM1" s="170"/>
      <c r="DN1" s="170"/>
      <c r="DO1" s="170"/>
    </row>
    <row r="2" spans="1:119" ht="24.75" thickBot="1" x14ac:dyDescent="0.2">
      <c r="B2" s="171" t="s">
        <v>81</v>
      </c>
      <c r="C2" s="171"/>
      <c r="D2" s="172"/>
    </row>
    <row r="3" spans="1:119" ht="18.75" customHeight="1" thickBot="1" x14ac:dyDescent="0.2">
      <c r="A3" s="170"/>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15">
      <c r="A4" s="17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3635390</v>
      </c>
      <c r="BO4" s="381"/>
      <c r="BP4" s="381"/>
      <c r="BQ4" s="381"/>
      <c r="BR4" s="381"/>
      <c r="BS4" s="381"/>
      <c r="BT4" s="381"/>
      <c r="BU4" s="382"/>
      <c r="BV4" s="380">
        <v>3601835</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23.6</v>
      </c>
      <c r="CU4" s="387"/>
      <c r="CV4" s="387"/>
      <c r="CW4" s="387"/>
      <c r="CX4" s="387"/>
      <c r="CY4" s="387"/>
      <c r="CZ4" s="387"/>
      <c r="DA4" s="388"/>
      <c r="DB4" s="386">
        <v>25.7</v>
      </c>
      <c r="DC4" s="387"/>
      <c r="DD4" s="387"/>
      <c r="DE4" s="387"/>
      <c r="DF4" s="387"/>
      <c r="DG4" s="387"/>
      <c r="DH4" s="387"/>
      <c r="DI4" s="388"/>
    </row>
    <row r="5" spans="1:119" ht="18.75" customHeight="1" x14ac:dyDescent="0.15">
      <c r="A5" s="17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3117284</v>
      </c>
      <c r="BO5" s="418"/>
      <c r="BP5" s="418"/>
      <c r="BQ5" s="418"/>
      <c r="BR5" s="418"/>
      <c r="BS5" s="418"/>
      <c r="BT5" s="418"/>
      <c r="BU5" s="419"/>
      <c r="BV5" s="417">
        <v>3078766</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61</v>
      </c>
      <c r="CU5" s="415"/>
      <c r="CV5" s="415"/>
      <c r="CW5" s="415"/>
      <c r="CX5" s="415"/>
      <c r="CY5" s="415"/>
      <c r="CZ5" s="415"/>
      <c r="DA5" s="416"/>
      <c r="DB5" s="414">
        <v>66.2</v>
      </c>
      <c r="DC5" s="415"/>
      <c r="DD5" s="415"/>
      <c r="DE5" s="415"/>
      <c r="DF5" s="415"/>
      <c r="DG5" s="415"/>
      <c r="DH5" s="415"/>
      <c r="DI5" s="416"/>
    </row>
    <row r="6" spans="1:119" ht="18.75" customHeight="1" x14ac:dyDescent="0.15">
      <c r="A6" s="170"/>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102</v>
      </c>
      <c r="AV6" s="450"/>
      <c r="AW6" s="450"/>
      <c r="AX6" s="450"/>
      <c r="AY6" s="451" t="s">
        <v>103</v>
      </c>
      <c r="AZ6" s="452"/>
      <c r="BA6" s="452"/>
      <c r="BB6" s="452"/>
      <c r="BC6" s="452"/>
      <c r="BD6" s="452"/>
      <c r="BE6" s="452"/>
      <c r="BF6" s="452"/>
      <c r="BG6" s="452"/>
      <c r="BH6" s="452"/>
      <c r="BI6" s="452"/>
      <c r="BJ6" s="452"/>
      <c r="BK6" s="452"/>
      <c r="BL6" s="452"/>
      <c r="BM6" s="453"/>
      <c r="BN6" s="417">
        <v>518106</v>
      </c>
      <c r="BO6" s="418"/>
      <c r="BP6" s="418"/>
      <c r="BQ6" s="418"/>
      <c r="BR6" s="418"/>
      <c r="BS6" s="418"/>
      <c r="BT6" s="418"/>
      <c r="BU6" s="419"/>
      <c r="BV6" s="417">
        <v>523069</v>
      </c>
      <c r="BW6" s="418"/>
      <c r="BX6" s="418"/>
      <c r="BY6" s="418"/>
      <c r="BZ6" s="418"/>
      <c r="CA6" s="418"/>
      <c r="CB6" s="418"/>
      <c r="CC6" s="419"/>
      <c r="CD6" s="420" t="s">
        <v>104</v>
      </c>
      <c r="CE6" s="421"/>
      <c r="CF6" s="421"/>
      <c r="CG6" s="421"/>
      <c r="CH6" s="421"/>
      <c r="CI6" s="421"/>
      <c r="CJ6" s="421"/>
      <c r="CK6" s="421"/>
      <c r="CL6" s="421"/>
      <c r="CM6" s="421"/>
      <c r="CN6" s="421"/>
      <c r="CO6" s="421"/>
      <c r="CP6" s="421"/>
      <c r="CQ6" s="421"/>
      <c r="CR6" s="421"/>
      <c r="CS6" s="422"/>
      <c r="CT6" s="454">
        <v>62.6</v>
      </c>
      <c r="CU6" s="455"/>
      <c r="CV6" s="455"/>
      <c r="CW6" s="455"/>
      <c r="CX6" s="455"/>
      <c r="CY6" s="455"/>
      <c r="CZ6" s="455"/>
      <c r="DA6" s="456"/>
      <c r="DB6" s="454">
        <v>68.3</v>
      </c>
      <c r="DC6" s="455"/>
      <c r="DD6" s="455"/>
      <c r="DE6" s="455"/>
      <c r="DF6" s="455"/>
      <c r="DG6" s="455"/>
      <c r="DH6" s="455"/>
      <c r="DI6" s="456"/>
    </row>
    <row r="7" spans="1:119" ht="18.75" customHeight="1" x14ac:dyDescent="0.15">
      <c r="A7" s="17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105</v>
      </c>
      <c r="AN7" s="447"/>
      <c r="AO7" s="447"/>
      <c r="AP7" s="447"/>
      <c r="AQ7" s="447"/>
      <c r="AR7" s="447"/>
      <c r="AS7" s="447"/>
      <c r="AT7" s="448"/>
      <c r="AU7" s="449" t="s">
        <v>106</v>
      </c>
      <c r="AV7" s="450"/>
      <c r="AW7" s="450"/>
      <c r="AX7" s="450"/>
      <c r="AY7" s="451" t="s">
        <v>107</v>
      </c>
      <c r="AZ7" s="452"/>
      <c r="BA7" s="452"/>
      <c r="BB7" s="452"/>
      <c r="BC7" s="452"/>
      <c r="BD7" s="452"/>
      <c r="BE7" s="452"/>
      <c r="BF7" s="452"/>
      <c r="BG7" s="452"/>
      <c r="BH7" s="452"/>
      <c r="BI7" s="452"/>
      <c r="BJ7" s="452"/>
      <c r="BK7" s="452"/>
      <c r="BL7" s="452"/>
      <c r="BM7" s="453"/>
      <c r="BN7" s="417">
        <v>70081</v>
      </c>
      <c r="BO7" s="418"/>
      <c r="BP7" s="418"/>
      <c r="BQ7" s="418"/>
      <c r="BR7" s="418"/>
      <c r="BS7" s="418"/>
      <c r="BT7" s="418"/>
      <c r="BU7" s="419"/>
      <c r="BV7" s="417">
        <v>80606</v>
      </c>
      <c r="BW7" s="418"/>
      <c r="BX7" s="418"/>
      <c r="BY7" s="418"/>
      <c r="BZ7" s="418"/>
      <c r="CA7" s="418"/>
      <c r="CB7" s="418"/>
      <c r="CC7" s="419"/>
      <c r="CD7" s="420" t="s">
        <v>108</v>
      </c>
      <c r="CE7" s="421"/>
      <c r="CF7" s="421"/>
      <c r="CG7" s="421"/>
      <c r="CH7" s="421"/>
      <c r="CI7" s="421"/>
      <c r="CJ7" s="421"/>
      <c r="CK7" s="421"/>
      <c r="CL7" s="421"/>
      <c r="CM7" s="421"/>
      <c r="CN7" s="421"/>
      <c r="CO7" s="421"/>
      <c r="CP7" s="421"/>
      <c r="CQ7" s="421"/>
      <c r="CR7" s="421"/>
      <c r="CS7" s="422"/>
      <c r="CT7" s="417">
        <v>1900755</v>
      </c>
      <c r="CU7" s="418"/>
      <c r="CV7" s="418"/>
      <c r="CW7" s="418"/>
      <c r="CX7" s="418"/>
      <c r="CY7" s="418"/>
      <c r="CZ7" s="418"/>
      <c r="DA7" s="419"/>
      <c r="DB7" s="417">
        <v>1723898</v>
      </c>
      <c r="DC7" s="418"/>
      <c r="DD7" s="418"/>
      <c r="DE7" s="418"/>
      <c r="DF7" s="418"/>
      <c r="DG7" s="418"/>
      <c r="DH7" s="418"/>
      <c r="DI7" s="419"/>
    </row>
    <row r="8" spans="1:119" ht="18.75" customHeight="1" thickBot="1" x14ac:dyDescent="0.2">
      <c r="A8" s="17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109</v>
      </c>
      <c r="AN8" s="447"/>
      <c r="AO8" s="447"/>
      <c r="AP8" s="447"/>
      <c r="AQ8" s="447"/>
      <c r="AR8" s="447"/>
      <c r="AS8" s="447"/>
      <c r="AT8" s="448"/>
      <c r="AU8" s="449" t="s">
        <v>110</v>
      </c>
      <c r="AV8" s="450"/>
      <c r="AW8" s="450"/>
      <c r="AX8" s="450"/>
      <c r="AY8" s="451" t="s">
        <v>111</v>
      </c>
      <c r="AZ8" s="452"/>
      <c r="BA8" s="452"/>
      <c r="BB8" s="452"/>
      <c r="BC8" s="452"/>
      <c r="BD8" s="452"/>
      <c r="BE8" s="452"/>
      <c r="BF8" s="452"/>
      <c r="BG8" s="452"/>
      <c r="BH8" s="452"/>
      <c r="BI8" s="452"/>
      <c r="BJ8" s="452"/>
      <c r="BK8" s="452"/>
      <c r="BL8" s="452"/>
      <c r="BM8" s="453"/>
      <c r="BN8" s="417">
        <v>448025</v>
      </c>
      <c r="BO8" s="418"/>
      <c r="BP8" s="418"/>
      <c r="BQ8" s="418"/>
      <c r="BR8" s="418"/>
      <c r="BS8" s="418"/>
      <c r="BT8" s="418"/>
      <c r="BU8" s="419"/>
      <c r="BV8" s="417">
        <v>442463</v>
      </c>
      <c r="BW8" s="418"/>
      <c r="BX8" s="418"/>
      <c r="BY8" s="418"/>
      <c r="BZ8" s="418"/>
      <c r="CA8" s="418"/>
      <c r="CB8" s="418"/>
      <c r="CC8" s="419"/>
      <c r="CD8" s="420" t="s">
        <v>112</v>
      </c>
      <c r="CE8" s="421"/>
      <c r="CF8" s="421"/>
      <c r="CG8" s="421"/>
      <c r="CH8" s="421"/>
      <c r="CI8" s="421"/>
      <c r="CJ8" s="421"/>
      <c r="CK8" s="421"/>
      <c r="CL8" s="421"/>
      <c r="CM8" s="421"/>
      <c r="CN8" s="421"/>
      <c r="CO8" s="421"/>
      <c r="CP8" s="421"/>
      <c r="CQ8" s="421"/>
      <c r="CR8" s="421"/>
      <c r="CS8" s="422"/>
      <c r="CT8" s="457">
        <v>0.24</v>
      </c>
      <c r="CU8" s="458"/>
      <c r="CV8" s="458"/>
      <c r="CW8" s="458"/>
      <c r="CX8" s="458"/>
      <c r="CY8" s="458"/>
      <c r="CZ8" s="458"/>
      <c r="DA8" s="459"/>
      <c r="DB8" s="457">
        <v>0.26</v>
      </c>
      <c r="DC8" s="458"/>
      <c r="DD8" s="458"/>
      <c r="DE8" s="458"/>
      <c r="DF8" s="458"/>
      <c r="DG8" s="458"/>
      <c r="DH8" s="458"/>
      <c r="DI8" s="459"/>
    </row>
    <row r="9" spans="1:119" ht="18.75" customHeight="1" thickBot="1" x14ac:dyDescent="0.2">
      <c r="A9" s="170"/>
      <c r="B9" s="411" t="s">
        <v>113</v>
      </c>
      <c r="C9" s="412"/>
      <c r="D9" s="412"/>
      <c r="E9" s="412"/>
      <c r="F9" s="412"/>
      <c r="G9" s="412"/>
      <c r="H9" s="412"/>
      <c r="I9" s="412"/>
      <c r="J9" s="412"/>
      <c r="K9" s="460"/>
      <c r="L9" s="461" t="s">
        <v>114</v>
      </c>
      <c r="M9" s="462"/>
      <c r="N9" s="462"/>
      <c r="O9" s="462"/>
      <c r="P9" s="462"/>
      <c r="Q9" s="463"/>
      <c r="R9" s="464">
        <v>3545</v>
      </c>
      <c r="S9" s="465"/>
      <c r="T9" s="465"/>
      <c r="U9" s="465"/>
      <c r="V9" s="466"/>
      <c r="W9" s="374" t="s">
        <v>115</v>
      </c>
      <c r="X9" s="375"/>
      <c r="Y9" s="375"/>
      <c r="Z9" s="375"/>
      <c r="AA9" s="375"/>
      <c r="AB9" s="375"/>
      <c r="AC9" s="375"/>
      <c r="AD9" s="375"/>
      <c r="AE9" s="375"/>
      <c r="AF9" s="375"/>
      <c r="AG9" s="375"/>
      <c r="AH9" s="375"/>
      <c r="AI9" s="375"/>
      <c r="AJ9" s="375"/>
      <c r="AK9" s="375"/>
      <c r="AL9" s="376"/>
      <c r="AM9" s="446" t="s">
        <v>116</v>
      </c>
      <c r="AN9" s="447"/>
      <c r="AO9" s="447"/>
      <c r="AP9" s="447"/>
      <c r="AQ9" s="447"/>
      <c r="AR9" s="447"/>
      <c r="AS9" s="447"/>
      <c r="AT9" s="448"/>
      <c r="AU9" s="449" t="s">
        <v>117</v>
      </c>
      <c r="AV9" s="450"/>
      <c r="AW9" s="450"/>
      <c r="AX9" s="450"/>
      <c r="AY9" s="451" t="s">
        <v>118</v>
      </c>
      <c r="AZ9" s="452"/>
      <c r="BA9" s="452"/>
      <c r="BB9" s="452"/>
      <c r="BC9" s="452"/>
      <c r="BD9" s="452"/>
      <c r="BE9" s="452"/>
      <c r="BF9" s="452"/>
      <c r="BG9" s="452"/>
      <c r="BH9" s="452"/>
      <c r="BI9" s="452"/>
      <c r="BJ9" s="452"/>
      <c r="BK9" s="452"/>
      <c r="BL9" s="452"/>
      <c r="BM9" s="453"/>
      <c r="BN9" s="417">
        <v>5562</v>
      </c>
      <c r="BO9" s="418"/>
      <c r="BP9" s="418"/>
      <c r="BQ9" s="418"/>
      <c r="BR9" s="418"/>
      <c r="BS9" s="418"/>
      <c r="BT9" s="418"/>
      <c r="BU9" s="419"/>
      <c r="BV9" s="417">
        <v>83217</v>
      </c>
      <c r="BW9" s="418"/>
      <c r="BX9" s="418"/>
      <c r="BY9" s="418"/>
      <c r="BZ9" s="418"/>
      <c r="CA9" s="418"/>
      <c r="CB9" s="418"/>
      <c r="CC9" s="419"/>
      <c r="CD9" s="420" t="s">
        <v>119</v>
      </c>
      <c r="CE9" s="421"/>
      <c r="CF9" s="421"/>
      <c r="CG9" s="421"/>
      <c r="CH9" s="421"/>
      <c r="CI9" s="421"/>
      <c r="CJ9" s="421"/>
      <c r="CK9" s="421"/>
      <c r="CL9" s="421"/>
      <c r="CM9" s="421"/>
      <c r="CN9" s="421"/>
      <c r="CO9" s="421"/>
      <c r="CP9" s="421"/>
      <c r="CQ9" s="421"/>
      <c r="CR9" s="421"/>
      <c r="CS9" s="422"/>
      <c r="CT9" s="414">
        <v>7.9</v>
      </c>
      <c r="CU9" s="415"/>
      <c r="CV9" s="415"/>
      <c r="CW9" s="415"/>
      <c r="CX9" s="415"/>
      <c r="CY9" s="415"/>
      <c r="CZ9" s="415"/>
      <c r="DA9" s="416"/>
      <c r="DB9" s="414">
        <v>11.7</v>
      </c>
      <c r="DC9" s="415"/>
      <c r="DD9" s="415"/>
      <c r="DE9" s="415"/>
      <c r="DF9" s="415"/>
      <c r="DG9" s="415"/>
      <c r="DH9" s="415"/>
      <c r="DI9" s="416"/>
    </row>
    <row r="10" spans="1:119" ht="18.75" customHeight="1" thickBot="1" x14ac:dyDescent="0.2">
      <c r="A10" s="170"/>
      <c r="B10" s="411"/>
      <c r="C10" s="412"/>
      <c r="D10" s="412"/>
      <c r="E10" s="412"/>
      <c r="F10" s="412"/>
      <c r="G10" s="412"/>
      <c r="H10" s="412"/>
      <c r="I10" s="412"/>
      <c r="J10" s="412"/>
      <c r="K10" s="460"/>
      <c r="L10" s="467" t="s">
        <v>120</v>
      </c>
      <c r="M10" s="447"/>
      <c r="N10" s="447"/>
      <c r="O10" s="447"/>
      <c r="P10" s="447"/>
      <c r="Q10" s="448"/>
      <c r="R10" s="468">
        <v>3851</v>
      </c>
      <c r="S10" s="469"/>
      <c r="T10" s="469"/>
      <c r="U10" s="469"/>
      <c r="V10" s="470"/>
      <c r="W10" s="405"/>
      <c r="X10" s="406"/>
      <c r="Y10" s="406"/>
      <c r="Z10" s="406"/>
      <c r="AA10" s="406"/>
      <c r="AB10" s="406"/>
      <c r="AC10" s="406"/>
      <c r="AD10" s="406"/>
      <c r="AE10" s="406"/>
      <c r="AF10" s="406"/>
      <c r="AG10" s="406"/>
      <c r="AH10" s="406"/>
      <c r="AI10" s="406"/>
      <c r="AJ10" s="406"/>
      <c r="AK10" s="406"/>
      <c r="AL10" s="409"/>
      <c r="AM10" s="446" t="s">
        <v>121</v>
      </c>
      <c r="AN10" s="447"/>
      <c r="AO10" s="447"/>
      <c r="AP10" s="447"/>
      <c r="AQ10" s="447"/>
      <c r="AR10" s="447"/>
      <c r="AS10" s="447"/>
      <c r="AT10" s="448"/>
      <c r="AU10" s="449" t="s">
        <v>94</v>
      </c>
      <c r="AV10" s="450"/>
      <c r="AW10" s="450"/>
      <c r="AX10" s="450"/>
      <c r="AY10" s="451" t="s">
        <v>122</v>
      </c>
      <c r="AZ10" s="452"/>
      <c r="BA10" s="452"/>
      <c r="BB10" s="452"/>
      <c r="BC10" s="452"/>
      <c r="BD10" s="452"/>
      <c r="BE10" s="452"/>
      <c r="BF10" s="452"/>
      <c r="BG10" s="452"/>
      <c r="BH10" s="452"/>
      <c r="BI10" s="452"/>
      <c r="BJ10" s="452"/>
      <c r="BK10" s="452"/>
      <c r="BL10" s="452"/>
      <c r="BM10" s="453"/>
      <c r="BN10" s="417">
        <v>4182</v>
      </c>
      <c r="BO10" s="418"/>
      <c r="BP10" s="418"/>
      <c r="BQ10" s="418"/>
      <c r="BR10" s="418"/>
      <c r="BS10" s="418"/>
      <c r="BT10" s="418"/>
      <c r="BU10" s="419"/>
      <c r="BV10" s="417">
        <v>5784</v>
      </c>
      <c r="BW10" s="418"/>
      <c r="BX10" s="418"/>
      <c r="BY10" s="418"/>
      <c r="BZ10" s="418"/>
      <c r="CA10" s="418"/>
      <c r="CB10" s="418"/>
      <c r="CC10" s="419"/>
      <c r="CD10" s="173" t="s">
        <v>123</v>
      </c>
      <c r="CE10" s="174"/>
      <c r="CF10" s="174"/>
      <c r="CG10" s="174"/>
      <c r="CH10" s="174"/>
      <c r="CI10" s="174"/>
      <c r="CJ10" s="174"/>
      <c r="CK10" s="174"/>
      <c r="CL10" s="174"/>
      <c r="CM10" s="174"/>
      <c r="CN10" s="174"/>
      <c r="CO10" s="174"/>
      <c r="CP10" s="174"/>
      <c r="CQ10" s="174"/>
      <c r="CR10" s="174"/>
      <c r="CS10" s="175"/>
      <c r="CT10" s="176"/>
      <c r="CU10" s="177"/>
      <c r="CV10" s="177"/>
      <c r="CW10" s="177"/>
      <c r="CX10" s="177"/>
      <c r="CY10" s="177"/>
      <c r="CZ10" s="177"/>
      <c r="DA10" s="178"/>
      <c r="DB10" s="176"/>
      <c r="DC10" s="177"/>
      <c r="DD10" s="177"/>
      <c r="DE10" s="177"/>
      <c r="DF10" s="177"/>
      <c r="DG10" s="177"/>
      <c r="DH10" s="177"/>
      <c r="DI10" s="178"/>
    </row>
    <row r="11" spans="1:119" ht="18.75" customHeight="1" thickBot="1" x14ac:dyDescent="0.2">
      <c r="A11" s="170"/>
      <c r="B11" s="411"/>
      <c r="C11" s="412"/>
      <c r="D11" s="412"/>
      <c r="E11" s="412"/>
      <c r="F11" s="412"/>
      <c r="G11" s="412"/>
      <c r="H11" s="412"/>
      <c r="I11" s="412"/>
      <c r="J11" s="412"/>
      <c r="K11" s="460"/>
      <c r="L11" s="471" t="s">
        <v>124</v>
      </c>
      <c r="M11" s="472"/>
      <c r="N11" s="472"/>
      <c r="O11" s="472"/>
      <c r="P11" s="472"/>
      <c r="Q11" s="473"/>
      <c r="R11" s="474" t="s">
        <v>125</v>
      </c>
      <c r="S11" s="475"/>
      <c r="T11" s="475"/>
      <c r="U11" s="475"/>
      <c r="V11" s="476"/>
      <c r="W11" s="405"/>
      <c r="X11" s="406"/>
      <c r="Y11" s="406"/>
      <c r="Z11" s="406"/>
      <c r="AA11" s="406"/>
      <c r="AB11" s="406"/>
      <c r="AC11" s="406"/>
      <c r="AD11" s="406"/>
      <c r="AE11" s="406"/>
      <c r="AF11" s="406"/>
      <c r="AG11" s="406"/>
      <c r="AH11" s="406"/>
      <c r="AI11" s="406"/>
      <c r="AJ11" s="406"/>
      <c r="AK11" s="406"/>
      <c r="AL11" s="409"/>
      <c r="AM11" s="446" t="s">
        <v>126</v>
      </c>
      <c r="AN11" s="447"/>
      <c r="AO11" s="447"/>
      <c r="AP11" s="447"/>
      <c r="AQ11" s="447"/>
      <c r="AR11" s="447"/>
      <c r="AS11" s="447"/>
      <c r="AT11" s="448"/>
      <c r="AU11" s="449" t="s">
        <v>127</v>
      </c>
      <c r="AV11" s="450"/>
      <c r="AW11" s="450"/>
      <c r="AX11" s="450"/>
      <c r="AY11" s="451" t="s">
        <v>128</v>
      </c>
      <c r="AZ11" s="452"/>
      <c r="BA11" s="452"/>
      <c r="BB11" s="452"/>
      <c r="BC11" s="452"/>
      <c r="BD11" s="452"/>
      <c r="BE11" s="452"/>
      <c r="BF11" s="452"/>
      <c r="BG11" s="452"/>
      <c r="BH11" s="452"/>
      <c r="BI11" s="452"/>
      <c r="BJ11" s="452"/>
      <c r="BK11" s="452"/>
      <c r="BL11" s="452"/>
      <c r="BM11" s="453"/>
      <c r="BN11" s="417">
        <v>150600</v>
      </c>
      <c r="BO11" s="418"/>
      <c r="BP11" s="418"/>
      <c r="BQ11" s="418"/>
      <c r="BR11" s="418"/>
      <c r="BS11" s="418"/>
      <c r="BT11" s="418"/>
      <c r="BU11" s="419"/>
      <c r="BV11" s="417">
        <v>222000</v>
      </c>
      <c r="BW11" s="418"/>
      <c r="BX11" s="418"/>
      <c r="BY11" s="418"/>
      <c r="BZ11" s="418"/>
      <c r="CA11" s="418"/>
      <c r="CB11" s="418"/>
      <c r="CC11" s="419"/>
      <c r="CD11" s="420" t="s">
        <v>129</v>
      </c>
      <c r="CE11" s="421"/>
      <c r="CF11" s="421"/>
      <c r="CG11" s="421"/>
      <c r="CH11" s="421"/>
      <c r="CI11" s="421"/>
      <c r="CJ11" s="421"/>
      <c r="CK11" s="421"/>
      <c r="CL11" s="421"/>
      <c r="CM11" s="421"/>
      <c r="CN11" s="421"/>
      <c r="CO11" s="421"/>
      <c r="CP11" s="421"/>
      <c r="CQ11" s="421"/>
      <c r="CR11" s="421"/>
      <c r="CS11" s="422"/>
      <c r="CT11" s="457" t="s">
        <v>130</v>
      </c>
      <c r="CU11" s="458"/>
      <c r="CV11" s="458"/>
      <c r="CW11" s="458"/>
      <c r="CX11" s="458"/>
      <c r="CY11" s="458"/>
      <c r="CZ11" s="458"/>
      <c r="DA11" s="459"/>
      <c r="DB11" s="457" t="s">
        <v>131</v>
      </c>
      <c r="DC11" s="458"/>
      <c r="DD11" s="458"/>
      <c r="DE11" s="458"/>
      <c r="DF11" s="458"/>
      <c r="DG11" s="458"/>
      <c r="DH11" s="458"/>
      <c r="DI11" s="459"/>
    </row>
    <row r="12" spans="1:119" ht="18.75" customHeight="1" x14ac:dyDescent="0.15">
      <c r="A12" s="170"/>
      <c r="B12" s="477" t="s">
        <v>132</v>
      </c>
      <c r="C12" s="478"/>
      <c r="D12" s="478"/>
      <c r="E12" s="478"/>
      <c r="F12" s="478"/>
      <c r="G12" s="478"/>
      <c r="H12" s="478"/>
      <c r="I12" s="478"/>
      <c r="J12" s="478"/>
      <c r="K12" s="479"/>
      <c r="L12" s="486" t="s">
        <v>133</v>
      </c>
      <c r="M12" s="487"/>
      <c r="N12" s="487"/>
      <c r="O12" s="487"/>
      <c r="P12" s="487"/>
      <c r="Q12" s="488"/>
      <c r="R12" s="489">
        <v>3606</v>
      </c>
      <c r="S12" s="490"/>
      <c r="T12" s="490"/>
      <c r="U12" s="490"/>
      <c r="V12" s="491"/>
      <c r="W12" s="492" t="s">
        <v>1</v>
      </c>
      <c r="X12" s="450"/>
      <c r="Y12" s="450"/>
      <c r="Z12" s="450"/>
      <c r="AA12" s="450"/>
      <c r="AB12" s="493"/>
      <c r="AC12" s="494" t="s">
        <v>134</v>
      </c>
      <c r="AD12" s="495"/>
      <c r="AE12" s="495"/>
      <c r="AF12" s="495"/>
      <c r="AG12" s="496"/>
      <c r="AH12" s="494" t="s">
        <v>135</v>
      </c>
      <c r="AI12" s="495"/>
      <c r="AJ12" s="495"/>
      <c r="AK12" s="495"/>
      <c r="AL12" s="497"/>
      <c r="AM12" s="446" t="s">
        <v>136</v>
      </c>
      <c r="AN12" s="447"/>
      <c r="AO12" s="447"/>
      <c r="AP12" s="447"/>
      <c r="AQ12" s="447"/>
      <c r="AR12" s="447"/>
      <c r="AS12" s="447"/>
      <c r="AT12" s="448"/>
      <c r="AU12" s="449" t="s">
        <v>137</v>
      </c>
      <c r="AV12" s="450"/>
      <c r="AW12" s="450"/>
      <c r="AX12" s="450"/>
      <c r="AY12" s="451" t="s">
        <v>138</v>
      </c>
      <c r="AZ12" s="452"/>
      <c r="BA12" s="452"/>
      <c r="BB12" s="452"/>
      <c r="BC12" s="452"/>
      <c r="BD12" s="452"/>
      <c r="BE12" s="452"/>
      <c r="BF12" s="452"/>
      <c r="BG12" s="452"/>
      <c r="BH12" s="452"/>
      <c r="BI12" s="452"/>
      <c r="BJ12" s="452"/>
      <c r="BK12" s="452"/>
      <c r="BL12" s="452"/>
      <c r="BM12" s="453"/>
      <c r="BN12" s="417">
        <v>157000</v>
      </c>
      <c r="BO12" s="418"/>
      <c r="BP12" s="418"/>
      <c r="BQ12" s="418"/>
      <c r="BR12" s="418"/>
      <c r="BS12" s="418"/>
      <c r="BT12" s="418"/>
      <c r="BU12" s="419"/>
      <c r="BV12" s="417">
        <v>227135</v>
      </c>
      <c r="BW12" s="418"/>
      <c r="BX12" s="418"/>
      <c r="BY12" s="418"/>
      <c r="BZ12" s="418"/>
      <c r="CA12" s="418"/>
      <c r="CB12" s="418"/>
      <c r="CC12" s="419"/>
      <c r="CD12" s="420" t="s">
        <v>139</v>
      </c>
      <c r="CE12" s="421"/>
      <c r="CF12" s="421"/>
      <c r="CG12" s="421"/>
      <c r="CH12" s="421"/>
      <c r="CI12" s="421"/>
      <c r="CJ12" s="421"/>
      <c r="CK12" s="421"/>
      <c r="CL12" s="421"/>
      <c r="CM12" s="421"/>
      <c r="CN12" s="421"/>
      <c r="CO12" s="421"/>
      <c r="CP12" s="421"/>
      <c r="CQ12" s="421"/>
      <c r="CR12" s="421"/>
      <c r="CS12" s="422"/>
      <c r="CT12" s="457" t="s">
        <v>140</v>
      </c>
      <c r="CU12" s="458"/>
      <c r="CV12" s="458"/>
      <c r="CW12" s="458"/>
      <c r="CX12" s="458"/>
      <c r="CY12" s="458"/>
      <c r="CZ12" s="458"/>
      <c r="DA12" s="459"/>
      <c r="DB12" s="457" t="s">
        <v>140</v>
      </c>
      <c r="DC12" s="458"/>
      <c r="DD12" s="458"/>
      <c r="DE12" s="458"/>
      <c r="DF12" s="458"/>
      <c r="DG12" s="458"/>
      <c r="DH12" s="458"/>
      <c r="DI12" s="459"/>
    </row>
    <row r="13" spans="1:119" ht="18.75" customHeight="1" x14ac:dyDescent="0.15">
      <c r="A13" s="170"/>
      <c r="B13" s="480"/>
      <c r="C13" s="481"/>
      <c r="D13" s="481"/>
      <c r="E13" s="481"/>
      <c r="F13" s="481"/>
      <c r="G13" s="481"/>
      <c r="H13" s="481"/>
      <c r="I13" s="481"/>
      <c r="J13" s="481"/>
      <c r="K13" s="482"/>
      <c r="L13" s="179"/>
      <c r="M13" s="508" t="s">
        <v>141</v>
      </c>
      <c r="N13" s="509"/>
      <c r="O13" s="509"/>
      <c r="P13" s="509"/>
      <c r="Q13" s="510"/>
      <c r="R13" s="501">
        <v>3564</v>
      </c>
      <c r="S13" s="502"/>
      <c r="T13" s="502"/>
      <c r="U13" s="502"/>
      <c r="V13" s="503"/>
      <c r="W13" s="433" t="s">
        <v>142</v>
      </c>
      <c r="X13" s="434"/>
      <c r="Y13" s="434"/>
      <c r="Z13" s="434"/>
      <c r="AA13" s="434"/>
      <c r="AB13" s="424"/>
      <c r="AC13" s="468">
        <v>441</v>
      </c>
      <c r="AD13" s="469"/>
      <c r="AE13" s="469"/>
      <c r="AF13" s="469"/>
      <c r="AG13" s="511"/>
      <c r="AH13" s="468">
        <v>459</v>
      </c>
      <c r="AI13" s="469"/>
      <c r="AJ13" s="469"/>
      <c r="AK13" s="469"/>
      <c r="AL13" s="470"/>
      <c r="AM13" s="446" t="s">
        <v>143</v>
      </c>
      <c r="AN13" s="447"/>
      <c r="AO13" s="447"/>
      <c r="AP13" s="447"/>
      <c r="AQ13" s="447"/>
      <c r="AR13" s="447"/>
      <c r="AS13" s="447"/>
      <c r="AT13" s="448"/>
      <c r="AU13" s="449" t="s">
        <v>144</v>
      </c>
      <c r="AV13" s="450"/>
      <c r="AW13" s="450"/>
      <c r="AX13" s="450"/>
      <c r="AY13" s="451" t="s">
        <v>145</v>
      </c>
      <c r="AZ13" s="452"/>
      <c r="BA13" s="452"/>
      <c r="BB13" s="452"/>
      <c r="BC13" s="452"/>
      <c r="BD13" s="452"/>
      <c r="BE13" s="452"/>
      <c r="BF13" s="452"/>
      <c r="BG13" s="452"/>
      <c r="BH13" s="452"/>
      <c r="BI13" s="452"/>
      <c r="BJ13" s="452"/>
      <c r="BK13" s="452"/>
      <c r="BL13" s="452"/>
      <c r="BM13" s="453"/>
      <c r="BN13" s="417">
        <v>3344</v>
      </c>
      <c r="BO13" s="418"/>
      <c r="BP13" s="418"/>
      <c r="BQ13" s="418"/>
      <c r="BR13" s="418"/>
      <c r="BS13" s="418"/>
      <c r="BT13" s="418"/>
      <c r="BU13" s="419"/>
      <c r="BV13" s="417">
        <v>83866</v>
      </c>
      <c r="BW13" s="418"/>
      <c r="BX13" s="418"/>
      <c r="BY13" s="418"/>
      <c r="BZ13" s="418"/>
      <c r="CA13" s="418"/>
      <c r="CB13" s="418"/>
      <c r="CC13" s="419"/>
      <c r="CD13" s="420" t="s">
        <v>146</v>
      </c>
      <c r="CE13" s="421"/>
      <c r="CF13" s="421"/>
      <c r="CG13" s="421"/>
      <c r="CH13" s="421"/>
      <c r="CI13" s="421"/>
      <c r="CJ13" s="421"/>
      <c r="CK13" s="421"/>
      <c r="CL13" s="421"/>
      <c r="CM13" s="421"/>
      <c r="CN13" s="421"/>
      <c r="CO13" s="421"/>
      <c r="CP13" s="421"/>
      <c r="CQ13" s="421"/>
      <c r="CR13" s="421"/>
      <c r="CS13" s="422"/>
      <c r="CT13" s="414">
        <v>-4.5999999999999996</v>
      </c>
      <c r="CU13" s="415"/>
      <c r="CV13" s="415"/>
      <c r="CW13" s="415"/>
      <c r="CX13" s="415"/>
      <c r="CY13" s="415"/>
      <c r="CZ13" s="415"/>
      <c r="DA13" s="416"/>
      <c r="DB13" s="414">
        <v>-4.2</v>
      </c>
      <c r="DC13" s="415"/>
      <c r="DD13" s="415"/>
      <c r="DE13" s="415"/>
      <c r="DF13" s="415"/>
      <c r="DG13" s="415"/>
      <c r="DH13" s="415"/>
      <c r="DI13" s="416"/>
    </row>
    <row r="14" spans="1:119" ht="18.75" customHeight="1" thickBot="1" x14ac:dyDescent="0.2">
      <c r="A14" s="170"/>
      <c r="B14" s="480"/>
      <c r="C14" s="481"/>
      <c r="D14" s="481"/>
      <c r="E14" s="481"/>
      <c r="F14" s="481"/>
      <c r="G14" s="481"/>
      <c r="H14" s="481"/>
      <c r="I14" s="481"/>
      <c r="J14" s="481"/>
      <c r="K14" s="482"/>
      <c r="L14" s="498" t="s">
        <v>147</v>
      </c>
      <c r="M14" s="499"/>
      <c r="N14" s="499"/>
      <c r="O14" s="499"/>
      <c r="P14" s="499"/>
      <c r="Q14" s="500"/>
      <c r="R14" s="501">
        <v>3690</v>
      </c>
      <c r="S14" s="502"/>
      <c r="T14" s="502"/>
      <c r="U14" s="502"/>
      <c r="V14" s="503"/>
      <c r="W14" s="407"/>
      <c r="X14" s="408"/>
      <c r="Y14" s="408"/>
      <c r="Z14" s="408"/>
      <c r="AA14" s="408"/>
      <c r="AB14" s="397"/>
      <c r="AC14" s="504">
        <v>21.9</v>
      </c>
      <c r="AD14" s="505"/>
      <c r="AE14" s="505"/>
      <c r="AF14" s="505"/>
      <c r="AG14" s="506"/>
      <c r="AH14" s="504">
        <v>22</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148</v>
      </c>
      <c r="CE14" s="513"/>
      <c r="CF14" s="513"/>
      <c r="CG14" s="513"/>
      <c r="CH14" s="513"/>
      <c r="CI14" s="513"/>
      <c r="CJ14" s="513"/>
      <c r="CK14" s="513"/>
      <c r="CL14" s="513"/>
      <c r="CM14" s="513"/>
      <c r="CN14" s="513"/>
      <c r="CO14" s="513"/>
      <c r="CP14" s="513"/>
      <c r="CQ14" s="513"/>
      <c r="CR14" s="513"/>
      <c r="CS14" s="514"/>
      <c r="CT14" s="515" t="s">
        <v>149</v>
      </c>
      <c r="CU14" s="516"/>
      <c r="CV14" s="516"/>
      <c r="CW14" s="516"/>
      <c r="CX14" s="516"/>
      <c r="CY14" s="516"/>
      <c r="CZ14" s="516"/>
      <c r="DA14" s="517"/>
      <c r="DB14" s="515" t="s">
        <v>149</v>
      </c>
      <c r="DC14" s="516"/>
      <c r="DD14" s="516"/>
      <c r="DE14" s="516"/>
      <c r="DF14" s="516"/>
      <c r="DG14" s="516"/>
      <c r="DH14" s="516"/>
      <c r="DI14" s="517"/>
    </row>
    <row r="15" spans="1:119" ht="18.75" customHeight="1" x14ac:dyDescent="0.15">
      <c r="A15" s="170"/>
      <c r="B15" s="480"/>
      <c r="C15" s="481"/>
      <c r="D15" s="481"/>
      <c r="E15" s="481"/>
      <c r="F15" s="481"/>
      <c r="G15" s="481"/>
      <c r="H15" s="481"/>
      <c r="I15" s="481"/>
      <c r="J15" s="481"/>
      <c r="K15" s="482"/>
      <c r="L15" s="179"/>
      <c r="M15" s="508" t="s">
        <v>150</v>
      </c>
      <c r="N15" s="509"/>
      <c r="O15" s="509"/>
      <c r="P15" s="509"/>
      <c r="Q15" s="510"/>
      <c r="R15" s="501">
        <v>3650</v>
      </c>
      <c r="S15" s="502"/>
      <c r="T15" s="502"/>
      <c r="U15" s="502"/>
      <c r="V15" s="503"/>
      <c r="W15" s="433" t="s">
        <v>151</v>
      </c>
      <c r="X15" s="434"/>
      <c r="Y15" s="434"/>
      <c r="Z15" s="434"/>
      <c r="AA15" s="434"/>
      <c r="AB15" s="424"/>
      <c r="AC15" s="468">
        <v>552</v>
      </c>
      <c r="AD15" s="469"/>
      <c r="AE15" s="469"/>
      <c r="AF15" s="469"/>
      <c r="AG15" s="511"/>
      <c r="AH15" s="468">
        <v>653</v>
      </c>
      <c r="AI15" s="469"/>
      <c r="AJ15" s="469"/>
      <c r="AK15" s="469"/>
      <c r="AL15" s="470"/>
      <c r="AM15" s="446"/>
      <c r="AN15" s="447"/>
      <c r="AO15" s="447"/>
      <c r="AP15" s="447"/>
      <c r="AQ15" s="447"/>
      <c r="AR15" s="447"/>
      <c r="AS15" s="447"/>
      <c r="AT15" s="448"/>
      <c r="AU15" s="449"/>
      <c r="AV15" s="450"/>
      <c r="AW15" s="450"/>
      <c r="AX15" s="450"/>
      <c r="AY15" s="377" t="s">
        <v>152</v>
      </c>
      <c r="AZ15" s="378"/>
      <c r="BA15" s="378"/>
      <c r="BB15" s="378"/>
      <c r="BC15" s="378"/>
      <c r="BD15" s="378"/>
      <c r="BE15" s="378"/>
      <c r="BF15" s="378"/>
      <c r="BG15" s="378"/>
      <c r="BH15" s="378"/>
      <c r="BI15" s="378"/>
      <c r="BJ15" s="378"/>
      <c r="BK15" s="378"/>
      <c r="BL15" s="378"/>
      <c r="BM15" s="379"/>
      <c r="BN15" s="380">
        <v>384388</v>
      </c>
      <c r="BO15" s="381"/>
      <c r="BP15" s="381"/>
      <c r="BQ15" s="381"/>
      <c r="BR15" s="381"/>
      <c r="BS15" s="381"/>
      <c r="BT15" s="381"/>
      <c r="BU15" s="382"/>
      <c r="BV15" s="380">
        <v>400994</v>
      </c>
      <c r="BW15" s="381"/>
      <c r="BX15" s="381"/>
      <c r="BY15" s="381"/>
      <c r="BZ15" s="381"/>
      <c r="CA15" s="381"/>
      <c r="CB15" s="381"/>
      <c r="CC15" s="382"/>
      <c r="CD15" s="518" t="s">
        <v>153</v>
      </c>
      <c r="CE15" s="519"/>
      <c r="CF15" s="519"/>
      <c r="CG15" s="519"/>
      <c r="CH15" s="519"/>
      <c r="CI15" s="519"/>
      <c r="CJ15" s="519"/>
      <c r="CK15" s="519"/>
      <c r="CL15" s="519"/>
      <c r="CM15" s="519"/>
      <c r="CN15" s="519"/>
      <c r="CO15" s="519"/>
      <c r="CP15" s="519"/>
      <c r="CQ15" s="519"/>
      <c r="CR15" s="519"/>
      <c r="CS15" s="520"/>
      <c r="CT15" s="180"/>
      <c r="CU15" s="181"/>
      <c r="CV15" s="181"/>
      <c r="CW15" s="181"/>
      <c r="CX15" s="181"/>
      <c r="CY15" s="181"/>
      <c r="CZ15" s="181"/>
      <c r="DA15" s="182"/>
      <c r="DB15" s="180"/>
      <c r="DC15" s="181"/>
      <c r="DD15" s="181"/>
      <c r="DE15" s="181"/>
      <c r="DF15" s="181"/>
      <c r="DG15" s="181"/>
      <c r="DH15" s="181"/>
      <c r="DI15" s="182"/>
    </row>
    <row r="16" spans="1:119" ht="18.75" customHeight="1" x14ac:dyDescent="0.15">
      <c r="A16" s="170"/>
      <c r="B16" s="480"/>
      <c r="C16" s="481"/>
      <c r="D16" s="481"/>
      <c r="E16" s="481"/>
      <c r="F16" s="481"/>
      <c r="G16" s="481"/>
      <c r="H16" s="481"/>
      <c r="I16" s="481"/>
      <c r="J16" s="481"/>
      <c r="K16" s="482"/>
      <c r="L16" s="498" t="s">
        <v>154</v>
      </c>
      <c r="M16" s="521"/>
      <c r="N16" s="521"/>
      <c r="O16" s="521"/>
      <c r="P16" s="521"/>
      <c r="Q16" s="522"/>
      <c r="R16" s="523" t="s">
        <v>155</v>
      </c>
      <c r="S16" s="524"/>
      <c r="T16" s="524"/>
      <c r="U16" s="524"/>
      <c r="V16" s="525"/>
      <c r="W16" s="407"/>
      <c r="X16" s="408"/>
      <c r="Y16" s="408"/>
      <c r="Z16" s="408"/>
      <c r="AA16" s="408"/>
      <c r="AB16" s="397"/>
      <c r="AC16" s="504">
        <v>27.4</v>
      </c>
      <c r="AD16" s="505"/>
      <c r="AE16" s="505"/>
      <c r="AF16" s="505"/>
      <c r="AG16" s="506"/>
      <c r="AH16" s="504">
        <v>31.3</v>
      </c>
      <c r="AI16" s="505"/>
      <c r="AJ16" s="505"/>
      <c r="AK16" s="505"/>
      <c r="AL16" s="507"/>
      <c r="AM16" s="446"/>
      <c r="AN16" s="447"/>
      <c r="AO16" s="447"/>
      <c r="AP16" s="447"/>
      <c r="AQ16" s="447"/>
      <c r="AR16" s="447"/>
      <c r="AS16" s="447"/>
      <c r="AT16" s="448"/>
      <c r="AU16" s="449"/>
      <c r="AV16" s="450"/>
      <c r="AW16" s="450"/>
      <c r="AX16" s="450"/>
      <c r="AY16" s="451" t="s">
        <v>156</v>
      </c>
      <c r="AZ16" s="452"/>
      <c r="BA16" s="452"/>
      <c r="BB16" s="452"/>
      <c r="BC16" s="452"/>
      <c r="BD16" s="452"/>
      <c r="BE16" s="452"/>
      <c r="BF16" s="452"/>
      <c r="BG16" s="452"/>
      <c r="BH16" s="452"/>
      <c r="BI16" s="452"/>
      <c r="BJ16" s="452"/>
      <c r="BK16" s="452"/>
      <c r="BL16" s="452"/>
      <c r="BM16" s="453"/>
      <c r="BN16" s="417">
        <v>1734067</v>
      </c>
      <c r="BO16" s="418"/>
      <c r="BP16" s="418"/>
      <c r="BQ16" s="418"/>
      <c r="BR16" s="418"/>
      <c r="BS16" s="418"/>
      <c r="BT16" s="418"/>
      <c r="BU16" s="419"/>
      <c r="BV16" s="417">
        <v>1581871</v>
      </c>
      <c r="BW16" s="418"/>
      <c r="BX16" s="418"/>
      <c r="BY16" s="418"/>
      <c r="BZ16" s="418"/>
      <c r="CA16" s="418"/>
      <c r="CB16" s="418"/>
      <c r="CC16" s="419"/>
      <c r="CD16" s="183"/>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0"/>
      <c r="B17" s="483"/>
      <c r="C17" s="484"/>
      <c r="D17" s="484"/>
      <c r="E17" s="484"/>
      <c r="F17" s="484"/>
      <c r="G17" s="484"/>
      <c r="H17" s="484"/>
      <c r="I17" s="484"/>
      <c r="J17" s="484"/>
      <c r="K17" s="485"/>
      <c r="L17" s="184"/>
      <c r="M17" s="528" t="s">
        <v>157</v>
      </c>
      <c r="N17" s="529"/>
      <c r="O17" s="529"/>
      <c r="P17" s="529"/>
      <c r="Q17" s="530"/>
      <c r="R17" s="523" t="s">
        <v>158</v>
      </c>
      <c r="S17" s="524"/>
      <c r="T17" s="524"/>
      <c r="U17" s="524"/>
      <c r="V17" s="525"/>
      <c r="W17" s="433" t="s">
        <v>159</v>
      </c>
      <c r="X17" s="434"/>
      <c r="Y17" s="434"/>
      <c r="Z17" s="434"/>
      <c r="AA17" s="434"/>
      <c r="AB17" s="424"/>
      <c r="AC17" s="468">
        <v>1023</v>
      </c>
      <c r="AD17" s="469"/>
      <c r="AE17" s="469"/>
      <c r="AF17" s="469"/>
      <c r="AG17" s="511"/>
      <c r="AH17" s="468">
        <v>975</v>
      </c>
      <c r="AI17" s="469"/>
      <c r="AJ17" s="469"/>
      <c r="AK17" s="469"/>
      <c r="AL17" s="470"/>
      <c r="AM17" s="446"/>
      <c r="AN17" s="447"/>
      <c r="AO17" s="447"/>
      <c r="AP17" s="447"/>
      <c r="AQ17" s="447"/>
      <c r="AR17" s="447"/>
      <c r="AS17" s="447"/>
      <c r="AT17" s="448"/>
      <c r="AU17" s="449"/>
      <c r="AV17" s="450"/>
      <c r="AW17" s="450"/>
      <c r="AX17" s="450"/>
      <c r="AY17" s="451" t="s">
        <v>160</v>
      </c>
      <c r="AZ17" s="452"/>
      <c r="BA17" s="452"/>
      <c r="BB17" s="452"/>
      <c r="BC17" s="452"/>
      <c r="BD17" s="452"/>
      <c r="BE17" s="452"/>
      <c r="BF17" s="452"/>
      <c r="BG17" s="452"/>
      <c r="BH17" s="452"/>
      <c r="BI17" s="452"/>
      <c r="BJ17" s="452"/>
      <c r="BK17" s="452"/>
      <c r="BL17" s="452"/>
      <c r="BM17" s="453"/>
      <c r="BN17" s="417">
        <v>470274</v>
      </c>
      <c r="BO17" s="418"/>
      <c r="BP17" s="418"/>
      <c r="BQ17" s="418"/>
      <c r="BR17" s="418"/>
      <c r="BS17" s="418"/>
      <c r="BT17" s="418"/>
      <c r="BU17" s="419"/>
      <c r="BV17" s="417">
        <v>491942</v>
      </c>
      <c r="BW17" s="418"/>
      <c r="BX17" s="418"/>
      <c r="BY17" s="418"/>
      <c r="BZ17" s="418"/>
      <c r="CA17" s="418"/>
      <c r="CB17" s="418"/>
      <c r="CC17" s="419"/>
      <c r="CD17" s="183"/>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0"/>
      <c r="B18" s="539" t="s">
        <v>161</v>
      </c>
      <c r="C18" s="460"/>
      <c r="D18" s="460"/>
      <c r="E18" s="540"/>
      <c r="F18" s="540"/>
      <c r="G18" s="540"/>
      <c r="H18" s="540"/>
      <c r="I18" s="540"/>
      <c r="J18" s="540"/>
      <c r="K18" s="540"/>
      <c r="L18" s="541">
        <v>38.119999999999997</v>
      </c>
      <c r="M18" s="541"/>
      <c r="N18" s="541"/>
      <c r="O18" s="541"/>
      <c r="P18" s="541"/>
      <c r="Q18" s="541"/>
      <c r="R18" s="542"/>
      <c r="S18" s="542"/>
      <c r="T18" s="542"/>
      <c r="U18" s="542"/>
      <c r="V18" s="543"/>
      <c r="W18" s="435"/>
      <c r="X18" s="436"/>
      <c r="Y18" s="436"/>
      <c r="Z18" s="436"/>
      <c r="AA18" s="436"/>
      <c r="AB18" s="427"/>
      <c r="AC18" s="544">
        <v>50.7</v>
      </c>
      <c r="AD18" s="545"/>
      <c r="AE18" s="545"/>
      <c r="AF18" s="545"/>
      <c r="AG18" s="546"/>
      <c r="AH18" s="544">
        <v>46.7</v>
      </c>
      <c r="AI18" s="545"/>
      <c r="AJ18" s="545"/>
      <c r="AK18" s="545"/>
      <c r="AL18" s="547"/>
      <c r="AM18" s="446"/>
      <c r="AN18" s="447"/>
      <c r="AO18" s="447"/>
      <c r="AP18" s="447"/>
      <c r="AQ18" s="447"/>
      <c r="AR18" s="447"/>
      <c r="AS18" s="447"/>
      <c r="AT18" s="448"/>
      <c r="AU18" s="449"/>
      <c r="AV18" s="450"/>
      <c r="AW18" s="450"/>
      <c r="AX18" s="450"/>
      <c r="AY18" s="451" t="s">
        <v>162</v>
      </c>
      <c r="AZ18" s="452"/>
      <c r="BA18" s="452"/>
      <c r="BB18" s="452"/>
      <c r="BC18" s="452"/>
      <c r="BD18" s="452"/>
      <c r="BE18" s="452"/>
      <c r="BF18" s="452"/>
      <c r="BG18" s="452"/>
      <c r="BH18" s="452"/>
      <c r="BI18" s="452"/>
      <c r="BJ18" s="452"/>
      <c r="BK18" s="452"/>
      <c r="BL18" s="452"/>
      <c r="BM18" s="453"/>
      <c r="BN18" s="417">
        <v>1168070</v>
      </c>
      <c r="BO18" s="418"/>
      <c r="BP18" s="418"/>
      <c r="BQ18" s="418"/>
      <c r="BR18" s="418"/>
      <c r="BS18" s="418"/>
      <c r="BT18" s="418"/>
      <c r="BU18" s="419"/>
      <c r="BV18" s="417">
        <v>1170554</v>
      </c>
      <c r="BW18" s="418"/>
      <c r="BX18" s="418"/>
      <c r="BY18" s="418"/>
      <c r="BZ18" s="418"/>
      <c r="CA18" s="418"/>
      <c r="CB18" s="418"/>
      <c r="CC18" s="419"/>
      <c r="CD18" s="183"/>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0"/>
      <c r="B19" s="539" t="s">
        <v>163</v>
      </c>
      <c r="C19" s="460"/>
      <c r="D19" s="460"/>
      <c r="E19" s="540"/>
      <c r="F19" s="540"/>
      <c r="G19" s="540"/>
      <c r="H19" s="540"/>
      <c r="I19" s="540"/>
      <c r="J19" s="540"/>
      <c r="K19" s="540"/>
      <c r="L19" s="548">
        <v>93</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164</v>
      </c>
      <c r="AZ19" s="452"/>
      <c r="BA19" s="452"/>
      <c r="BB19" s="452"/>
      <c r="BC19" s="452"/>
      <c r="BD19" s="452"/>
      <c r="BE19" s="452"/>
      <c r="BF19" s="452"/>
      <c r="BG19" s="452"/>
      <c r="BH19" s="452"/>
      <c r="BI19" s="452"/>
      <c r="BJ19" s="452"/>
      <c r="BK19" s="452"/>
      <c r="BL19" s="452"/>
      <c r="BM19" s="453"/>
      <c r="BN19" s="417">
        <v>2697134</v>
      </c>
      <c r="BO19" s="418"/>
      <c r="BP19" s="418"/>
      <c r="BQ19" s="418"/>
      <c r="BR19" s="418"/>
      <c r="BS19" s="418"/>
      <c r="BT19" s="418"/>
      <c r="BU19" s="419"/>
      <c r="BV19" s="417">
        <v>2473034</v>
      </c>
      <c r="BW19" s="418"/>
      <c r="BX19" s="418"/>
      <c r="BY19" s="418"/>
      <c r="BZ19" s="418"/>
      <c r="CA19" s="418"/>
      <c r="CB19" s="418"/>
      <c r="CC19" s="419"/>
      <c r="CD19" s="183"/>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0"/>
      <c r="B20" s="539" t="s">
        <v>165</v>
      </c>
      <c r="C20" s="460"/>
      <c r="D20" s="460"/>
      <c r="E20" s="540"/>
      <c r="F20" s="540"/>
      <c r="G20" s="540"/>
      <c r="H20" s="540"/>
      <c r="I20" s="540"/>
      <c r="J20" s="540"/>
      <c r="K20" s="540"/>
      <c r="L20" s="548">
        <v>1160</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3"/>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0"/>
      <c r="B21" s="557" t="s">
        <v>166</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3"/>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0"/>
      <c r="B22" s="587" t="s">
        <v>167</v>
      </c>
      <c r="C22" s="561"/>
      <c r="D22" s="562"/>
      <c r="E22" s="429" t="s">
        <v>1</v>
      </c>
      <c r="F22" s="434"/>
      <c r="G22" s="434"/>
      <c r="H22" s="434"/>
      <c r="I22" s="434"/>
      <c r="J22" s="434"/>
      <c r="K22" s="424"/>
      <c r="L22" s="429" t="s">
        <v>168</v>
      </c>
      <c r="M22" s="434"/>
      <c r="N22" s="434"/>
      <c r="O22" s="434"/>
      <c r="P22" s="424"/>
      <c r="Q22" s="592" t="s">
        <v>169</v>
      </c>
      <c r="R22" s="593"/>
      <c r="S22" s="593"/>
      <c r="T22" s="593"/>
      <c r="U22" s="593"/>
      <c r="V22" s="594"/>
      <c r="W22" s="560" t="s">
        <v>170</v>
      </c>
      <c r="X22" s="561"/>
      <c r="Y22" s="562"/>
      <c r="Z22" s="429" t="s">
        <v>1</v>
      </c>
      <c r="AA22" s="434"/>
      <c r="AB22" s="434"/>
      <c r="AC22" s="434"/>
      <c r="AD22" s="434"/>
      <c r="AE22" s="434"/>
      <c r="AF22" s="434"/>
      <c r="AG22" s="424"/>
      <c r="AH22" s="598" t="s">
        <v>171</v>
      </c>
      <c r="AI22" s="434"/>
      <c r="AJ22" s="434"/>
      <c r="AK22" s="434"/>
      <c r="AL22" s="424"/>
      <c r="AM22" s="598" t="s">
        <v>172</v>
      </c>
      <c r="AN22" s="599"/>
      <c r="AO22" s="599"/>
      <c r="AP22" s="599"/>
      <c r="AQ22" s="599"/>
      <c r="AR22" s="600"/>
      <c r="AS22" s="592" t="s">
        <v>169</v>
      </c>
      <c r="AT22" s="593"/>
      <c r="AU22" s="593"/>
      <c r="AV22" s="593"/>
      <c r="AW22" s="593"/>
      <c r="AX22" s="604"/>
      <c r="AY22" s="377" t="s">
        <v>173</v>
      </c>
      <c r="AZ22" s="378"/>
      <c r="BA22" s="378"/>
      <c r="BB22" s="378"/>
      <c r="BC22" s="378"/>
      <c r="BD22" s="378"/>
      <c r="BE22" s="378"/>
      <c r="BF22" s="378"/>
      <c r="BG22" s="378"/>
      <c r="BH22" s="378"/>
      <c r="BI22" s="378"/>
      <c r="BJ22" s="378"/>
      <c r="BK22" s="378"/>
      <c r="BL22" s="378"/>
      <c r="BM22" s="379"/>
      <c r="BN22" s="380">
        <v>799163</v>
      </c>
      <c r="BO22" s="381"/>
      <c r="BP22" s="381"/>
      <c r="BQ22" s="381"/>
      <c r="BR22" s="381"/>
      <c r="BS22" s="381"/>
      <c r="BT22" s="381"/>
      <c r="BU22" s="382"/>
      <c r="BV22" s="380">
        <v>915816</v>
      </c>
      <c r="BW22" s="381"/>
      <c r="BX22" s="381"/>
      <c r="BY22" s="381"/>
      <c r="BZ22" s="381"/>
      <c r="CA22" s="381"/>
      <c r="CB22" s="381"/>
      <c r="CC22" s="382"/>
      <c r="CD22" s="183"/>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0"/>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174</v>
      </c>
      <c r="AZ23" s="452"/>
      <c r="BA23" s="452"/>
      <c r="BB23" s="452"/>
      <c r="BC23" s="452"/>
      <c r="BD23" s="452"/>
      <c r="BE23" s="452"/>
      <c r="BF23" s="452"/>
      <c r="BG23" s="452"/>
      <c r="BH23" s="452"/>
      <c r="BI23" s="452"/>
      <c r="BJ23" s="452"/>
      <c r="BK23" s="452"/>
      <c r="BL23" s="452"/>
      <c r="BM23" s="453"/>
      <c r="BN23" s="417">
        <v>404763</v>
      </c>
      <c r="BO23" s="418"/>
      <c r="BP23" s="418"/>
      <c r="BQ23" s="418"/>
      <c r="BR23" s="418"/>
      <c r="BS23" s="418"/>
      <c r="BT23" s="418"/>
      <c r="BU23" s="419"/>
      <c r="BV23" s="417">
        <v>445646</v>
      </c>
      <c r="BW23" s="418"/>
      <c r="BX23" s="418"/>
      <c r="BY23" s="418"/>
      <c r="BZ23" s="418"/>
      <c r="CA23" s="418"/>
      <c r="CB23" s="418"/>
      <c r="CC23" s="419"/>
      <c r="CD23" s="183"/>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0"/>
      <c r="B24" s="588"/>
      <c r="C24" s="564"/>
      <c r="D24" s="565"/>
      <c r="E24" s="467" t="s">
        <v>175</v>
      </c>
      <c r="F24" s="447"/>
      <c r="G24" s="447"/>
      <c r="H24" s="447"/>
      <c r="I24" s="447"/>
      <c r="J24" s="447"/>
      <c r="K24" s="448"/>
      <c r="L24" s="468">
        <v>1</v>
      </c>
      <c r="M24" s="469"/>
      <c r="N24" s="469"/>
      <c r="O24" s="469"/>
      <c r="P24" s="511"/>
      <c r="Q24" s="468">
        <v>6230</v>
      </c>
      <c r="R24" s="469"/>
      <c r="S24" s="469"/>
      <c r="T24" s="469"/>
      <c r="U24" s="469"/>
      <c r="V24" s="511"/>
      <c r="W24" s="563"/>
      <c r="X24" s="564"/>
      <c r="Y24" s="565"/>
      <c r="Z24" s="467" t="s">
        <v>176</v>
      </c>
      <c r="AA24" s="447"/>
      <c r="AB24" s="447"/>
      <c r="AC24" s="447"/>
      <c r="AD24" s="447"/>
      <c r="AE24" s="447"/>
      <c r="AF24" s="447"/>
      <c r="AG24" s="448"/>
      <c r="AH24" s="468">
        <v>46</v>
      </c>
      <c r="AI24" s="469"/>
      <c r="AJ24" s="469"/>
      <c r="AK24" s="469"/>
      <c r="AL24" s="511"/>
      <c r="AM24" s="468">
        <v>123924</v>
      </c>
      <c r="AN24" s="469"/>
      <c r="AO24" s="469"/>
      <c r="AP24" s="469"/>
      <c r="AQ24" s="469"/>
      <c r="AR24" s="511"/>
      <c r="AS24" s="468">
        <v>2694</v>
      </c>
      <c r="AT24" s="469"/>
      <c r="AU24" s="469"/>
      <c r="AV24" s="469"/>
      <c r="AW24" s="469"/>
      <c r="AX24" s="470"/>
      <c r="AY24" s="533" t="s">
        <v>177</v>
      </c>
      <c r="AZ24" s="534"/>
      <c r="BA24" s="534"/>
      <c r="BB24" s="534"/>
      <c r="BC24" s="534"/>
      <c r="BD24" s="534"/>
      <c r="BE24" s="534"/>
      <c r="BF24" s="534"/>
      <c r="BG24" s="534"/>
      <c r="BH24" s="534"/>
      <c r="BI24" s="534"/>
      <c r="BJ24" s="534"/>
      <c r="BK24" s="534"/>
      <c r="BL24" s="534"/>
      <c r="BM24" s="535"/>
      <c r="BN24" s="417">
        <v>490089</v>
      </c>
      <c r="BO24" s="418"/>
      <c r="BP24" s="418"/>
      <c r="BQ24" s="418"/>
      <c r="BR24" s="418"/>
      <c r="BS24" s="418"/>
      <c r="BT24" s="418"/>
      <c r="BU24" s="419"/>
      <c r="BV24" s="417">
        <v>557587</v>
      </c>
      <c r="BW24" s="418"/>
      <c r="BX24" s="418"/>
      <c r="BY24" s="418"/>
      <c r="BZ24" s="418"/>
      <c r="CA24" s="418"/>
      <c r="CB24" s="418"/>
      <c r="CC24" s="419"/>
      <c r="CD24" s="183"/>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0"/>
      <c r="B25" s="588"/>
      <c r="C25" s="564"/>
      <c r="D25" s="565"/>
      <c r="E25" s="467" t="s">
        <v>178</v>
      </c>
      <c r="F25" s="447"/>
      <c r="G25" s="447"/>
      <c r="H25" s="447"/>
      <c r="I25" s="447"/>
      <c r="J25" s="447"/>
      <c r="K25" s="448"/>
      <c r="L25" s="468">
        <v>1</v>
      </c>
      <c r="M25" s="469"/>
      <c r="N25" s="469"/>
      <c r="O25" s="469"/>
      <c r="P25" s="511"/>
      <c r="Q25" s="468">
        <v>5555</v>
      </c>
      <c r="R25" s="469"/>
      <c r="S25" s="469"/>
      <c r="T25" s="469"/>
      <c r="U25" s="469"/>
      <c r="V25" s="511"/>
      <c r="W25" s="563"/>
      <c r="X25" s="564"/>
      <c r="Y25" s="565"/>
      <c r="Z25" s="467" t="s">
        <v>179</v>
      </c>
      <c r="AA25" s="447"/>
      <c r="AB25" s="447"/>
      <c r="AC25" s="447"/>
      <c r="AD25" s="447"/>
      <c r="AE25" s="447"/>
      <c r="AF25" s="447"/>
      <c r="AG25" s="448"/>
      <c r="AH25" s="468" t="s">
        <v>149</v>
      </c>
      <c r="AI25" s="469"/>
      <c r="AJ25" s="469"/>
      <c r="AK25" s="469"/>
      <c r="AL25" s="511"/>
      <c r="AM25" s="468" t="s">
        <v>149</v>
      </c>
      <c r="AN25" s="469"/>
      <c r="AO25" s="469"/>
      <c r="AP25" s="469"/>
      <c r="AQ25" s="469"/>
      <c r="AR25" s="511"/>
      <c r="AS25" s="468" t="s">
        <v>140</v>
      </c>
      <c r="AT25" s="469"/>
      <c r="AU25" s="469"/>
      <c r="AV25" s="469"/>
      <c r="AW25" s="469"/>
      <c r="AX25" s="470"/>
      <c r="AY25" s="377" t="s">
        <v>180</v>
      </c>
      <c r="AZ25" s="378"/>
      <c r="BA25" s="378"/>
      <c r="BB25" s="378"/>
      <c r="BC25" s="378"/>
      <c r="BD25" s="378"/>
      <c r="BE25" s="378"/>
      <c r="BF25" s="378"/>
      <c r="BG25" s="378"/>
      <c r="BH25" s="378"/>
      <c r="BI25" s="378"/>
      <c r="BJ25" s="378"/>
      <c r="BK25" s="378"/>
      <c r="BL25" s="378"/>
      <c r="BM25" s="379"/>
      <c r="BN25" s="380" t="s">
        <v>181</v>
      </c>
      <c r="BO25" s="381"/>
      <c r="BP25" s="381"/>
      <c r="BQ25" s="381"/>
      <c r="BR25" s="381"/>
      <c r="BS25" s="381"/>
      <c r="BT25" s="381"/>
      <c r="BU25" s="382"/>
      <c r="BV25" s="380">
        <v>23700</v>
      </c>
      <c r="BW25" s="381"/>
      <c r="BX25" s="381"/>
      <c r="BY25" s="381"/>
      <c r="BZ25" s="381"/>
      <c r="CA25" s="381"/>
      <c r="CB25" s="381"/>
      <c r="CC25" s="382"/>
      <c r="CD25" s="183"/>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0"/>
      <c r="B26" s="588"/>
      <c r="C26" s="564"/>
      <c r="D26" s="565"/>
      <c r="E26" s="467" t="s">
        <v>182</v>
      </c>
      <c r="F26" s="447"/>
      <c r="G26" s="447"/>
      <c r="H26" s="447"/>
      <c r="I26" s="447"/>
      <c r="J26" s="447"/>
      <c r="K26" s="448"/>
      <c r="L26" s="468">
        <v>1</v>
      </c>
      <c r="M26" s="469"/>
      <c r="N26" s="469"/>
      <c r="O26" s="469"/>
      <c r="P26" s="511"/>
      <c r="Q26" s="468">
        <v>4790</v>
      </c>
      <c r="R26" s="469"/>
      <c r="S26" s="469"/>
      <c r="T26" s="469"/>
      <c r="U26" s="469"/>
      <c r="V26" s="511"/>
      <c r="W26" s="563"/>
      <c r="X26" s="564"/>
      <c r="Y26" s="565"/>
      <c r="Z26" s="467" t="s">
        <v>183</v>
      </c>
      <c r="AA26" s="569"/>
      <c r="AB26" s="569"/>
      <c r="AC26" s="569"/>
      <c r="AD26" s="569"/>
      <c r="AE26" s="569"/>
      <c r="AF26" s="569"/>
      <c r="AG26" s="570"/>
      <c r="AH26" s="468" t="s">
        <v>149</v>
      </c>
      <c r="AI26" s="469"/>
      <c r="AJ26" s="469"/>
      <c r="AK26" s="469"/>
      <c r="AL26" s="511"/>
      <c r="AM26" s="468" t="s">
        <v>149</v>
      </c>
      <c r="AN26" s="469"/>
      <c r="AO26" s="469"/>
      <c r="AP26" s="469"/>
      <c r="AQ26" s="469"/>
      <c r="AR26" s="511"/>
      <c r="AS26" s="468" t="s">
        <v>149</v>
      </c>
      <c r="AT26" s="469"/>
      <c r="AU26" s="469"/>
      <c r="AV26" s="469"/>
      <c r="AW26" s="469"/>
      <c r="AX26" s="470"/>
      <c r="AY26" s="420" t="s">
        <v>184</v>
      </c>
      <c r="AZ26" s="421"/>
      <c r="BA26" s="421"/>
      <c r="BB26" s="421"/>
      <c r="BC26" s="421"/>
      <c r="BD26" s="421"/>
      <c r="BE26" s="421"/>
      <c r="BF26" s="421"/>
      <c r="BG26" s="421"/>
      <c r="BH26" s="421"/>
      <c r="BI26" s="421"/>
      <c r="BJ26" s="421"/>
      <c r="BK26" s="421"/>
      <c r="BL26" s="421"/>
      <c r="BM26" s="422"/>
      <c r="BN26" s="417" t="s">
        <v>149</v>
      </c>
      <c r="BO26" s="418"/>
      <c r="BP26" s="418"/>
      <c r="BQ26" s="418"/>
      <c r="BR26" s="418"/>
      <c r="BS26" s="418"/>
      <c r="BT26" s="418"/>
      <c r="BU26" s="419"/>
      <c r="BV26" s="417" t="s">
        <v>149</v>
      </c>
      <c r="BW26" s="418"/>
      <c r="BX26" s="418"/>
      <c r="BY26" s="418"/>
      <c r="BZ26" s="418"/>
      <c r="CA26" s="418"/>
      <c r="CB26" s="418"/>
      <c r="CC26" s="419"/>
      <c r="CD26" s="183"/>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0"/>
      <c r="B27" s="588"/>
      <c r="C27" s="564"/>
      <c r="D27" s="565"/>
      <c r="E27" s="467" t="s">
        <v>185</v>
      </c>
      <c r="F27" s="447"/>
      <c r="G27" s="447"/>
      <c r="H27" s="447"/>
      <c r="I27" s="447"/>
      <c r="J27" s="447"/>
      <c r="K27" s="448"/>
      <c r="L27" s="468">
        <v>1</v>
      </c>
      <c r="M27" s="469"/>
      <c r="N27" s="469"/>
      <c r="O27" s="469"/>
      <c r="P27" s="511"/>
      <c r="Q27" s="468">
        <v>2470</v>
      </c>
      <c r="R27" s="469"/>
      <c r="S27" s="469"/>
      <c r="T27" s="469"/>
      <c r="U27" s="469"/>
      <c r="V27" s="511"/>
      <c r="W27" s="563"/>
      <c r="X27" s="564"/>
      <c r="Y27" s="565"/>
      <c r="Z27" s="467" t="s">
        <v>186</v>
      </c>
      <c r="AA27" s="447"/>
      <c r="AB27" s="447"/>
      <c r="AC27" s="447"/>
      <c r="AD27" s="447"/>
      <c r="AE27" s="447"/>
      <c r="AF27" s="447"/>
      <c r="AG27" s="448"/>
      <c r="AH27" s="468" t="s">
        <v>181</v>
      </c>
      <c r="AI27" s="469"/>
      <c r="AJ27" s="469"/>
      <c r="AK27" s="469"/>
      <c r="AL27" s="511"/>
      <c r="AM27" s="468" t="s">
        <v>149</v>
      </c>
      <c r="AN27" s="469"/>
      <c r="AO27" s="469"/>
      <c r="AP27" s="469"/>
      <c r="AQ27" s="469"/>
      <c r="AR27" s="511"/>
      <c r="AS27" s="468" t="s">
        <v>149</v>
      </c>
      <c r="AT27" s="469"/>
      <c r="AU27" s="469"/>
      <c r="AV27" s="469"/>
      <c r="AW27" s="469"/>
      <c r="AX27" s="470"/>
      <c r="AY27" s="512" t="s">
        <v>187</v>
      </c>
      <c r="AZ27" s="513"/>
      <c r="BA27" s="513"/>
      <c r="BB27" s="513"/>
      <c r="BC27" s="513"/>
      <c r="BD27" s="513"/>
      <c r="BE27" s="513"/>
      <c r="BF27" s="513"/>
      <c r="BG27" s="513"/>
      <c r="BH27" s="513"/>
      <c r="BI27" s="513"/>
      <c r="BJ27" s="513"/>
      <c r="BK27" s="513"/>
      <c r="BL27" s="513"/>
      <c r="BM27" s="514"/>
      <c r="BN27" s="536" t="s">
        <v>149</v>
      </c>
      <c r="BO27" s="537"/>
      <c r="BP27" s="537"/>
      <c r="BQ27" s="537"/>
      <c r="BR27" s="537"/>
      <c r="BS27" s="537"/>
      <c r="BT27" s="537"/>
      <c r="BU27" s="538"/>
      <c r="BV27" s="536" t="s">
        <v>149</v>
      </c>
      <c r="BW27" s="537"/>
      <c r="BX27" s="537"/>
      <c r="BY27" s="537"/>
      <c r="BZ27" s="537"/>
      <c r="CA27" s="537"/>
      <c r="CB27" s="537"/>
      <c r="CC27" s="538"/>
      <c r="CD27" s="185"/>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0"/>
      <c r="B28" s="588"/>
      <c r="C28" s="564"/>
      <c r="D28" s="565"/>
      <c r="E28" s="467" t="s">
        <v>188</v>
      </c>
      <c r="F28" s="447"/>
      <c r="G28" s="447"/>
      <c r="H28" s="447"/>
      <c r="I28" s="447"/>
      <c r="J28" s="447"/>
      <c r="K28" s="448"/>
      <c r="L28" s="468">
        <v>1</v>
      </c>
      <c r="M28" s="469"/>
      <c r="N28" s="469"/>
      <c r="O28" s="469"/>
      <c r="P28" s="511"/>
      <c r="Q28" s="468">
        <v>1770</v>
      </c>
      <c r="R28" s="469"/>
      <c r="S28" s="469"/>
      <c r="T28" s="469"/>
      <c r="U28" s="469"/>
      <c r="V28" s="511"/>
      <c r="W28" s="563"/>
      <c r="X28" s="564"/>
      <c r="Y28" s="565"/>
      <c r="Z28" s="467" t="s">
        <v>189</v>
      </c>
      <c r="AA28" s="447"/>
      <c r="AB28" s="447"/>
      <c r="AC28" s="447"/>
      <c r="AD28" s="447"/>
      <c r="AE28" s="447"/>
      <c r="AF28" s="447"/>
      <c r="AG28" s="448"/>
      <c r="AH28" s="468" t="s">
        <v>149</v>
      </c>
      <c r="AI28" s="469"/>
      <c r="AJ28" s="469"/>
      <c r="AK28" s="469"/>
      <c r="AL28" s="511"/>
      <c r="AM28" s="468" t="s">
        <v>149</v>
      </c>
      <c r="AN28" s="469"/>
      <c r="AO28" s="469"/>
      <c r="AP28" s="469"/>
      <c r="AQ28" s="469"/>
      <c r="AR28" s="511"/>
      <c r="AS28" s="468" t="s">
        <v>181</v>
      </c>
      <c r="AT28" s="469"/>
      <c r="AU28" s="469"/>
      <c r="AV28" s="469"/>
      <c r="AW28" s="469"/>
      <c r="AX28" s="470"/>
      <c r="AY28" s="571" t="s">
        <v>190</v>
      </c>
      <c r="AZ28" s="572"/>
      <c r="BA28" s="572"/>
      <c r="BB28" s="573"/>
      <c r="BC28" s="377" t="s">
        <v>48</v>
      </c>
      <c r="BD28" s="378"/>
      <c r="BE28" s="378"/>
      <c r="BF28" s="378"/>
      <c r="BG28" s="378"/>
      <c r="BH28" s="378"/>
      <c r="BI28" s="378"/>
      <c r="BJ28" s="378"/>
      <c r="BK28" s="378"/>
      <c r="BL28" s="378"/>
      <c r="BM28" s="379"/>
      <c r="BN28" s="380">
        <v>2834502</v>
      </c>
      <c r="BO28" s="381"/>
      <c r="BP28" s="381"/>
      <c r="BQ28" s="381"/>
      <c r="BR28" s="381"/>
      <c r="BS28" s="381"/>
      <c r="BT28" s="381"/>
      <c r="BU28" s="382"/>
      <c r="BV28" s="380">
        <v>2987320</v>
      </c>
      <c r="BW28" s="381"/>
      <c r="BX28" s="381"/>
      <c r="BY28" s="381"/>
      <c r="BZ28" s="381"/>
      <c r="CA28" s="381"/>
      <c r="CB28" s="381"/>
      <c r="CC28" s="382"/>
      <c r="CD28" s="183"/>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0"/>
      <c r="B29" s="588"/>
      <c r="C29" s="564"/>
      <c r="D29" s="565"/>
      <c r="E29" s="467" t="s">
        <v>191</v>
      </c>
      <c r="F29" s="447"/>
      <c r="G29" s="447"/>
      <c r="H29" s="447"/>
      <c r="I29" s="447"/>
      <c r="J29" s="447"/>
      <c r="K29" s="448"/>
      <c r="L29" s="468">
        <v>8</v>
      </c>
      <c r="M29" s="469"/>
      <c r="N29" s="469"/>
      <c r="O29" s="469"/>
      <c r="P29" s="511"/>
      <c r="Q29" s="468">
        <v>1420</v>
      </c>
      <c r="R29" s="469"/>
      <c r="S29" s="469"/>
      <c r="T29" s="469"/>
      <c r="U29" s="469"/>
      <c r="V29" s="511"/>
      <c r="W29" s="566"/>
      <c r="X29" s="567"/>
      <c r="Y29" s="568"/>
      <c r="Z29" s="467" t="s">
        <v>192</v>
      </c>
      <c r="AA29" s="447"/>
      <c r="AB29" s="447"/>
      <c r="AC29" s="447"/>
      <c r="AD29" s="447"/>
      <c r="AE29" s="447"/>
      <c r="AF29" s="447"/>
      <c r="AG29" s="448"/>
      <c r="AH29" s="468">
        <v>46</v>
      </c>
      <c r="AI29" s="469"/>
      <c r="AJ29" s="469"/>
      <c r="AK29" s="469"/>
      <c r="AL29" s="511"/>
      <c r="AM29" s="468">
        <v>123924</v>
      </c>
      <c r="AN29" s="469"/>
      <c r="AO29" s="469"/>
      <c r="AP29" s="469"/>
      <c r="AQ29" s="469"/>
      <c r="AR29" s="511"/>
      <c r="AS29" s="468">
        <v>2694</v>
      </c>
      <c r="AT29" s="469"/>
      <c r="AU29" s="469"/>
      <c r="AV29" s="469"/>
      <c r="AW29" s="469"/>
      <c r="AX29" s="470"/>
      <c r="AY29" s="574"/>
      <c r="AZ29" s="575"/>
      <c r="BA29" s="575"/>
      <c r="BB29" s="576"/>
      <c r="BC29" s="451" t="s">
        <v>193</v>
      </c>
      <c r="BD29" s="452"/>
      <c r="BE29" s="452"/>
      <c r="BF29" s="452"/>
      <c r="BG29" s="452"/>
      <c r="BH29" s="452"/>
      <c r="BI29" s="452"/>
      <c r="BJ29" s="452"/>
      <c r="BK29" s="452"/>
      <c r="BL29" s="452"/>
      <c r="BM29" s="453"/>
      <c r="BN29" s="417">
        <v>915135</v>
      </c>
      <c r="BO29" s="418"/>
      <c r="BP29" s="418"/>
      <c r="BQ29" s="418"/>
      <c r="BR29" s="418"/>
      <c r="BS29" s="418"/>
      <c r="BT29" s="418"/>
      <c r="BU29" s="419"/>
      <c r="BV29" s="417">
        <v>914456</v>
      </c>
      <c r="BW29" s="418"/>
      <c r="BX29" s="418"/>
      <c r="BY29" s="418"/>
      <c r="BZ29" s="418"/>
      <c r="CA29" s="418"/>
      <c r="CB29" s="418"/>
      <c r="CC29" s="419"/>
      <c r="CD29" s="185"/>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0"/>
      <c r="B30" s="589"/>
      <c r="C30" s="590"/>
      <c r="D30" s="591"/>
      <c r="E30" s="471"/>
      <c r="F30" s="472"/>
      <c r="G30" s="472"/>
      <c r="H30" s="472"/>
      <c r="I30" s="472"/>
      <c r="J30" s="472"/>
      <c r="K30" s="473"/>
      <c r="L30" s="581"/>
      <c r="M30" s="582"/>
      <c r="N30" s="582"/>
      <c r="O30" s="582"/>
      <c r="P30" s="583"/>
      <c r="Q30" s="581"/>
      <c r="R30" s="582"/>
      <c r="S30" s="582"/>
      <c r="T30" s="582"/>
      <c r="U30" s="582"/>
      <c r="V30" s="583"/>
      <c r="W30" s="584" t="s">
        <v>194</v>
      </c>
      <c r="X30" s="585"/>
      <c r="Y30" s="585"/>
      <c r="Z30" s="585"/>
      <c r="AA30" s="585"/>
      <c r="AB30" s="585"/>
      <c r="AC30" s="585"/>
      <c r="AD30" s="585"/>
      <c r="AE30" s="585"/>
      <c r="AF30" s="585"/>
      <c r="AG30" s="586"/>
      <c r="AH30" s="544">
        <v>94.8</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3787933</v>
      </c>
      <c r="BO30" s="537"/>
      <c r="BP30" s="537"/>
      <c r="BQ30" s="537"/>
      <c r="BR30" s="537"/>
      <c r="BS30" s="537"/>
      <c r="BT30" s="537"/>
      <c r="BU30" s="538"/>
      <c r="BV30" s="536">
        <v>3476255</v>
      </c>
      <c r="BW30" s="537"/>
      <c r="BX30" s="537"/>
      <c r="BY30" s="537"/>
      <c r="BZ30" s="537"/>
      <c r="CA30" s="537"/>
      <c r="CB30" s="537"/>
      <c r="CC30" s="538"/>
      <c r="CD30" s="186"/>
      <c r="CE30" s="187"/>
      <c r="CF30" s="187"/>
      <c r="CG30" s="187"/>
      <c r="CH30" s="187"/>
      <c r="CI30" s="187"/>
      <c r="CJ30" s="187"/>
      <c r="CK30" s="187"/>
      <c r="CL30" s="187"/>
      <c r="CM30" s="187"/>
      <c r="CN30" s="187"/>
      <c r="CO30" s="187"/>
      <c r="CP30" s="187"/>
      <c r="CQ30" s="187"/>
      <c r="CR30" s="187"/>
      <c r="CS30" s="188"/>
      <c r="CT30" s="189"/>
      <c r="CU30" s="190"/>
      <c r="CV30" s="190"/>
      <c r="CW30" s="190"/>
      <c r="CX30" s="190"/>
      <c r="CY30" s="190"/>
      <c r="CZ30" s="190"/>
      <c r="DA30" s="191"/>
      <c r="DB30" s="189"/>
      <c r="DC30" s="190"/>
      <c r="DD30" s="190"/>
      <c r="DE30" s="190"/>
      <c r="DF30" s="190"/>
      <c r="DG30" s="190"/>
      <c r="DH30" s="190"/>
      <c r="DI30" s="191"/>
    </row>
    <row r="31" spans="1:113" ht="13.5" customHeight="1" x14ac:dyDescent="0.15">
      <c r="A31" s="170"/>
      <c r="B31" s="192"/>
      <c r="DI31" s="193"/>
    </row>
    <row r="32" spans="1:113" ht="13.5" customHeight="1" x14ac:dyDescent="0.15">
      <c r="A32" s="170"/>
      <c r="B32" s="194"/>
      <c r="C32" s="580" t="s">
        <v>195</v>
      </c>
      <c r="D32" s="580"/>
      <c r="E32" s="580"/>
      <c r="F32" s="580"/>
      <c r="G32" s="580"/>
      <c r="H32" s="580"/>
      <c r="I32" s="580"/>
      <c r="J32" s="580"/>
      <c r="K32" s="580"/>
      <c r="L32" s="580"/>
      <c r="M32" s="580"/>
      <c r="N32" s="580"/>
      <c r="O32" s="580"/>
      <c r="P32" s="580"/>
      <c r="Q32" s="580"/>
      <c r="R32" s="580"/>
      <c r="S32" s="580"/>
      <c r="U32" s="421" t="s">
        <v>196</v>
      </c>
      <c r="V32" s="421"/>
      <c r="W32" s="421"/>
      <c r="X32" s="421"/>
      <c r="Y32" s="421"/>
      <c r="Z32" s="421"/>
      <c r="AA32" s="421"/>
      <c r="AB32" s="421"/>
      <c r="AC32" s="421"/>
      <c r="AD32" s="421"/>
      <c r="AE32" s="421"/>
      <c r="AF32" s="421"/>
      <c r="AG32" s="421"/>
      <c r="AH32" s="421"/>
      <c r="AI32" s="421"/>
      <c r="AJ32" s="421"/>
      <c r="AK32" s="421"/>
      <c r="AM32" s="421" t="s">
        <v>197</v>
      </c>
      <c r="AN32" s="421"/>
      <c r="AO32" s="421"/>
      <c r="AP32" s="421"/>
      <c r="AQ32" s="421"/>
      <c r="AR32" s="421"/>
      <c r="AS32" s="421"/>
      <c r="AT32" s="421"/>
      <c r="AU32" s="421"/>
      <c r="AV32" s="421"/>
      <c r="AW32" s="421"/>
      <c r="AX32" s="421"/>
      <c r="AY32" s="421"/>
      <c r="AZ32" s="421"/>
      <c r="BA32" s="421"/>
      <c r="BB32" s="421"/>
      <c r="BC32" s="421"/>
      <c r="BE32" s="421" t="s">
        <v>198</v>
      </c>
      <c r="BF32" s="421"/>
      <c r="BG32" s="421"/>
      <c r="BH32" s="421"/>
      <c r="BI32" s="421"/>
      <c r="BJ32" s="421"/>
      <c r="BK32" s="421"/>
      <c r="BL32" s="421"/>
      <c r="BM32" s="421"/>
      <c r="BN32" s="421"/>
      <c r="BO32" s="421"/>
      <c r="BP32" s="421"/>
      <c r="BQ32" s="421"/>
      <c r="BR32" s="421"/>
      <c r="BS32" s="421"/>
      <c r="BT32" s="421"/>
      <c r="BU32" s="421"/>
      <c r="BW32" s="421" t="s">
        <v>199</v>
      </c>
      <c r="BX32" s="421"/>
      <c r="BY32" s="421"/>
      <c r="BZ32" s="421"/>
      <c r="CA32" s="421"/>
      <c r="CB32" s="421"/>
      <c r="CC32" s="421"/>
      <c r="CD32" s="421"/>
      <c r="CE32" s="421"/>
      <c r="CF32" s="421"/>
      <c r="CG32" s="421"/>
      <c r="CH32" s="421"/>
      <c r="CI32" s="421"/>
      <c r="CJ32" s="421"/>
      <c r="CK32" s="421"/>
      <c r="CL32" s="421"/>
      <c r="CM32" s="421"/>
      <c r="CO32" s="421" t="s">
        <v>200</v>
      </c>
      <c r="CP32" s="421"/>
      <c r="CQ32" s="421"/>
      <c r="CR32" s="421"/>
      <c r="CS32" s="421"/>
      <c r="CT32" s="421"/>
      <c r="CU32" s="421"/>
      <c r="CV32" s="421"/>
      <c r="CW32" s="421"/>
      <c r="CX32" s="421"/>
      <c r="CY32" s="421"/>
      <c r="CZ32" s="421"/>
      <c r="DA32" s="421"/>
      <c r="DB32" s="421"/>
      <c r="DC32" s="421"/>
      <c r="DD32" s="421"/>
      <c r="DE32" s="421"/>
      <c r="DI32" s="193"/>
    </row>
    <row r="33" spans="1:113" ht="13.5" customHeight="1" x14ac:dyDescent="0.15">
      <c r="A33" s="170"/>
      <c r="B33" s="194"/>
      <c r="C33" s="441" t="s">
        <v>201</v>
      </c>
      <c r="D33" s="441"/>
      <c r="E33" s="406" t="s">
        <v>202</v>
      </c>
      <c r="F33" s="406"/>
      <c r="G33" s="406"/>
      <c r="H33" s="406"/>
      <c r="I33" s="406"/>
      <c r="J33" s="406"/>
      <c r="K33" s="406"/>
      <c r="L33" s="406"/>
      <c r="M33" s="406"/>
      <c r="N33" s="406"/>
      <c r="O33" s="406"/>
      <c r="P33" s="406"/>
      <c r="Q33" s="406"/>
      <c r="R33" s="406"/>
      <c r="S33" s="406"/>
      <c r="T33" s="195"/>
      <c r="U33" s="441" t="s">
        <v>201</v>
      </c>
      <c r="V33" s="441"/>
      <c r="W33" s="406" t="s">
        <v>202</v>
      </c>
      <c r="X33" s="406"/>
      <c r="Y33" s="406"/>
      <c r="Z33" s="406"/>
      <c r="AA33" s="406"/>
      <c r="AB33" s="406"/>
      <c r="AC33" s="406"/>
      <c r="AD33" s="406"/>
      <c r="AE33" s="406"/>
      <c r="AF33" s="406"/>
      <c r="AG33" s="406"/>
      <c r="AH33" s="406"/>
      <c r="AI33" s="406"/>
      <c r="AJ33" s="406"/>
      <c r="AK33" s="406"/>
      <c r="AL33" s="195"/>
      <c r="AM33" s="441" t="s">
        <v>201</v>
      </c>
      <c r="AN33" s="441"/>
      <c r="AO33" s="406" t="s">
        <v>203</v>
      </c>
      <c r="AP33" s="406"/>
      <c r="AQ33" s="406"/>
      <c r="AR33" s="406"/>
      <c r="AS33" s="406"/>
      <c r="AT33" s="406"/>
      <c r="AU33" s="406"/>
      <c r="AV33" s="406"/>
      <c r="AW33" s="406"/>
      <c r="AX33" s="406"/>
      <c r="AY33" s="406"/>
      <c r="AZ33" s="406"/>
      <c r="BA33" s="406"/>
      <c r="BB33" s="406"/>
      <c r="BC33" s="406"/>
      <c r="BD33" s="196"/>
      <c r="BE33" s="406" t="s">
        <v>204</v>
      </c>
      <c r="BF33" s="406"/>
      <c r="BG33" s="406" t="s">
        <v>205</v>
      </c>
      <c r="BH33" s="406"/>
      <c r="BI33" s="406"/>
      <c r="BJ33" s="406"/>
      <c r="BK33" s="406"/>
      <c r="BL33" s="406"/>
      <c r="BM33" s="406"/>
      <c r="BN33" s="406"/>
      <c r="BO33" s="406"/>
      <c r="BP33" s="406"/>
      <c r="BQ33" s="406"/>
      <c r="BR33" s="406"/>
      <c r="BS33" s="406"/>
      <c r="BT33" s="406"/>
      <c r="BU33" s="406"/>
      <c r="BV33" s="196"/>
      <c r="BW33" s="441" t="s">
        <v>204</v>
      </c>
      <c r="BX33" s="441"/>
      <c r="BY33" s="406" t="s">
        <v>206</v>
      </c>
      <c r="BZ33" s="406"/>
      <c r="CA33" s="406"/>
      <c r="CB33" s="406"/>
      <c r="CC33" s="406"/>
      <c r="CD33" s="406"/>
      <c r="CE33" s="406"/>
      <c r="CF33" s="406"/>
      <c r="CG33" s="406"/>
      <c r="CH33" s="406"/>
      <c r="CI33" s="406"/>
      <c r="CJ33" s="406"/>
      <c r="CK33" s="406"/>
      <c r="CL33" s="406"/>
      <c r="CM33" s="406"/>
      <c r="CN33" s="195"/>
      <c r="CO33" s="441" t="s">
        <v>201</v>
      </c>
      <c r="CP33" s="441"/>
      <c r="CQ33" s="406" t="s">
        <v>207</v>
      </c>
      <c r="CR33" s="406"/>
      <c r="CS33" s="406"/>
      <c r="CT33" s="406"/>
      <c r="CU33" s="406"/>
      <c r="CV33" s="406"/>
      <c r="CW33" s="406"/>
      <c r="CX33" s="406"/>
      <c r="CY33" s="406"/>
      <c r="CZ33" s="406"/>
      <c r="DA33" s="406"/>
      <c r="DB33" s="406"/>
      <c r="DC33" s="406"/>
      <c r="DD33" s="406"/>
      <c r="DE33" s="406"/>
      <c r="DF33" s="195"/>
      <c r="DG33" s="606" t="s">
        <v>208</v>
      </c>
      <c r="DH33" s="606"/>
      <c r="DI33" s="197"/>
    </row>
    <row r="34" spans="1:113" ht="32.25" customHeight="1" x14ac:dyDescent="0.15">
      <c r="A34" s="170"/>
      <c r="B34" s="194"/>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0"/>
      <c r="U34" s="607">
        <f>IF(W34="","",MAX(C34:D43)+1)</f>
        <v>2</v>
      </c>
      <c r="V34" s="607"/>
      <c r="W34" s="608" t="str">
        <f>IF('各会計、関係団体の財政状況及び健全化判断比率'!B28="","",'各会計、関係団体の財政状況及び健全化判断比率'!B28)</f>
        <v>下條村国民健康保険特別会計</v>
      </c>
      <c r="X34" s="608"/>
      <c r="Y34" s="608"/>
      <c r="Z34" s="608"/>
      <c r="AA34" s="608"/>
      <c r="AB34" s="608"/>
      <c r="AC34" s="608"/>
      <c r="AD34" s="608"/>
      <c r="AE34" s="608"/>
      <c r="AF34" s="608"/>
      <c r="AG34" s="608"/>
      <c r="AH34" s="608"/>
      <c r="AI34" s="608"/>
      <c r="AJ34" s="608"/>
      <c r="AK34" s="608"/>
      <c r="AL34" s="170"/>
      <c r="AM34" s="607" t="str">
        <f>IF(AO34="","",MAX(C34:D43,U34:V43)+1)</f>
        <v/>
      </c>
      <c r="AN34" s="607"/>
      <c r="AO34" s="608"/>
      <c r="AP34" s="608"/>
      <c r="AQ34" s="608"/>
      <c r="AR34" s="608"/>
      <c r="AS34" s="608"/>
      <c r="AT34" s="608"/>
      <c r="AU34" s="608"/>
      <c r="AV34" s="608"/>
      <c r="AW34" s="608"/>
      <c r="AX34" s="608"/>
      <c r="AY34" s="608"/>
      <c r="AZ34" s="608"/>
      <c r="BA34" s="608"/>
      <c r="BB34" s="608"/>
      <c r="BC34" s="608"/>
      <c r="BD34" s="170"/>
      <c r="BE34" s="607">
        <f>IF(BG34="","",MAX(C34:D43,U34:V43,AM34:AN43)+1)</f>
        <v>5</v>
      </c>
      <c r="BF34" s="607"/>
      <c r="BG34" s="608" t="str">
        <f>IF('各会計、関係団体の財政状況及び健全化判断比率'!B31="","",'各会計、関係団体の財政状況及び健全化判断比率'!B31)</f>
        <v>下條村営水道特別会計</v>
      </c>
      <c r="BH34" s="608"/>
      <c r="BI34" s="608"/>
      <c r="BJ34" s="608"/>
      <c r="BK34" s="608"/>
      <c r="BL34" s="608"/>
      <c r="BM34" s="608"/>
      <c r="BN34" s="608"/>
      <c r="BO34" s="608"/>
      <c r="BP34" s="608"/>
      <c r="BQ34" s="608"/>
      <c r="BR34" s="608"/>
      <c r="BS34" s="608"/>
      <c r="BT34" s="608"/>
      <c r="BU34" s="608"/>
      <c r="BV34" s="170"/>
      <c r="BW34" s="607">
        <f>IF(BY34="","",MAX(C34:D43,U34:V43,AM34:AN43,BE34:BF43)+1)</f>
        <v>6</v>
      </c>
      <c r="BX34" s="607"/>
      <c r="BY34" s="608" t="str">
        <f>IF('各会計、関係団体の財政状況及び健全化判断比率'!B68="","",'各会計、関係団体の財政状況及び健全化判断比率'!B68)</f>
        <v>南信州広域連合（一般会計）</v>
      </c>
      <c r="BZ34" s="608"/>
      <c r="CA34" s="608"/>
      <c r="CB34" s="608"/>
      <c r="CC34" s="608"/>
      <c r="CD34" s="608"/>
      <c r="CE34" s="608"/>
      <c r="CF34" s="608"/>
      <c r="CG34" s="608"/>
      <c r="CH34" s="608"/>
      <c r="CI34" s="608"/>
      <c r="CJ34" s="608"/>
      <c r="CK34" s="608"/>
      <c r="CL34" s="608"/>
      <c r="CM34" s="608"/>
      <c r="CN34" s="170"/>
      <c r="CO34" s="607">
        <f>IF(CQ34="","",MAX(C34:D43,U34:V43,AM34:AN43,BE34:BF43,BW34:BX43)+1)</f>
        <v>16</v>
      </c>
      <c r="CP34" s="607"/>
      <c r="CQ34" s="608" t="str">
        <f>IF('各会計、関係団体の財政状況及び健全化判断比率'!BS7="","",'各会計、関係団体の財政状況及び健全化判断比率'!BS7)</f>
        <v>株式会社　そばの城</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7"/>
    </row>
    <row r="35" spans="1:113" ht="32.25" customHeight="1" x14ac:dyDescent="0.15">
      <c r="A35" s="170"/>
      <c r="B35" s="194"/>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0"/>
      <c r="U35" s="607">
        <f>IF(W35="","",U34+1)</f>
        <v>3</v>
      </c>
      <c r="V35" s="607"/>
      <c r="W35" s="608" t="str">
        <f>IF('各会計、関係団体の財政状況及び健全化判断比率'!B29="","",'各会計、関係団体の財政状況及び健全化判断比率'!B29)</f>
        <v>下條村介護保険特別会計</v>
      </c>
      <c r="X35" s="608"/>
      <c r="Y35" s="608"/>
      <c r="Z35" s="608"/>
      <c r="AA35" s="608"/>
      <c r="AB35" s="608"/>
      <c r="AC35" s="608"/>
      <c r="AD35" s="608"/>
      <c r="AE35" s="608"/>
      <c r="AF35" s="608"/>
      <c r="AG35" s="608"/>
      <c r="AH35" s="608"/>
      <c r="AI35" s="608"/>
      <c r="AJ35" s="608"/>
      <c r="AK35" s="608"/>
      <c r="AL35" s="170"/>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0"/>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0"/>
      <c r="BW35" s="607">
        <f t="shared" ref="BW35:BW43" si="2">IF(BY35="","",BW34+1)</f>
        <v>7</v>
      </c>
      <c r="BX35" s="607"/>
      <c r="BY35" s="608" t="str">
        <f>IF('各会計、関係団体の財政状況及び健全化判断比率'!B69="","",'各会計、関係団体の財政状況及び健全化判断比率'!B69)</f>
        <v>南信州広域連合（南信州広域振興基金特別会計）</v>
      </c>
      <c r="BZ35" s="608"/>
      <c r="CA35" s="608"/>
      <c r="CB35" s="608"/>
      <c r="CC35" s="608"/>
      <c r="CD35" s="608"/>
      <c r="CE35" s="608"/>
      <c r="CF35" s="608"/>
      <c r="CG35" s="608"/>
      <c r="CH35" s="608"/>
      <c r="CI35" s="608"/>
      <c r="CJ35" s="608"/>
      <c r="CK35" s="608"/>
      <c r="CL35" s="608"/>
      <c r="CM35" s="608"/>
      <c r="CN35" s="170"/>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7"/>
    </row>
    <row r="36" spans="1:113" ht="32.25" customHeight="1" x14ac:dyDescent="0.15">
      <c r="A36" s="170"/>
      <c r="B36" s="194"/>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0"/>
      <c r="U36" s="607">
        <f t="shared" ref="U36:U43" si="4">IF(W36="","",U35+1)</f>
        <v>4</v>
      </c>
      <c r="V36" s="607"/>
      <c r="W36" s="608" t="str">
        <f>IF('各会計、関係団体の財政状況及び健全化判断比率'!B30="","",'各会計、関係団体の財政状況及び健全化判断比率'!B30)</f>
        <v>下條村後期高齢者医療特別会計</v>
      </c>
      <c r="X36" s="608"/>
      <c r="Y36" s="608"/>
      <c r="Z36" s="608"/>
      <c r="AA36" s="608"/>
      <c r="AB36" s="608"/>
      <c r="AC36" s="608"/>
      <c r="AD36" s="608"/>
      <c r="AE36" s="608"/>
      <c r="AF36" s="608"/>
      <c r="AG36" s="608"/>
      <c r="AH36" s="608"/>
      <c r="AI36" s="608"/>
      <c r="AJ36" s="608"/>
      <c r="AK36" s="608"/>
      <c r="AL36" s="170"/>
      <c r="AM36" s="607" t="str">
        <f t="shared" si="0"/>
        <v/>
      </c>
      <c r="AN36" s="607"/>
      <c r="AO36" s="608"/>
      <c r="AP36" s="608"/>
      <c r="AQ36" s="608"/>
      <c r="AR36" s="608"/>
      <c r="AS36" s="608"/>
      <c r="AT36" s="608"/>
      <c r="AU36" s="608"/>
      <c r="AV36" s="608"/>
      <c r="AW36" s="608"/>
      <c r="AX36" s="608"/>
      <c r="AY36" s="608"/>
      <c r="AZ36" s="608"/>
      <c r="BA36" s="608"/>
      <c r="BB36" s="608"/>
      <c r="BC36" s="608"/>
      <c r="BD36" s="170"/>
      <c r="BE36" s="607" t="str">
        <f t="shared" si="1"/>
        <v/>
      </c>
      <c r="BF36" s="607"/>
      <c r="BG36" s="608"/>
      <c r="BH36" s="608"/>
      <c r="BI36" s="608"/>
      <c r="BJ36" s="608"/>
      <c r="BK36" s="608"/>
      <c r="BL36" s="608"/>
      <c r="BM36" s="608"/>
      <c r="BN36" s="608"/>
      <c r="BO36" s="608"/>
      <c r="BP36" s="608"/>
      <c r="BQ36" s="608"/>
      <c r="BR36" s="608"/>
      <c r="BS36" s="608"/>
      <c r="BT36" s="608"/>
      <c r="BU36" s="608"/>
      <c r="BV36" s="170"/>
      <c r="BW36" s="607">
        <f t="shared" si="2"/>
        <v>8</v>
      </c>
      <c r="BX36" s="607"/>
      <c r="BY36" s="608" t="str">
        <f>IF('各会計、関係団体の財政状況及び健全化判断比率'!B70="","",'各会計、関係団体の財政状況及び健全化判断比率'!B70)</f>
        <v>南信州広域連合（飯田広域消防特別会計）</v>
      </c>
      <c r="BZ36" s="608"/>
      <c r="CA36" s="608"/>
      <c r="CB36" s="608"/>
      <c r="CC36" s="608"/>
      <c r="CD36" s="608"/>
      <c r="CE36" s="608"/>
      <c r="CF36" s="608"/>
      <c r="CG36" s="608"/>
      <c r="CH36" s="608"/>
      <c r="CI36" s="608"/>
      <c r="CJ36" s="608"/>
      <c r="CK36" s="608"/>
      <c r="CL36" s="608"/>
      <c r="CM36" s="608"/>
      <c r="CN36" s="170"/>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7"/>
    </row>
    <row r="37" spans="1:113" ht="32.25" customHeight="1" x14ac:dyDescent="0.15">
      <c r="A37" s="170"/>
      <c r="B37" s="194"/>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0"/>
      <c r="U37" s="607" t="str">
        <f t="shared" si="4"/>
        <v/>
      </c>
      <c r="V37" s="607"/>
      <c r="W37" s="608"/>
      <c r="X37" s="608"/>
      <c r="Y37" s="608"/>
      <c r="Z37" s="608"/>
      <c r="AA37" s="608"/>
      <c r="AB37" s="608"/>
      <c r="AC37" s="608"/>
      <c r="AD37" s="608"/>
      <c r="AE37" s="608"/>
      <c r="AF37" s="608"/>
      <c r="AG37" s="608"/>
      <c r="AH37" s="608"/>
      <c r="AI37" s="608"/>
      <c r="AJ37" s="608"/>
      <c r="AK37" s="608"/>
      <c r="AL37" s="170"/>
      <c r="AM37" s="607" t="str">
        <f t="shared" si="0"/>
        <v/>
      </c>
      <c r="AN37" s="607"/>
      <c r="AO37" s="608"/>
      <c r="AP37" s="608"/>
      <c r="AQ37" s="608"/>
      <c r="AR37" s="608"/>
      <c r="AS37" s="608"/>
      <c r="AT37" s="608"/>
      <c r="AU37" s="608"/>
      <c r="AV37" s="608"/>
      <c r="AW37" s="608"/>
      <c r="AX37" s="608"/>
      <c r="AY37" s="608"/>
      <c r="AZ37" s="608"/>
      <c r="BA37" s="608"/>
      <c r="BB37" s="608"/>
      <c r="BC37" s="608"/>
      <c r="BD37" s="170"/>
      <c r="BE37" s="607" t="str">
        <f t="shared" si="1"/>
        <v/>
      </c>
      <c r="BF37" s="607"/>
      <c r="BG37" s="608"/>
      <c r="BH37" s="608"/>
      <c r="BI37" s="608"/>
      <c r="BJ37" s="608"/>
      <c r="BK37" s="608"/>
      <c r="BL37" s="608"/>
      <c r="BM37" s="608"/>
      <c r="BN37" s="608"/>
      <c r="BO37" s="608"/>
      <c r="BP37" s="608"/>
      <c r="BQ37" s="608"/>
      <c r="BR37" s="608"/>
      <c r="BS37" s="608"/>
      <c r="BT37" s="608"/>
      <c r="BU37" s="608"/>
      <c r="BV37" s="170"/>
      <c r="BW37" s="607">
        <f t="shared" si="2"/>
        <v>9</v>
      </c>
      <c r="BX37" s="607"/>
      <c r="BY37" s="608" t="str">
        <f>IF('各会計、関係団体の財政状況及び健全化判断比率'!B71="","",'各会計、関係団体の財政状況及び健全化判断比率'!B71)</f>
        <v>南信州広域連合（稲葉クリーンセンター特別会計）</v>
      </c>
      <c r="BZ37" s="608"/>
      <c r="CA37" s="608"/>
      <c r="CB37" s="608"/>
      <c r="CC37" s="608"/>
      <c r="CD37" s="608"/>
      <c r="CE37" s="608"/>
      <c r="CF37" s="608"/>
      <c r="CG37" s="608"/>
      <c r="CH37" s="608"/>
      <c r="CI37" s="608"/>
      <c r="CJ37" s="608"/>
      <c r="CK37" s="608"/>
      <c r="CL37" s="608"/>
      <c r="CM37" s="608"/>
      <c r="CN37" s="170"/>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7"/>
    </row>
    <row r="38" spans="1:113" ht="32.25" customHeight="1" x14ac:dyDescent="0.15">
      <c r="A38" s="170"/>
      <c r="B38" s="194"/>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0"/>
      <c r="U38" s="607" t="str">
        <f t="shared" si="4"/>
        <v/>
      </c>
      <c r="V38" s="607"/>
      <c r="W38" s="608"/>
      <c r="X38" s="608"/>
      <c r="Y38" s="608"/>
      <c r="Z38" s="608"/>
      <c r="AA38" s="608"/>
      <c r="AB38" s="608"/>
      <c r="AC38" s="608"/>
      <c r="AD38" s="608"/>
      <c r="AE38" s="608"/>
      <c r="AF38" s="608"/>
      <c r="AG38" s="608"/>
      <c r="AH38" s="608"/>
      <c r="AI38" s="608"/>
      <c r="AJ38" s="608"/>
      <c r="AK38" s="608"/>
      <c r="AL38" s="170"/>
      <c r="AM38" s="607" t="str">
        <f t="shared" si="0"/>
        <v/>
      </c>
      <c r="AN38" s="607"/>
      <c r="AO38" s="608"/>
      <c r="AP38" s="608"/>
      <c r="AQ38" s="608"/>
      <c r="AR38" s="608"/>
      <c r="AS38" s="608"/>
      <c r="AT38" s="608"/>
      <c r="AU38" s="608"/>
      <c r="AV38" s="608"/>
      <c r="AW38" s="608"/>
      <c r="AX38" s="608"/>
      <c r="AY38" s="608"/>
      <c r="AZ38" s="608"/>
      <c r="BA38" s="608"/>
      <c r="BB38" s="608"/>
      <c r="BC38" s="608"/>
      <c r="BD38" s="170"/>
      <c r="BE38" s="607" t="str">
        <f t="shared" si="1"/>
        <v/>
      </c>
      <c r="BF38" s="607"/>
      <c r="BG38" s="608"/>
      <c r="BH38" s="608"/>
      <c r="BI38" s="608"/>
      <c r="BJ38" s="608"/>
      <c r="BK38" s="608"/>
      <c r="BL38" s="608"/>
      <c r="BM38" s="608"/>
      <c r="BN38" s="608"/>
      <c r="BO38" s="608"/>
      <c r="BP38" s="608"/>
      <c r="BQ38" s="608"/>
      <c r="BR38" s="608"/>
      <c r="BS38" s="608"/>
      <c r="BT38" s="608"/>
      <c r="BU38" s="608"/>
      <c r="BV38" s="170"/>
      <c r="BW38" s="607">
        <f t="shared" si="2"/>
        <v>10</v>
      </c>
      <c r="BX38" s="607"/>
      <c r="BY38" s="608" t="str">
        <f>IF('各会計、関係団体の財政状況及び健全化判断比率'!B72="","",'各会計、関係団体の財政状況及び健全化判断比率'!B72)</f>
        <v>長野県市町村自治振興組合（一般会計）</v>
      </c>
      <c r="BZ38" s="608"/>
      <c r="CA38" s="608"/>
      <c r="CB38" s="608"/>
      <c r="CC38" s="608"/>
      <c r="CD38" s="608"/>
      <c r="CE38" s="608"/>
      <c r="CF38" s="608"/>
      <c r="CG38" s="608"/>
      <c r="CH38" s="608"/>
      <c r="CI38" s="608"/>
      <c r="CJ38" s="608"/>
      <c r="CK38" s="608"/>
      <c r="CL38" s="608"/>
      <c r="CM38" s="608"/>
      <c r="CN38" s="170"/>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7"/>
    </row>
    <row r="39" spans="1:113" ht="32.25" customHeight="1" x14ac:dyDescent="0.15">
      <c r="A39" s="170"/>
      <c r="B39" s="194"/>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0"/>
      <c r="U39" s="607" t="str">
        <f t="shared" si="4"/>
        <v/>
      </c>
      <c r="V39" s="607"/>
      <c r="W39" s="608"/>
      <c r="X39" s="608"/>
      <c r="Y39" s="608"/>
      <c r="Z39" s="608"/>
      <c r="AA39" s="608"/>
      <c r="AB39" s="608"/>
      <c r="AC39" s="608"/>
      <c r="AD39" s="608"/>
      <c r="AE39" s="608"/>
      <c r="AF39" s="608"/>
      <c r="AG39" s="608"/>
      <c r="AH39" s="608"/>
      <c r="AI39" s="608"/>
      <c r="AJ39" s="608"/>
      <c r="AK39" s="608"/>
      <c r="AL39" s="170"/>
      <c r="AM39" s="607" t="str">
        <f t="shared" si="0"/>
        <v/>
      </c>
      <c r="AN39" s="607"/>
      <c r="AO39" s="608"/>
      <c r="AP39" s="608"/>
      <c r="AQ39" s="608"/>
      <c r="AR39" s="608"/>
      <c r="AS39" s="608"/>
      <c r="AT39" s="608"/>
      <c r="AU39" s="608"/>
      <c r="AV39" s="608"/>
      <c r="AW39" s="608"/>
      <c r="AX39" s="608"/>
      <c r="AY39" s="608"/>
      <c r="AZ39" s="608"/>
      <c r="BA39" s="608"/>
      <c r="BB39" s="608"/>
      <c r="BC39" s="608"/>
      <c r="BD39" s="170"/>
      <c r="BE39" s="607" t="str">
        <f t="shared" si="1"/>
        <v/>
      </c>
      <c r="BF39" s="607"/>
      <c r="BG39" s="608"/>
      <c r="BH39" s="608"/>
      <c r="BI39" s="608"/>
      <c r="BJ39" s="608"/>
      <c r="BK39" s="608"/>
      <c r="BL39" s="608"/>
      <c r="BM39" s="608"/>
      <c r="BN39" s="608"/>
      <c r="BO39" s="608"/>
      <c r="BP39" s="608"/>
      <c r="BQ39" s="608"/>
      <c r="BR39" s="608"/>
      <c r="BS39" s="608"/>
      <c r="BT39" s="608"/>
      <c r="BU39" s="608"/>
      <c r="BV39" s="170"/>
      <c r="BW39" s="607">
        <f t="shared" si="2"/>
        <v>11</v>
      </c>
      <c r="BX39" s="607"/>
      <c r="BY39" s="608" t="str">
        <f>IF('各会計、関係団体の財政状況及び健全化判断比率'!B73="","",'各会計、関係団体の財政状況及び健全化判断比率'!B73)</f>
        <v>長野県地方税滞納整理機構（一般会計）</v>
      </c>
      <c r="BZ39" s="608"/>
      <c r="CA39" s="608"/>
      <c r="CB39" s="608"/>
      <c r="CC39" s="608"/>
      <c r="CD39" s="608"/>
      <c r="CE39" s="608"/>
      <c r="CF39" s="608"/>
      <c r="CG39" s="608"/>
      <c r="CH39" s="608"/>
      <c r="CI39" s="608"/>
      <c r="CJ39" s="608"/>
      <c r="CK39" s="608"/>
      <c r="CL39" s="608"/>
      <c r="CM39" s="608"/>
      <c r="CN39" s="170"/>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7"/>
    </row>
    <row r="40" spans="1:113" ht="32.25" customHeight="1" x14ac:dyDescent="0.15">
      <c r="A40" s="170"/>
      <c r="B40" s="194"/>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0"/>
      <c r="U40" s="607" t="str">
        <f t="shared" si="4"/>
        <v/>
      </c>
      <c r="V40" s="607"/>
      <c r="W40" s="608"/>
      <c r="X40" s="608"/>
      <c r="Y40" s="608"/>
      <c r="Z40" s="608"/>
      <c r="AA40" s="608"/>
      <c r="AB40" s="608"/>
      <c r="AC40" s="608"/>
      <c r="AD40" s="608"/>
      <c r="AE40" s="608"/>
      <c r="AF40" s="608"/>
      <c r="AG40" s="608"/>
      <c r="AH40" s="608"/>
      <c r="AI40" s="608"/>
      <c r="AJ40" s="608"/>
      <c r="AK40" s="608"/>
      <c r="AL40" s="170"/>
      <c r="AM40" s="607" t="str">
        <f t="shared" si="0"/>
        <v/>
      </c>
      <c r="AN40" s="607"/>
      <c r="AO40" s="608"/>
      <c r="AP40" s="608"/>
      <c r="AQ40" s="608"/>
      <c r="AR40" s="608"/>
      <c r="AS40" s="608"/>
      <c r="AT40" s="608"/>
      <c r="AU40" s="608"/>
      <c r="AV40" s="608"/>
      <c r="AW40" s="608"/>
      <c r="AX40" s="608"/>
      <c r="AY40" s="608"/>
      <c r="AZ40" s="608"/>
      <c r="BA40" s="608"/>
      <c r="BB40" s="608"/>
      <c r="BC40" s="608"/>
      <c r="BD40" s="170"/>
      <c r="BE40" s="607" t="str">
        <f t="shared" si="1"/>
        <v/>
      </c>
      <c r="BF40" s="607"/>
      <c r="BG40" s="608"/>
      <c r="BH40" s="608"/>
      <c r="BI40" s="608"/>
      <c r="BJ40" s="608"/>
      <c r="BK40" s="608"/>
      <c r="BL40" s="608"/>
      <c r="BM40" s="608"/>
      <c r="BN40" s="608"/>
      <c r="BO40" s="608"/>
      <c r="BP40" s="608"/>
      <c r="BQ40" s="608"/>
      <c r="BR40" s="608"/>
      <c r="BS40" s="608"/>
      <c r="BT40" s="608"/>
      <c r="BU40" s="608"/>
      <c r="BV40" s="170"/>
      <c r="BW40" s="607">
        <f t="shared" si="2"/>
        <v>12</v>
      </c>
      <c r="BX40" s="607"/>
      <c r="BY40" s="608" t="str">
        <f>IF('各会計、関係団体の財政状況及び健全化判断比率'!B74="","",'各会計、関係団体の財政状況及び健全化判断比率'!B74)</f>
        <v>長野県市町村総合事務組合（一般会計）</v>
      </c>
      <c r="BZ40" s="608"/>
      <c r="CA40" s="608"/>
      <c r="CB40" s="608"/>
      <c r="CC40" s="608"/>
      <c r="CD40" s="608"/>
      <c r="CE40" s="608"/>
      <c r="CF40" s="608"/>
      <c r="CG40" s="608"/>
      <c r="CH40" s="608"/>
      <c r="CI40" s="608"/>
      <c r="CJ40" s="608"/>
      <c r="CK40" s="608"/>
      <c r="CL40" s="608"/>
      <c r="CM40" s="608"/>
      <c r="CN40" s="170"/>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7"/>
    </row>
    <row r="41" spans="1:113" ht="32.25" customHeight="1" x14ac:dyDescent="0.15">
      <c r="A41" s="170"/>
      <c r="B41" s="194"/>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0"/>
      <c r="U41" s="607" t="str">
        <f t="shared" si="4"/>
        <v/>
      </c>
      <c r="V41" s="607"/>
      <c r="W41" s="608"/>
      <c r="X41" s="608"/>
      <c r="Y41" s="608"/>
      <c r="Z41" s="608"/>
      <c r="AA41" s="608"/>
      <c r="AB41" s="608"/>
      <c r="AC41" s="608"/>
      <c r="AD41" s="608"/>
      <c r="AE41" s="608"/>
      <c r="AF41" s="608"/>
      <c r="AG41" s="608"/>
      <c r="AH41" s="608"/>
      <c r="AI41" s="608"/>
      <c r="AJ41" s="608"/>
      <c r="AK41" s="608"/>
      <c r="AL41" s="170"/>
      <c r="AM41" s="607" t="str">
        <f t="shared" si="0"/>
        <v/>
      </c>
      <c r="AN41" s="607"/>
      <c r="AO41" s="608"/>
      <c r="AP41" s="608"/>
      <c r="AQ41" s="608"/>
      <c r="AR41" s="608"/>
      <c r="AS41" s="608"/>
      <c r="AT41" s="608"/>
      <c r="AU41" s="608"/>
      <c r="AV41" s="608"/>
      <c r="AW41" s="608"/>
      <c r="AX41" s="608"/>
      <c r="AY41" s="608"/>
      <c r="AZ41" s="608"/>
      <c r="BA41" s="608"/>
      <c r="BB41" s="608"/>
      <c r="BC41" s="608"/>
      <c r="BD41" s="170"/>
      <c r="BE41" s="607" t="str">
        <f t="shared" si="1"/>
        <v/>
      </c>
      <c r="BF41" s="607"/>
      <c r="BG41" s="608"/>
      <c r="BH41" s="608"/>
      <c r="BI41" s="608"/>
      <c r="BJ41" s="608"/>
      <c r="BK41" s="608"/>
      <c r="BL41" s="608"/>
      <c r="BM41" s="608"/>
      <c r="BN41" s="608"/>
      <c r="BO41" s="608"/>
      <c r="BP41" s="608"/>
      <c r="BQ41" s="608"/>
      <c r="BR41" s="608"/>
      <c r="BS41" s="608"/>
      <c r="BT41" s="608"/>
      <c r="BU41" s="608"/>
      <c r="BV41" s="170"/>
      <c r="BW41" s="607">
        <f t="shared" si="2"/>
        <v>13</v>
      </c>
      <c r="BX41" s="607"/>
      <c r="BY41" s="608" t="str">
        <f>IF('各会計、関係団体の財政状況及び健全化判断比率'!B75="","",'各会計、関係団体の財政状況及び健全化判断比率'!B75)</f>
        <v>長野県市町村総合事務組合（非常勤職員公務災害補償特別会計）</v>
      </c>
      <c r="BZ41" s="608"/>
      <c r="CA41" s="608"/>
      <c r="CB41" s="608"/>
      <c r="CC41" s="608"/>
      <c r="CD41" s="608"/>
      <c r="CE41" s="608"/>
      <c r="CF41" s="608"/>
      <c r="CG41" s="608"/>
      <c r="CH41" s="608"/>
      <c r="CI41" s="608"/>
      <c r="CJ41" s="608"/>
      <c r="CK41" s="608"/>
      <c r="CL41" s="608"/>
      <c r="CM41" s="608"/>
      <c r="CN41" s="170"/>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7"/>
    </row>
    <row r="42" spans="1:113" ht="32.25" customHeight="1" x14ac:dyDescent="0.15">
      <c r="B42" s="194"/>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0"/>
      <c r="U42" s="607" t="str">
        <f t="shared" si="4"/>
        <v/>
      </c>
      <c r="V42" s="607"/>
      <c r="W42" s="608"/>
      <c r="X42" s="608"/>
      <c r="Y42" s="608"/>
      <c r="Z42" s="608"/>
      <c r="AA42" s="608"/>
      <c r="AB42" s="608"/>
      <c r="AC42" s="608"/>
      <c r="AD42" s="608"/>
      <c r="AE42" s="608"/>
      <c r="AF42" s="608"/>
      <c r="AG42" s="608"/>
      <c r="AH42" s="608"/>
      <c r="AI42" s="608"/>
      <c r="AJ42" s="608"/>
      <c r="AK42" s="608"/>
      <c r="AL42" s="170"/>
      <c r="AM42" s="607" t="str">
        <f t="shared" si="0"/>
        <v/>
      </c>
      <c r="AN42" s="607"/>
      <c r="AO42" s="608"/>
      <c r="AP42" s="608"/>
      <c r="AQ42" s="608"/>
      <c r="AR42" s="608"/>
      <c r="AS42" s="608"/>
      <c r="AT42" s="608"/>
      <c r="AU42" s="608"/>
      <c r="AV42" s="608"/>
      <c r="AW42" s="608"/>
      <c r="AX42" s="608"/>
      <c r="AY42" s="608"/>
      <c r="AZ42" s="608"/>
      <c r="BA42" s="608"/>
      <c r="BB42" s="608"/>
      <c r="BC42" s="608"/>
      <c r="BD42" s="170"/>
      <c r="BE42" s="607" t="str">
        <f t="shared" si="1"/>
        <v/>
      </c>
      <c r="BF42" s="607"/>
      <c r="BG42" s="608"/>
      <c r="BH42" s="608"/>
      <c r="BI42" s="608"/>
      <c r="BJ42" s="608"/>
      <c r="BK42" s="608"/>
      <c r="BL42" s="608"/>
      <c r="BM42" s="608"/>
      <c r="BN42" s="608"/>
      <c r="BO42" s="608"/>
      <c r="BP42" s="608"/>
      <c r="BQ42" s="608"/>
      <c r="BR42" s="608"/>
      <c r="BS42" s="608"/>
      <c r="BT42" s="608"/>
      <c r="BU42" s="608"/>
      <c r="BV42" s="170"/>
      <c r="BW42" s="607">
        <f t="shared" si="2"/>
        <v>14</v>
      </c>
      <c r="BX42" s="607"/>
      <c r="BY42" s="608" t="str">
        <f>IF('各会計、関係団体の財政状況及び健全化判断比率'!B76="","",'各会計、関係団体の財政状況及び健全化判断比率'!B76)</f>
        <v>長野県後期高齢者医療広域連合（一般会計）</v>
      </c>
      <c r="BZ42" s="608"/>
      <c r="CA42" s="608"/>
      <c r="CB42" s="608"/>
      <c r="CC42" s="608"/>
      <c r="CD42" s="608"/>
      <c r="CE42" s="608"/>
      <c r="CF42" s="608"/>
      <c r="CG42" s="608"/>
      <c r="CH42" s="608"/>
      <c r="CI42" s="608"/>
      <c r="CJ42" s="608"/>
      <c r="CK42" s="608"/>
      <c r="CL42" s="608"/>
      <c r="CM42" s="608"/>
      <c r="CN42" s="170"/>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7"/>
    </row>
    <row r="43" spans="1:113" ht="32.25" customHeight="1" x14ac:dyDescent="0.15">
      <c r="B43" s="194"/>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0"/>
      <c r="U43" s="607" t="str">
        <f t="shared" si="4"/>
        <v/>
      </c>
      <c r="V43" s="607"/>
      <c r="W43" s="608"/>
      <c r="X43" s="608"/>
      <c r="Y43" s="608"/>
      <c r="Z43" s="608"/>
      <c r="AA43" s="608"/>
      <c r="AB43" s="608"/>
      <c r="AC43" s="608"/>
      <c r="AD43" s="608"/>
      <c r="AE43" s="608"/>
      <c r="AF43" s="608"/>
      <c r="AG43" s="608"/>
      <c r="AH43" s="608"/>
      <c r="AI43" s="608"/>
      <c r="AJ43" s="608"/>
      <c r="AK43" s="608"/>
      <c r="AL43" s="170"/>
      <c r="AM43" s="607" t="str">
        <f t="shared" si="0"/>
        <v/>
      </c>
      <c r="AN43" s="607"/>
      <c r="AO43" s="608"/>
      <c r="AP43" s="608"/>
      <c r="AQ43" s="608"/>
      <c r="AR43" s="608"/>
      <c r="AS43" s="608"/>
      <c r="AT43" s="608"/>
      <c r="AU43" s="608"/>
      <c r="AV43" s="608"/>
      <c r="AW43" s="608"/>
      <c r="AX43" s="608"/>
      <c r="AY43" s="608"/>
      <c r="AZ43" s="608"/>
      <c r="BA43" s="608"/>
      <c r="BB43" s="608"/>
      <c r="BC43" s="608"/>
      <c r="BD43" s="170"/>
      <c r="BE43" s="607" t="str">
        <f t="shared" si="1"/>
        <v/>
      </c>
      <c r="BF43" s="607"/>
      <c r="BG43" s="608"/>
      <c r="BH43" s="608"/>
      <c r="BI43" s="608"/>
      <c r="BJ43" s="608"/>
      <c r="BK43" s="608"/>
      <c r="BL43" s="608"/>
      <c r="BM43" s="608"/>
      <c r="BN43" s="608"/>
      <c r="BO43" s="608"/>
      <c r="BP43" s="608"/>
      <c r="BQ43" s="608"/>
      <c r="BR43" s="608"/>
      <c r="BS43" s="608"/>
      <c r="BT43" s="608"/>
      <c r="BU43" s="608"/>
      <c r="BV43" s="170"/>
      <c r="BW43" s="607">
        <f t="shared" si="2"/>
        <v>15</v>
      </c>
      <c r="BX43" s="607"/>
      <c r="BY43" s="608" t="str">
        <f>IF('各会計、関係団体の財政状況及び健全化判断比率'!B77="","",'各会計、関係団体の財政状況及び健全化判断比率'!B77)</f>
        <v>長野県後期高齢者医療広域連合（後期高齢者医療事業特別会計）</v>
      </c>
      <c r="BZ43" s="608"/>
      <c r="CA43" s="608"/>
      <c r="CB43" s="608"/>
      <c r="CC43" s="608"/>
      <c r="CD43" s="608"/>
      <c r="CE43" s="608"/>
      <c r="CF43" s="608"/>
      <c r="CG43" s="608"/>
      <c r="CH43" s="608"/>
      <c r="CI43" s="608"/>
      <c r="CJ43" s="608"/>
      <c r="CK43" s="608"/>
      <c r="CL43" s="608"/>
      <c r="CM43" s="608"/>
      <c r="CN43" s="170"/>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7"/>
    </row>
    <row r="44" spans="1:113" ht="13.5" customHeight="1" thickBot="1" x14ac:dyDescent="0.2">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row>
    <row r="45" spans="1:113" x14ac:dyDescent="0.15"/>
    <row r="46" spans="1:113" x14ac:dyDescent="0.15">
      <c r="B46" s="169" t="s">
        <v>209</v>
      </c>
      <c r="E46" s="610" t="s">
        <v>210</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15">
      <c r="E47" s="610" t="s">
        <v>211</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15">
      <c r="E48" s="610" t="s">
        <v>212</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15">
      <c r="E49" s="611" t="s">
        <v>213</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15">
      <c r="E50" s="610" t="s">
        <v>214</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15">
      <c r="E51" s="610" t="s">
        <v>215</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15">
      <c r="E52" s="610" t="s">
        <v>216</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15">
      <c r="E53" s="169" t="s">
        <v>594</v>
      </c>
    </row>
    <row r="54" spans="5:113" x14ac:dyDescent="0.15"/>
    <row r="55" spans="5:113" x14ac:dyDescent="0.15"/>
    <row r="56" spans="5:113" x14ac:dyDescent="0.15"/>
  </sheetData>
  <sheetProtection algorithmName="SHA-512" hashValue="uHEEUSCpImy1JDW8EI8boS+jGPDVppR7L5z/zaCxkjhw/NGLIEa2xt2QtAl76CxkYhs/S1Dh/lgL14N1ZXbwFg==" saltValue="behB4fVxnw09i9zWcBiKQ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8" t="s">
        <v>557</v>
      </c>
      <c r="D34" s="1158"/>
      <c r="E34" s="1159"/>
      <c r="F34" s="32">
        <v>14.43</v>
      </c>
      <c r="G34" s="33">
        <v>15.25</v>
      </c>
      <c r="H34" s="33">
        <v>22.26</v>
      </c>
      <c r="I34" s="33">
        <v>25.66</v>
      </c>
      <c r="J34" s="34">
        <v>23.57</v>
      </c>
      <c r="K34" s="22"/>
      <c r="L34" s="22"/>
      <c r="M34" s="22"/>
      <c r="N34" s="22"/>
      <c r="O34" s="22"/>
      <c r="P34" s="22"/>
    </row>
    <row r="35" spans="1:16" ht="39" customHeight="1" x14ac:dyDescent="0.15">
      <c r="A35" s="22"/>
      <c r="B35" s="35"/>
      <c r="C35" s="1154" t="s">
        <v>558</v>
      </c>
      <c r="D35" s="1154"/>
      <c r="E35" s="1155"/>
      <c r="F35" s="36">
        <v>0.96</v>
      </c>
      <c r="G35" s="37">
        <v>0.27</v>
      </c>
      <c r="H35" s="37">
        <v>0.53</v>
      </c>
      <c r="I35" s="37">
        <v>1.1299999999999999</v>
      </c>
      <c r="J35" s="38">
        <v>1.35</v>
      </c>
      <c r="K35" s="22"/>
      <c r="L35" s="22"/>
      <c r="M35" s="22"/>
      <c r="N35" s="22"/>
      <c r="O35" s="22"/>
      <c r="P35" s="22"/>
    </row>
    <row r="36" spans="1:16" ht="39" customHeight="1" x14ac:dyDescent="0.15">
      <c r="A36" s="22"/>
      <c r="B36" s="35"/>
      <c r="C36" s="1154" t="s">
        <v>559</v>
      </c>
      <c r="D36" s="1154"/>
      <c r="E36" s="1155"/>
      <c r="F36" s="36">
        <v>1.51</v>
      </c>
      <c r="G36" s="37">
        <v>7.0000000000000007E-2</v>
      </c>
      <c r="H36" s="37">
        <v>0.13</v>
      </c>
      <c r="I36" s="37">
        <v>0.41</v>
      </c>
      <c r="J36" s="38">
        <v>0.3</v>
      </c>
      <c r="K36" s="22"/>
      <c r="L36" s="22"/>
      <c r="M36" s="22"/>
      <c r="N36" s="22"/>
      <c r="O36" s="22"/>
      <c r="P36" s="22"/>
    </row>
    <row r="37" spans="1:16" ht="39" customHeight="1" x14ac:dyDescent="0.15">
      <c r="A37" s="22"/>
      <c r="B37" s="35"/>
      <c r="C37" s="1154" t="s">
        <v>560</v>
      </c>
      <c r="D37" s="1154"/>
      <c r="E37" s="1155"/>
      <c r="F37" s="36">
        <v>0.13</v>
      </c>
      <c r="G37" s="37">
        <v>0.17</v>
      </c>
      <c r="H37" s="37">
        <v>0.4</v>
      </c>
      <c r="I37" s="37">
        <v>0.18</v>
      </c>
      <c r="J37" s="38">
        <v>0.21</v>
      </c>
      <c r="K37" s="22"/>
      <c r="L37" s="22"/>
      <c r="M37" s="22"/>
      <c r="N37" s="22"/>
      <c r="O37" s="22"/>
      <c r="P37" s="22"/>
    </row>
    <row r="38" spans="1:16" ht="39" customHeight="1" x14ac:dyDescent="0.15">
      <c r="A38" s="22"/>
      <c r="B38" s="35"/>
      <c r="C38" s="1154" t="s">
        <v>561</v>
      </c>
      <c r="D38" s="1154"/>
      <c r="E38" s="1155"/>
      <c r="F38" s="36">
        <v>0</v>
      </c>
      <c r="G38" s="37">
        <v>0</v>
      </c>
      <c r="H38" s="37">
        <v>0</v>
      </c>
      <c r="I38" s="37">
        <v>0</v>
      </c>
      <c r="J38" s="38">
        <v>0</v>
      </c>
      <c r="K38" s="22"/>
      <c r="L38" s="22"/>
      <c r="M38" s="22"/>
      <c r="N38" s="22"/>
      <c r="O38" s="22"/>
      <c r="P38" s="22"/>
    </row>
    <row r="39" spans="1:16" ht="39" customHeight="1" x14ac:dyDescent="0.15">
      <c r="A39" s="22"/>
      <c r="B39" s="35"/>
      <c r="C39" s="1154"/>
      <c r="D39" s="1154"/>
      <c r="E39" s="1155"/>
      <c r="F39" s="36"/>
      <c r="G39" s="37"/>
      <c r="H39" s="37"/>
      <c r="I39" s="37"/>
      <c r="J39" s="38"/>
      <c r="K39" s="22"/>
      <c r="L39" s="22"/>
      <c r="M39" s="22"/>
      <c r="N39" s="22"/>
      <c r="O39" s="22"/>
      <c r="P39" s="22"/>
    </row>
    <row r="40" spans="1:16" ht="39" customHeight="1" x14ac:dyDescent="0.15">
      <c r="A40" s="22"/>
      <c r="B40" s="35"/>
      <c r="C40" s="1154"/>
      <c r="D40" s="1154"/>
      <c r="E40" s="1155"/>
      <c r="F40" s="36"/>
      <c r="G40" s="37"/>
      <c r="H40" s="37"/>
      <c r="I40" s="37"/>
      <c r="J40" s="38"/>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562</v>
      </c>
      <c r="D42" s="1154"/>
      <c r="E42" s="1155"/>
      <c r="F42" s="36" t="s">
        <v>510</v>
      </c>
      <c r="G42" s="37" t="s">
        <v>510</v>
      </c>
      <c r="H42" s="37" t="s">
        <v>510</v>
      </c>
      <c r="I42" s="37" t="s">
        <v>510</v>
      </c>
      <c r="J42" s="38" t="s">
        <v>510</v>
      </c>
      <c r="K42" s="22"/>
      <c r="L42" s="22"/>
      <c r="M42" s="22"/>
      <c r="N42" s="22"/>
      <c r="O42" s="22"/>
      <c r="P42" s="22"/>
    </row>
    <row r="43" spans="1:16" ht="39" customHeight="1" thickBot="1" x14ac:dyDescent="0.2">
      <c r="A43" s="22"/>
      <c r="B43" s="40"/>
      <c r="C43" s="1156" t="s">
        <v>563</v>
      </c>
      <c r="D43" s="1156"/>
      <c r="E43" s="1157"/>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TxC2VYxeSXz2e/Uwo068RGDP4iZfoIq+o3Xbne4NU4GY7MsuTrIBBv2w1dFzyskMKxuOlmRkZ5gn6ZE4dxTrg==" saltValue="o+fySW1+Caw20NlYwLAI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21" zoomScaleSheetLayoutView="55" workbookViewId="0">
      <selection activeCell="Q61" sqref="Q61"/>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552</v>
      </c>
      <c r="L44" s="54" t="s">
        <v>553</v>
      </c>
      <c r="M44" s="54" t="s">
        <v>554</v>
      </c>
      <c r="N44" s="54" t="s">
        <v>555</v>
      </c>
      <c r="O44" s="55" t="s">
        <v>556</v>
      </c>
      <c r="P44" s="46"/>
      <c r="Q44" s="46"/>
      <c r="R44" s="46"/>
      <c r="S44" s="46"/>
      <c r="T44" s="46"/>
      <c r="U44" s="46"/>
    </row>
    <row r="45" spans="1:21" ht="30.75" customHeight="1" x14ac:dyDescent="0.15">
      <c r="A45" s="46"/>
      <c r="B45" s="1160" t="s">
        <v>11</v>
      </c>
      <c r="C45" s="1161"/>
      <c r="D45" s="56"/>
      <c r="E45" s="1166" t="s">
        <v>12</v>
      </c>
      <c r="F45" s="1166"/>
      <c r="G45" s="1166"/>
      <c r="H45" s="1166"/>
      <c r="I45" s="1166"/>
      <c r="J45" s="1167"/>
      <c r="K45" s="57">
        <v>93</v>
      </c>
      <c r="L45" s="58">
        <v>90</v>
      </c>
      <c r="M45" s="58">
        <v>69</v>
      </c>
      <c r="N45" s="58">
        <v>68</v>
      </c>
      <c r="O45" s="59">
        <v>65</v>
      </c>
      <c r="P45" s="46"/>
      <c r="Q45" s="46"/>
      <c r="R45" s="46"/>
      <c r="S45" s="46"/>
      <c r="T45" s="46"/>
      <c r="U45" s="46"/>
    </row>
    <row r="46" spans="1:21" ht="30.75" customHeight="1" x14ac:dyDescent="0.15">
      <c r="A46" s="46"/>
      <c r="B46" s="1162"/>
      <c r="C46" s="1163"/>
      <c r="D46" s="60"/>
      <c r="E46" s="1168" t="s">
        <v>13</v>
      </c>
      <c r="F46" s="1168"/>
      <c r="G46" s="1168"/>
      <c r="H46" s="1168"/>
      <c r="I46" s="1168"/>
      <c r="J46" s="1169"/>
      <c r="K46" s="61" t="s">
        <v>510</v>
      </c>
      <c r="L46" s="62" t="s">
        <v>510</v>
      </c>
      <c r="M46" s="62" t="s">
        <v>510</v>
      </c>
      <c r="N46" s="62" t="s">
        <v>510</v>
      </c>
      <c r="O46" s="63" t="s">
        <v>510</v>
      </c>
      <c r="P46" s="46"/>
      <c r="Q46" s="46"/>
      <c r="R46" s="46"/>
      <c r="S46" s="46"/>
      <c r="T46" s="46"/>
      <c r="U46" s="46"/>
    </row>
    <row r="47" spans="1:21" ht="30.75" customHeight="1" x14ac:dyDescent="0.15">
      <c r="A47" s="46"/>
      <c r="B47" s="1162"/>
      <c r="C47" s="1163"/>
      <c r="D47" s="60"/>
      <c r="E47" s="1168" t="s">
        <v>14</v>
      </c>
      <c r="F47" s="1168"/>
      <c r="G47" s="1168"/>
      <c r="H47" s="1168"/>
      <c r="I47" s="1168"/>
      <c r="J47" s="1169"/>
      <c r="K47" s="61" t="s">
        <v>510</v>
      </c>
      <c r="L47" s="62" t="s">
        <v>510</v>
      </c>
      <c r="M47" s="62" t="s">
        <v>510</v>
      </c>
      <c r="N47" s="62" t="s">
        <v>510</v>
      </c>
      <c r="O47" s="63" t="s">
        <v>510</v>
      </c>
      <c r="P47" s="46"/>
      <c r="Q47" s="46"/>
      <c r="R47" s="46"/>
      <c r="S47" s="46"/>
      <c r="T47" s="46"/>
      <c r="U47" s="46"/>
    </row>
    <row r="48" spans="1:21" ht="30.75" customHeight="1" x14ac:dyDescent="0.15">
      <c r="A48" s="46"/>
      <c r="B48" s="1162"/>
      <c r="C48" s="1163"/>
      <c r="D48" s="60"/>
      <c r="E48" s="1168" t="s">
        <v>15</v>
      </c>
      <c r="F48" s="1168"/>
      <c r="G48" s="1168"/>
      <c r="H48" s="1168"/>
      <c r="I48" s="1168"/>
      <c r="J48" s="1169"/>
      <c r="K48" s="61">
        <v>29</v>
      </c>
      <c r="L48" s="62">
        <v>23</v>
      </c>
      <c r="M48" s="62">
        <v>15</v>
      </c>
      <c r="N48" s="62">
        <v>6</v>
      </c>
      <c r="O48" s="63">
        <v>0</v>
      </c>
      <c r="P48" s="46"/>
      <c r="Q48" s="46"/>
      <c r="R48" s="46"/>
      <c r="S48" s="46"/>
      <c r="T48" s="46"/>
      <c r="U48" s="46"/>
    </row>
    <row r="49" spans="1:21" ht="30.75" customHeight="1" x14ac:dyDescent="0.15">
      <c r="A49" s="46"/>
      <c r="B49" s="1162"/>
      <c r="C49" s="1163"/>
      <c r="D49" s="60"/>
      <c r="E49" s="1168" t="s">
        <v>16</v>
      </c>
      <c r="F49" s="1168"/>
      <c r="G49" s="1168"/>
      <c r="H49" s="1168"/>
      <c r="I49" s="1168"/>
      <c r="J49" s="1169"/>
      <c r="K49" s="61">
        <v>5</v>
      </c>
      <c r="L49" s="62">
        <v>2</v>
      </c>
      <c r="M49" s="62">
        <v>2</v>
      </c>
      <c r="N49" s="62">
        <v>7</v>
      </c>
      <c r="O49" s="63">
        <v>9</v>
      </c>
      <c r="P49" s="46"/>
      <c r="Q49" s="46"/>
      <c r="R49" s="46"/>
      <c r="S49" s="46"/>
      <c r="T49" s="46"/>
      <c r="U49" s="46"/>
    </row>
    <row r="50" spans="1:21" ht="30.75" customHeight="1" x14ac:dyDescent="0.15">
      <c r="A50" s="46"/>
      <c r="B50" s="1162"/>
      <c r="C50" s="1163"/>
      <c r="D50" s="60"/>
      <c r="E50" s="1168" t="s">
        <v>17</v>
      </c>
      <c r="F50" s="1168"/>
      <c r="G50" s="1168"/>
      <c r="H50" s="1168"/>
      <c r="I50" s="1168"/>
      <c r="J50" s="1169"/>
      <c r="K50" s="61" t="s">
        <v>510</v>
      </c>
      <c r="L50" s="62" t="s">
        <v>510</v>
      </c>
      <c r="M50" s="62" t="s">
        <v>510</v>
      </c>
      <c r="N50" s="62" t="s">
        <v>510</v>
      </c>
      <c r="O50" s="63" t="s">
        <v>510</v>
      </c>
      <c r="P50" s="46"/>
      <c r="Q50" s="46"/>
      <c r="R50" s="46"/>
      <c r="S50" s="46"/>
      <c r="T50" s="46"/>
      <c r="U50" s="46"/>
    </row>
    <row r="51" spans="1:21" ht="30.75" customHeight="1" x14ac:dyDescent="0.15">
      <c r="A51" s="46"/>
      <c r="B51" s="1164"/>
      <c r="C51" s="1165"/>
      <c r="D51" s="64"/>
      <c r="E51" s="1168" t="s">
        <v>18</v>
      </c>
      <c r="F51" s="1168"/>
      <c r="G51" s="1168"/>
      <c r="H51" s="1168"/>
      <c r="I51" s="1168"/>
      <c r="J51" s="1169"/>
      <c r="K51" s="61" t="s">
        <v>510</v>
      </c>
      <c r="L51" s="62" t="s">
        <v>510</v>
      </c>
      <c r="M51" s="62" t="s">
        <v>510</v>
      </c>
      <c r="N51" s="62" t="s">
        <v>510</v>
      </c>
      <c r="O51" s="63" t="s">
        <v>510</v>
      </c>
      <c r="P51" s="46"/>
      <c r="Q51" s="46"/>
      <c r="R51" s="46"/>
      <c r="S51" s="46"/>
      <c r="T51" s="46"/>
      <c r="U51" s="46"/>
    </row>
    <row r="52" spans="1:21" ht="30.75" customHeight="1" x14ac:dyDescent="0.15">
      <c r="A52" s="46"/>
      <c r="B52" s="1170" t="s">
        <v>19</v>
      </c>
      <c r="C52" s="1171"/>
      <c r="D52" s="64"/>
      <c r="E52" s="1168" t="s">
        <v>20</v>
      </c>
      <c r="F52" s="1168"/>
      <c r="G52" s="1168"/>
      <c r="H52" s="1168"/>
      <c r="I52" s="1168"/>
      <c r="J52" s="1169"/>
      <c r="K52" s="61">
        <v>164</v>
      </c>
      <c r="L52" s="62">
        <v>165</v>
      </c>
      <c r="M52" s="62">
        <v>150</v>
      </c>
      <c r="N52" s="62">
        <v>156</v>
      </c>
      <c r="O52" s="63">
        <v>156</v>
      </c>
      <c r="P52" s="46"/>
      <c r="Q52" s="46"/>
      <c r="R52" s="46"/>
      <c r="S52" s="46"/>
      <c r="T52" s="46"/>
      <c r="U52" s="46"/>
    </row>
    <row r="53" spans="1:21" ht="30.75" customHeight="1" thickBot="1" x14ac:dyDescent="0.2">
      <c r="A53" s="46"/>
      <c r="B53" s="1172" t="s">
        <v>21</v>
      </c>
      <c r="C53" s="1173"/>
      <c r="D53" s="65"/>
      <c r="E53" s="1174" t="s">
        <v>22</v>
      </c>
      <c r="F53" s="1174"/>
      <c r="G53" s="1174"/>
      <c r="H53" s="1174"/>
      <c r="I53" s="1174"/>
      <c r="J53" s="1175"/>
      <c r="K53" s="66">
        <v>-37</v>
      </c>
      <c r="L53" s="67">
        <v>-50</v>
      </c>
      <c r="M53" s="67">
        <v>-64</v>
      </c>
      <c r="N53" s="67">
        <v>-75</v>
      </c>
      <c r="O53" s="68">
        <v>-82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564</v>
      </c>
      <c r="P55" s="46"/>
      <c r="Q55" s="46"/>
      <c r="R55" s="46"/>
      <c r="S55" s="46"/>
      <c r="T55" s="46"/>
      <c r="U55" s="46"/>
    </row>
    <row r="56" spans="1:21" ht="31.5" customHeight="1" thickBot="1" x14ac:dyDescent="0.2">
      <c r="A56" s="46"/>
      <c r="B56" s="74"/>
      <c r="C56" s="75"/>
      <c r="D56" s="75"/>
      <c r="E56" s="76"/>
      <c r="F56" s="76"/>
      <c r="G56" s="76"/>
      <c r="H56" s="76"/>
      <c r="I56" s="76"/>
      <c r="J56" s="77" t="s">
        <v>2</v>
      </c>
      <c r="K56" s="78" t="s">
        <v>565</v>
      </c>
      <c r="L56" s="79" t="s">
        <v>566</v>
      </c>
      <c r="M56" s="79" t="s">
        <v>567</v>
      </c>
      <c r="N56" s="79" t="s">
        <v>568</v>
      </c>
      <c r="O56" s="80" t="s">
        <v>569</v>
      </c>
      <c r="P56" s="46"/>
      <c r="Q56" s="46"/>
      <c r="R56" s="46"/>
      <c r="S56" s="46"/>
      <c r="T56" s="46"/>
      <c r="U56" s="46"/>
    </row>
    <row r="57" spans="1:21" ht="31.5" customHeight="1" x14ac:dyDescent="0.15">
      <c r="B57" s="1176" t="s">
        <v>25</v>
      </c>
      <c r="C57" s="1177"/>
      <c r="D57" s="1180" t="s">
        <v>26</v>
      </c>
      <c r="E57" s="1181"/>
      <c r="F57" s="1181"/>
      <c r="G57" s="1181"/>
      <c r="H57" s="1181"/>
      <c r="I57" s="1181"/>
      <c r="J57" s="1182"/>
      <c r="K57" s="81"/>
      <c r="L57" s="82"/>
      <c r="M57" s="82"/>
      <c r="N57" s="82"/>
      <c r="O57" s="83"/>
    </row>
    <row r="58" spans="1:21" ht="31.5" customHeight="1" thickBot="1" x14ac:dyDescent="0.2">
      <c r="B58" s="1178"/>
      <c r="C58" s="1179"/>
      <c r="D58" s="1183" t="s">
        <v>27</v>
      </c>
      <c r="E58" s="1184"/>
      <c r="F58" s="1184"/>
      <c r="G58" s="1184"/>
      <c r="H58" s="1184"/>
      <c r="I58" s="1184"/>
      <c r="J58" s="1185"/>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n4msEs0mP4Q27R/mFOlcRybgbzHdXADt+a4POF99g88RscXwknuVAuGFBSkNhOTehuNf3eotKjskxWp32v+aLQ==" saltValue="M5ZWvJNm3oEtHa1Zxof+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4"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552</v>
      </c>
      <c r="J40" s="98" t="s">
        <v>553</v>
      </c>
      <c r="K40" s="98" t="s">
        <v>554</v>
      </c>
      <c r="L40" s="98" t="s">
        <v>555</v>
      </c>
      <c r="M40" s="99" t="s">
        <v>556</v>
      </c>
    </row>
    <row r="41" spans="2:13" ht="27.75" customHeight="1" x14ac:dyDescent="0.15">
      <c r="B41" s="1186" t="s">
        <v>30</v>
      </c>
      <c r="C41" s="1187"/>
      <c r="D41" s="100"/>
      <c r="E41" s="1192" t="s">
        <v>31</v>
      </c>
      <c r="F41" s="1192"/>
      <c r="G41" s="1192"/>
      <c r="H41" s="1193"/>
      <c r="I41" s="331">
        <v>961</v>
      </c>
      <c r="J41" s="332">
        <v>917</v>
      </c>
      <c r="K41" s="332">
        <v>1063</v>
      </c>
      <c r="L41" s="332">
        <v>916</v>
      </c>
      <c r="M41" s="333">
        <v>799</v>
      </c>
    </row>
    <row r="42" spans="2:13" ht="27.75" customHeight="1" x14ac:dyDescent="0.15">
      <c r="B42" s="1188"/>
      <c r="C42" s="1189"/>
      <c r="D42" s="101"/>
      <c r="E42" s="1194" t="s">
        <v>32</v>
      </c>
      <c r="F42" s="1194"/>
      <c r="G42" s="1194"/>
      <c r="H42" s="1195"/>
      <c r="I42" s="334" t="s">
        <v>510</v>
      </c>
      <c r="J42" s="335" t="s">
        <v>510</v>
      </c>
      <c r="K42" s="335" t="s">
        <v>510</v>
      </c>
      <c r="L42" s="335" t="s">
        <v>510</v>
      </c>
      <c r="M42" s="336" t="s">
        <v>510</v>
      </c>
    </row>
    <row r="43" spans="2:13" ht="27.75" customHeight="1" x14ac:dyDescent="0.15">
      <c r="B43" s="1188"/>
      <c r="C43" s="1189"/>
      <c r="D43" s="101"/>
      <c r="E43" s="1194" t="s">
        <v>33</v>
      </c>
      <c r="F43" s="1194"/>
      <c r="G43" s="1194"/>
      <c r="H43" s="1195"/>
      <c r="I43" s="334">
        <v>39</v>
      </c>
      <c r="J43" s="335">
        <v>23</v>
      </c>
      <c r="K43" s="335">
        <v>5</v>
      </c>
      <c r="L43" s="335">
        <v>2</v>
      </c>
      <c r="M43" s="336">
        <v>2</v>
      </c>
    </row>
    <row r="44" spans="2:13" ht="27.75" customHeight="1" x14ac:dyDescent="0.15">
      <c r="B44" s="1188"/>
      <c r="C44" s="1189"/>
      <c r="D44" s="101"/>
      <c r="E44" s="1194" t="s">
        <v>34</v>
      </c>
      <c r="F44" s="1194"/>
      <c r="G44" s="1194"/>
      <c r="H44" s="1195"/>
      <c r="I44" s="334">
        <v>35</v>
      </c>
      <c r="J44" s="335">
        <v>88</v>
      </c>
      <c r="K44" s="335">
        <v>136</v>
      </c>
      <c r="L44" s="335">
        <v>82</v>
      </c>
      <c r="M44" s="336">
        <v>74</v>
      </c>
    </row>
    <row r="45" spans="2:13" ht="27.75" customHeight="1" x14ac:dyDescent="0.15">
      <c r="B45" s="1188"/>
      <c r="C45" s="1189"/>
      <c r="D45" s="101"/>
      <c r="E45" s="1194" t="s">
        <v>35</v>
      </c>
      <c r="F45" s="1194"/>
      <c r="G45" s="1194"/>
      <c r="H45" s="1195"/>
      <c r="I45" s="334">
        <v>449</v>
      </c>
      <c r="J45" s="335">
        <v>449</v>
      </c>
      <c r="K45" s="335">
        <v>451</v>
      </c>
      <c r="L45" s="335">
        <v>449</v>
      </c>
      <c r="M45" s="336">
        <v>438</v>
      </c>
    </row>
    <row r="46" spans="2:13" ht="27.75" customHeight="1" x14ac:dyDescent="0.15">
      <c r="B46" s="1188"/>
      <c r="C46" s="1189"/>
      <c r="D46" s="102"/>
      <c r="E46" s="1194" t="s">
        <v>36</v>
      </c>
      <c r="F46" s="1194"/>
      <c r="G46" s="1194"/>
      <c r="H46" s="1195"/>
      <c r="I46" s="334" t="s">
        <v>510</v>
      </c>
      <c r="J46" s="335" t="s">
        <v>510</v>
      </c>
      <c r="K46" s="335" t="s">
        <v>510</v>
      </c>
      <c r="L46" s="335" t="s">
        <v>510</v>
      </c>
      <c r="M46" s="336" t="s">
        <v>510</v>
      </c>
    </row>
    <row r="47" spans="2:13" ht="27.75" customHeight="1" x14ac:dyDescent="0.15">
      <c r="B47" s="1188"/>
      <c r="C47" s="1189"/>
      <c r="D47" s="103"/>
      <c r="E47" s="1196" t="s">
        <v>37</v>
      </c>
      <c r="F47" s="1197"/>
      <c r="G47" s="1197"/>
      <c r="H47" s="1198"/>
      <c r="I47" s="334" t="s">
        <v>510</v>
      </c>
      <c r="J47" s="335" t="s">
        <v>510</v>
      </c>
      <c r="K47" s="335" t="s">
        <v>510</v>
      </c>
      <c r="L47" s="335" t="s">
        <v>510</v>
      </c>
      <c r="M47" s="336" t="s">
        <v>510</v>
      </c>
    </row>
    <row r="48" spans="2:13" ht="27.75" customHeight="1" x14ac:dyDescent="0.15">
      <c r="B48" s="1188"/>
      <c r="C48" s="1189"/>
      <c r="D48" s="101"/>
      <c r="E48" s="1194" t="s">
        <v>38</v>
      </c>
      <c r="F48" s="1194"/>
      <c r="G48" s="1194"/>
      <c r="H48" s="1195"/>
      <c r="I48" s="334" t="s">
        <v>510</v>
      </c>
      <c r="J48" s="335" t="s">
        <v>510</v>
      </c>
      <c r="K48" s="335" t="s">
        <v>510</v>
      </c>
      <c r="L48" s="335" t="s">
        <v>510</v>
      </c>
      <c r="M48" s="336" t="s">
        <v>510</v>
      </c>
    </row>
    <row r="49" spans="2:13" ht="27.75" customHeight="1" x14ac:dyDescent="0.15">
      <c r="B49" s="1190"/>
      <c r="C49" s="1191"/>
      <c r="D49" s="101"/>
      <c r="E49" s="1194" t="s">
        <v>39</v>
      </c>
      <c r="F49" s="1194"/>
      <c r="G49" s="1194"/>
      <c r="H49" s="1195"/>
      <c r="I49" s="334" t="s">
        <v>510</v>
      </c>
      <c r="J49" s="335" t="s">
        <v>510</v>
      </c>
      <c r="K49" s="335" t="s">
        <v>510</v>
      </c>
      <c r="L49" s="335" t="s">
        <v>510</v>
      </c>
      <c r="M49" s="336" t="s">
        <v>510</v>
      </c>
    </row>
    <row r="50" spans="2:13" ht="27.75" customHeight="1" x14ac:dyDescent="0.15">
      <c r="B50" s="1199" t="s">
        <v>40</v>
      </c>
      <c r="C50" s="1200"/>
      <c r="D50" s="104"/>
      <c r="E50" s="1194" t="s">
        <v>41</v>
      </c>
      <c r="F50" s="1194"/>
      <c r="G50" s="1194"/>
      <c r="H50" s="1195"/>
      <c r="I50" s="334">
        <v>7397</v>
      </c>
      <c r="J50" s="335">
        <v>7481</v>
      </c>
      <c r="K50" s="335">
        <v>7497</v>
      </c>
      <c r="L50" s="335">
        <v>7523</v>
      </c>
      <c r="M50" s="336">
        <v>7783</v>
      </c>
    </row>
    <row r="51" spans="2:13" ht="27.75" customHeight="1" x14ac:dyDescent="0.15">
      <c r="B51" s="1188"/>
      <c r="C51" s="1189"/>
      <c r="D51" s="101"/>
      <c r="E51" s="1194" t="s">
        <v>42</v>
      </c>
      <c r="F51" s="1194"/>
      <c r="G51" s="1194"/>
      <c r="H51" s="1195"/>
      <c r="I51" s="334" t="s">
        <v>510</v>
      </c>
      <c r="J51" s="335" t="s">
        <v>510</v>
      </c>
      <c r="K51" s="335" t="s">
        <v>510</v>
      </c>
      <c r="L51" s="335" t="s">
        <v>510</v>
      </c>
      <c r="M51" s="336" t="s">
        <v>510</v>
      </c>
    </row>
    <row r="52" spans="2:13" ht="27.75" customHeight="1" x14ac:dyDescent="0.15">
      <c r="B52" s="1190"/>
      <c r="C52" s="1191"/>
      <c r="D52" s="101"/>
      <c r="E52" s="1194" t="s">
        <v>43</v>
      </c>
      <c r="F52" s="1194"/>
      <c r="G52" s="1194"/>
      <c r="H52" s="1195"/>
      <c r="I52" s="334">
        <v>1692</v>
      </c>
      <c r="J52" s="335">
        <v>1746</v>
      </c>
      <c r="K52" s="335">
        <v>1789</v>
      </c>
      <c r="L52" s="335">
        <v>1710</v>
      </c>
      <c r="M52" s="336">
        <v>1708</v>
      </c>
    </row>
    <row r="53" spans="2:13" ht="27.75" customHeight="1" thickBot="1" x14ac:dyDescent="0.2">
      <c r="B53" s="1201" t="s">
        <v>44</v>
      </c>
      <c r="C53" s="1202"/>
      <c r="D53" s="105"/>
      <c r="E53" s="1203" t="s">
        <v>45</v>
      </c>
      <c r="F53" s="1203"/>
      <c r="G53" s="1203"/>
      <c r="H53" s="1204"/>
      <c r="I53" s="337">
        <v>-7605</v>
      </c>
      <c r="J53" s="338">
        <v>-7750</v>
      </c>
      <c r="K53" s="338">
        <v>-7631</v>
      </c>
      <c r="L53" s="338">
        <v>-7784</v>
      </c>
      <c r="M53" s="339">
        <v>-8178</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rOQY0tJq5pTPaGwYo9ofZa0hsQz/QxTm9cWRoYzPK/UwFq8Ft/4XhZJwCsB1GmtLthDYwBM0bHJm1B07J2OPWA==" saltValue="CSawX+fiiNCwPL+bQ9FZ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6" zoomScaleNormal="10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554</v>
      </c>
      <c r="G54" s="114" t="s">
        <v>555</v>
      </c>
      <c r="H54" s="115" t="s">
        <v>556</v>
      </c>
    </row>
    <row r="55" spans="2:8" ht="52.5" customHeight="1" x14ac:dyDescent="0.15">
      <c r="B55" s="116"/>
      <c r="C55" s="1213" t="s">
        <v>48</v>
      </c>
      <c r="D55" s="1213"/>
      <c r="E55" s="1214"/>
      <c r="F55" s="117">
        <v>3209</v>
      </c>
      <c r="G55" s="117">
        <v>2987</v>
      </c>
      <c r="H55" s="118">
        <v>2835</v>
      </c>
    </row>
    <row r="56" spans="2:8" ht="52.5" customHeight="1" x14ac:dyDescent="0.15">
      <c r="B56" s="119"/>
      <c r="C56" s="1215" t="s">
        <v>49</v>
      </c>
      <c r="D56" s="1215"/>
      <c r="E56" s="1216"/>
      <c r="F56" s="120">
        <v>924</v>
      </c>
      <c r="G56" s="120">
        <v>914</v>
      </c>
      <c r="H56" s="121">
        <v>915</v>
      </c>
    </row>
    <row r="57" spans="2:8" ht="53.25" customHeight="1" x14ac:dyDescent="0.15">
      <c r="B57" s="119"/>
      <c r="C57" s="1217" t="s">
        <v>50</v>
      </c>
      <c r="D57" s="1217"/>
      <c r="E57" s="1218"/>
      <c r="F57" s="122">
        <v>3224</v>
      </c>
      <c r="G57" s="122">
        <v>3476</v>
      </c>
      <c r="H57" s="123">
        <v>3788</v>
      </c>
    </row>
    <row r="58" spans="2:8" ht="45.75" customHeight="1" x14ac:dyDescent="0.15">
      <c r="B58" s="124"/>
      <c r="C58" s="1205" t="s">
        <v>574</v>
      </c>
      <c r="D58" s="1206"/>
      <c r="E58" s="1207"/>
      <c r="F58" s="340">
        <v>1612</v>
      </c>
      <c r="G58" s="125">
        <v>1756</v>
      </c>
      <c r="H58" s="125">
        <v>2056</v>
      </c>
    </row>
    <row r="59" spans="2:8" ht="45.75" customHeight="1" x14ac:dyDescent="0.15">
      <c r="B59" s="124"/>
      <c r="C59" s="1205" t="s">
        <v>575</v>
      </c>
      <c r="D59" s="1206"/>
      <c r="E59" s="1207"/>
      <c r="F59" s="340">
        <v>1100</v>
      </c>
      <c r="G59" s="125">
        <v>1100</v>
      </c>
      <c r="H59" s="125">
        <v>1100</v>
      </c>
    </row>
    <row r="60" spans="2:8" ht="45.75" customHeight="1" x14ac:dyDescent="0.15">
      <c r="B60" s="124"/>
      <c r="C60" s="1205" t="s">
        <v>576</v>
      </c>
      <c r="D60" s="1206"/>
      <c r="E60" s="1207"/>
      <c r="F60" s="340">
        <v>213</v>
      </c>
      <c r="G60" s="125">
        <v>214</v>
      </c>
      <c r="H60" s="125">
        <v>214</v>
      </c>
    </row>
    <row r="61" spans="2:8" ht="45.75" customHeight="1" x14ac:dyDescent="0.15">
      <c r="B61" s="124"/>
      <c r="C61" s="1205" t="s">
        <v>577</v>
      </c>
      <c r="D61" s="1206"/>
      <c r="E61" s="1207"/>
      <c r="F61" s="340">
        <v>134</v>
      </c>
      <c r="G61" s="125">
        <v>134</v>
      </c>
      <c r="H61" s="125">
        <v>134</v>
      </c>
    </row>
    <row r="62" spans="2:8" ht="45.75" customHeight="1" thickBot="1" x14ac:dyDescent="0.2">
      <c r="B62" s="126"/>
      <c r="C62" s="1208" t="s">
        <v>578</v>
      </c>
      <c r="D62" s="1209"/>
      <c r="E62" s="1210"/>
      <c r="F62" s="341">
        <v>0</v>
      </c>
      <c r="G62" s="127">
        <v>100</v>
      </c>
      <c r="H62" s="127">
        <v>98</v>
      </c>
    </row>
    <row r="63" spans="2:8" ht="52.5" customHeight="1" thickBot="1" x14ac:dyDescent="0.2">
      <c r="B63" s="128"/>
      <c r="C63" s="1211" t="s">
        <v>51</v>
      </c>
      <c r="D63" s="1211"/>
      <c r="E63" s="1212"/>
      <c r="F63" s="129">
        <v>7357</v>
      </c>
      <c r="G63" s="129">
        <v>7378</v>
      </c>
      <c r="H63" s="130">
        <v>7538</v>
      </c>
    </row>
    <row r="64" spans="2:8" x14ac:dyDescent="0.15"/>
  </sheetData>
  <sheetProtection algorithmName="SHA-512" hashValue="9FdZ9wY1ws5dDWx1vdp1+DoZ11ASWPKFIbQKABtTNfONoDtWHlscuwMvQcNSuCj32LOEBSTvj77dDOgoIOvjzg==" saltValue="4Onet0GiLne0ywm5337T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DA41E-83DB-49FB-8658-88BA501681F4}">
  <sheetPr>
    <pageSetUpPr fitToPage="1"/>
  </sheetPr>
  <dimension ref="A1:DE85"/>
  <sheetViews>
    <sheetView showGridLines="0" topLeftCell="AU52" zoomScaleNormal="100" zoomScaleSheetLayoutView="55" workbookViewId="0">
      <selection activeCell="DD36" sqref="DD36"/>
    </sheetView>
  </sheetViews>
  <sheetFormatPr defaultColWidth="0" defaultRowHeight="13.5" customHeight="1" zeroHeight="1" x14ac:dyDescent="0.15"/>
  <cols>
    <col min="1" max="1" width="6.375" style="244" customWidth="1"/>
    <col min="2" max="107" width="2.5" style="244" customWidth="1"/>
    <col min="108" max="108" width="6.125" style="250" customWidth="1"/>
    <col min="109" max="109" width="5.875" style="248" customWidth="1"/>
    <col min="110" max="16384" width="8.625" style="244" hidden="1"/>
  </cols>
  <sheetData>
    <row r="1" spans="1:109" ht="42.75" customHeight="1" x14ac:dyDescent="0.15">
      <c r="A1" s="348"/>
      <c r="B1" s="349"/>
      <c r="DD1" s="244"/>
      <c r="DE1" s="244"/>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4"/>
      <c r="DE2" s="244"/>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4"/>
      <c r="DE3" s="244"/>
    </row>
    <row r="4" spans="1:109" s="242"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2"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2"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2"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2"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2"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2"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2"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2"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2"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2"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2" customFormat="1" x14ac:dyDescent="0.15">
      <c r="A15" s="244"/>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2" customFormat="1" x14ac:dyDescent="0.15">
      <c r="A16" s="244"/>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2" customFormat="1" x14ac:dyDescent="0.15">
      <c r="A17" s="244"/>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2" customFormat="1" x14ac:dyDescent="0.15">
      <c r="A18" s="244"/>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4"/>
      <c r="DE19" s="244"/>
    </row>
    <row r="20" spans="1:109" x14ac:dyDescent="0.15">
      <c r="DD20" s="244"/>
      <c r="DE20" s="244"/>
    </row>
    <row r="21" spans="1:109" ht="17.25" customHeight="1" x14ac:dyDescent="0.15">
      <c r="B21" s="351"/>
      <c r="C21" s="246"/>
      <c r="D21" s="246"/>
      <c r="E21" s="246"/>
      <c r="F21" s="246"/>
      <c r="G21" s="246"/>
      <c r="H21" s="246"/>
      <c r="I21" s="246"/>
      <c r="J21" s="246"/>
      <c r="K21" s="246"/>
      <c r="L21" s="246"/>
      <c r="M21" s="246"/>
      <c r="N21" s="352"/>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352"/>
      <c r="AU21" s="246"/>
      <c r="AV21" s="246"/>
      <c r="AW21" s="246"/>
      <c r="AX21" s="246"/>
      <c r="AY21" s="246"/>
      <c r="AZ21" s="246"/>
      <c r="BA21" s="246"/>
      <c r="BB21" s="246"/>
      <c r="BC21" s="246"/>
      <c r="BD21" s="246"/>
      <c r="BE21" s="246"/>
      <c r="BF21" s="352"/>
      <c r="BG21" s="246"/>
      <c r="BH21" s="246"/>
      <c r="BI21" s="246"/>
      <c r="BJ21" s="246"/>
      <c r="BK21" s="246"/>
      <c r="BL21" s="246"/>
      <c r="BM21" s="246"/>
      <c r="BN21" s="246"/>
      <c r="BO21" s="246"/>
      <c r="BP21" s="246"/>
      <c r="BQ21" s="246"/>
      <c r="BR21" s="352"/>
      <c r="BS21" s="246"/>
      <c r="BT21" s="246"/>
      <c r="BU21" s="246"/>
      <c r="BV21" s="246"/>
      <c r="BW21" s="246"/>
      <c r="BX21" s="246"/>
      <c r="BY21" s="246"/>
      <c r="BZ21" s="246"/>
      <c r="CA21" s="246"/>
      <c r="CB21" s="246"/>
      <c r="CC21" s="246"/>
      <c r="CD21" s="352"/>
      <c r="CE21" s="246"/>
      <c r="CF21" s="246"/>
      <c r="CG21" s="246"/>
      <c r="CH21" s="246"/>
      <c r="CI21" s="246"/>
      <c r="CJ21" s="246"/>
      <c r="CK21" s="246"/>
      <c r="CL21" s="246"/>
      <c r="CM21" s="246"/>
      <c r="CN21" s="246"/>
      <c r="CO21" s="246"/>
      <c r="CP21" s="352"/>
      <c r="CQ21" s="246"/>
      <c r="CR21" s="246"/>
      <c r="CS21" s="246"/>
      <c r="CT21" s="246"/>
      <c r="CU21" s="246"/>
      <c r="CV21" s="246"/>
      <c r="CW21" s="246"/>
      <c r="CX21" s="246"/>
      <c r="CY21" s="246"/>
      <c r="CZ21" s="246"/>
      <c r="DA21" s="246"/>
      <c r="DB21" s="352"/>
      <c r="DC21" s="246"/>
      <c r="DD21" s="247"/>
      <c r="DE21" s="244"/>
    </row>
    <row r="22" spans="1:109" ht="17.25" customHeight="1" x14ac:dyDescent="0.15">
      <c r="B22" s="248"/>
    </row>
    <row r="23" spans="1:109" x14ac:dyDescent="0.15">
      <c r="B23" s="248"/>
    </row>
    <row r="24" spans="1:109" x14ac:dyDescent="0.15">
      <c r="B24" s="248"/>
    </row>
    <row r="25" spans="1:109" x14ac:dyDescent="0.15">
      <c r="B25" s="248"/>
    </row>
    <row r="26" spans="1:109" x14ac:dyDescent="0.15">
      <c r="B26" s="248"/>
    </row>
    <row r="27" spans="1:109" x14ac:dyDescent="0.15">
      <c r="B27" s="248"/>
    </row>
    <row r="28" spans="1:109" x14ac:dyDescent="0.15">
      <c r="B28" s="248"/>
    </row>
    <row r="29" spans="1:109" x14ac:dyDescent="0.15">
      <c r="B29" s="248"/>
    </row>
    <row r="30" spans="1:109" x14ac:dyDescent="0.15">
      <c r="B30" s="248"/>
    </row>
    <row r="31" spans="1:109" x14ac:dyDescent="0.15">
      <c r="B31" s="248"/>
    </row>
    <row r="32" spans="1:109" x14ac:dyDescent="0.15">
      <c r="B32" s="248"/>
    </row>
    <row r="33" spans="2:109" x14ac:dyDescent="0.15">
      <c r="B33" s="248"/>
    </row>
    <row r="34" spans="2:109" x14ac:dyDescent="0.15">
      <c r="B34" s="248"/>
    </row>
    <row r="35" spans="2:109" x14ac:dyDescent="0.15">
      <c r="B35" s="248"/>
    </row>
    <row r="36" spans="2:109" x14ac:dyDescent="0.15">
      <c r="B36" s="248"/>
    </row>
    <row r="37" spans="2:109" x14ac:dyDescent="0.15">
      <c r="B37" s="248"/>
    </row>
    <row r="38" spans="2:109" x14ac:dyDescent="0.15">
      <c r="B38" s="248"/>
    </row>
    <row r="39" spans="2:109" x14ac:dyDescent="0.15">
      <c r="B39" s="329"/>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300"/>
      <c r="BR39" s="300"/>
      <c r="BS39" s="300"/>
      <c r="BT39" s="300"/>
      <c r="BU39" s="300"/>
      <c r="BV39" s="300"/>
      <c r="BW39" s="300"/>
      <c r="BX39" s="300"/>
      <c r="BY39" s="300"/>
      <c r="BZ39" s="300"/>
      <c r="CA39" s="300"/>
      <c r="CB39" s="300"/>
      <c r="CC39" s="300"/>
      <c r="CD39" s="300"/>
      <c r="CE39" s="300"/>
      <c r="CF39" s="300"/>
      <c r="CG39" s="300"/>
      <c r="CH39" s="300"/>
      <c r="CI39" s="300"/>
      <c r="CJ39" s="300"/>
      <c r="CK39" s="300"/>
      <c r="CL39" s="300"/>
      <c r="CM39" s="300"/>
      <c r="CN39" s="300"/>
      <c r="CO39" s="300"/>
      <c r="CP39" s="300"/>
      <c r="CQ39" s="300"/>
      <c r="CR39" s="300"/>
      <c r="CS39" s="300"/>
      <c r="CT39" s="300"/>
      <c r="CU39" s="300"/>
      <c r="CV39" s="300"/>
      <c r="CW39" s="300"/>
      <c r="CX39" s="300"/>
      <c r="CY39" s="300"/>
      <c r="CZ39" s="300"/>
      <c r="DA39" s="300"/>
      <c r="DB39" s="300"/>
      <c r="DC39" s="300"/>
      <c r="DD39" s="330"/>
    </row>
    <row r="40" spans="2:109" x14ac:dyDescent="0.15">
      <c r="B40" s="353"/>
      <c r="DD40" s="353"/>
      <c r="DE40" s="244"/>
    </row>
    <row r="41" spans="2:109" ht="17.25" x14ac:dyDescent="0.15">
      <c r="B41" s="245" t="s">
        <v>595</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6"/>
      <c r="BW41" s="246"/>
      <c r="BX41" s="246"/>
      <c r="BY41" s="246"/>
      <c r="BZ41" s="246"/>
      <c r="CA41" s="246"/>
      <c r="CB41" s="246"/>
      <c r="CC41" s="246"/>
      <c r="CD41" s="246"/>
      <c r="CE41" s="246"/>
      <c r="CF41" s="246"/>
      <c r="CG41" s="246"/>
      <c r="CH41" s="246"/>
      <c r="CI41" s="246"/>
      <c r="CJ41" s="246"/>
      <c r="CK41" s="246"/>
      <c r="CL41" s="246"/>
      <c r="CM41" s="246"/>
      <c r="CN41" s="246"/>
      <c r="CO41" s="246"/>
      <c r="CP41" s="246"/>
      <c r="CQ41" s="246"/>
      <c r="CR41" s="246"/>
      <c r="CS41" s="246"/>
      <c r="CT41" s="246"/>
      <c r="CU41" s="246"/>
      <c r="CV41" s="246"/>
      <c r="CW41" s="246"/>
      <c r="CX41" s="246"/>
      <c r="CY41" s="246"/>
      <c r="CZ41" s="246"/>
      <c r="DA41" s="246"/>
      <c r="DB41" s="246"/>
      <c r="DC41" s="246"/>
      <c r="DD41" s="247"/>
    </row>
    <row r="42" spans="2:109" x14ac:dyDescent="0.15">
      <c r="B42" s="248"/>
      <c r="G42" s="354"/>
      <c r="I42" s="355"/>
      <c r="J42" s="355"/>
      <c r="K42" s="355"/>
      <c r="AM42" s="354"/>
      <c r="AN42" s="354" t="s">
        <v>596</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48"/>
      <c r="AN43" s="1219" t="s">
        <v>604</v>
      </c>
      <c r="AO43" s="1220"/>
      <c r="AP43" s="1220"/>
      <c r="AQ43" s="1220"/>
      <c r="AR43" s="1220"/>
      <c r="AS43" s="1220"/>
      <c r="AT43" s="1220"/>
      <c r="AU43" s="1220"/>
      <c r="AV43" s="1220"/>
      <c r="AW43" s="1220"/>
      <c r="AX43" s="1220"/>
      <c r="AY43" s="1220"/>
      <c r="AZ43" s="1220"/>
      <c r="BA43" s="1220"/>
      <c r="BB43" s="1220"/>
      <c r="BC43" s="1220"/>
      <c r="BD43" s="1220"/>
      <c r="BE43" s="1220"/>
      <c r="BF43" s="1220"/>
      <c r="BG43" s="1220"/>
      <c r="BH43" s="1220"/>
      <c r="BI43" s="1220"/>
      <c r="BJ43" s="1220"/>
      <c r="BK43" s="1220"/>
      <c r="BL43" s="1220"/>
      <c r="BM43" s="1220"/>
      <c r="BN43" s="1220"/>
      <c r="BO43" s="1220"/>
      <c r="BP43" s="1220"/>
      <c r="BQ43" s="1220"/>
      <c r="BR43" s="1220"/>
      <c r="BS43" s="1220"/>
      <c r="BT43" s="1220"/>
      <c r="BU43" s="1220"/>
      <c r="BV43" s="1220"/>
      <c r="BW43" s="1220"/>
      <c r="BX43" s="1220"/>
      <c r="BY43" s="1220"/>
      <c r="BZ43" s="1220"/>
      <c r="CA43" s="1220"/>
      <c r="CB43" s="1220"/>
      <c r="CC43" s="1220"/>
      <c r="CD43" s="1220"/>
      <c r="CE43" s="1220"/>
      <c r="CF43" s="1220"/>
      <c r="CG43" s="1220"/>
      <c r="CH43" s="1220"/>
      <c r="CI43" s="1220"/>
      <c r="CJ43" s="1220"/>
      <c r="CK43" s="1220"/>
      <c r="CL43" s="1220"/>
      <c r="CM43" s="1220"/>
      <c r="CN43" s="1220"/>
      <c r="CO43" s="1220"/>
      <c r="CP43" s="1220"/>
      <c r="CQ43" s="1220"/>
      <c r="CR43" s="1220"/>
      <c r="CS43" s="1220"/>
      <c r="CT43" s="1220"/>
      <c r="CU43" s="1220"/>
      <c r="CV43" s="1220"/>
      <c r="CW43" s="1220"/>
      <c r="CX43" s="1220"/>
      <c r="CY43" s="1220"/>
      <c r="CZ43" s="1220"/>
      <c r="DA43" s="1220"/>
      <c r="DB43" s="1220"/>
      <c r="DC43" s="1221"/>
    </row>
    <row r="44" spans="2:109" x14ac:dyDescent="0.15">
      <c r="B44" s="248"/>
      <c r="AN44" s="1222"/>
      <c r="AO44" s="1223"/>
      <c r="AP44" s="1223"/>
      <c r="AQ44" s="1223"/>
      <c r="AR44" s="1223"/>
      <c r="AS44" s="1223"/>
      <c r="AT44" s="1223"/>
      <c r="AU44" s="1223"/>
      <c r="AV44" s="1223"/>
      <c r="AW44" s="1223"/>
      <c r="AX44" s="1223"/>
      <c r="AY44" s="1223"/>
      <c r="AZ44" s="1223"/>
      <c r="BA44" s="1223"/>
      <c r="BB44" s="1223"/>
      <c r="BC44" s="1223"/>
      <c r="BD44" s="1223"/>
      <c r="BE44" s="1223"/>
      <c r="BF44" s="1223"/>
      <c r="BG44" s="1223"/>
      <c r="BH44" s="1223"/>
      <c r="BI44" s="1223"/>
      <c r="BJ44" s="1223"/>
      <c r="BK44" s="1223"/>
      <c r="BL44" s="1223"/>
      <c r="BM44" s="1223"/>
      <c r="BN44" s="1223"/>
      <c r="BO44" s="1223"/>
      <c r="BP44" s="1223"/>
      <c r="BQ44" s="1223"/>
      <c r="BR44" s="1223"/>
      <c r="BS44" s="1223"/>
      <c r="BT44" s="1223"/>
      <c r="BU44" s="1223"/>
      <c r="BV44" s="1223"/>
      <c r="BW44" s="1223"/>
      <c r="BX44" s="1223"/>
      <c r="BY44" s="1223"/>
      <c r="BZ44" s="1223"/>
      <c r="CA44" s="1223"/>
      <c r="CB44" s="1223"/>
      <c r="CC44" s="1223"/>
      <c r="CD44" s="1223"/>
      <c r="CE44" s="1223"/>
      <c r="CF44" s="1223"/>
      <c r="CG44" s="1223"/>
      <c r="CH44" s="1223"/>
      <c r="CI44" s="1223"/>
      <c r="CJ44" s="1223"/>
      <c r="CK44" s="1223"/>
      <c r="CL44" s="1223"/>
      <c r="CM44" s="1223"/>
      <c r="CN44" s="1223"/>
      <c r="CO44" s="1223"/>
      <c r="CP44" s="1223"/>
      <c r="CQ44" s="1223"/>
      <c r="CR44" s="1223"/>
      <c r="CS44" s="1223"/>
      <c r="CT44" s="1223"/>
      <c r="CU44" s="1223"/>
      <c r="CV44" s="1223"/>
      <c r="CW44" s="1223"/>
      <c r="CX44" s="1223"/>
      <c r="CY44" s="1223"/>
      <c r="CZ44" s="1223"/>
      <c r="DA44" s="1223"/>
      <c r="DB44" s="1223"/>
      <c r="DC44" s="1224"/>
    </row>
    <row r="45" spans="2:109" x14ac:dyDescent="0.15">
      <c r="B45" s="248"/>
      <c r="AN45" s="1222"/>
      <c r="AO45" s="1223"/>
      <c r="AP45" s="1223"/>
      <c r="AQ45" s="1223"/>
      <c r="AR45" s="1223"/>
      <c r="AS45" s="1223"/>
      <c r="AT45" s="1223"/>
      <c r="AU45" s="1223"/>
      <c r="AV45" s="1223"/>
      <c r="AW45" s="1223"/>
      <c r="AX45" s="1223"/>
      <c r="AY45" s="1223"/>
      <c r="AZ45" s="1223"/>
      <c r="BA45" s="1223"/>
      <c r="BB45" s="1223"/>
      <c r="BC45" s="1223"/>
      <c r="BD45" s="1223"/>
      <c r="BE45" s="1223"/>
      <c r="BF45" s="1223"/>
      <c r="BG45" s="1223"/>
      <c r="BH45" s="1223"/>
      <c r="BI45" s="1223"/>
      <c r="BJ45" s="1223"/>
      <c r="BK45" s="1223"/>
      <c r="BL45" s="1223"/>
      <c r="BM45" s="1223"/>
      <c r="BN45" s="1223"/>
      <c r="BO45" s="1223"/>
      <c r="BP45" s="1223"/>
      <c r="BQ45" s="1223"/>
      <c r="BR45" s="1223"/>
      <c r="BS45" s="1223"/>
      <c r="BT45" s="1223"/>
      <c r="BU45" s="1223"/>
      <c r="BV45" s="1223"/>
      <c r="BW45" s="1223"/>
      <c r="BX45" s="1223"/>
      <c r="BY45" s="1223"/>
      <c r="BZ45" s="1223"/>
      <c r="CA45" s="1223"/>
      <c r="CB45" s="1223"/>
      <c r="CC45" s="1223"/>
      <c r="CD45" s="1223"/>
      <c r="CE45" s="1223"/>
      <c r="CF45" s="1223"/>
      <c r="CG45" s="1223"/>
      <c r="CH45" s="1223"/>
      <c r="CI45" s="1223"/>
      <c r="CJ45" s="1223"/>
      <c r="CK45" s="1223"/>
      <c r="CL45" s="1223"/>
      <c r="CM45" s="1223"/>
      <c r="CN45" s="1223"/>
      <c r="CO45" s="1223"/>
      <c r="CP45" s="1223"/>
      <c r="CQ45" s="1223"/>
      <c r="CR45" s="1223"/>
      <c r="CS45" s="1223"/>
      <c r="CT45" s="1223"/>
      <c r="CU45" s="1223"/>
      <c r="CV45" s="1223"/>
      <c r="CW45" s="1223"/>
      <c r="CX45" s="1223"/>
      <c r="CY45" s="1223"/>
      <c r="CZ45" s="1223"/>
      <c r="DA45" s="1223"/>
      <c r="DB45" s="1223"/>
      <c r="DC45" s="1224"/>
    </row>
    <row r="46" spans="2:109" x14ac:dyDescent="0.15">
      <c r="B46" s="248"/>
      <c r="AN46" s="1222"/>
      <c r="AO46" s="1223"/>
      <c r="AP46" s="1223"/>
      <c r="AQ46" s="1223"/>
      <c r="AR46" s="1223"/>
      <c r="AS46" s="1223"/>
      <c r="AT46" s="1223"/>
      <c r="AU46" s="1223"/>
      <c r="AV46" s="1223"/>
      <c r="AW46" s="1223"/>
      <c r="AX46" s="1223"/>
      <c r="AY46" s="1223"/>
      <c r="AZ46" s="1223"/>
      <c r="BA46" s="1223"/>
      <c r="BB46" s="1223"/>
      <c r="BC46" s="1223"/>
      <c r="BD46" s="1223"/>
      <c r="BE46" s="1223"/>
      <c r="BF46" s="1223"/>
      <c r="BG46" s="1223"/>
      <c r="BH46" s="1223"/>
      <c r="BI46" s="1223"/>
      <c r="BJ46" s="1223"/>
      <c r="BK46" s="1223"/>
      <c r="BL46" s="1223"/>
      <c r="BM46" s="1223"/>
      <c r="BN46" s="1223"/>
      <c r="BO46" s="1223"/>
      <c r="BP46" s="1223"/>
      <c r="BQ46" s="1223"/>
      <c r="BR46" s="1223"/>
      <c r="BS46" s="1223"/>
      <c r="BT46" s="1223"/>
      <c r="BU46" s="1223"/>
      <c r="BV46" s="1223"/>
      <c r="BW46" s="1223"/>
      <c r="BX46" s="1223"/>
      <c r="BY46" s="1223"/>
      <c r="BZ46" s="1223"/>
      <c r="CA46" s="1223"/>
      <c r="CB46" s="1223"/>
      <c r="CC46" s="1223"/>
      <c r="CD46" s="1223"/>
      <c r="CE46" s="1223"/>
      <c r="CF46" s="1223"/>
      <c r="CG46" s="1223"/>
      <c r="CH46" s="1223"/>
      <c r="CI46" s="1223"/>
      <c r="CJ46" s="1223"/>
      <c r="CK46" s="1223"/>
      <c r="CL46" s="1223"/>
      <c r="CM46" s="1223"/>
      <c r="CN46" s="1223"/>
      <c r="CO46" s="1223"/>
      <c r="CP46" s="1223"/>
      <c r="CQ46" s="1223"/>
      <c r="CR46" s="1223"/>
      <c r="CS46" s="1223"/>
      <c r="CT46" s="1223"/>
      <c r="CU46" s="1223"/>
      <c r="CV46" s="1223"/>
      <c r="CW46" s="1223"/>
      <c r="CX46" s="1223"/>
      <c r="CY46" s="1223"/>
      <c r="CZ46" s="1223"/>
      <c r="DA46" s="1223"/>
      <c r="DB46" s="1223"/>
      <c r="DC46" s="1224"/>
    </row>
    <row r="47" spans="2:109" x14ac:dyDescent="0.15">
      <c r="B47" s="248"/>
      <c r="AN47" s="1225"/>
      <c r="AO47" s="1226"/>
      <c r="AP47" s="1226"/>
      <c r="AQ47" s="1226"/>
      <c r="AR47" s="1226"/>
      <c r="AS47" s="1226"/>
      <c r="AT47" s="1226"/>
      <c r="AU47" s="1226"/>
      <c r="AV47" s="1226"/>
      <c r="AW47" s="1226"/>
      <c r="AX47" s="1226"/>
      <c r="AY47" s="1226"/>
      <c r="AZ47" s="1226"/>
      <c r="BA47" s="1226"/>
      <c r="BB47" s="1226"/>
      <c r="BC47" s="1226"/>
      <c r="BD47" s="1226"/>
      <c r="BE47" s="1226"/>
      <c r="BF47" s="1226"/>
      <c r="BG47" s="1226"/>
      <c r="BH47" s="1226"/>
      <c r="BI47" s="1226"/>
      <c r="BJ47" s="1226"/>
      <c r="BK47" s="1226"/>
      <c r="BL47" s="1226"/>
      <c r="BM47" s="1226"/>
      <c r="BN47" s="1226"/>
      <c r="BO47" s="1226"/>
      <c r="BP47" s="1226"/>
      <c r="BQ47" s="1226"/>
      <c r="BR47" s="1226"/>
      <c r="BS47" s="1226"/>
      <c r="BT47" s="1226"/>
      <c r="BU47" s="1226"/>
      <c r="BV47" s="1226"/>
      <c r="BW47" s="1226"/>
      <c r="BX47" s="1226"/>
      <c r="BY47" s="1226"/>
      <c r="BZ47" s="1226"/>
      <c r="CA47" s="1226"/>
      <c r="CB47" s="1226"/>
      <c r="CC47" s="1226"/>
      <c r="CD47" s="1226"/>
      <c r="CE47" s="1226"/>
      <c r="CF47" s="1226"/>
      <c r="CG47" s="1226"/>
      <c r="CH47" s="1226"/>
      <c r="CI47" s="1226"/>
      <c r="CJ47" s="1226"/>
      <c r="CK47" s="1226"/>
      <c r="CL47" s="1226"/>
      <c r="CM47" s="1226"/>
      <c r="CN47" s="1226"/>
      <c r="CO47" s="1226"/>
      <c r="CP47" s="1226"/>
      <c r="CQ47" s="1226"/>
      <c r="CR47" s="1226"/>
      <c r="CS47" s="1226"/>
      <c r="CT47" s="1226"/>
      <c r="CU47" s="1226"/>
      <c r="CV47" s="1226"/>
      <c r="CW47" s="1226"/>
      <c r="CX47" s="1226"/>
      <c r="CY47" s="1226"/>
      <c r="CZ47" s="1226"/>
      <c r="DA47" s="1226"/>
      <c r="DB47" s="1226"/>
      <c r="DC47" s="1227"/>
    </row>
    <row r="48" spans="2:109" x14ac:dyDescent="0.15">
      <c r="B48" s="248"/>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48"/>
      <c r="AN49" s="244" t="s">
        <v>597</v>
      </c>
    </row>
    <row r="50" spans="1:109" x14ac:dyDescent="0.15">
      <c r="B50" s="248"/>
      <c r="G50" s="1228"/>
      <c r="H50" s="1228"/>
      <c r="I50" s="1228"/>
      <c r="J50" s="1228"/>
      <c r="K50" s="357"/>
      <c r="L50" s="357"/>
      <c r="M50" s="358"/>
      <c r="N50" s="358"/>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32" t="s">
        <v>552</v>
      </c>
      <c r="BQ50" s="1232"/>
      <c r="BR50" s="1232"/>
      <c r="BS50" s="1232"/>
      <c r="BT50" s="1232"/>
      <c r="BU50" s="1232"/>
      <c r="BV50" s="1232"/>
      <c r="BW50" s="1232"/>
      <c r="BX50" s="1232" t="s">
        <v>553</v>
      </c>
      <c r="BY50" s="1232"/>
      <c r="BZ50" s="1232"/>
      <c r="CA50" s="1232"/>
      <c r="CB50" s="1232"/>
      <c r="CC50" s="1232"/>
      <c r="CD50" s="1232"/>
      <c r="CE50" s="1232"/>
      <c r="CF50" s="1232" t="s">
        <v>554</v>
      </c>
      <c r="CG50" s="1232"/>
      <c r="CH50" s="1232"/>
      <c r="CI50" s="1232"/>
      <c r="CJ50" s="1232"/>
      <c r="CK50" s="1232"/>
      <c r="CL50" s="1232"/>
      <c r="CM50" s="1232"/>
      <c r="CN50" s="1232" t="s">
        <v>555</v>
      </c>
      <c r="CO50" s="1232"/>
      <c r="CP50" s="1232"/>
      <c r="CQ50" s="1232"/>
      <c r="CR50" s="1232"/>
      <c r="CS50" s="1232"/>
      <c r="CT50" s="1232"/>
      <c r="CU50" s="1232"/>
      <c r="CV50" s="1232" t="s">
        <v>556</v>
      </c>
      <c r="CW50" s="1232"/>
      <c r="CX50" s="1232"/>
      <c r="CY50" s="1232"/>
      <c r="CZ50" s="1232"/>
      <c r="DA50" s="1232"/>
      <c r="DB50" s="1232"/>
      <c r="DC50" s="1232"/>
    </row>
    <row r="51" spans="1:109" ht="13.5" customHeight="1" x14ac:dyDescent="0.15">
      <c r="B51" s="248"/>
      <c r="G51" s="1238"/>
      <c r="H51" s="1238"/>
      <c r="I51" s="1236"/>
      <c r="J51" s="1236"/>
      <c r="K51" s="1234"/>
      <c r="L51" s="1234"/>
      <c r="M51" s="1234"/>
      <c r="N51" s="1234"/>
      <c r="AM51" s="356"/>
      <c r="AN51" s="1235" t="s">
        <v>598</v>
      </c>
      <c r="AO51" s="1235"/>
      <c r="AP51" s="1235"/>
      <c r="AQ51" s="1235"/>
      <c r="AR51" s="1235"/>
      <c r="AS51" s="1235"/>
      <c r="AT51" s="1235"/>
      <c r="AU51" s="1235"/>
      <c r="AV51" s="1235"/>
      <c r="AW51" s="1235"/>
      <c r="AX51" s="1235"/>
      <c r="AY51" s="1235"/>
      <c r="AZ51" s="1235"/>
      <c r="BA51" s="1235"/>
      <c r="BB51" s="1235" t="s">
        <v>599</v>
      </c>
      <c r="BC51" s="1235"/>
      <c r="BD51" s="1235"/>
      <c r="BE51" s="1235"/>
      <c r="BF51" s="1235"/>
      <c r="BG51" s="1235"/>
      <c r="BH51" s="1235"/>
      <c r="BI51" s="1235"/>
      <c r="BJ51" s="1235"/>
      <c r="BK51" s="1235"/>
      <c r="BL51" s="1235"/>
      <c r="BM51" s="1235"/>
      <c r="BN51" s="1235"/>
      <c r="BO51" s="1235"/>
      <c r="BP51" s="1233"/>
      <c r="BQ51" s="1233"/>
      <c r="BR51" s="1233"/>
      <c r="BS51" s="1233"/>
      <c r="BT51" s="1233"/>
      <c r="BU51" s="1233"/>
      <c r="BV51" s="1233"/>
      <c r="BW51" s="1233"/>
      <c r="BX51" s="1233"/>
      <c r="BY51" s="1233"/>
      <c r="BZ51" s="1233"/>
      <c r="CA51" s="1233"/>
      <c r="CB51" s="1233"/>
      <c r="CC51" s="1233"/>
      <c r="CD51" s="1233"/>
      <c r="CE51" s="1233"/>
      <c r="CF51" s="1233"/>
      <c r="CG51" s="1233"/>
      <c r="CH51" s="1233"/>
      <c r="CI51" s="1233"/>
      <c r="CJ51" s="1233"/>
      <c r="CK51" s="1233"/>
      <c r="CL51" s="1233"/>
      <c r="CM51" s="1233"/>
      <c r="CN51" s="1233"/>
      <c r="CO51" s="1233"/>
      <c r="CP51" s="1233"/>
      <c r="CQ51" s="1233"/>
      <c r="CR51" s="1233"/>
      <c r="CS51" s="1233"/>
      <c r="CT51" s="1233"/>
      <c r="CU51" s="1233"/>
      <c r="CV51" s="1233"/>
      <c r="CW51" s="1233"/>
      <c r="CX51" s="1233"/>
      <c r="CY51" s="1233"/>
      <c r="CZ51" s="1233"/>
      <c r="DA51" s="1233"/>
      <c r="DB51" s="1233"/>
      <c r="DC51" s="1233"/>
    </row>
    <row r="52" spans="1:109" x14ac:dyDescent="0.15">
      <c r="B52" s="248"/>
      <c r="G52" s="1238"/>
      <c r="H52" s="1238"/>
      <c r="I52" s="1236"/>
      <c r="J52" s="1236"/>
      <c r="K52" s="1234"/>
      <c r="L52" s="1234"/>
      <c r="M52" s="1234"/>
      <c r="N52" s="1234"/>
      <c r="AM52" s="356"/>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33"/>
      <c r="BQ52" s="1233"/>
      <c r="BR52" s="1233"/>
      <c r="BS52" s="1233"/>
      <c r="BT52" s="1233"/>
      <c r="BU52" s="1233"/>
      <c r="BV52" s="1233"/>
      <c r="BW52" s="1233"/>
      <c r="BX52" s="1233"/>
      <c r="BY52" s="1233"/>
      <c r="BZ52" s="1233"/>
      <c r="CA52" s="1233"/>
      <c r="CB52" s="1233"/>
      <c r="CC52" s="1233"/>
      <c r="CD52" s="1233"/>
      <c r="CE52" s="1233"/>
      <c r="CF52" s="1233"/>
      <c r="CG52" s="1233"/>
      <c r="CH52" s="1233"/>
      <c r="CI52" s="1233"/>
      <c r="CJ52" s="1233"/>
      <c r="CK52" s="1233"/>
      <c r="CL52" s="1233"/>
      <c r="CM52" s="1233"/>
      <c r="CN52" s="1233"/>
      <c r="CO52" s="1233"/>
      <c r="CP52" s="1233"/>
      <c r="CQ52" s="1233"/>
      <c r="CR52" s="1233"/>
      <c r="CS52" s="1233"/>
      <c r="CT52" s="1233"/>
      <c r="CU52" s="1233"/>
      <c r="CV52" s="1233"/>
      <c r="CW52" s="1233"/>
      <c r="CX52" s="1233"/>
      <c r="CY52" s="1233"/>
      <c r="CZ52" s="1233"/>
      <c r="DA52" s="1233"/>
      <c r="DB52" s="1233"/>
      <c r="DC52" s="1233"/>
    </row>
    <row r="53" spans="1:109" x14ac:dyDescent="0.15">
      <c r="A53" s="355"/>
      <c r="B53" s="248"/>
      <c r="G53" s="1238"/>
      <c r="H53" s="1238"/>
      <c r="I53" s="1228"/>
      <c r="J53" s="1228"/>
      <c r="K53" s="1234"/>
      <c r="L53" s="1234"/>
      <c r="M53" s="1234"/>
      <c r="N53" s="1234"/>
      <c r="AM53" s="356"/>
      <c r="AN53" s="1235"/>
      <c r="AO53" s="1235"/>
      <c r="AP53" s="1235"/>
      <c r="AQ53" s="1235"/>
      <c r="AR53" s="1235"/>
      <c r="AS53" s="1235"/>
      <c r="AT53" s="1235"/>
      <c r="AU53" s="1235"/>
      <c r="AV53" s="1235"/>
      <c r="AW53" s="1235"/>
      <c r="AX53" s="1235"/>
      <c r="AY53" s="1235"/>
      <c r="AZ53" s="1235"/>
      <c r="BA53" s="1235"/>
      <c r="BB53" s="1235" t="s">
        <v>600</v>
      </c>
      <c r="BC53" s="1235"/>
      <c r="BD53" s="1235"/>
      <c r="BE53" s="1235"/>
      <c r="BF53" s="1235"/>
      <c r="BG53" s="1235"/>
      <c r="BH53" s="1235"/>
      <c r="BI53" s="1235"/>
      <c r="BJ53" s="1235"/>
      <c r="BK53" s="1235"/>
      <c r="BL53" s="1235"/>
      <c r="BM53" s="1235"/>
      <c r="BN53" s="1235"/>
      <c r="BO53" s="1235"/>
      <c r="BP53" s="1233">
        <v>58.7</v>
      </c>
      <c r="BQ53" s="1233"/>
      <c r="BR53" s="1233"/>
      <c r="BS53" s="1233"/>
      <c r="BT53" s="1233"/>
      <c r="BU53" s="1233"/>
      <c r="BV53" s="1233"/>
      <c r="BW53" s="1233"/>
      <c r="BX53" s="1233">
        <v>60.6</v>
      </c>
      <c r="BY53" s="1233"/>
      <c r="BZ53" s="1233"/>
      <c r="CA53" s="1233"/>
      <c r="CB53" s="1233"/>
      <c r="CC53" s="1233"/>
      <c r="CD53" s="1233"/>
      <c r="CE53" s="1233"/>
      <c r="CF53" s="1233">
        <v>61.8</v>
      </c>
      <c r="CG53" s="1233"/>
      <c r="CH53" s="1233"/>
      <c r="CI53" s="1233"/>
      <c r="CJ53" s="1233"/>
      <c r="CK53" s="1233"/>
      <c r="CL53" s="1233"/>
      <c r="CM53" s="1233"/>
      <c r="CN53" s="1233">
        <v>63.3</v>
      </c>
      <c r="CO53" s="1233"/>
      <c r="CP53" s="1233"/>
      <c r="CQ53" s="1233"/>
      <c r="CR53" s="1233"/>
      <c r="CS53" s="1233"/>
      <c r="CT53" s="1233"/>
      <c r="CU53" s="1233"/>
      <c r="CV53" s="1233">
        <v>64.2</v>
      </c>
      <c r="CW53" s="1233"/>
      <c r="CX53" s="1233"/>
      <c r="CY53" s="1233"/>
      <c r="CZ53" s="1233"/>
      <c r="DA53" s="1233"/>
      <c r="DB53" s="1233"/>
      <c r="DC53" s="1233"/>
    </row>
    <row r="54" spans="1:109" x14ac:dyDescent="0.15">
      <c r="A54" s="355"/>
      <c r="B54" s="248"/>
      <c r="G54" s="1238"/>
      <c r="H54" s="1238"/>
      <c r="I54" s="1228"/>
      <c r="J54" s="1228"/>
      <c r="K54" s="1234"/>
      <c r="L54" s="1234"/>
      <c r="M54" s="1234"/>
      <c r="N54" s="1234"/>
      <c r="AM54" s="356"/>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33"/>
      <c r="BQ54" s="1233"/>
      <c r="BR54" s="1233"/>
      <c r="BS54" s="1233"/>
      <c r="BT54" s="1233"/>
      <c r="BU54" s="1233"/>
      <c r="BV54" s="1233"/>
      <c r="BW54" s="1233"/>
      <c r="BX54" s="1233"/>
      <c r="BY54" s="1233"/>
      <c r="BZ54" s="1233"/>
      <c r="CA54" s="1233"/>
      <c r="CB54" s="1233"/>
      <c r="CC54" s="1233"/>
      <c r="CD54" s="1233"/>
      <c r="CE54" s="1233"/>
      <c r="CF54" s="1233"/>
      <c r="CG54" s="1233"/>
      <c r="CH54" s="1233"/>
      <c r="CI54" s="1233"/>
      <c r="CJ54" s="1233"/>
      <c r="CK54" s="1233"/>
      <c r="CL54" s="1233"/>
      <c r="CM54" s="1233"/>
      <c r="CN54" s="1233"/>
      <c r="CO54" s="1233"/>
      <c r="CP54" s="1233"/>
      <c r="CQ54" s="1233"/>
      <c r="CR54" s="1233"/>
      <c r="CS54" s="1233"/>
      <c r="CT54" s="1233"/>
      <c r="CU54" s="1233"/>
      <c r="CV54" s="1233"/>
      <c r="CW54" s="1233"/>
      <c r="CX54" s="1233"/>
      <c r="CY54" s="1233"/>
      <c r="CZ54" s="1233"/>
      <c r="DA54" s="1233"/>
      <c r="DB54" s="1233"/>
      <c r="DC54" s="1233"/>
    </row>
    <row r="55" spans="1:109" x14ac:dyDescent="0.15">
      <c r="A55" s="355"/>
      <c r="B55" s="248"/>
      <c r="G55" s="1228"/>
      <c r="H55" s="1228"/>
      <c r="I55" s="1228"/>
      <c r="J55" s="1228"/>
      <c r="K55" s="1234"/>
      <c r="L55" s="1234"/>
      <c r="M55" s="1234"/>
      <c r="N55" s="1234"/>
      <c r="AN55" s="1232" t="s">
        <v>601</v>
      </c>
      <c r="AO55" s="1232"/>
      <c r="AP55" s="1232"/>
      <c r="AQ55" s="1232"/>
      <c r="AR55" s="1232"/>
      <c r="AS55" s="1232"/>
      <c r="AT55" s="1232"/>
      <c r="AU55" s="1232"/>
      <c r="AV55" s="1232"/>
      <c r="AW55" s="1232"/>
      <c r="AX55" s="1232"/>
      <c r="AY55" s="1232"/>
      <c r="AZ55" s="1232"/>
      <c r="BA55" s="1232"/>
      <c r="BB55" s="1235" t="s">
        <v>599</v>
      </c>
      <c r="BC55" s="1235"/>
      <c r="BD55" s="1235"/>
      <c r="BE55" s="1235"/>
      <c r="BF55" s="1235"/>
      <c r="BG55" s="1235"/>
      <c r="BH55" s="1235"/>
      <c r="BI55" s="1235"/>
      <c r="BJ55" s="1235"/>
      <c r="BK55" s="1235"/>
      <c r="BL55" s="1235"/>
      <c r="BM55" s="1235"/>
      <c r="BN55" s="1235"/>
      <c r="BO55" s="1235"/>
      <c r="BP55" s="1233">
        <v>0</v>
      </c>
      <c r="BQ55" s="1233"/>
      <c r="BR55" s="1233"/>
      <c r="BS55" s="1233"/>
      <c r="BT55" s="1233"/>
      <c r="BU55" s="1233"/>
      <c r="BV55" s="1233"/>
      <c r="BW55" s="1233"/>
      <c r="BX55" s="1233">
        <v>0</v>
      </c>
      <c r="BY55" s="1233"/>
      <c r="BZ55" s="1233"/>
      <c r="CA55" s="1233"/>
      <c r="CB55" s="1233"/>
      <c r="CC55" s="1233"/>
      <c r="CD55" s="1233"/>
      <c r="CE55" s="1233"/>
      <c r="CF55" s="1233">
        <v>0</v>
      </c>
      <c r="CG55" s="1233"/>
      <c r="CH55" s="1233"/>
      <c r="CI55" s="1233"/>
      <c r="CJ55" s="1233"/>
      <c r="CK55" s="1233"/>
      <c r="CL55" s="1233"/>
      <c r="CM55" s="1233"/>
      <c r="CN55" s="1233">
        <v>0</v>
      </c>
      <c r="CO55" s="1233"/>
      <c r="CP55" s="1233"/>
      <c r="CQ55" s="1233"/>
      <c r="CR55" s="1233"/>
      <c r="CS55" s="1233"/>
      <c r="CT55" s="1233"/>
      <c r="CU55" s="1233"/>
      <c r="CV55" s="1233">
        <v>0</v>
      </c>
      <c r="CW55" s="1233"/>
      <c r="CX55" s="1233"/>
      <c r="CY55" s="1233"/>
      <c r="CZ55" s="1233"/>
      <c r="DA55" s="1233"/>
      <c r="DB55" s="1233"/>
      <c r="DC55" s="1233"/>
    </row>
    <row r="56" spans="1:109" x14ac:dyDescent="0.15">
      <c r="A56" s="355"/>
      <c r="B56" s="248"/>
      <c r="G56" s="1228"/>
      <c r="H56" s="1228"/>
      <c r="I56" s="1228"/>
      <c r="J56" s="1228"/>
      <c r="K56" s="1234"/>
      <c r="L56" s="1234"/>
      <c r="M56" s="1234"/>
      <c r="N56" s="1234"/>
      <c r="AN56" s="1232"/>
      <c r="AO56" s="1232"/>
      <c r="AP56" s="1232"/>
      <c r="AQ56" s="1232"/>
      <c r="AR56" s="1232"/>
      <c r="AS56" s="1232"/>
      <c r="AT56" s="1232"/>
      <c r="AU56" s="1232"/>
      <c r="AV56" s="1232"/>
      <c r="AW56" s="1232"/>
      <c r="AX56" s="1232"/>
      <c r="AY56" s="1232"/>
      <c r="AZ56" s="1232"/>
      <c r="BA56" s="1232"/>
      <c r="BB56" s="1235"/>
      <c r="BC56" s="1235"/>
      <c r="BD56" s="1235"/>
      <c r="BE56" s="1235"/>
      <c r="BF56" s="1235"/>
      <c r="BG56" s="1235"/>
      <c r="BH56" s="1235"/>
      <c r="BI56" s="1235"/>
      <c r="BJ56" s="1235"/>
      <c r="BK56" s="1235"/>
      <c r="BL56" s="1235"/>
      <c r="BM56" s="1235"/>
      <c r="BN56" s="1235"/>
      <c r="BO56" s="1235"/>
      <c r="BP56" s="1233"/>
      <c r="BQ56" s="1233"/>
      <c r="BR56" s="1233"/>
      <c r="BS56" s="1233"/>
      <c r="BT56" s="1233"/>
      <c r="BU56" s="1233"/>
      <c r="BV56" s="1233"/>
      <c r="BW56" s="1233"/>
      <c r="BX56" s="1233"/>
      <c r="BY56" s="1233"/>
      <c r="BZ56" s="1233"/>
      <c r="CA56" s="1233"/>
      <c r="CB56" s="1233"/>
      <c r="CC56" s="1233"/>
      <c r="CD56" s="1233"/>
      <c r="CE56" s="1233"/>
      <c r="CF56" s="1233"/>
      <c r="CG56" s="1233"/>
      <c r="CH56" s="1233"/>
      <c r="CI56" s="1233"/>
      <c r="CJ56" s="1233"/>
      <c r="CK56" s="1233"/>
      <c r="CL56" s="1233"/>
      <c r="CM56" s="1233"/>
      <c r="CN56" s="1233"/>
      <c r="CO56" s="1233"/>
      <c r="CP56" s="1233"/>
      <c r="CQ56" s="1233"/>
      <c r="CR56" s="1233"/>
      <c r="CS56" s="1233"/>
      <c r="CT56" s="1233"/>
      <c r="CU56" s="1233"/>
      <c r="CV56" s="1233"/>
      <c r="CW56" s="1233"/>
      <c r="CX56" s="1233"/>
      <c r="CY56" s="1233"/>
      <c r="CZ56" s="1233"/>
      <c r="DA56" s="1233"/>
      <c r="DB56" s="1233"/>
      <c r="DC56" s="1233"/>
    </row>
    <row r="57" spans="1:109" s="355" customFormat="1" x14ac:dyDescent="0.15">
      <c r="B57" s="359"/>
      <c r="G57" s="1228"/>
      <c r="H57" s="1228"/>
      <c r="I57" s="1237"/>
      <c r="J57" s="1237"/>
      <c r="K57" s="1234"/>
      <c r="L57" s="1234"/>
      <c r="M57" s="1234"/>
      <c r="N57" s="1234"/>
      <c r="AM57" s="244"/>
      <c r="AN57" s="1232"/>
      <c r="AO57" s="1232"/>
      <c r="AP57" s="1232"/>
      <c r="AQ57" s="1232"/>
      <c r="AR57" s="1232"/>
      <c r="AS57" s="1232"/>
      <c r="AT57" s="1232"/>
      <c r="AU57" s="1232"/>
      <c r="AV57" s="1232"/>
      <c r="AW57" s="1232"/>
      <c r="AX57" s="1232"/>
      <c r="AY57" s="1232"/>
      <c r="AZ57" s="1232"/>
      <c r="BA57" s="1232"/>
      <c r="BB57" s="1235" t="s">
        <v>600</v>
      </c>
      <c r="BC57" s="1235"/>
      <c r="BD57" s="1235"/>
      <c r="BE57" s="1235"/>
      <c r="BF57" s="1235"/>
      <c r="BG57" s="1235"/>
      <c r="BH57" s="1235"/>
      <c r="BI57" s="1235"/>
      <c r="BJ57" s="1235"/>
      <c r="BK57" s="1235"/>
      <c r="BL57" s="1235"/>
      <c r="BM57" s="1235"/>
      <c r="BN57" s="1235"/>
      <c r="BO57" s="1235"/>
      <c r="BP57" s="1233">
        <v>57.7</v>
      </c>
      <c r="BQ57" s="1233"/>
      <c r="BR57" s="1233"/>
      <c r="BS57" s="1233"/>
      <c r="BT57" s="1233"/>
      <c r="BU57" s="1233"/>
      <c r="BV57" s="1233"/>
      <c r="BW57" s="1233"/>
      <c r="BX57" s="1233">
        <v>59.3</v>
      </c>
      <c r="BY57" s="1233"/>
      <c r="BZ57" s="1233"/>
      <c r="CA57" s="1233"/>
      <c r="CB57" s="1233"/>
      <c r="CC57" s="1233"/>
      <c r="CD57" s="1233"/>
      <c r="CE57" s="1233"/>
      <c r="CF57" s="1233">
        <v>60.4</v>
      </c>
      <c r="CG57" s="1233"/>
      <c r="CH57" s="1233"/>
      <c r="CI57" s="1233"/>
      <c r="CJ57" s="1233"/>
      <c r="CK57" s="1233"/>
      <c r="CL57" s="1233"/>
      <c r="CM57" s="1233"/>
      <c r="CN57" s="1233">
        <v>61.1</v>
      </c>
      <c r="CO57" s="1233"/>
      <c r="CP57" s="1233"/>
      <c r="CQ57" s="1233"/>
      <c r="CR57" s="1233"/>
      <c r="CS57" s="1233"/>
      <c r="CT57" s="1233"/>
      <c r="CU57" s="1233"/>
      <c r="CV57" s="1233">
        <v>62.3</v>
      </c>
      <c r="CW57" s="1233"/>
      <c r="CX57" s="1233"/>
      <c r="CY57" s="1233"/>
      <c r="CZ57" s="1233"/>
      <c r="DA57" s="1233"/>
      <c r="DB57" s="1233"/>
      <c r="DC57" s="1233"/>
      <c r="DD57" s="360"/>
      <c r="DE57" s="359"/>
    </row>
    <row r="58" spans="1:109" s="355" customFormat="1" x14ac:dyDescent="0.15">
      <c r="A58" s="244"/>
      <c r="B58" s="359"/>
      <c r="G58" s="1228"/>
      <c r="H58" s="1228"/>
      <c r="I58" s="1237"/>
      <c r="J58" s="1237"/>
      <c r="K58" s="1234"/>
      <c r="L58" s="1234"/>
      <c r="M58" s="1234"/>
      <c r="N58" s="1234"/>
      <c r="AM58" s="244"/>
      <c r="AN58" s="1232"/>
      <c r="AO58" s="1232"/>
      <c r="AP58" s="1232"/>
      <c r="AQ58" s="1232"/>
      <c r="AR58" s="1232"/>
      <c r="AS58" s="1232"/>
      <c r="AT58" s="1232"/>
      <c r="AU58" s="1232"/>
      <c r="AV58" s="1232"/>
      <c r="AW58" s="1232"/>
      <c r="AX58" s="1232"/>
      <c r="AY58" s="1232"/>
      <c r="AZ58" s="1232"/>
      <c r="BA58" s="1232"/>
      <c r="BB58" s="1235"/>
      <c r="BC58" s="1235"/>
      <c r="BD58" s="1235"/>
      <c r="BE58" s="1235"/>
      <c r="BF58" s="1235"/>
      <c r="BG58" s="1235"/>
      <c r="BH58" s="1235"/>
      <c r="BI58" s="1235"/>
      <c r="BJ58" s="1235"/>
      <c r="BK58" s="1235"/>
      <c r="BL58" s="1235"/>
      <c r="BM58" s="1235"/>
      <c r="BN58" s="1235"/>
      <c r="BO58" s="1235"/>
      <c r="BP58" s="1233"/>
      <c r="BQ58" s="1233"/>
      <c r="BR58" s="1233"/>
      <c r="BS58" s="1233"/>
      <c r="BT58" s="1233"/>
      <c r="BU58" s="1233"/>
      <c r="BV58" s="1233"/>
      <c r="BW58" s="1233"/>
      <c r="BX58" s="1233"/>
      <c r="BY58" s="1233"/>
      <c r="BZ58" s="1233"/>
      <c r="CA58" s="1233"/>
      <c r="CB58" s="1233"/>
      <c r="CC58" s="1233"/>
      <c r="CD58" s="1233"/>
      <c r="CE58" s="1233"/>
      <c r="CF58" s="1233"/>
      <c r="CG58" s="1233"/>
      <c r="CH58" s="1233"/>
      <c r="CI58" s="1233"/>
      <c r="CJ58" s="1233"/>
      <c r="CK58" s="1233"/>
      <c r="CL58" s="1233"/>
      <c r="CM58" s="1233"/>
      <c r="CN58" s="1233"/>
      <c r="CO58" s="1233"/>
      <c r="CP58" s="1233"/>
      <c r="CQ58" s="1233"/>
      <c r="CR58" s="1233"/>
      <c r="CS58" s="1233"/>
      <c r="CT58" s="1233"/>
      <c r="CU58" s="1233"/>
      <c r="CV58" s="1233"/>
      <c r="CW58" s="1233"/>
      <c r="CX58" s="1233"/>
      <c r="CY58" s="1233"/>
      <c r="CZ58" s="1233"/>
      <c r="DA58" s="1233"/>
      <c r="DB58" s="1233"/>
      <c r="DC58" s="1233"/>
      <c r="DD58" s="360"/>
      <c r="DE58" s="359"/>
    </row>
    <row r="59" spans="1:109" s="355" customFormat="1" x14ac:dyDescent="0.15">
      <c r="A59" s="244"/>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4"/>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4"/>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4"/>
    </row>
    <row r="63" spans="1:109" ht="17.25" x14ac:dyDescent="0.15">
      <c r="B63" s="301" t="s">
        <v>602</v>
      </c>
    </row>
    <row r="64" spans="1:109" x14ac:dyDescent="0.15">
      <c r="B64" s="248"/>
      <c r="G64" s="354"/>
      <c r="I64" s="366"/>
      <c r="J64" s="366"/>
      <c r="K64" s="366"/>
      <c r="L64" s="366"/>
      <c r="M64" s="366"/>
      <c r="N64" s="367"/>
      <c r="AM64" s="354"/>
      <c r="AN64" s="354" t="s">
        <v>596</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5" customHeight="1" x14ac:dyDescent="0.15">
      <c r="B65" s="248"/>
      <c r="AN65" s="1219" t="s">
        <v>605</v>
      </c>
      <c r="AO65" s="1220"/>
      <c r="AP65" s="1220"/>
      <c r="AQ65" s="1220"/>
      <c r="AR65" s="1220"/>
      <c r="AS65" s="1220"/>
      <c r="AT65" s="1220"/>
      <c r="AU65" s="1220"/>
      <c r="AV65" s="1220"/>
      <c r="AW65" s="1220"/>
      <c r="AX65" s="1220"/>
      <c r="AY65" s="1220"/>
      <c r="AZ65" s="1220"/>
      <c r="BA65" s="1220"/>
      <c r="BB65" s="1220"/>
      <c r="BC65" s="1220"/>
      <c r="BD65" s="1220"/>
      <c r="BE65" s="1220"/>
      <c r="BF65" s="1220"/>
      <c r="BG65" s="1220"/>
      <c r="BH65" s="1220"/>
      <c r="BI65" s="1220"/>
      <c r="BJ65" s="1220"/>
      <c r="BK65" s="1220"/>
      <c r="BL65" s="1220"/>
      <c r="BM65" s="1220"/>
      <c r="BN65" s="1220"/>
      <c r="BO65" s="1220"/>
      <c r="BP65" s="1220"/>
      <c r="BQ65" s="1220"/>
      <c r="BR65" s="1220"/>
      <c r="BS65" s="1220"/>
      <c r="BT65" s="1220"/>
      <c r="BU65" s="1220"/>
      <c r="BV65" s="1220"/>
      <c r="BW65" s="1220"/>
      <c r="BX65" s="1220"/>
      <c r="BY65" s="1220"/>
      <c r="BZ65" s="1220"/>
      <c r="CA65" s="1220"/>
      <c r="CB65" s="1220"/>
      <c r="CC65" s="1220"/>
      <c r="CD65" s="1220"/>
      <c r="CE65" s="1220"/>
      <c r="CF65" s="1220"/>
      <c r="CG65" s="1220"/>
      <c r="CH65" s="1220"/>
      <c r="CI65" s="1220"/>
      <c r="CJ65" s="1220"/>
      <c r="CK65" s="1220"/>
      <c r="CL65" s="1220"/>
      <c r="CM65" s="1220"/>
      <c r="CN65" s="1220"/>
      <c r="CO65" s="1220"/>
      <c r="CP65" s="1220"/>
      <c r="CQ65" s="1220"/>
      <c r="CR65" s="1220"/>
      <c r="CS65" s="1220"/>
      <c r="CT65" s="1220"/>
      <c r="CU65" s="1220"/>
      <c r="CV65" s="1220"/>
      <c r="CW65" s="1220"/>
      <c r="CX65" s="1220"/>
      <c r="CY65" s="1220"/>
      <c r="CZ65" s="1220"/>
      <c r="DA65" s="1220"/>
      <c r="DB65" s="1220"/>
      <c r="DC65" s="1221"/>
    </row>
    <row r="66" spans="2:107" x14ac:dyDescent="0.15">
      <c r="B66" s="248"/>
      <c r="AN66" s="1222"/>
      <c r="AO66" s="1223"/>
      <c r="AP66" s="1223"/>
      <c r="AQ66" s="1223"/>
      <c r="AR66" s="1223"/>
      <c r="AS66" s="1223"/>
      <c r="AT66" s="1223"/>
      <c r="AU66" s="1223"/>
      <c r="AV66" s="1223"/>
      <c r="AW66" s="1223"/>
      <c r="AX66" s="1223"/>
      <c r="AY66" s="1223"/>
      <c r="AZ66" s="1223"/>
      <c r="BA66" s="1223"/>
      <c r="BB66" s="1223"/>
      <c r="BC66" s="1223"/>
      <c r="BD66" s="1223"/>
      <c r="BE66" s="1223"/>
      <c r="BF66" s="1223"/>
      <c r="BG66" s="1223"/>
      <c r="BH66" s="1223"/>
      <c r="BI66" s="1223"/>
      <c r="BJ66" s="1223"/>
      <c r="BK66" s="1223"/>
      <c r="BL66" s="1223"/>
      <c r="BM66" s="1223"/>
      <c r="BN66" s="1223"/>
      <c r="BO66" s="1223"/>
      <c r="BP66" s="1223"/>
      <c r="BQ66" s="1223"/>
      <c r="BR66" s="1223"/>
      <c r="BS66" s="1223"/>
      <c r="BT66" s="1223"/>
      <c r="BU66" s="1223"/>
      <c r="BV66" s="1223"/>
      <c r="BW66" s="1223"/>
      <c r="BX66" s="1223"/>
      <c r="BY66" s="1223"/>
      <c r="BZ66" s="1223"/>
      <c r="CA66" s="1223"/>
      <c r="CB66" s="1223"/>
      <c r="CC66" s="1223"/>
      <c r="CD66" s="1223"/>
      <c r="CE66" s="1223"/>
      <c r="CF66" s="1223"/>
      <c r="CG66" s="1223"/>
      <c r="CH66" s="1223"/>
      <c r="CI66" s="1223"/>
      <c r="CJ66" s="1223"/>
      <c r="CK66" s="1223"/>
      <c r="CL66" s="1223"/>
      <c r="CM66" s="1223"/>
      <c r="CN66" s="1223"/>
      <c r="CO66" s="1223"/>
      <c r="CP66" s="1223"/>
      <c r="CQ66" s="1223"/>
      <c r="CR66" s="1223"/>
      <c r="CS66" s="1223"/>
      <c r="CT66" s="1223"/>
      <c r="CU66" s="1223"/>
      <c r="CV66" s="1223"/>
      <c r="CW66" s="1223"/>
      <c r="CX66" s="1223"/>
      <c r="CY66" s="1223"/>
      <c r="CZ66" s="1223"/>
      <c r="DA66" s="1223"/>
      <c r="DB66" s="1223"/>
      <c r="DC66" s="1224"/>
    </row>
    <row r="67" spans="2:107" x14ac:dyDescent="0.15">
      <c r="B67" s="248"/>
      <c r="AN67" s="1222"/>
      <c r="AO67" s="1223"/>
      <c r="AP67" s="1223"/>
      <c r="AQ67" s="1223"/>
      <c r="AR67" s="1223"/>
      <c r="AS67" s="1223"/>
      <c r="AT67" s="1223"/>
      <c r="AU67" s="1223"/>
      <c r="AV67" s="1223"/>
      <c r="AW67" s="1223"/>
      <c r="AX67" s="1223"/>
      <c r="AY67" s="1223"/>
      <c r="AZ67" s="1223"/>
      <c r="BA67" s="1223"/>
      <c r="BB67" s="1223"/>
      <c r="BC67" s="1223"/>
      <c r="BD67" s="1223"/>
      <c r="BE67" s="1223"/>
      <c r="BF67" s="1223"/>
      <c r="BG67" s="1223"/>
      <c r="BH67" s="1223"/>
      <c r="BI67" s="1223"/>
      <c r="BJ67" s="1223"/>
      <c r="BK67" s="1223"/>
      <c r="BL67" s="1223"/>
      <c r="BM67" s="1223"/>
      <c r="BN67" s="1223"/>
      <c r="BO67" s="1223"/>
      <c r="BP67" s="1223"/>
      <c r="BQ67" s="1223"/>
      <c r="BR67" s="1223"/>
      <c r="BS67" s="1223"/>
      <c r="BT67" s="1223"/>
      <c r="BU67" s="1223"/>
      <c r="BV67" s="1223"/>
      <c r="BW67" s="1223"/>
      <c r="BX67" s="1223"/>
      <c r="BY67" s="1223"/>
      <c r="BZ67" s="1223"/>
      <c r="CA67" s="1223"/>
      <c r="CB67" s="1223"/>
      <c r="CC67" s="1223"/>
      <c r="CD67" s="1223"/>
      <c r="CE67" s="1223"/>
      <c r="CF67" s="1223"/>
      <c r="CG67" s="1223"/>
      <c r="CH67" s="1223"/>
      <c r="CI67" s="1223"/>
      <c r="CJ67" s="1223"/>
      <c r="CK67" s="1223"/>
      <c r="CL67" s="1223"/>
      <c r="CM67" s="1223"/>
      <c r="CN67" s="1223"/>
      <c r="CO67" s="1223"/>
      <c r="CP67" s="1223"/>
      <c r="CQ67" s="1223"/>
      <c r="CR67" s="1223"/>
      <c r="CS67" s="1223"/>
      <c r="CT67" s="1223"/>
      <c r="CU67" s="1223"/>
      <c r="CV67" s="1223"/>
      <c r="CW67" s="1223"/>
      <c r="CX67" s="1223"/>
      <c r="CY67" s="1223"/>
      <c r="CZ67" s="1223"/>
      <c r="DA67" s="1223"/>
      <c r="DB67" s="1223"/>
      <c r="DC67" s="1224"/>
    </row>
    <row r="68" spans="2:107" x14ac:dyDescent="0.15">
      <c r="B68" s="248"/>
      <c r="AN68" s="1222"/>
      <c r="AO68" s="1223"/>
      <c r="AP68" s="1223"/>
      <c r="AQ68" s="1223"/>
      <c r="AR68" s="1223"/>
      <c r="AS68" s="1223"/>
      <c r="AT68" s="1223"/>
      <c r="AU68" s="1223"/>
      <c r="AV68" s="1223"/>
      <c r="AW68" s="1223"/>
      <c r="AX68" s="1223"/>
      <c r="AY68" s="1223"/>
      <c r="AZ68" s="1223"/>
      <c r="BA68" s="1223"/>
      <c r="BB68" s="1223"/>
      <c r="BC68" s="1223"/>
      <c r="BD68" s="1223"/>
      <c r="BE68" s="1223"/>
      <c r="BF68" s="1223"/>
      <c r="BG68" s="1223"/>
      <c r="BH68" s="1223"/>
      <c r="BI68" s="1223"/>
      <c r="BJ68" s="1223"/>
      <c r="BK68" s="1223"/>
      <c r="BL68" s="1223"/>
      <c r="BM68" s="1223"/>
      <c r="BN68" s="1223"/>
      <c r="BO68" s="1223"/>
      <c r="BP68" s="1223"/>
      <c r="BQ68" s="1223"/>
      <c r="BR68" s="1223"/>
      <c r="BS68" s="1223"/>
      <c r="BT68" s="1223"/>
      <c r="BU68" s="1223"/>
      <c r="BV68" s="1223"/>
      <c r="BW68" s="1223"/>
      <c r="BX68" s="1223"/>
      <c r="BY68" s="1223"/>
      <c r="BZ68" s="1223"/>
      <c r="CA68" s="1223"/>
      <c r="CB68" s="1223"/>
      <c r="CC68" s="1223"/>
      <c r="CD68" s="1223"/>
      <c r="CE68" s="1223"/>
      <c r="CF68" s="1223"/>
      <c r="CG68" s="1223"/>
      <c r="CH68" s="1223"/>
      <c r="CI68" s="1223"/>
      <c r="CJ68" s="1223"/>
      <c r="CK68" s="1223"/>
      <c r="CL68" s="1223"/>
      <c r="CM68" s="1223"/>
      <c r="CN68" s="1223"/>
      <c r="CO68" s="1223"/>
      <c r="CP68" s="1223"/>
      <c r="CQ68" s="1223"/>
      <c r="CR68" s="1223"/>
      <c r="CS68" s="1223"/>
      <c r="CT68" s="1223"/>
      <c r="CU68" s="1223"/>
      <c r="CV68" s="1223"/>
      <c r="CW68" s="1223"/>
      <c r="CX68" s="1223"/>
      <c r="CY68" s="1223"/>
      <c r="CZ68" s="1223"/>
      <c r="DA68" s="1223"/>
      <c r="DB68" s="1223"/>
      <c r="DC68" s="1224"/>
    </row>
    <row r="69" spans="2:107" x14ac:dyDescent="0.15">
      <c r="B69" s="248"/>
      <c r="AN69" s="1225"/>
      <c r="AO69" s="1226"/>
      <c r="AP69" s="1226"/>
      <c r="AQ69" s="1226"/>
      <c r="AR69" s="1226"/>
      <c r="AS69" s="1226"/>
      <c r="AT69" s="1226"/>
      <c r="AU69" s="1226"/>
      <c r="AV69" s="1226"/>
      <c r="AW69" s="1226"/>
      <c r="AX69" s="1226"/>
      <c r="AY69" s="1226"/>
      <c r="AZ69" s="1226"/>
      <c r="BA69" s="1226"/>
      <c r="BB69" s="1226"/>
      <c r="BC69" s="1226"/>
      <c r="BD69" s="1226"/>
      <c r="BE69" s="1226"/>
      <c r="BF69" s="1226"/>
      <c r="BG69" s="1226"/>
      <c r="BH69" s="1226"/>
      <c r="BI69" s="1226"/>
      <c r="BJ69" s="1226"/>
      <c r="BK69" s="1226"/>
      <c r="BL69" s="1226"/>
      <c r="BM69" s="1226"/>
      <c r="BN69" s="1226"/>
      <c r="BO69" s="1226"/>
      <c r="BP69" s="1226"/>
      <c r="BQ69" s="1226"/>
      <c r="BR69" s="1226"/>
      <c r="BS69" s="1226"/>
      <c r="BT69" s="1226"/>
      <c r="BU69" s="1226"/>
      <c r="BV69" s="1226"/>
      <c r="BW69" s="1226"/>
      <c r="BX69" s="1226"/>
      <c r="BY69" s="1226"/>
      <c r="BZ69" s="1226"/>
      <c r="CA69" s="1226"/>
      <c r="CB69" s="1226"/>
      <c r="CC69" s="1226"/>
      <c r="CD69" s="1226"/>
      <c r="CE69" s="1226"/>
      <c r="CF69" s="1226"/>
      <c r="CG69" s="1226"/>
      <c r="CH69" s="1226"/>
      <c r="CI69" s="1226"/>
      <c r="CJ69" s="1226"/>
      <c r="CK69" s="1226"/>
      <c r="CL69" s="1226"/>
      <c r="CM69" s="1226"/>
      <c r="CN69" s="1226"/>
      <c r="CO69" s="1226"/>
      <c r="CP69" s="1226"/>
      <c r="CQ69" s="1226"/>
      <c r="CR69" s="1226"/>
      <c r="CS69" s="1226"/>
      <c r="CT69" s="1226"/>
      <c r="CU69" s="1226"/>
      <c r="CV69" s="1226"/>
      <c r="CW69" s="1226"/>
      <c r="CX69" s="1226"/>
      <c r="CY69" s="1226"/>
      <c r="CZ69" s="1226"/>
      <c r="DA69" s="1226"/>
      <c r="DB69" s="1226"/>
      <c r="DC69" s="1227"/>
    </row>
    <row r="70" spans="2:107" x14ac:dyDescent="0.15">
      <c r="B70" s="248"/>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48"/>
      <c r="G71" s="371"/>
      <c r="I71" s="372"/>
      <c r="J71" s="369"/>
      <c r="K71" s="369"/>
      <c r="L71" s="370"/>
      <c r="M71" s="369"/>
      <c r="N71" s="370"/>
      <c r="AM71" s="371"/>
      <c r="AN71" s="244" t="s">
        <v>597</v>
      </c>
    </row>
    <row r="72" spans="2:107" x14ac:dyDescent="0.15">
      <c r="B72" s="248"/>
      <c r="G72" s="1228"/>
      <c r="H72" s="1228"/>
      <c r="I72" s="1228"/>
      <c r="J72" s="1228"/>
      <c r="K72" s="357"/>
      <c r="L72" s="357"/>
      <c r="M72" s="358"/>
      <c r="N72" s="358"/>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32" t="s">
        <v>552</v>
      </c>
      <c r="BQ72" s="1232"/>
      <c r="BR72" s="1232"/>
      <c r="BS72" s="1232"/>
      <c r="BT72" s="1232"/>
      <c r="BU72" s="1232"/>
      <c r="BV72" s="1232"/>
      <c r="BW72" s="1232"/>
      <c r="BX72" s="1232" t="s">
        <v>553</v>
      </c>
      <c r="BY72" s="1232"/>
      <c r="BZ72" s="1232"/>
      <c r="CA72" s="1232"/>
      <c r="CB72" s="1232"/>
      <c r="CC72" s="1232"/>
      <c r="CD72" s="1232"/>
      <c r="CE72" s="1232"/>
      <c r="CF72" s="1232" t="s">
        <v>554</v>
      </c>
      <c r="CG72" s="1232"/>
      <c r="CH72" s="1232"/>
      <c r="CI72" s="1232"/>
      <c r="CJ72" s="1232"/>
      <c r="CK72" s="1232"/>
      <c r="CL72" s="1232"/>
      <c r="CM72" s="1232"/>
      <c r="CN72" s="1232" t="s">
        <v>555</v>
      </c>
      <c r="CO72" s="1232"/>
      <c r="CP72" s="1232"/>
      <c r="CQ72" s="1232"/>
      <c r="CR72" s="1232"/>
      <c r="CS72" s="1232"/>
      <c r="CT72" s="1232"/>
      <c r="CU72" s="1232"/>
      <c r="CV72" s="1232" t="s">
        <v>556</v>
      </c>
      <c r="CW72" s="1232"/>
      <c r="CX72" s="1232"/>
      <c r="CY72" s="1232"/>
      <c r="CZ72" s="1232"/>
      <c r="DA72" s="1232"/>
      <c r="DB72" s="1232"/>
      <c r="DC72" s="1232"/>
    </row>
    <row r="73" spans="2:107" x14ac:dyDescent="0.15">
      <c r="B73" s="248"/>
      <c r="G73" s="1238"/>
      <c r="H73" s="1238"/>
      <c r="I73" s="1238"/>
      <c r="J73" s="1238"/>
      <c r="K73" s="1239"/>
      <c r="L73" s="1239"/>
      <c r="M73" s="1239"/>
      <c r="N73" s="1239"/>
      <c r="AM73" s="356"/>
      <c r="AN73" s="1235" t="s">
        <v>598</v>
      </c>
      <c r="AO73" s="1235"/>
      <c r="AP73" s="1235"/>
      <c r="AQ73" s="1235"/>
      <c r="AR73" s="1235"/>
      <c r="AS73" s="1235"/>
      <c r="AT73" s="1235"/>
      <c r="AU73" s="1235"/>
      <c r="AV73" s="1235"/>
      <c r="AW73" s="1235"/>
      <c r="AX73" s="1235"/>
      <c r="AY73" s="1235"/>
      <c r="AZ73" s="1235"/>
      <c r="BA73" s="1235"/>
      <c r="BB73" s="1235" t="s">
        <v>599</v>
      </c>
      <c r="BC73" s="1235"/>
      <c r="BD73" s="1235"/>
      <c r="BE73" s="1235"/>
      <c r="BF73" s="1235"/>
      <c r="BG73" s="1235"/>
      <c r="BH73" s="1235"/>
      <c r="BI73" s="1235"/>
      <c r="BJ73" s="1235"/>
      <c r="BK73" s="1235"/>
      <c r="BL73" s="1235"/>
      <c r="BM73" s="1235"/>
      <c r="BN73" s="1235"/>
      <c r="BO73" s="1235"/>
      <c r="BP73" s="1233"/>
      <c r="BQ73" s="1233"/>
      <c r="BR73" s="1233"/>
      <c r="BS73" s="1233"/>
      <c r="BT73" s="1233"/>
      <c r="BU73" s="1233"/>
      <c r="BV73" s="1233"/>
      <c r="BW73" s="1233"/>
      <c r="BX73" s="1233"/>
      <c r="BY73" s="1233"/>
      <c r="BZ73" s="1233"/>
      <c r="CA73" s="1233"/>
      <c r="CB73" s="1233"/>
      <c r="CC73" s="1233"/>
      <c r="CD73" s="1233"/>
      <c r="CE73" s="1233"/>
      <c r="CF73" s="1233"/>
      <c r="CG73" s="1233"/>
      <c r="CH73" s="1233"/>
      <c r="CI73" s="1233"/>
      <c r="CJ73" s="1233"/>
      <c r="CK73" s="1233"/>
      <c r="CL73" s="1233"/>
      <c r="CM73" s="1233"/>
      <c r="CN73" s="1233"/>
      <c r="CO73" s="1233"/>
      <c r="CP73" s="1233"/>
      <c r="CQ73" s="1233"/>
      <c r="CR73" s="1233"/>
      <c r="CS73" s="1233"/>
      <c r="CT73" s="1233"/>
      <c r="CU73" s="1233"/>
      <c r="CV73" s="1233"/>
      <c r="CW73" s="1233"/>
      <c r="CX73" s="1233"/>
      <c r="CY73" s="1233"/>
      <c r="CZ73" s="1233"/>
      <c r="DA73" s="1233"/>
      <c r="DB73" s="1233"/>
      <c r="DC73" s="1233"/>
    </row>
    <row r="74" spans="2:107" x14ac:dyDescent="0.15">
      <c r="B74" s="248"/>
      <c r="G74" s="1238"/>
      <c r="H74" s="1238"/>
      <c r="I74" s="1238"/>
      <c r="J74" s="1238"/>
      <c r="K74" s="1239"/>
      <c r="L74" s="1239"/>
      <c r="M74" s="1239"/>
      <c r="N74" s="1239"/>
      <c r="AM74" s="356"/>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33"/>
      <c r="BQ74" s="1233"/>
      <c r="BR74" s="1233"/>
      <c r="BS74" s="1233"/>
      <c r="BT74" s="1233"/>
      <c r="BU74" s="1233"/>
      <c r="BV74" s="1233"/>
      <c r="BW74" s="1233"/>
      <c r="BX74" s="1233"/>
      <c r="BY74" s="1233"/>
      <c r="BZ74" s="1233"/>
      <c r="CA74" s="1233"/>
      <c r="CB74" s="1233"/>
      <c r="CC74" s="1233"/>
      <c r="CD74" s="1233"/>
      <c r="CE74" s="1233"/>
      <c r="CF74" s="1233"/>
      <c r="CG74" s="1233"/>
      <c r="CH74" s="1233"/>
      <c r="CI74" s="1233"/>
      <c r="CJ74" s="1233"/>
      <c r="CK74" s="1233"/>
      <c r="CL74" s="1233"/>
      <c r="CM74" s="1233"/>
      <c r="CN74" s="1233"/>
      <c r="CO74" s="1233"/>
      <c r="CP74" s="1233"/>
      <c r="CQ74" s="1233"/>
      <c r="CR74" s="1233"/>
      <c r="CS74" s="1233"/>
      <c r="CT74" s="1233"/>
      <c r="CU74" s="1233"/>
      <c r="CV74" s="1233"/>
      <c r="CW74" s="1233"/>
      <c r="CX74" s="1233"/>
      <c r="CY74" s="1233"/>
      <c r="CZ74" s="1233"/>
      <c r="DA74" s="1233"/>
      <c r="DB74" s="1233"/>
      <c r="DC74" s="1233"/>
    </row>
    <row r="75" spans="2:107" x14ac:dyDescent="0.15">
      <c r="B75" s="248"/>
      <c r="G75" s="1238"/>
      <c r="H75" s="1238"/>
      <c r="I75" s="1228"/>
      <c r="J75" s="1228"/>
      <c r="K75" s="1234"/>
      <c r="L75" s="1234"/>
      <c r="M75" s="1234"/>
      <c r="N75" s="1234"/>
      <c r="AM75" s="356"/>
      <c r="AN75" s="1235"/>
      <c r="AO75" s="1235"/>
      <c r="AP75" s="1235"/>
      <c r="AQ75" s="1235"/>
      <c r="AR75" s="1235"/>
      <c r="AS75" s="1235"/>
      <c r="AT75" s="1235"/>
      <c r="AU75" s="1235"/>
      <c r="AV75" s="1235"/>
      <c r="AW75" s="1235"/>
      <c r="AX75" s="1235"/>
      <c r="AY75" s="1235"/>
      <c r="AZ75" s="1235"/>
      <c r="BA75" s="1235"/>
      <c r="BB75" s="1235" t="s">
        <v>603</v>
      </c>
      <c r="BC75" s="1235"/>
      <c r="BD75" s="1235"/>
      <c r="BE75" s="1235"/>
      <c r="BF75" s="1235"/>
      <c r="BG75" s="1235"/>
      <c r="BH75" s="1235"/>
      <c r="BI75" s="1235"/>
      <c r="BJ75" s="1235"/>
      <c r="BK75" s="1235"/>
      <c r="BL75" s="1235"/>
      <c r="BM75" s="1235"/>
      <c r="BN75" s="1235"/>
      <c r="BO75" s="1235"/>
      <c r="BP75" s="1233">
        <v>-4.5</v>
      </c>
      <c r="BQ75" s="1233"/>
      <c r="BR75" s="1233"/>
      <c r="BS75" s="1233"/>
      <c r="BT75" s="1233"/>
      <c r="BU75" s="1233"/>
      <c r="BV75" s="1233"/>
      <c r="BW75" s="1233"/>
      <c r="BX75" s="1233">
        <v>-3.5</v>
      </c>
      <c r="BY75" s="1233"/>
      <c r="BZ75" s="1233"/>
      <c r="CA75" s="1233"/>
      <c r="CB75" s="1233"/>
      <c r="CC75" s="1233"/>
      <c r="CD75" s="1233"/>
      <c r="CE75" s="1233"/>
      <c r="CF75" s="1233">
        <v>-3.4</v>
      </c>
      <c r="CG75" s="1233"/>
      <c r="CH75" s="1233"/>
      <c r="CI75" s="1233"/>
      <c r="CJ75" s="1233"/>
      <c r="CK75" s="1233"/>
      <c r="CL75" s="1233"/>
      <c r="CM75" s="1233"/>
      <c r="CN75" s="1233">
        <v>-4.2</v>
      </c>
      <c r="CO75" s="1233"/>
      <c r="CP75" s="1233"/>
      <c r="CQ75" s="1233"/>
      <c r="CR75" s="1233"/>
      <c r="CS75" s="1233"/>
      <c r="CT75" s="1233"/>
      <c r="CU75" s="1233"/>
      <c r="CV75" s="1233">
        <v>-4.5999999999999996</v>
      </c>
      <c r="CW75" s="1233"/>
      <c r="CX75" s="1233"/>
      <c r="CY75" s="1233"/>
      <c r="CZ75" s="1233"/>
      <c r="DA75" s="1233"/>
      <c r="DB75" s="1233"/>
      <c r="DC75" s="1233"/>
    </row>
    <row r="76" spans="2:107" x14ac:dyDescent="0.15">
      <c r="B76" s="248"/>
      <c r="G76" s="1238"/>
      <c r="H76" s="1238"/>
      <c r="I76" s="1228"/>
      <c r="J76" s="1228"/>
      <c r="K76" s="1234"/>
      <c r="L76" s="1234"/>
      <c r="M76" s="1234"/>
      <c r="N76" s="1234"/>
      <c r="AM76" s="356"/>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33"/>
      <c r="BQ76" s="1233"/>
      <c r="BR76" s="1233"/>
      <c r="BS76" s="1233"/>
      <c r="BT76" s="1233"/>
      <c r="BU76" s="1233"/>
      <c r="BV76" s="1233"/>
      <c r="BW76" s="1233"/>
      <c r="BX76" s="1233"/>
      <c r="BY76" s="1233"/>
      <c r="BZ76" s="1233"/>
      <c r="CA76" s="1233"/>
      <c r="CB76" s="1233"/>
      <c r="CC76" s="1233"/>
      <c r="CD76" s="1233"/>
      <c r="CE76" s="1233"/>
      <c r="CF76" s="1233"/>
      <c r="CG76" s="1233"/>
      <c r="CH76" s="1233"/>
      <c r="CI76" s="1233"/>
      <c r="CJ76" s="1233"/>
      <c r="CK76" s="1233"/>
      <c r="CL76" s="1233"/>
      <c r="CM76" s="1233"/>
      <c r="CN76" s="1233"/>
      <c r="CO76" s="1233"/>
      <c r="CP76" s="1233"/>
      <c r="CQ76" s="1233"/>
      <c r="CR76" s="1233"/>
      <c r="CS76" s="1233"/>
      <c r="CT76" s="1233"/>
      <c r="CU76" s="1233"/>
      <c r="CV76" s="1233"/>
      <c r="CW76" s="1233"/>
      <c r="CX76" s="1233"/>
      <c r="CY76" s="1233"/>
      <c r="CZ76" s="1233"/>
      <c r="DA76" s="1233"/>
      <c r="DB76" s="1233"/>
      <c r="DC76" s="1233"/>
    </row>
    <row r="77" spans="2:107" x14ac:dyDescent="0.15">
      <c r="B77" s="248"/>
      <c r="G77" s="1228"/>
      <c r="H77" s="1228"/>
      <c r="I77" s="1228"/>
      <c r="J77" s="1228"/>
      <c r="K77" s="1239"/>
      <c r="L77" s="1239"/>
      <c r="M77" s="1239"/>
      <c r="N77" s="1239"/>
      <c r="AN77" s="1232" t="s">
        <v>601</v>
      </c>
      <c r="AO77" s="1232"/>
      <c r="AP77" s="1232"/>
      <c r="AQ77" s="1232"/>
      <c r="AR77" s="1232"/>
      <c r="AS77" s="1232"/>
      <c r="AT77" s="1232"/>
      <c r="AU77" s="1232"/>
      <c r="AV77" s="1232"/>
      <c r="AW77" s="1232"/>
      <c r="AX77" s="1232"/>
      <c r="AY77" s="1232"/>
      <c r="AZ77" s="1232"/>
      <c r="BA77" s="1232"/>
      <c r="BB77" s="1235" t="s">
        <v>599</v>
      </c>
      <c r="BC77" s="1235"/>
      <c r="BD77" s="1235"/>
      <c r="BE77" s="1235"/>
      <c r="BF77" s="1235"/>
      <c r="BG77" s="1235"/>
      <c r="BH77" s="1235"/>
      <c r="BI77" s="1235"/>
      <c r="BJ77" s="1235"/>
      <c r="BK77" s="1235"/>
      <c r="BL77" s="1235"/>
      <c r="BM77" s="1235"/>
      <c r="BN77" s="1235"/>
      <c r="BO77" s="1235"/>
      <c r="BP77" s="1233">
        <v>0</v>
      </c>
      <c r="BQ77" s="1233"/>
      <c r="BR77" s="1233"/>
      <c r="BS77" s="1233"/>
      <c r="BT77" s="1233"/>
      <c r="BU77" s="1233"/>
      <c r="BV77" s="1233"/>
      <c r="BW77" s="1233"/>
      <c r="BX77" s="1233">
        <v>0</v>
      </c>
      <c r="BY77" s="1233"/>
      <c r="BZ77" s="1233"/>
      <c r="CA77" s="1233"/>
      <c r="CB77" s="1233"/>
      <c r="CC77" s="1233"/>
      <c r="CD77" s="1233"/>
      <c r="CE77" s="1233"/>
      <c r="CF77" s="1233">
        <v>0</v>
      </c>
      <c r="CG77" s="1233"/>
      <c r="CH77" s="1233"/>
      <c r="CI77" s="1233"/>
      <c r="CJ77" s="1233"/>
      <c r="CK77" s="1233"/>
      <c r="CL77" s="1233"/>
      <c r="CM77" s="1233"/>
      <c r="CN77" s="1233">
        <v>0</v>
      </c>
      <c r="CO77" s="1233"/>
      <c r="CP77" s="1233"/>
      <c r="CQ77" s="1233"/>
      <c r="CR77" s="1233"/>
      <c r="CS77" s="1233"/>
      <c r="CT77" s="1233"/>
      <c r="CU77" s="1233"/>
      <c r="CV77" s="1233">
        <v>0</v>
      </c>
      <c r="CW77" s="1233"/>
      <c r="CX77" s="1233"/>
      <c r="CY77" s="1233"/>
      <c r="CZ77" s="1233"/>
      <c r="DA77" s="1233"/>
      <c r="DB77" s="1233"/>
      <c r="DC77" s="1233"/>
    </row>
    <row r="78" spans="2:107" x14ac:dyDescent="0.15">
      <c r="B78" s="248"/>
      <c r="G78" s="1228"/>
      <c r="H78" s="1228"/>
      <c r="I78" s="1228"/>
      <c r="J78" s="1228"/>
      <c r="K78" s="1239"/>
      <c r="L78" s="1239"/>
      <c r="M78" s="1239"/>
      <c r="N78" s="1239"/>
      <c r="AN78" s="1232"/>
      <c r="AO78" s="1232"/>
      <c r="AP78" s="1232"/>
      <c r="AQ78" s="1232"/>
      <c r="AR78" s="1232"/>
      <c r="AS78" s="1232"/>
      <c r="AT78" s="1232"/>
      <c r="AU78" s="1232"/>
      <c r="AV78" s="1232"/>
      <c r="AW78" s="1232"/>
      <c r="AX78" s="1232"/>
      <c r="AY78" s="1232"/>
      <c r="AZ78" s="1232"/>
      <c r="BA78" s="1232"/>
      <c r="BB78" s="1235"/>
      <c r="BC78" s="1235"/>
      <c r="BD78" s="1235"/>
      <c r="BE78" s="1235"/>
      <c r="BF78" s="1235"/>
      <c r="BG78" s="1235"/>
      <c r="BH78" s="1235"/>
      <c r="BI78" s="1235"/>
      <c r="BJ78" s="1235"/>
      <c r="BK78" s="1235"/>
      <c r="BL78" s="1235"/>
      <c r="BM78" s="1235"/>
      <c r="BN78" s="1235"/>
      <c r="BO78" s="1235"/>
      <c r="BP78" s="1233"/>
      <c r="BQ78" s="1233"/>
      <c r="BR78" s="1233"/>
      <c r="BS78" s="1233"/>
      <c r="BT78" s="1233"/>
      <c r="BU78" s="1233"/>
      <c r="BV78" s="1233"/>
      <c r="BW78" s="1233"/>
      <c r="BX78" s="1233"/>
      <c r="BY78" s="1233"/>
      <c r="BZ78" s="1233"/>
      <c r="CA78" s="1233"/>
      <c r="CB78" s="1233"/>
      <c r="CC78" s="1233"/>
      <c r="CD78" s="1233"/>
      <c r="CE78" s="1233"/>
      <c r="CF78" s="1233"/>
      <c r="CG78" s="1233"/>
      <c r="CH78" s="1233"/>
      <c r="CI78" s="1233"/>
      <c r="CJ78" s="1233"/>
      <c r="CK78" s="1233"/>
      <c r="CL78" s="1233"/>
      <c r="CM78" s="1233"/>
      <c r="CN78" s="1233"/>
      <c r="CO78" s="1233"/>
      <c r="CP78" s="1233"/>
      <c r="CQ78" s="1233"/>
      <c r="CR78" s="1233"/>
      <c r="CS78" s="1233"/>
      <c r="CT78" s="1233"/>
      <c r="CU78" s="1233"/>
      <c r="CV78" s="1233"/>
      <c r="CW78" s="1233"/>
      <c r="CX78" s="1233"/>
      <c r="CY78" s="1233"/>
      <c r="CZ78" s="1233"/>
      <c r="DA78" s="1233"/>
      <c r="DB78" s="1233"/>
      <c r="DC78" s="1233"/>
    </row>
    <row r="79" spans="2:107" x14ac:dyDescent="0.15">
      <c r="B79" s="248"/>
      <c r="G79" s="1228"/>
      <c r="H79" s="1228"/>
      <c r="I79" s="1237"/>
      <c r="J79" s="1237"/>
      <c r="K79" s="1240"/>
      <c r="L79" s="1240"/>
      <c r="M79" s="1240"/>
      <c r="N79" s="1240"/>
      <c r="AN79" s="1232"/>
      <c r="AO79" s="1232"/>
      <c r="AP79" s="1232"/>
      <c r="AQ79" s="1232"/>
      <c r="AR79" s="1232"/>
      <c r="AS79" s="1232"/>
      <c r="AT79" s="1232"/>
      <c r="AU79" s="1232"/>
      <c r="AV79" s="1232"/>
      <c r="AW79" s="1232"/>
      <c r="AX79" s="1232"/>
      <c r="AY79" s="1232"/>
      <c r="AZ79" s="1232"/>
      <c r="BA79" s="1232"/>
      <c r="BB79" s="1235" t="s">
        <v>603</v>
      </c>
      <c r="BC79" s="1235"/>
      <c r="BD79" s="1235"/>
      <c r="BE79" s="1235"/>
      <c r="BF79" s="1235"/>
      <c r="BG79" s="1235"/>
      <c r="BH79" s="1235"/>
      <c r="BI79" s="1235"/>
      <c r="BJ79" s="1235"/>
      <c r="BK79" s="1235"/>
      <c r="BL79" s="1235"/>
      <c r="BM79" s="1235"/>
      <c r="BN79" s="1235"/>
      <c r="BO79" s="1235"/>
      <c r="BP79" s="1233">
        <v>7.1</v>
      </c>
      <c r="BQ79" s="1233"/>
      <c r="BR79" s="1233"/>
      <c r="BS79" s="1233"/>
      <c r="BT79" s="1233"/>
      <c r="BU79" s="1233"/>
      <c r="BV79" s="1233"/>
      <c r="BW79" s="1233"/>
      <c r="BX79" s="1233">
        <v>7.1</v>
      </c>
      <c r="BY79" s="1233"/>
      <c r="BZ79" s="1233"/>
      <c r="CA79" s="1233"/>
      <c r="CB79" s="1233"/>
      <c r="CC79" s="1233"/>
      <c r="CD79" s="1233"/>
      <c r="CE79" s="1233"/>
      <c r="CF79" s="1233">
        <v>7.3</v>
      </c>
      <c r="CG79" s="1233"/>
      <c r="CH79" s="1233"/>
      <c r="CI79" s="1233"/>
      <c r="CJ79" s="1233"/>
      <c r="CK79" s="1233"/>
      <c r="CL79" s="1233"/>
      <c r="CM79" s="1233"/>
      <c r="CN79" s="1233">
        <v>7.4</v>
      </c>
      <c r="CO79" s="1233"/>
      <c r="CP79" s="1233"/>
      <c r="CQ79" s="1233"/>
      <c r="CR79" s="1233"/>
      <c r="CS79" s="1233"/>
      <c r="CT79" s="1233"/>
      <c r="CU79" s="1233"/>
      <c r="CV79" s="1233">
        <v>7.5</v>
      </c>
      <c r="CW79" s="1233"/>
      <c r="CX79" s="1233"/>
      <c r="CY79" s="1233"/>
      <c r="CZ79" s="1233"/>
      <c r="DA79" s="1233"/>
      <c r="DB79" s="1233"/>
      <c r="DC79" s="1233"/>
    </row>
    <row r="80" spans="2:107" x14ac:dyDescent="0.15">
      <c r="B80" s="248"/>
      <c r="G80" s="1228"/>
      <c r="H80" s="1228"/>
      <c r="I80" s="1237"/>
      <c r="J80" s="1237"/>
      <c r="K80" s="1240"/>
      <c r="L80" s="1240"/>
      <c r="M80" s="1240"/>
      <c r="N80" s="1240"/>
      <c r="AN80" s="1232"/>
      <c r="AO80" s="1232"/>
      <c r="AP80" s="1232"/>
      <c r="AQ80" s="1232"/>
      <c r="AR80" s="1232"/>
      <c r="AS80" s="1232"/>
      <c r="AT80" s="1232"/>
      <c r="AU80" s="1232"/>
      <c r="AV80" s="1232"/>
      <c r="AW80" s="1232"/>
      <c r="AX80" s="1232"/>
      <c r="AY80" s="1232"/>
      <c r="AZ80" s="1232"/>
      <c r="BA80" s="1232"/>
      <c r="BB80" s="1235"/>
      <c r="BC80" s="1235"/>
      <c r="BD80" s="1235"/>
      <c r="BE80" s="1235"/>
      <c r="BF80" s="1235"/>
      <c r="BG80" s="1235"/>
      <c r="BH80" s="1235"/>
      <c r="BI80" s="1235"/>
      <c r="BJ80" s="1235"/>
      <c r="BK80" s="1235"/>
      <c r="BL80" s="1235"/>
      <c r="BM80" s="1235"/>
      <c r="BN80" s="1235"/>
      <c r="BO80" s="1235"/>
      <c r="BP80" s="1233"/>
      <c r="BQ80" s="1233"/>
      <c r="BR80" s="1233"/>
      <c r="BS80" s="1233"/>
      <c r="BT80" s="1233"/>
      <c r="BU80" s="1233"/>
      <c r="BV80" s="1233"/>
      <c r="BW80" s="1233"/>
      <c r="BX80" s="1233"/>
      <c r="BY80" s="1233"/>
      <c r="BZ80" s="1233"/>
      <c r="CA80" s="1233"/>
      <c r="CB80" s="1233"/>
      <c r="CC80" s="1233"/>
      <c r="CD80" s="1233"/>
      <c r="CE80" s="1233"/>
      <c r="CF80" s="1233"/>
      <c r="CG80" s="1233"/>
      <c r="CH80" s="1233"/>
      <c r="CI80" s="1233"/>
      <c r="CJ80" s="1233"/>
      <c r="CK80" s="1233"/>
      <c r="CL80" s="1233"/>
      <c r="CM80" s="1233"/>
      <c r="CN80" s="1233"/>
      <c r="CO80" s="1233"/>
      <c r="CP80" s="1233"/>
      <c r="CQ80" s="1233"/>
      <c r="CR80" s="1233"/>
      <c r="CS80" s="1233"/>
      <c r="CT80" s="1233"/>
      <c r="CU80" s="1233"/>
      <c r="CV80" s="1233"/>
      <c r="CW80" s="1233"/>
      <c r="CX80" s="1233"/>
      <c r="CY80" s="1233"/>
      <c r="CZ80" s="1233"/>
      <c r="DA80" s="1233"/>
      <c r="DB80" s="1233"/>
      <c r="DC80" s="1233"/>
    </row>
    <row r="81" spans="2:109" x14ac:dyDescent="0.15">
      <c r="B81" s="248"/>
    </row>
    <row r="82" spans="2:109" ht="17.25" x14ac:dyDescent="0.15">
      <c r="B82" s="24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29"/>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300"/>
      <c r="AY83" s="300"/>
      <c r="AZ83" s="300"/>
      <c r="BA83" s="300"/>
      <c r="BB83" s="300"/>
      <c r="BC83" s="300"/>
      <c r="BD83" s="300"/>
      <c r="BE83" s="300"/>
      <c r="BF83" s="300"/>
      <c r="BG83" s="300"/>
      <c r="BH83" s="300"/>
      <c r="BI83" s="300"/>
      <c r="BJ83" s="300"/>
      <c r="BK83" s="300"/>
      <c r="BL83" s="300"/>
      <c r="BM83" s="300"/>
      <c r="BN83" s="300"/>
      <c r="BO83" s="300"/>
      <c r="BP83" s="300"/>
      <c r="BQ83" s="300"/>
      <c r="BR83" s="300"/>
      <c r="BS83" s="300"/>
      <c r="BT83" s="300"/>
      <c r="BU83" s="300"/>
      <c r="BV83" s="300"/>
      <c r="BW83" s="300"/>
      <c r="BX83" s="300"/>
      <c r="BY83" s="300"/>
      <c r="BZ83" s="300"/>
      <c r="CA83" s="300"/>
      <c r="CB83" s="300"/>
      <c r="CC83" s="300"/>
      <c r="CD83" s="300"/>
      <c r="CE83" s="300"/>
      <c r="CF83" s="300"/>
      <c r="CG83" s="300"/>
      <c r="CH83" s="300"/>
      <c r="CI83" s="300"/>
      <c r="CJ83" s="300"/>
      <c r="CK83" s="300"/>
      <c r="CL83" s="300"/>
      <c r="CM83" s="300"/>
      <c r="CN83" s="300"/>
      <c r="CO83" s="300"/>
      <c r="CP83" s="300"/>
      <c r="CQ83" s="300"/>
      <c r="CR83" s="300"/>
      <c r="CS83" s="300"/>
      <c r="CT83" s="300"/>
      <c r="CU83" s="300"/>
      <c r="CV83" s="300"/>
      <c r="CW83" s="300"/>
      <c r="CX83" s="300"/>
      <c r="CY83" s="300"/>
      <c r="CZ83" s="300"/>
      <c r="DA83" s="300"/>
      <c r="DB83" s="300"/>
      <c r="DC83" s="300"/>
      <c r="DD83" s="330"/>
    </row>
    <row r="84" spans="2:109" x14ac:dyDescent="0.15">
      <c r="DD84" s="244"/>
      <c r="DE84" s="244"/>
    </row>
    <row r="85" spans="2:109" x14ac:dyDescent="0.15">
      <c r="DD85" s="244"/>
      <c r="DE85" s="244"/>
    </row>
  </sheetData>
  <sheetProtection algorithmName="SHA-512" hashValue="2ENNXw+6++nHouE+RZUp0NIQekCsGYTnSBnVyKFZJTT0AfnXK6C+6JCtzGM9uF03MWGNru3T7br/tuodYb9KeA==" saltValue="aZtWJS93Qpca5R/xaPkE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40650-FC88-48CA-A2AC-F244E0109F76}">
  <sheetPr>
    <pageSetUpPr fitToPage="1"/>
  </sheetPr>
  <dimension ref="A1:DR125"/>
  <sheetViews>
    <sheetView showGridLines="0" topLeftCell="BF106" zoomScaleNormal="100" zoomScaleSheetLayoutView="70" workbookViewId="0"/>
  </sheetViews>
  <sheetFormatPr defaultColWidth="0" defaultRowHeight="13.5" customHeight="1" zeroHeight="1" x14ac:dyDescent="0.15"/>
  <cols>
    <col min="1" max="34" width="2.5" style="243" customWidth="1"/>
    <col min="35" max="122" width="2.5" style="242" customWidth="1"/>
    <col min="123" max="16384" width="2.5" style="242" hidden="1"/>
  </cols>
  <sheetData>
    <row r="1" spans="1:34" ht="13.5" customHeight="1" x14ac:dyDescent="0.1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1:34" x14ac:dyDescent="0.15">
      <c r="S2" s="242"/>
      <c r="AH2" s="242"/>
    </row>
    <row r="3" spans="1:34"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1:34" x14ac:dyDescent="0.15"/>
    <row r="5" spans="1:34" x14ac:dyDescent="0.15"/>
    <row r="6" spans="1:34" x14ac:dyDescent="0.15"/>
    <row r="7" spans="1:34" x14ac:dyDescent="0.15"/>
    <row r="8" spans="1:34" x14ac:dyDescent="0.15"/>
    <row r="9" spans="1:34" x14ac:dyDescent="0.15">
      <c r="AH9" s="24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2"/>
    </row>
    <row r="18" spans="12:34" x14ac:dyDescent="0.15"/>
    <row r="19" spans="12:34" x14ac:dyDescent="0.15"/>
    <row r="20" spans="12:34" x14ac:dyDescent="0.15">
      <c r="AH20" s="242"/>
    </row>
    <row r="21" spans="12:34" x14ac:dyDescent="0.15">
      <c r="AH21" s="242"/>
    </row>
    <row r="22" spans="12:34" x14ac:dyDescent="0.15"/>
    <row r="23" spans="12:34" x14ac:dyDescent="0.15"/>
    <row r="24" spans="12:34" x14ac:dyDescent="0.15">
      <c r="Q24" s="242"/>
    </row>
    <row r="25" spans="12:34" x14ac:dyDescent="0.15"/>
    <row r="26" spans="12:34" x14ac:dyDescent="0.15"/>
    <row r="27" spans="12:34" x14ac:dyDescent="0.15"/>
    <row r="28" spans="12:34" x14ac:dyDescent="0.15">
      <c r="O28" s="242"/>
      <c r="T28" s="242"/>
      <c r="AH28" s="242"/>
    </row>
    <row r="29" spans="12:34" x14ac:dyDescent="0.15"/>
    <row r="30" spans="12:34" x14ac:dyDescent="0.15"/>
    <row r="31" spans="12:34" x14ac:dyDescent="0.15">
      <c r="Q31" s="242"/>
    </row>
    <row r="32" spans="12:34" x14ac:dyDescent="0.15">
      <c r="L32" s="242"/>
    </row>
    <row r="33" spans="2:34" x14ac:dyDescent="0.15">
      <c r="C33" s="242"/>
      <c r="E33" s="242"/>
      <c r="G33" s="242"/>
      <c r="I33" s="242"/>
      <c r="X33" s="242"/>
    </row>
    <row r="34" spans="2:34" x14ac:dyDescent="0.15">
      <c r="B34" s="242"/>
      <c r="P34" s="242"/>
      <c r="R34" s="242"/>
      <c r="T34" s="242"/>
    </row>
    <row r="35" spans="2:34" x14ac:dyDescent="0.15">
      <c r="D35" s="242"/>
      <c r="W35" s="242"/>
      <c r="AC35" s="242"/>
      <c r="AD35" s="242"/>
      <c r="AE35" s="242"/>
      <c r="AF35" s="242"/>
      <c r="AG35" s="242"/>
      <c r="AH35" s="242"/>
    </row>
    <row r="36" spans="2:34" x14ac:dyDescent="0.15">
      <c r="H36" s="242"/>
      <c r="J36" s="242"/>
      <c r="K36" s="242"/>
      <c r="M36" s="242"/>
      <c r="Y36" s="242"/>
      <c r="Z36" s="242"/>
      <c r="AA36" s="242"/>
      <c r="AB36" s="242"/>
      <c r="AC36" s="242"/>
      <c r="AD36" s="242"/>
      <c r="AE36" s="242"/>
      <c r="AF36" s="242"/>
      <c r="AG36" s="242"/>
      <c r="AH36" s="242"/>
    </row>
    <row r="37" spans="2:34" x14ac:dyDescent="0.15">
      <c r="AH37" s="242"/>
    </row>
    <row r="38" spans="2:34" x14ac:dyDescent="0.15">
      <c r="AG38" s="242"/>
      <c r="AH38" s="242"/>
    </row>
    <row r="39" spans="2:34" x14ac:dyDescent="0.15"/>
    <row r="40" spans="2:34" x14ac:dyDescent="0.15">
      <c r="X40" s="242"/>
    </row>
    <row r="41" spans="2:34" x14ac:dyDescent="0.15">
      <c r="R41" s="242"/>
    </row>
    <row r="42" spans="2:34" x14ac:dyDescent="0.15">
      <c r="W42" s="242"/>
    </row>
    <row r="43" spans="2:34" x14ac:dyDescent="0.15">
      <c r="Y43" s="242"/>
      <c r="Z43" s="242"/>
      <c r="AA43" s="242"/>
      <c r="AB43" s="242"/>
      <c r="AC43" s="242"/>
      <c r="AD43" s="242"/>
      <c r="AE43" s="242"/>
      <c r="AF43" s="242"/>
      <c r="AG43" s="242"/>
      <c r="AH43" s="242"/>
    </row>
    <row r="44" spans="2:34" x14ac:dyDescent="0.15">
      <c r="AH44" s="242"/>
    </row>
    <row r="45" spans="2:34" x14ac:dyDescent="0.15">
      <c r="X45" s="242"/>
    </row>
    <row r="46" spans="2:34" x14ac:dyDescent="0.15"/>
    <row r="47" spans="2:34" x14ac:dyDescent="0.15"/>
    <row r="48" spans="2:34" x14ac:dyDescent="0.15">
      <c r="W48" s="242"/>
      <c r="Y48" s="242"/>
      <c r="Z48" s="242"/>
      <c r="AA48" s="242"/>
      <c r="AB48" s="242"/>
      <c r="AC48" s="242"/>
      <c r="AD48" s="242"/>
      <c r="AE48" s="242"/>
      <c r="AF48" s="242"/>
      <c r="AG48" s="242"/>
      <c r="AH48" s="242"/>
    </row>
    <row r="49" spans="28:34" x14ac:dyDescent="0.15"/>
    <row r="50" spans="28:34" x14ac:dyDescent="0.15">
      <c r="AE50" s="242"/>
      <c r="AF50" s="242"/>
      <c r="AG50" s="242"/>
      <c r="AH50" s="242"/>
    </row>
    <row r="51" spans="28:34" x14ac:dyDescent="0.15">
      <c r="AC51" s="242"/>
      <c r="AD51" s="242"/>
      <c r="AE51" s="242"/>
      <c r="AF51" s="242"/>
      <c r="AG51" s="242"/>
      <c r="AH51" s="242"/>
    </row>
    <row r="52" spans="28:34" x14ac:dyDescent="0.15"/>
    <row r="53" spans="28:34" x14ac:dyDescent="0.15">
      <c r="AF53" s="242"/>
      <c r="AG53" s="242"/>
      <c r="AH53" s="242"/>
    </row>
    <row r="54" spans="28:34" x14ac:dyDescent="0.15">
      <c r="AH54" s="242"/>
    </row>
    <row r="55" spans="28:34" x14ac:dyDescent="0.15"/>
    <row r="56" spans="28:34" x14ac:dyDescent="0.15">
      <c r="AB56" s="242"/>
      <c r="AC56" s="242"/>
      <c r="AD56" s="242"/>
      <c r="AE56" s="242"/>
      <c r="AF56" s="242"/>
      <c r="AG56" s="242"/>
      <c r="AH56" s="242"/>
    </row>
    <row r="57" spans="28:34" x14ac:dyDescent="0.15">
      <c r="AH57" s="242"/>
    </row>
    <row r="58" spans="28:34" x14ac:dyDescent="0.15">
      <c r="AH58" s="242"/>
    </row>
    <row r="59" spans="28:34" x14ac:dyDescent="0.15"/>
    <row r="60" spans="28:34" x14ac:dyDescent="0.15"/>
    <row r="61" spans="28:34" x14ac:dyDescent="0.15"/>
    <row r="62" spans="28:34" x14ac:dyDescent="0.15"/>
    <row r="63" spans="28:34" x14ac:dyDescent="0.15">
      <c r="AH63" s="242"/>
    </row>
    <row r="64" spans="28:34" x14ac:dyDescent="0.15">
      <c r="AG64" s="242"/>
      <c r="AH64" s="242"/>
    </row>
    <row r="65" spans="28:34" x14ac:dyDescent="0.15"/>
    <row r="66" spans="28:34" x14ac:dyDescent="0.15"/>
    <row r="67" spans="28:34" x14ac:dyDescent="0.15"/>
    <row r="68" spans="28:34" x14ac:dyDescent="0.15">
      <c r="AB68" s="242"/>
      <c r="AC68" s="242"/>
      <c r="AD68" s="242"/>
      <c r="AE68" s="242"/>
      <c r="AF68" s="242"/>
      <c r="AG68" s="242"/>
      <c r="AH68" s="242"/>
    </row>
    <row r="69" spans="28:34" x14ac:dyDescent="0.15">
      <c r="AF69" s="242"/>
      <c r="AG69" s="242"/>
      <c r="AH69" s="242"/>
    </row>
    <row r="70" spans="28:34" x14ac:dyDescent="0.15"/>
    <row r="71" spans="28:34" x14ac:dyDescent="0.15"/>
    <row r="72" spans="28:34" x14ac:dyDescent="0.15"/>
    <row r="73" spans="28:34" x14ac:dyDescent="0.15"/>
    <row r="74" spans="28:34" x14ac:dyDescent="0.15"/>
    <row r="75" spans="28:34" x14ac:dyDescent="0.15">
      <c r="AH75" s="242"/>
    </row>
    <row r="76" spans="28:34" x14ac:dyDescent="0.15">
      <c r="AF76" s="242"/>
      <c r="AG76" s="242"/>
      <c r="AH76" s="242"/>
    </row>
    <row r="77" spans="28:34" x14ac:dyDescent="0.15">
      <c r="AG77" s="242"/>
      <c r="AH77" s="242"/>
    </row>
    <row r="78" spans="28:34" x14ac:dyDescent="0.15"/>
    <row r="79" spans="28:34" x14ac:dyDescent="0.15"/>
    <row r="80" spans="28:34" x14ac:dyDescent="0.15"/>
    <row r="81" spans="25:34" x14ac:dyDescent="0.15"/>
    <row r="82" spans="25:34" x14ac:dyDescent="0.15">
      <c r="Y82" s="242"/>
    </row>
    <row r="83" spans="25:34" x14ac:dyDescent="0.15">
      <c r="Y83" s="242"/>
      <c r="Z83" s="242"/>
      <c r="AA83" s="242"/>
      <c r="AB83" s="242"/>
      <c r="AC83" s="242"/>
      <c r="AD83" s="242"/>
      <c r="AE83" s="242"/>
      <c r="AF83" s="242"/>
      <c r="AG83" s="242"/>
      <c r="AH83" s="242"/>
    </row>
    <row r="84" spans="25:34" x14ac:dyDescent="0.15"/>
    <row r="85" spans="25:34" x14ac:dyDescent="0.15"/>
    <row r="86" spans="25:34" x14ac:dyDescent="0.15"/>
    <row r="87" spans="25:34" x14ac:dyDescent="0.15"/>
    <row r="88" spans="25:34" x14ac:dyDescent="0.15">
      <c r="AH88" s="2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2"/>
      <c r="AG94" s="242"/>
      <c r="AH94" s="242"/>
    </row>
    <row r="95" spans="25:34" ht="13.5" customHeight="1" x14ac:dyDescent="0.15">
      <c r="AH95" s="2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2"/>
    </row>
    <row r="102" spans="33:34" ht="13.5" customHeight="1" x14ac:dyDescent="0.15"/>
    <row r="103" spans="33:34" ht="13.5" customHeight="1" x14ac:dyDescent="0.15"/>
    <row r="104" spans="33:34" ht="13.5" customHeight="1" x14ac:dyDescent="0.15">
      <c r="AG104" s="242"/>
      <c r="AH104" s="2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2"/>
    </row>
    <row r="117" spans="34:122" ht="13.5" customHeight="1" x14ac:dyDescent="0.15"/>
    <row r="118" spans="34:122" ht="13.5" customHeight="1" x14ac:dyDescent="0.15"/>
    <row r="119" spans="34:122" ht="13.5" customHeight="1" x14ac:dyDescent="0.15"/>
    <row r="120" spans="34:122" ht="13.5" customHeight="1" x14ac:dyDescent="0.15">
      <c r="AH120" s="242"/>
    </row>
    <row r="121" spans="34:122" ht="13.5" customHeight="1" x14ac:dyDescent="0.15">
      <c r="AH121" s="242"/>
    </row>
    <row r="122" spans="34:122" ht="13.5" customHeight="1" x14ac:dyDescent="0.15"/>
    <row r="123" spans="34:122" ht="13.5" customHeight="1" x14ac:dyDescent="0.15"/>
    <row r="124" spans="34:122" ht="13.5" customHeight="1" x14ac:dyDescent="0.15"/>
    <row r="125" spans="34:122" ht="13.5" customHeight="1" x14ac:dyDescent="0.15">
      <c r="DR125" s="242" t="s">
        <v>499</v>
      </c>
    </row>
  </sheetData>
  <sheetProtection algorithmName="SHA-512" hashValue="P0o6HQxjbO6Qtj+P23iUb5YszZY1MkfRLy5KHwBH815OWwRXFabsPcxGvat5lwbAwbiO+JJlO8chUp/E0vqP9Q==" saltValue="4wsFMWuJHsWVkue+EwDv0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A5DAA-831A-45F1-AF07-D1140315E68F}">
  <sheetPr>
    <pageSetUpPr fitToPage="1"/>
  </sheetPr>
  <dimension ref="A1:DR125"/>
  <sheetViews>
    <sheetView showGridLines="0" topLeftCell="A101" zoomScaleNormal="100" zoomScaleSheetLayoutView="55" workbookViewId="0"/>
  </sheetViews>
  <sheetFormatPr defaultColWidth="0" defaultRowHeight="13.5" customHeight="1" zeroHeight="1" x14ac:dyDescent="0.15"/>
  <cols>
    <col min="1" max="34" width="2.5" style="243" customWidth="1"/>
    <col min="35" max="122" width="2.5" style="242" customWidth="1"/>
    <col min="123" max="16384" width="2.5" style="242" hidden="1"/>
  </cols>
  <sheetData>
    <row r="1" spans="2:34" ht="13.5" customHeight="1"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x14ac:dyDescent="0.15">
      <c r="S2" s="242"/>
      <c r="AH2" s="242"/>
    </row>
    <row r="3" spans="2:34"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x14ac:dyDescent="0.15"/>
    <row r="5" spans="2:34" x14ac:dyDescent="0.15"/>
    <row r="6" spans="2:34" x14ac:dyDescent="0.15"/>
    <row r="7" spans="2:34" x14ac:dyDescent="0.15"/>
    <row r="8" spans="2:34" x14ac:dyDescent="0.15"/>
    <row r="9" spans="2:34" x14ac:dyDescent="0.15">
      <c r="AH9" s="2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2"/>
    </row>
    <row r="18" spans="12:34" x14ac:dyDescent="0.15"/>
    <row r="19" spans="12:34" x14ac:dyDescent="0.15"/>
    <row r="20" spans="12:34" x14ac:dyDescent="0.15">
      <c r="AH20" s="242"/>
    </row>
    <row r="21" spans="12:34" x14ac:dyDescent="0.15">
      <c r="AH21" s="242"/>
    </row>
    <row r="22" spans="12:34" x14ac:dyDescent="0.15"/>
    <row r="23" spans="12:34" x14ac:dyDescent="0.15"/>
    <row r="24" spans="12:34" x14ac:dyDescent="0.15">
      <c r="Q24" s="242"/>
    </row>
    <row r="25" spans="12:34" x14ac:dyDescent="0.15"/>
    <row r="26" spans="12:34" x14ac:dyDescent="0.15"/>
    <row r="27" spans="12:34" x14ac:dyDescent="0.15"/>
    <row r="28" spans="12:34" x14ac:dyDescent="0.15">
      <c r="O28" s="242"/>
      <c r="T28" s="242"/>
      <c r="AH28" s="242"/>
    </row>
    <row r="29" spans="12:34" x14ac:dyDescent="0.15"/>
    <row r="30" spans="12:34" x14ac:dyDescent="0.15"/>
    <row r="31" spans="12:34" x14ac:dyDescent="0.15">
      <c r="Q31" s="242"/>
    </row>
    <row r="32" spans="12:34" x14ac:dyDescent="0.15">
      <c r="L32" s="242"/>
    </row>
    <row r="33" spans="2:34" x14ac:dyDescent="0.15">
      <c r="C33" s="242"/>
      <c r="E33" s="242"/>
      <c r="G33" s="242"/>
      <c r="I33" s="242"/>
      <c r="X33" s="242"/>
    </row>
    <row r="34" spans="2:34" x14ac:dyDescent="0.15">
      <c r="B34" s="242"/>
      <c r="P34" s="242"/>
      <c r="R34" s="242"/>
      <c r="T34" s="242"/>
    </row>
    <row r="35" spans="2:34" x14ac:dyDescent="0.15">
      <c r="D35" s="242"/>
      <c r="W35" s="242"/>
      <c r="AC35" s="242"/>
      <c r="AD35" s="242"/>
      <c r="AE35" s="242"/>
      <c r="AF35" s="242"/>
      <c r="AG35" s="242"/>
      <c r="AH35" s="242"/>
    </row>
    <row r="36" spans="2:34" x14ac:dyDescent="0.15">
      <c r="H36" s="242"/>
      <c r="J36" s="242"/>
      <c r="K36" s="242"/>
      <c r="M36" s="242"/>
      <c r="Y36" s="242"/>
      <c r="Z36" s="242"/>
      <c r="AA36" s="242"/>
      <c r="AB36" s="242"/>
      <c r="AC36" s="242"/>
      <c r="AD36" s="242"/>
      <c r="AE36" s="242"/>
      <c r="AF36" s="242"/>
      <c r="AG36" s="242"/>
      <c r="AH36" s="242"/>
    </row>
    <row r="37" spans="2:34" x14ac:dyDescent="0.15">
      <c r="AH37" s="242"/>
    </row>
    <row r="38" spans="2:34" x14ac:dyDescent="0.15">
      <c r="AG38" s="242"/>
      <c r="AH38" s="242"/>
    </row>
    <row r="39" spans="2:34" x14ac:dyDescent="0.15"/>
    <row r="40" spans="2:34" x14ac:dyDescent="0.15">
      <c r="X40" s="242"/>
    </row>
    <row r="41" spans="2:34" x14ac:dyDescent="0.15">
      <c r="R41" s="242"/>
    </row>
    <row r="42" spans="2:34" x14ac:dyDescent="0.15">
      <c r="W42" s="242"/>
    </row>
    <row r="43" spans="2:34" x14ac:dyDescent="0.15">
      <c r="Y43" s="242"/>
      <c r="Z43" s="242"/>
      <c r="AA43" s="242"/>
      <c r="AB43" s="242"/>
      <c r="AC43" s="242"/>
      <c r="AD43" s="242"/>
      <c r="AE43" s="242"/>
      <c r="AF43" s="242"/>
      <c r="AG43" s="242"/>
      <c r="AH43" s="242"/>
    </row>
    <row r="44" spans="2:34" x14ac:dyDescent="0.15">
      <c r="AH44" s="242"/>
    </row>
    <row r="45" spans="2:34" x14ac:dyDescent="0.15">
      <c r="X45" s="242"/>
    </row>
    <row r="46" spans="2:34" x14ac:dyDescent="0.15"/>
    <row r="47" spans="2:34" x14ac:dyDescent="0.15"/>
    <row r="48" spans="2:34" x14ac:dyDescent="0.15">
      <c r="W48" s="242"/>
      <c r="Y48" s="242"/>
      <c r="Z48" s="242"/>
      <c r="AA48" s="242"/>
      <c r="AB48" s="242"/>
      <c r="AC48" s="242"/>
      <c r="AD48" s="242"/>
      <c r="AE48" s="242"/>
      <c r="AF48" s="242"/>
      <c r="AG48" s="242"/>
      <c r="AH48" s="242"/>
    </row>
    <row r="49" spans="28:34" x14ac:dyDescent="0.15"/>
    <row r="50" spans="28:34" x14ac:dyDescent="0.15">
      <c r="AE50" s="242"/>
      <c r="AF50" s="242"/>
      <c r="AG50" s="242"/>
      <c r="AH50" s="242"/>
    </row>
    <row r="51" spans="28:34" x14ac:dyDescent="0.15">
      <c r="AC51" s="242"/>
      <c r="AD51" s="242"/>
      <c r="AE51" s="242"/>
      <c r="AF51" s="242"/>
      <c r="AG51" s="242"/>
      <c r="AH51" s="242"/>
    </row>
    <row r="52" spans="28:34" x14ac:dyDescent="0.15"/>
    <row r="53" spans="28:34" x14ac:dyDescent="0.15">
      <c r="AF53" s="242"/>
      <c r="AG53" s="242"/>
      <c r="AH53" s="242"/>
    </row>
    <row r="54" spans="28:34" x14ac:dyDescent="0.15">
      <c r="AH54" s="242"/>
    </row>
    <row r="55" spans="28:34" x14ac:dyDescent="0.15"/>
    <row r="56" spans="28:34" x14ac:dyDescent="0.15">
      <c r="AB56" s="242"/>
      <c r="AC56" s="242"/>
      <c r="AD56" s="242"/>
      <c r="AE56" s="242"/>
      <c r="AF56" s="242"/>
      <c r="AG56" s="242"/>
      <c r="AH56" s="242"/>
    </row>
    <row r="57" spans="28:34" x14ac:dyDescent="0.15">
      <c r="AH57" s="242"/>
    </row>
    <row r="58" spans="28:34" x14ac:dyDescent="0.15">
      <c r="AH58" s="242"/>
    </row>
    <row r="59" spans="28:34" x14ac:dyDescent="0.15">
      <c r="AG59" s="242"/>
      <c r="AH59" s="242"/>
    </row>
    <row r="60" spans="28:34" x14ac:dyDescent="0.15"/>
    <row r="61" spans="28:34" x14ac:dyDescent="0.15"/>
    <row r="62" spans="28:34" x14ac:dyDescent="0.15"/>
    <row r="63" spans="28:34" x14ac:dyDescent="0.15">
      <c r="AH63" s="242"/>
    </row>
    <row r="64" spans="28:34" x14ac:dyDescent="0.15">
      <c r="AG64" s="242"/>
      <c r="AH64" s="242"/>
    </row>
    <row r="65" spans="28:34" x14ac:dyDescent="0.15"/>
    <row r="66" spans="28:34" x14ac:dyDescent="0.15"/>
    <row r="67" spans="28:34" x14ac:dyDescent="0.15"/>
    <row r="68" spans="28:34" x14ac:dyDescent="0.15">
      <c r="AB68" s="242"/>
      <c r="AC68" s="242"/>
      <c r="AD68" s="242"/>
      <c r="AE68" s="242"/>
      <c r="AF68" s="242"/>
      <c r="AG68" s="242"/>
      <c r="AH68" s="242"/>
    </row>
    <row r="69" spans="28:34" x14ac:dyDescent="0.15">
      <c r="AF69" s="242"/>
      <c r="AG69" s="242"/>
      <c r="AH69" s="242"/>
    </row>
    <row r="70" spans="28:34" x14ac:dyDescent="0.15"/>
    <row r="71" spans="28:34" x14ac:dyDescent="0.15"/>
    <row r="72" spans="28:34" x14ac:dyDescent="0.15"/>
    <row r="73" spans="28:34" x14ac:dyDescent="0.15"/>
    <row r="74" spans="28:34" x14ac:dyDescent="0.15"/>
    <row r="75" spans="28:34" x14ac:dyDescent="0.15">
      <c r="AH75" s="242"/>
    </row>
    <row r="76" spans="28:34" x14ac:dyDescent="0.15">
      <c r="AF76" s="242"/>
      <c r="AG76" s="242"/>
      <c r="AH76" s="242"/>
    </row>
    <row r="77" spans="28:34" x14ac:dyDescent="0.15">
      <c r="AG77" s="242"/>
      <c r="AH77" s="242"/>
    </row>
    <row r="78" spans="28:34" x14ac:dyDescent="0.15"/>
    <row r="79" spans="28:34" x14ac:dyDescent="0.15"/>
    <row r="80" spans="28:34" x14ac:dyDescent="0.15"/>
    <row r="81" spans="25:34" x14ac:dyDescent="0.15"/>
    <row r="82" spans="25:34" x14ac:dyDescent="0.15">
      <c r="Y82" s="242"/>
    </row>
    <row r="83" spans="25:34" x14ac:dyDescent="0.15">
      <c r="Y83" s="242"/>
      <c r="Z83" s="242"/>
      <c r="AA83" s="242"/>
      <c r="AB83" s="242"/>
      <c r="AC83" s="242"/>
      <c r="AD83" s="242"/>
      <c r="AE83" s="242"/>
      <c r="AF83" s="242"/>
      <c r="AG83" s="242"/>
      <c r="AH83" s="242"/>
    </row>
    <row r="84" spans="25:34" x14ac:dyDescent="0.15"/>
    <row r="85" spans="25:34" x14ac:dyDescent="0.15"/>
    <row r="86" spans="25:34" x14ac:dyDescent="0.15"/>
    <row r="87" spans="25:34" x14ac:dyDescent="0.15"/>
    <row r="88" spans="25:34" x14ac:dyDescent="0.15">
      <c r="AH88" s="2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2"/>
      <c r="AG94" s="242"/>
      <c r="AH94" s="242"/>
    </row>
    <row r="95" spans="25:34" ht="13.5" customHeight="1" x14ac:dyDescent="0.15">
      <c r="AH95" s="2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2"/>
    </row>
    <row r="102" spans="33:34" ht="13.5" customHeight="1" x14ac:dyDescent="0.15"/>
    <row r="103" spans="33:34" ht="13.5" customHeight="1" x14ac:dyDescent="0.15"/>
    <row r="104" spans="33:34" ht="13.5" customHeight="1" x14ac:dyDescent="0.15">
      <c r="AG104" s="242"/>
      <c r="AH104" s="2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2"/>
    </row>
    <row r="117" spans="34:122" ht="13.5" customHeight="1" x14ac:dyDescent="0.15"/>
    <row r="118" spans="34:122" ht="13.5" customHeight="1" x14ac:dyDescent="0.15"/>
    <row r="119" spans="34:122" ht="13.5" customHeight="1" x14ac:dyDescent="0.15"/>
    <row r="120" spans="34:122" ht="13.5" customHeight="1" x14ac:dyDescent="0.15">
      <c r="AH120" s="242"/>
    </row>
    <row r="121" spans="34:122" ht="13.5" customHeight="1" x14ac:dyDescent="0.15">
      <c r="AH121" s="242"/>
    </row>
    <row r="122" spans="34:122" ht="13.5" customHeight="1" x14ac:dyDescent="0.15"/>
    <row r="123" spans="34:122" ht="13.5" customHeight="1" x14ac:dyDescent="0.15"/>
    <row r="124" spans="34:122" ht="13.5" customHeight="1" x14ac:dyDescent="0.15"/>
    <row r="125" spans="34:122" ht="13.5" customHeight="1" x14ac:dyDescent="0.15">
      <c r="DR125" s="242" t="s">
        <v>499</v>
      </c>
    </row>
  </sheetData>
  <sheetProtection algorithmName="SHA-512" hashValue="sJnNOrpnkyGrCIM1oegOgZFYN0kiKDlSQ0Uu2+ctr+Toe0Qkm3aqs2qVenMEEw8fldqrHap/Y0uj5aYc7acNjw==" saltValue="bjpL2Q6dd4Y2+FDISf+4o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52</v>
      </c>
      <c r="E2" s="142"/>
      <c r="F2" s="143" t="s">
        <v>549</v>
      </c>
      <c r="G2" s="144"/>
      <c r="H2" s="145"/>
    </row>
    <row r="3" spans="1:8" x14ac:dyDescent="0.15">
      <c r="A3" s="141" t="s">
        <v>542</v>
      </c>
      <c r="B3" s="146"/>
      <c r="C3" s="147"/>
      <c r="D3" s="148">
        <v>127879</v>
      </c>
      <c r="E3" s="149"/>
      <c r="F3" s="150">
        <v>291173</v>
      </c>
      <c r="G3" s="151"/>
      <c r="H3" s="152"/>
    </row>
    <row r="4" spans="1:8" x14ac:dyDescent="0.15">
      <c r="A4" s="153"/>
      <c r="B4" s="154"/>
      <c r="C4" s="155"/>
      <c r="D4" s="156">
        <v>58991</v>
      </c>
      <c r="E4" s="157"/>
      <c r="F4" s="158">
        <v>119071</v>
      </c>
      <c r="G4" s="159"/>
      <c r="H4" s="160"/>
    </row>
    <row r="5" spans="1:8" x14ac:dyDescent="0.15">
      <c r="A5" s="141" t="s">
        <v>544</v>
      </c>
      <c r="B5" s="146"/>
      <c r="C5" s="147"/>
      <c r="D5" s="148">
        <v>104664</v>
      </c>
      <c r="E5" s="149"/>
      <c r="F5" s="150">
        <v>271581</v>
      </c>
      <c r="G5" s="151"/>
      <c r="H5" s="152"/>
    </row>
    <row r="6" spans="1:8" x14ac:dyDescent="0.15">
      <c r="A6" s="153"/>
      <c r="B6" s="154"/>
      <c r="C6" s="155"/>
      <c r="D6" s="156">
        <v>72952</v>
      </c>
      <c r="E6" s="157"/>
      <c r="F6" s="158">
        <v>117844</v>
      </c>
      <c r="G6" s="159"/>
      <c r="H6" s="160"/>
    </row>
    <row r="7" spans="1:8" x14ac:dyDescent="0.15">
      <c r="A7" s="141" t="s">
        <v>545</v>
      </c>
      <c r="B7" s="146"/>
      <c r="C7" s="147"/>
      <c r="D7" s="148">
        <v>142087</v>
      </c>
      <c r="E7" s="149"/>
      <c r="F7" s="150">
        <v>268375</v>
      </c>
      <c r="G7" s="151"/>
      <c r="H7" s="152"/>
    </row>
    <row r="8" spans="1:8" x14ac:dyDescent="0.15">
      <c r="A8" s="153"/>
      <c r="B8" s="154"/>
      <c r="C8" s="155"/>
      <c r="D8" s="156">
        <v>112089</v>
      </c>
      <c r="E8" s="157"/>
      <c r="F8" s="158">
        <v>119602</v>
      </c>
      <c r="G8" s="159"/>
      <c r="H8" s="160"/>
    </row>
    <row r="9" spans="1:8" x14ac:dyDescent="0.15">
      <c r="A9" s="141" t="s">
        <v>546</v>
      </c>
      <c r="B9" s="146"/>
      <c r="C9" s="147"/>
      <c r="D9" s="148">
        <v>68647</v>
      </c>
      <c r="E9" s="149"/>
      <c r="F9" s="150">
        <v>301035</v>
      </c>
      <c r="G9" s="151"/>
      <c r="H9" s="152"/>
    </row>
    <row r="10" spans="1:8" x14ac:dyDescent="0.15">
      <c r="A10" s="153"/>
      <c r="B10" s="154"/>
      <c r="C10" s="155"/>
      <c r="D10" s="156">
        <v>58518</v>
      </c>
      <c r="E10" s="157"/>
      <c r="F10" s="158">
        <v>154376</v>
      </c>
      <c r="G10" s="159"/>
      <c r="H10" s="160"/>
    </row>
    <row r="11" spans="1:8" x14ac:dyDescent="0.15">
      <c r="A11" s="141" t="s">
        <v>547</v>
      </c>
      <c r="B11" s="146"/>
      <c r="C11" s="147"/>
      <c r="D11" s="148">
        <v>138532</v>
      </c>
      <c r="E11" s="149"/>
      <c r="F11" s="150">
        <v>277467</v>
      </c>
      <c r="G11" s="151"/>
      <c r="H11" s="152"/>
    </row>
    <row r="12" spans="1:8" x14ac:dyDescent="0.15">
      <c r="A12" s="153"/>
      <c r="B12" s="154"/>
      <c r="C12" s="161"/>
      <c r="D12" s="156">
        <v>71388</v>
      </c>
      <c r="E12" s="157"/>
      <c r="F12" s="158">
        <v>128378</v>
      </c>
      <c r="G12" s="159"/>
      <c r="H12" s="160"/>
    </row>
    <row r="13" spans="1:8" x14ac:dyDescent="0.15">
      <c r="A13" s="141"/>
      <c r="B13" s="146"/>
      <c r="C13" s="147"/>
      <c r="D13" s="148">
        <v>116362</v>
      </c>
      <c r="E13" s="149"/>
      <c r="F13" s="150">
        <v>281926</v>
      </c>
      <c r="G13" s="162"/>
      <c r="H13" s="152"/>
    </row>
    <row r="14" spans="1:8" x14ac:dyDescent="0.15">
      <c r="A14" s="153"/>
      <c r="B14" s="154"/>
      <c r="C14" s="155"/>
      <c r="D14" s="156">
        <v>74788</v>
      </c>
      <c r="E14" s="157"/>
      <c r="F14" s="158">
        <v>127854</v>
      </c>
      <c r="G14" s="159"/>
      <c r="H14" s="160"/>
    </row>
    <row r="17" spans="1:11" x14ac:dyDescent="0.15">
      <c r="A17" s="137" t="s">
        <v>53</v>
      </c>
    </row>
    <row r="18" spans="1:11" x14ac:dyDescent="0.15">
      <c r="A18" s="163"/>
      <c r="B18" s="163" t="str">
        <f>実質収支比率等に係る経年分析!F$46</f>
        <v>H29</v>
      </c>
      <c r="C18" s="163" t="str">
        <f>実質収支比率等に係る経年分析!G$46</f>
        <v>H30</v>
      </c>
      <c r="D18" s="163" t="str">
        <f>実質収支比率等に係る経年分析!H$46</f>
        <v>R01</v>
      </c>
      <c r="E18" s="163" t="str">
        <f>実質収支比率等に係る経年分析!I$46</f>
        <v>R02</v>
      </c>
      <c r="F18" s="163" t="str">
        <f>実質収支比率等に係る経年分析!J$46</f>
        <v>R03</v>
      </c>
    </row>
    <row r="19" spans="1:11" x14ac:dyDescent="0.15">
      <c r="A19" s="163" t="s">
        <v>54</v>
      </c>
      <c r="B19" s="163">
        <f>ROUND(VALUE(SUBSTITUTE(実質収支比率等に係る経年分析!F$48,"▲","-")),2)</f>
        <v>14.44</v>
      </c>
      <c r="C19" s="163">
        <f>ROUND(VALUE(SUBSTITUTE(実質収支比率等に係る経年分析!G$48,"▲","-")),2)</f>
        <v>15.26</v>
      </c>
      <c r="D19" s="163">
        <f>ROUND(VALUE(SUBSTITUTE(実質収支比率等に係る経年分析!H$48,"▲","-")),2)</f>
        <v>22.27</v>
      </c>
      <c r="E19" s="163">
        <f>ROUND(VALUE(SUBSTITUTE(実質収支比率等に係る経年分析!I$48,"▲","-")),2)</f>
        <v>25.67</v>
      </c>
      <c r="F19" s="163">
        <f>ROUND(VALUE(SUBSTITUTE(実質収支比率等に係る経年分析!J$48,"▲","-")),2)</f>
        <v>23.57</v>
      </c>
    </row>
    <row r="20" spans="1:11" x14ac:dyDescent="0.15">
      <c r="A20" s="163" t="s">
        <v>55</v>
      </c>
      <c r="B20" s="163">
        <f>ROUND(VALUE(SUBSTITUTE(実質収支比率等に係る経年分析!F$47,"▲","-")),2)</f>
        <v>200.28</v>
      </c>
      <c r="C20" s="163">
        <f>ROUND(VALUE(SUBSTITUTE(実質収支比率等に係る経年分析!G$47,"▲","-")),2)</f>
        <v>200.04</v>
      </c>
      <c r="D20" s="163">
        <f>ROUND(VALUE(SUBSTITUTE(実質収支比率等に係る経年分析!H$47,"▲","-")),2)</f>
        <v>198.91</v>
      </c>
      <c r="E20" s="163">
        <f>ROUND(VALUE(SUBSTITUTE(実質収支比率等に係る経年分析!I$47,"▲","-")),2)</f>
        <v>173.29</v>
      </c>
      <c r="F20" s="163">
        <f>ROUND(VALUE(SUBSTITUTE(実質収支比率等に係る経年分析!J$47,"▲","-")),2)</f>
        <v>149.13</v>
      </c>
    </row>
    <row r="21" spans="1:11" x14ac:dyDescent="0.15">
      <c r="A21" s="163" t="s">
        <v>56</v>
      </c>
      <c r="B21" s="163">
        <f>IF(ISNUMBER(VALUE(SUBSTITUTE(実質収支比率等に係る経年分析!F$49,"▲","-"))),ROUND(VALUE(SUBSTITUTE(実質収支比率等に係る経年分析!F$49,"▲","-")),2),NA())</f>
        <v>11.39</v>
      </c>
      <c r="C21" s="163">
        <f>IF(ISNUMBER(VALUE(SUBSTITUTE(実質収支比率等に係る経年分析!G$49,"▲","-"))),ROUND(VALUE(SUBSTITUTE(実質収支比率等に係る経年分析!G$49,"▲","-")),2),NA())</f>
        <v>7.61</v>
      </c>
      <c r="D21" s="163">
        <f>IF(ISNUMBER(VALUE(SUBSTITUTE(実質収支比率等に係る経年分析!H$49,"▲","-"))),ROUND(VALUE(SUBSTITUTE(実質収支比率等に係る経年分析!H$49,"▲","-")),2),NA())</f>
        <v>5.77</v>
      </c>
      <c r="E21" s="163">
        <f>IF(ISNUMBER(VALUE(SUBSTITUTE(実質収支比率等に係る経年分析!I$49,"▲","-"))),ROUND(VALUE(SUBSTITUTE(実質収支比率等に係る経年分析!I$49,"▲","-")),2),NA())</f>
        <v>4.8600000000000003</v>
      </c>
      <c r="F21" s="163">
        <f>IF(ISNUMBER(VALUE(SUBSTITUTE(実質収支比率等に係る経年分析!J$49,"▲","-"))),ROUND(VALUE(SUBSTITUTE(実質収支比率等に係る経年分析!J$49,"▲","-")),2),NA())</f>
        <v>0.18</v>
      </c>
    </row>
    <row r="24" spans="1:11" x14ac:dyDescent="0.15">
      <c r="A24" s="137" t="s">
        <v>57</v>
      </c>
    </row>
    <row r="25" spans="1:11" x14ac:dyDescent="0.15">
      <c r="A25" s="164"/>
      <c r="B25" s="164" t="str">
        <f>連結実質赤字比率に係る赤字・黒字の構成分析!F$33</f>
        <v>H29</v>
      </c>
      <c r="C25" s="164"/>
      <c r="D25" s="164" t="str">
        <f>連結実質赤字比率に係る赤字・黒字の構成分析!G$33</f>
        <v>H30</v>
      </c>
      <c r="E25" s="164"/>
      <c r="F25" s="164" t="str">
        <f>連結実質赤字比率に係る赤字・黒字の構成分析!H$33</f>
        <v>R01</v>
      </c>
      <c r="G25" s="164"/>
      <c r="H25" s="164" t="str">
        <f>連結実質赤字比率に係る赤字・黒字の構成分析!I$33</f>
        <v>R02</v>
      </c>
      <c r="I25" s="164"/>
      <c r="J25" s="164" t="str">
        <f>連結実質赤字比率に係る赤字・黒字の構成分析!J$33</f>
        <v>R03</v>
      </c>
      <c r="K25" s="164"/>
    </row>
    <row r="26" spans="1:11" x14ac:dyDescent="0.15">
      <c r="A26" s="164"/>
      <c r="B26" s="164" t="s">
        <v>58</v>
      </c>
      <c r="C26" s="164" t="s">
        <v>59</v>
      </c>
      <c r="D26" s="164" t="s">
        <v>58</v>
      </c>
      <c r="E26" s="164" t="s">
        <v>59</v>
      </c>
      <c r="F26" s="164" t="s">
        <v>58</v>
      </c>
      <c r="G26" s="164" t="s">
        <v>59</v>
      </c>
      <c r="H26" s="164" t="s">
        <v>58</v>
      </c>
      <c r="I26" s="164" t="s">
        <v>59</v>
      </c>
      <c r="J26" s="164" t="s">
        <v>58</v>
      </c>
      <c r="K26" s="164" t="s">
        <v>59</v>
      </c>
    </row>
    <row r="27" spans="1:11" x14ac:dyDescent="0.15">
      <c r="A27" s="164" t="str">
        <f>IF(連結実質赤字比率に係る赤字・黒字の構成分析!C$43="",NA(),連結実質赤字比率に係る赤字・黒字の構成分析!C$43)</f>
        <v>その他会計（黒字）</v>
      </c>
      <c r="B27" s="164" t="e">
        <f>IF(ROUND(VALUE(SUBSTITUTE(連結実質赤字比率に係る赤字・黒字の構成分析!F$43,"▲", "-")), 2) &lt; 0, ABS(ROUND(VALUE(SUBSTITUTE(連結実質赤字比率に係る赤字・黒字の構成分析!F$43,"▲", "-")), 2)), NA())</f>
        <v>#VALUE!</v>
      </c>
      <c r="C27" s="164" t="e">
        <f>IF(ROUND(VALUE(SUBSTITUTE(連結実質赤字比率に係る赤字・黒字の構成分析!F$43,"▲", "-")), 2) &gt;= 0, ABS(ROUND(VALUE(SUBSTITUTE(連結実質赤字比率に係る赤字・黒字の構成分析!F$43,"▲", "-")), 2)), NA())</f>
        <v>#VALUE!</v>
      </c>
      <c r="D27" s="164" t="e">
        <f>IF(ROUND(VALUE(SUBSTITUTE(連結実質赤字比率に係る赤字・黒字の構成分析!G$43,"▲", "-")), 2) &lt; 0, ABS(ROUND(VALUE(SUBSTITUTE(連結実質赤字比率に係る赤字・黒字の構成分析!G$43,"▲", "-")), 2)), NA())</f>
        <v>#VALUE!</v>
      </c>
      <c r="E27" s="164" t="e">
        <f>IF(ROUND(VALUE(SUBSTITUTE(連結実質赤字比率に係る赤字・黒字の構成分析!G$43,"▲", "-")), 2) &gt;= 0, ABS(ROUND(VALUE(SUBSTITUTE(連結実質赤字比率に係る赤字・黒字の構成分析!G$43,"▲", "-")), 2)), NA())</f>
        <v>#VALUE!</v>
      </c>
      <c r="F27" s="164" t="e">
        <f>IF(ROUND(VALUE(SUBSTITUTE(連結実質赤字比率に係る赤字・黒字の構成分析!H$43,"▲", "-")), 2) &lt; 0, ABS(ROUND(VALUE(SUBSTITUTE(連結実質赤字比率に係る赤字・黒字の構成分析!H$43,"▲", "-")), 2)), NA())</f>
        <v>#VALUE!</v>
      </c>
      <c r="G27" s="164" t="e">
        <f>IF(ROUND(VALUE(SUBSTITUTE(連結実質赤字比率に係る赤字・黒字の構成分析!H$43,"▲", "-")), 2) &gt;= 0, ABS(ROUND(VALUE(SUBSTITUTE(連結実質赤字比率に係る赤字・黒字の構成分析!H$43,"▲", "-")), 2)), NA())</f>
        <v>#VALUE!</v>
      </c>
      <c r="H27" s="164" t="e">
        <f>IF(ROUND(VALUE(SUBSTITUTE(連結実質赤字比率に係る赤字・黒字の構成分析!I$43,"▲", "-")), 2) &lt; 0, ABS(ROUND(VALUE(SUBSTITUTE(連結実質赤字比率に係る赤字・黒字の構成分析!I$43,"▲", "-")), 2)), NA())</f>
        <v>#VALUE!</v>
      </c>
      <c r="I27" s="164" t="e">
        <f>IF(ROUND(VALUE(SUBSTITUTE(連結実質赤字比率に係る赤字・黒字の構成分析!I$43,"▲", "-")), 2) &gt;= 0, ABS(ROUND(VALUE(SUBSTITUTE(連結実質赤字比率に係る赤字・黒字の構成分析!I$43,"▲", "-")), 2)), NA())</f>
        <v>#VALUE!</v>
      </c>
      <c r="J27" s="164" t="e">
        <f>IF(ROUND(VALUE(SUBSTITUTE(連結実質赤字比率に係る赤字・黒字の構成分析!J$43,"▲", "-")), 2) &lt; 0, ABS(ROUND(VALUE(SUBSTITUTE(連結実質赤字比率に係る赤字・黒字の構成分析!J$43,"▲", "-")), 2)), NA())</f>
        <v>#VALUE!</v>
      </c>
      <c r="K27" s="164" t="e">
        <f>IF(ROUND(VALUE(SUBSTITUTE(連結実質赤字比率に係る赤字・黒字の構成分析!J$43,"▲", "-")), 2) &gt;= 0, ABS(ROUND(VALUE(SUBSTITUTE(連結実質赤字比率に係る赤字・黒字の構成分析!J$43,"▲", "-")), 2)), NA())</f>
        <v>#VALUE!</v>
      </c>
    </row>
    <row r="28" spans="1:11" x14ac:dyDescent="0.15">
      <c r="A28" s="164" t="str">
        <f>IF(連結実質赤字比率に係る赤字・黒字の構成分析!C$42="",NA(),連結実質赤字比率に係る赤字・黒字の構成分析!C$42)</f>
        <v>その他会計（赤字）</v>
      </c>
      <c r="B28" s="164" t="e">
        <f>IF(ROUND(VALUE(SUBSTITUTE(連結実質赤字比率に係る赤字・黒字の構成分析!F$42,"▲", "-")), 2) &lt; 0, ABS(ROUND(VALUE(SUBSTITUTE(連結実質赤字比率に係る赤字・黒字の構成分析!F$42,"▲", "-")), 2)), NA())</f>
        <v>#VALUE!</v>
      </c>
      <c r="C28" s="164" t="e">
        <f>IF(ROUND(VALUE(SUBSTITUTE(連結実質赤字比率に係る赤字・黒字の構成分析!F$42,"▲", "-")), 2) &gt;= 0, ABS(ROUND(VALUE(SUBSTITUTE(連結実質赤字比率に係る赤字・黒字の構成分析!F$42,"▲", "-")), 2)), NA())</f>
        <v>#VALUE!</v>
      </c>
      <c r="D28" s="164" t="e">
        <f>IF(ROUND(VALUE(SUBSTITUTE(連結実質赤字比率に係る赤字・黒字の構成分析!G$42,"▲", "-")), 2) &lt; 0, ABS(ROUND(VALUE(SUBSTITUTE(連結実質赤字比率に係る赤字・黒字の構成分析!G$42,"▲", "-")), 2)), NA())</f>
        <v>#VALUE!</v>
      </c>
      <c r="E28" s="164" t="e">
        <f>IF(ROUND(VALUE(SUBSTITUTE(連結実質赤字比率に係る赤字・黒字の構成分析!G$42,"▲", "-")), 2) &gt;= 0, ABS(ROUND(VALUE(SUBSTITUTE(連結実質赤字比率に係る赤字・黒字の構成分析!G$42,"▲", "-")), 2)), NA())</f>
        <v>#VALUE!</v>
      </c>
      <c r="F28" s="164" t="e">
        <f>IF(ROUND(VALUE(SUBSTITUTE(連結実質赤字比率に係る赤字・黒字の構成分析!H$42,"▲", "-")), 2) &lt; 0, ABS(ROUND(VALUE(SUBSTITUTE(連結実質赤字比率に係る赤字・黒字の構成分析!H$42,"▲", "-")), 2)), NA())</f>
        <v>#VALUE!</v>
      </c>
      <c r="G28" s="164" t="e">
        <f>IF(ROUND(VALUE(SUBSTITUTE(連結実質赤字比率に係る赤字・黒字の構成分析!H$42,"▲", "-")), 2) &gt;= 0, ABS(ROUND(VALUE(SUBSTITUTE(連結実質赤字比率に係る赤字・黒字の構成分析!H$42,"▲", "-")), 2)), NA())</f>
        <v>#VALUE!</v>
      </c>
      <c r="H28" s="164" t="e">
        <f>IF(ROUND(VALUE(SUBSTITUTE(連結実質赤字比率に係る赤字・黒字の構成分析!I$42,"▲", "-")), 2) &lt; 0, ABS(ROUND(VALUE(SUBSTITUTE(連結実質赤字比率に係る赤字・黒字の構成分析!I$42,"▲", "-")), 2)), NA())</f>
        <v>#VALUE!</v>
      </c>
      <c r="I28" s="164" t="e">
        <f>IF(ROUND(VALUE(SUBSTITUTE(連結実質赤字比率に係る赤字・黒字の構成分析!I$42,"▲", "-")), 2) &gt;= 0, ABS(ROUND(VALUE(SUBSTITUTE(連結実質赤字比率に係る赤字・黒字の構成分析!I$42,"▲", "-")), 2)), NA())</f>
        <v>#VALUE!</v>
      </c>
      <c r="J28" s="164" t="e">
        <f>IF(ROUND(VALUE(SUBSTITUTE(連結実質赤字比率に係る赤字・黒字の構成分析!J$42,"▲", "-")), 2) &lt; 0, ABS(ROUND(VALUE(SUBSTITUTE(連結実質赤字比率に係る赤字・黒字の構成分析!J$42,"▲", "-")), 2)), NA())</f>
        <v>#VALUE!</v>
      </c>
      <c r="K28" s="164" t="e">
        <f>IF(ROUND(VALUE(SUBSTITUTE(連結実質赤字比率に係る赤字・黒字の構成分析!J$42,"▲", "-")), 2) &gt;= 0, ABS(ROUND(VALUE(SUBSTITUTE(連結実質赤字比率に係る赤字・黒字の構成分析!J$42,"▲", "-")), 2)), NA())</f>
        <v>#VALUE!</v>
      </c>
    </row>
    <row r="29" spans="1:11" x14ac:dyDescent="0.15">
      <c r="A29" s="164" t="e">
        <f>IF(連結実質赤字比率に係る赤字・黒字の構成分析!C$41="",NA(),連結実質赤字比率に係る赤字・黒字の構成分析!C$41)</f>
        <v>#N/A</v>
      </c>
      <c r="B29" s="164" t="e">
        <f>IF(ROUND(VALUE(SUBSTITUTE(連結実質赤字比率に係る赤字・黒字の構成分析!F$41,"▲", "-")), 2) &lt; 0, ABS(ROUND(VALUE(SUBSTITUTE(連結実質赤字比率に係る赤字・黒字の構成分析!F$41,"▲", "-")), 2)), NA())</f>
        <v>#VALUE!</v>
      </c>
      <c r="C29" s="164" t="e">
        <f>IF(ROUND(VALUE(SUBSTITUTE(連結実質赤字比率に係る赤字・黒字の構成分析!F$41,"▲", "-")), 2) &gt;= 0, ABS(ROUND(VALUE(SUBSTITUTE(連結実質赤字比率に係る赤字・黒字の構成分析!F$41,"▲", "-")), 2)), NA())</f>
        <v>#VALUE!</v>
      </c>
      <c r="D29" s="164" t="e">
        <f>IF(ROUND(VALUE(SUBSTITUTE(連結実質赤字比率に係る赤字・黒字の構成分析!G$41,"▲", "-")), 2) &lt; 0, ABS(ROUND(VALUE(SUBSTITUTE(連結実質赤字比率に係る赤字・黒字の構成分析!G$41,"▲", "-")), 2)), NA())</f>
        <v>#VALUE!</v>
      </c>
      <c r="E29" s="164" t="e">
        <f>IF(ROUND(VALUE(SUBSTITUTE(連結実質赤字比率に係る赤字・黒字の構成分析!G$41,"▲", "-")), 2) &gt;= 0, ABS(ROUND(VALUE(SUBSTITUTE(連結実質赤字比率に係る赤字・黒字の構成分析!G$41,"▲", "-")), 2)), NA())</f>
        <v>#VALUE!</v>
      </c>
      <c r="F29" s="164" t="e">
        <f>IF(ROUND(VALUE(SUBSTITUTE(連結実質赤字比率に係る赤字・黒字の構成分析!H$41,"▲", "-")), 2) &lt; 0, ABS(ROUND(VALUE(SUBSTITUTE(連結実質赤字比率に係る赤字・黒字の構成分析!H$41,"▲", "-")), 2)), NA())</f>
        <v>#VALUE!</v>
      </c>
      <c r="G29" s="164" t="e">
        <f>IF(ROUND(VALUE(SUBSTITUTE(連結実質赤字比率に係る赤字・黒字の構成分析!H$41,"▲", "-")), 2) &gt;= 0, ABS(ROUND(VALUE(SUBSTITUTE(連結実質赤字比率に係る赤字・黒字の構成分析!H$41,"▲", "-")), 2)), NA())</f>
        <v>#VALUE!</v>
      </c>
      <c r="H29" s="164" t="e">
        <f>IF(ROUND(VALUE(SUBSTITUTE(連結実質赤字比率に係る赤字・黒字の構成分析!I$41,"▲", "-")), 2) &lt; 0, ABS(ROUND(VALUE(SUBSTITUTE(連結実質赤字比率に係る赤字・黒字の構成分析!I$41,"▲", "-")), 2)), NA())</f>
        <v>#VALUE!</v>
      </c>
      <c r="I29" s="164" t="e">
        <f>IF(ROUND(VALUE(SUBSTITUTE(連結実質赤字比率に係る赤字・黒字の構成分析!I$41,"▲", "-")), 2) &gt;= 0, ABS(ROUND(VALUE(SUBSTITUTE(連結実質赤字比率に係る赤字・黒字の構成分析!I$41,"▲", "-")), 2)), NA())</f>
        <v>#VALUE!</v>
      </c>
      <c r="J29" s="164" t="e">
        <f>IF(ROUND(VALUE(SUBSTITUTE(連結実質赤字比率に係る赤字・黒字の構成分析!J$41,"▲", "-")), 2) &lt; 0, ABS(ROUND(VALUE(SUBSTITUTE(連結実質赤字比率に係る赤字・黒字の構成分析!J$41,"▲", "-")), 2)), NA())</f>
        <v>#VALUE!</v>
      </c>
      <c r="K29" s="164" t="e">
        <f>IF(ROUND(VALUE(SUBSTITUTE(連結実質赤字比率に係る赤字・黒字の構成分析!J$41,"▲", "-")), 2) &gt;= 0, ABS(ROUND(VALUE(SUBSTITUTE(連結実質赤字比率に係る赤字・黒字の構成分析!J$41,"▲", "-")), 2)), NA())</f>
        <v>#VALUE!</v>
      </c>
    </row>
    <row r="30" spans="1:11" x14ac:dyDescent="0.15">
      <c r="A30" s="164" t="e">
        <f>IF(連結実質赤字比率に係る赤字・黒字の構成分析!C$40="",NA(),連結実質赤字比率に係る赤字・黒字の構成分析!C$40)</f>
        <v>#N/A</v>
      </c>
      <c r="B30" s="164" t="e">
        <f>IF(ROUND(VALUE(SUBSTITUTE(連結実質赤字比率に係る赤字・黒字の構成分析!F$40,"▲", "-")), 2) &lt; 0, ABS(ROUND(VALUE(SUBSTITUTE(連結実質赤字比率に係る赤字・黒字の構成分析!F$40,"▲", "-")), 2)), NA())</f>
        <v>#VALUE!</v>
      </c>
      <c r="C30" s="164" t="e">
        <f>IF(ROUND(VALUE(SUBSTITUTE(連結実質赤字比率に係る赤字・黒字の構成分析!F$40,"▲", "-")), 2) &gt;= 0, ABS(ROUND(VALUE(SUBSTITUTE(連結実質赤字比率に係る赤字・黒字の構成分析!F$40,"▲", "-")), 2)), NA())</f>
        <v>#VALUE!</v>
      </c>
      <c r="D30" s="164" t="e">
        <f>IF(ROUND(VALUE(SUBSTITUTE(連結実質赤字比率に係る赤字・黒字の構成分析!G$40,"▲", "-")), 2) &lt; 0, ABS(ROUND(VALUE(SUBSTITUTE(連結実質赤字比率に係る赤字・黒字の構成分析!G$40,"▲", "-")), 2)), NA())</f>
        <v>#VALUE!</v>
      </c>
      <c r="E30" s="164" t="e">
        <f>IF(ROUND(VALUE(SUBSTITUTE(連結実質赤字比率に係る赤字・黒字の構成分析!G$40,"▲", "-")), 2) &gt;= 0, ABS(ROUND(VALUE(SUBSTITUTE(連結実質赤字比率に係る赤字・黒字の構成分析!G$40,"▲", "-")), 2)), NA())</f>
        <v>#VALUE!</v>
      </c>
      <c r="F30" s="164" t="e">
        <f>IF(ROUND(VALUE(SUBSTITUTE(連結実質赤字比率に係る赤字・黒字の構成分析!H$40,"▲", "-")), 2) &lt; 0, ABS(ROUND(VALUE(SUBSTITUTE(連結実質赤字比率に係る赤字・黒字の構成分析!H$40,"▲", "-")), 2)), NA())</f>
        <v>#VALUE!</v>
      </c>
      <c r="G30" s="164" t="e">
        <f>IF(ROUND(VALUE(SUBSTITUTE(連結実質赤字比率に係る赤字・黒字の構成分析!H$40,"▲", "-")), 2) &gt;= 0, ABS(ROUND(VALUE(SUBSTITUTE(連結実質赤字比率に係る赤字・黒字の構成分析!H$40,"▲", "-")), 2)), NA())</f>
        <v>#VALUE!</v>
      </c>
      <c r="H30" s="164" t="e">
        <f>IF(ROUND(VALUE(SUBSTITUTE(連結実質赤字比率に係る赤字・黒字の構成分析!I$40,"▲", "-")), 2) &lt; 0, ABS(ROUND(VALUE(SUBSTITUTE(連結実質赤字比率に係る赤字・黒字の構成分析!I$40,"▲", "-")), 2)), NA())</f>
        <v>#VALUE!</v>
      </c>
      <c r="I30" s="164" t="e">
        <f>IF(ROUND(VALUE(SUBSTITUTE(連結実質赤字比率に係る赤字・黒字の構成分析!I$40,"▲", "-")), 2) &gt;= 0, ABS(ROUND(VALUE(SUBSTITUTE(連結実質赤字比率に係る赤字・黒字の構成分析!I$40,"▲", "-")), 2)), NA())</f>
        <v>#VALUE!</v>
      </c>
      <c r="J30" s="164" t="e">
        <f>IF(ROUND(VALUE(SUBSTITUTE(連結実質赤字比率に係る赤字・黒字の構成分析!J$40,"▲", "-")), 2) &lt; 0, ABS(ROUND(VALUE(SUBSTITUTE(連結実質赤字比率に係る赤字・黒字の構成分析!J$40,"▲", "-")), 2)), NA())</f>
        <v>#VALUE!</v>
      </c>
      <c r="K30" s="164" t="e">
        <f>IF(ROUND(VALUE(SUBSTITUTE(連結実質赤字比率に係る赤字・黒字の構成分析!J$40,"▲", "-")), 2) &gt;= 0, ABS(ROUND(VALUE(SUBSTITUTE(連結実質赤字比率に係る赤字・黒字の構成分析!J$40,"▲", "-")), 2)), NA())</f>
        <v>#VALUE!</v>
      </c>
    </row>
    <row r="31" spans="1:11" x14ac:dyDescent="0.15">
      <c r="A31" s="164" t="e">
        <f>IF(連結実質赤字比率に係る赤字・黒字の構成分析!C$39="",NA(),連結実質赤字比率に係る赤字・黒字の構成分析!C$39)</f>
        <v>#N/A</v>
      </c>
      <c r="B31" s="164" t="e">
        <f>IF(ROUND(VALUE(SUBSTITUTE(連結実質赤字比率に係る赤字・黒字の構成分析!F$39,"▲", "-")), 2) &lt; 0, ABS(ROUND(VALUE(SUBSTITUTE(連結実質赤字比率に係る赤字・黒字の構成分析!F$39,"▲", "-")), 2)), NA())</f>
        <v>#VALUE!</v>
      </c>
      <c r="C31" s="164" t="e">
        <f>IF(ROUND(VALUE(SUBSTITUTE(連結実質赤字比率に係る赤字・黒字の構成分析!F$39,"▲", "-")), 2) &gt;= 0, ABS(ROUND(VALUE(SUBSTITUTE(連結実質赤字比率に係る赤字・黒字の構成分析!F$39,"▲", "-")), 2)), NA())</f>
        <v>#VALUE!</v>
      </c>
      <c r="D31" s="164" t="e">
        <f>IF(ROUND(VALUE(SUBSTITUTE(連結実質赤字比率に係る赤字・黒字の構成分析!G$39,"▲", "-")), 2) &lt; 0, ABS(ROUND(VALUE(SUBSTITUTE(連結実質赤字比率に係る赤字・黒字の構成分析!G$39,"▲", "-")), 2)), NA())</f>
        <v>#VALUE!</v>
      </c>
      <c r="E31" s="164" t="e">
        <f>IF(ROUND(VALUE(SUBSTITUTE(連結実質赤字比率に係る赤字・黒字の構成分析!G$39,"▲", "-")), 2) &gt;= 0, ABS(ROUND(VALUE(SUBSTITUTE(連結実質赤字比率に係る赤字・黒字の構成分析!G$39,"▲", "-")), 2)), NA())</f>
        <v>#VALUE!</v>
      </c>
      <c r="F31" s="164" t="e">
        <f>IF(ROUND(VALUE(SUBSTITUTE(連結実質赤字比率に係る赤字・黒字の構成分析!H$39,"▲", "-")), 2) &lt; 0, ABS(ROUND(VALUE(SUBSTITUTE(連結実質赤字比率に係る赤字・黒字の構成分析!H$39,"▲", "-")), 2)), NA())</f>
        <v>#VALUE!</v>
      </c>
      <c r="G31" s="164" t="e">
        <f>IF(ROUND(VALUE(SUBSTITUTE(連結実質赤字比率に係る赤字・黒字の構成分析!H$39,"▲", "-")), 2) &gt;= 0, ABS(ROUND(VALUE(SUBSTITUTE(連結実質赤字比率に係る赤字・黒字の構成分析!H$39,"▲", "-")), 2)), NA())</f>
        <v>#VALUE!</v>
      </c>
      <c r="H31" s="164" t="e">
        <f>IF(ROUND(VALUE(SUBSTITUTE(連結実質赤字比率に係る赤字・黒字の構成分析!I$39,"▲", "-")), 2) &lt; 0, ABS(ROUND(VALUE(SUBSTITUTE(連結実質赤字比率に係る赤字・黒字の構成分析!I$39,"▲", "-")), 2)), NA())</f>
        <v>#VALUE!</v>
      </c>
      <c r="I31" s="164" t="e">
        <f>IF(ROUND(VALUE(SUBSTITUTE(連結実質赤字比率に係る赤字・黒字の構成分析!I$39,"▲", "-")), 2) &gt;= 0, ABS(ROUND(VALUE(SUBSTITUTE(連結実質赤字比率に係る赤字・黒字の構成分析!I$39,"▲", "-")), 2)), NA())</f>
        <v>#VALUE!</v>
      </c>
      <c r="J31" s="164" t="e">
        <f>IF(ROUND(VALUE(SUBSTITUTE(連結実質赤字比率に係る赤字・黒字の構成分析!J$39,"▲", "-")), 2) &lt; 0, ABS(ROUND(VALUE(SUBSTITUTE(連結実質赤字比率に係る赤字・黒字の構成分析!J$39,"▲", "-")), 2)), NA())</f>
        <v>#VALUE!</v>
      </c>
      <c r="K31" s="164" t="e">
        <f>IF(ROUND(VALUE(SUBSTITUTE(連結実質赤字比率に係る赤字・黒字の構成分析!J$39,"▲", "-")), 2) &gt;= 0, ABS(ROUND(VALUE(SUBSTITUTE(連結実質赤字比率に係る赤字・黒字の構成分析!J$39,"▲", "-")), 2)), NA())</f>
        <v>#VALUE!</v>
      </c>
    </row>
    <row r="32" spans="1:11" x14ac:dyDescent="0.15">
      <c r="A32" s="164" t="str">
        <f>IF(連結実質赤字比率に係る赤字・黒字の構成分析!C$38="",NA(),連結実質赤字比率に係る赤字・黒字の構成分析!C$38)</f>
        <v>下條村後期高齢者医療特別会計</v>
      </c>
      <c r="B32" s="164" t="e">
        <f>IF(ROUND(VALUE(SUBSTITUTE(連結実質赤字比率に係る赤字・黒字の構成分析!F$38,"▲", "-")), 2) &lt; 0, ABS(ROUND(VALUE(SUBSTITUTE(連結実質赤字比率に係る赤字・黒字の構成分析!F$38,"▲", "-")), 2)), NA())</f>
        <v>#N/A</v>
      </c>
      <c r="C32" s="164">
        <f>IF(ROUND(VALUE(SUBSTITUTE(連結実質赤字比率に係る赤字・黒字の構成分析!F$38,"▲", "-")), 2) &gt;= 0, ABS(ROUND(VALUE(SUBSTITUTE(連結実質赤字比率に係る赤字・黒字の構成分析!F$38,"▲", "-")), 2)), NA())</f>
        <v>0</v>
      </c>
      <c r="D32" s="164" t="e">
        <f>IF(ROUND(VALUE(SUBSTITUTE(連結実質赤字比率に係る赤字・黒字の構成分析!G$38,"▲", "-")), 2) &lt; 0, ABS(ROUND(VALUE(SUBSTITUTE(連結実質赤字比率に係る赤字・黒字の構成分析!G$38,"▲", "-")), 2)), NA())</f>
        <v>#N/A</v>
      </c>
      <c r="E32" s="164">
        <f>IF(ROUND(VALUE(SUBSTITUTE(連結実質赤字比率に係る赤字・黒字の構成分析!G$38,"▲", "-")), 2) &gt;= 0, ABS(ROUND(VALUE(SUBSTITUTE(連結実質赤字比率に係る赤字・黒字の構成分析!G$38,"▲", "-")), 2)), NA())</f>
        <v>0</v>
      </c>
      <c r="F32" s="164" t="e">
        <f>IF(ROUND(VALUE(SUBSTITUTE(連結実質赤字比率に係る赤字・黒字の構成分析!H$38,"▲", "-")), 2) &lt; 0, ABS(ROUND(VALUE(SUBSTITUTE(連結実質赤字比率に係る赤字・黒字の構成分析!H$38,"▲", "-")), 2)), NA())</f>
        <v>#N/A</v>
      </c>
      <c r="G32" s="164">
        <f>IF(ROUND(VALUE(SUBSTITUTE(連結実質赤字比率に係る赤字・黒字の構成分析!H$38,"▲", "-")), 2) &gt;= 0, ABS(ROUND(VALUE(SUBSTITUTE(連結実質赤字比率に係る赤字・黒字の構成分析!H$38,"▲", "-")), 2)), NA())</f>
        <v>0</v>
      </c>
      <c r="H32" s="164" t="e">
        <f>IF(ROUND(VALUE(SUBSTITUTE(連結実質赤字比率に係る赤字・黒字の構成分析!I$38,"▲", "-")), 2) &lt; 0, ABS(ROUND(VALUE(SUBSTITUTE(連結実質赤字比率に係る赤字・黒字の構成分析!I$38,"▲", "-")), 2)), NA())</f>
        <v>#N/A</v>
      </c>
      <c r="I32" s="164">
        <f>IF(ROUND(VALUE(SUBSTITUTE(連結実質赤字比率に係る赤字・黒字の構成分析!I$38,"▲", "-")), 2) &gt;= 0, ABS(ROUND(VALUE(SUBSTITUTE(連結実質赤字比率に係る赤字・黒字の構成分析!I$38,"▲", "-")), 2)), NA())</f>
        <v>0</v>
      </c>
      <c r="J32" s="164" t="e">
        <f>IF(ROUND(VALUE(SUBSTITUTE(連結実質赤字比率に係る赤字・黒字の構成分析!J$38,"▲", "-")), 2) &lt; 0, ABS(ROUND(VALUE(SUBSTITUTE(連結実質赤字比率に係る赤字・黒字の構成分析!J$38,"▲", "-")), 2)), NA())</f>
        <v>#N/A</v>
      </c>
      <c r="K32" s="164">
        <f>IF(ROUND(VALUE(SUBSTITUTE(連結実質赤字比率に係る赤字・黒字の構成分析!J$38,"▲", "-")), 2) &gt;= 0, ABS(ROUND(VALUE(SUBSTITUTE(連結実質赤字比率に係る赤字・黒字の構成分析!J$38,"▲", "-")), 2)), NA())</f>
        <v>0</v>
      </c>
    </row>
    <row r="33" spans="1:16" x14ac:dyDescent="0.15">
      <c r="A33" s="164" t="str">
        <f>IF(連結実質赤字比率に係る赤字・黒字の構成分析!C$37="",NA(),連結実質赤字比率に係る赤字・黒字の構成分析!C$37)</f>
        <v>下條村営水道特別会計</v>
      </c>
      <c r="B33" s="164" t="e">
        <f>IF(ROUND(VALUE(SUBSTITUTE(連結実質赤字比率に係る赤字・黒字の構成分析!F$37,"▲", "-")), 2) &lt; 0, ABS(ROUND(VALUE(SUBSTITUTE(連結実質赤字比率に係る赤字・黒字の構成分析!F$37,"▲", "-")), 2)), NA())</f>
        <v>#N/A</v>
      </c>
      <c r="C33" s="164">
        <f>IF(ROUND(VALUE(SUBSTITUTE(連結実質赤字比率に係る赤字・黒字の構成分析!F$37,"▲", "-")), 2) &gt;= 0, ABS(ROUND(VALUE(SUBSTITUTE(連結実質赤字比率に係る赤字・黒字の構成分析!F$37,"▲", "-")), 2)), NA())</f>
        <v>0.13</v>
      </c>
      <c r="D33" s="164" t="e">
        <f>IF(ROUND(VALUE(SUBSTITUTE(連結実質赤字比率に係る赤字・黒字の構成分析!G$37,"▲", "-")), 2) &lt; 0, ABS(ROUND(VALUE(SUBSTITUTE(連結実質赤字比率に係る赤字・黒字の構成分析!G$37,"▲", "-")), 2)), NA())</f>
        <v>#N/A</v>
      </c>
      <c r="E33" s="164">
        <f>IF(ROUND(VALUE(SUBSTITUTE(連結実質赤字比率に係る赤字・黒字の構成分析!G$37,"▲", "-")), 2) &gt;= 0, ABS(ROUND(VALUE(SUBSTITUTE(連結実質赤字比率に係る赤字・黒字の構成分析!G$37,"▲", "-")), 2)), NA())</f>
        <v>0.17</v>
      </c>
      <c r="F33" s="164" t="e">
        <f>IF(ROUND(VALUE(SUBSTITUTE(連結実質赤字比率に係る赤字・黒字の構成分析!H$37,"▲", "-")), 2) &lt; 0, ABS(ROUND(VALUE(SUBSTITUTE(連結実質赤字比率に係る赤字・黒字の構成分析!H$37,"▲", "-")), 2)), NA())</f>
        <v>#N/A</v>
      </c>
      <c r="G33" s="164">
        <f>IF(ROUND(VALUE(SUBSTITUTE(連結実質赤字比率に係る赤字・黒字の構成分析!H$37,"▲", "-")), 2) &gt;= 0, ABS(ROUND(VALUE(SUBSTITUTE(連結実質赤字比率に係る赤字・黒字の構成分析!H$37,"▲", "-")), 2)), NA())</f>
        <v>0.4</v>
      </c>
      <c r="H33" s="164" t="e">
        <f>IF(ROUND(VALUE(SUBSTITUTE(連結実質赤字比率に係る赤字・黒字の構成分析!I$37,"▲", "-")), 2) &lt; 0, ABS(ROUND(VALUE(SUBSTITUTE(連結実質赤字比率に係る赤字・黒字の構成分析!I$37,"▲", "-")), 2)), NA())</f>
        <v>#N/A</v>
      </c>
      <c r="I33" s="164">
        <f>IF(ROUND(VALUE(SUBSTITUTE(連結実質赤字比率に係る赤字・黒字の構成分析!I$37,"▲", "-")), 2) &gt;= 0, ABS(ROUND(VALUE(SUBSTITUTE(連結実質赤字比率に係る赤字・黒字の構成分析!I$37,"▲", "-")), 2)), NA())</f>
        <v>0.18</v>
      </c>
      <c r="J33" s="164" t="e">
        <f>IF(ROUND(VALUE(SUBSTITUTE(連結実質赤字比率に係る赤字・黒字の構成分析!J$37,"▲", "-")), 2) &lt; 0, ABS(ROUND(VALUE(SUBSTITUTE(連結実質赤字比率に係る赤字・黒字の構成分析!J$37,"▲", "-")), 2)), NA())</f>
        <v>#N/A</v>
      </c>
      <c r="K33" s="164">
        <f>IF(ROUND(VALUE(SUBSTITUTE(連結実質赤字比率に係る赤字・黒字の構成分析!J$37,"▲", "-")), 2) &gt;= 0, ABS(ROUND(VALUE(SUBSTITUTE(連結実質赤字比率に係る赤字・黒字の構成分析!J$37,"▲", "-")), 2)), NA())</f>
        <v>0.21</v>
      </c>
    </row>
    <row r="34" spans="1:16" x14ac:dyDescent="0.15">
      <c r="A34" s="164" t="str">
        <f>IF(連結実質赤字比率に係る赤字・黒字の構成分析!C$36="",NA(),連結実質赤字比率に係る赤字・黒字の構成分析!C$36)</f>
        <v>下條村国民健康保険特別会計</v>
      </c>
      <c r="B34" s="164" t="e">
        <f>IF(ROUND(VALUE(SUBSTITUTE(連結実質赤字比率に係る赤字・黒字の構成分析!F$36,"▲", "-")), 2) &lt; 0, ABS(ROUND(VALUE(SUBSTITUTE(連結実質赤字比率に係る赤字・黒字の構成分析!F$36,"▲", "-")), 2)), NA())</f>
        <v>#N/A</v>
      </c>
      <c r="C34" s="164">
        <f>IF(ROUND(VALUE(SUBSTITUTE(連結実質赤字比率に係る赤字・黒字の構成分析!F$36,"▲", "-")), 2) &gt;= 0, ABS(ROUND(VALUE(SUBSTITUTE(連結実質赤字比率に係る赤字・黒字の構成分析!F$36,"▲", "-")), 2)), NA())</f>
        <v>1.51</v>
      </c>
      <c r="D34" s="164" t="e">
        <f>IF(ROUND(VALUE(SUBSTITUTE(連結実質赤字比率に係る赤字・黒字の構成分析!G$36,"▲", "-")), 2) &lt; 0, ABS(ROUND(VALUE(SUBSTITUTE(連結実質赤字比率に係る赤字・黒字の構成分析!G$36,"▲", "-")), 2)), NA())</f>
        <v>#N/A</v>
      </c>
      <c r="E34" s="164">
        <f>IF(ROUND(VALUE(SUBSTITUTE(連結実質赤字比率に係る赤字・黒字の構成分析!G$36,"▲", "-")), 2) &gt;= 0, ABS(ROUND(VALUE(SUBSTITUTE(連結実質赤字比率に係る赤字・黒字の構成分析!G$36,"▲", "-")), 2)), NA())</f>
        <v>7.0000000000000007E-2</v>
      </c>
      <c r="F34" s="164" t="e">
        <f>IF(ROUND(VALUE(SUBSTITUTE(連結実質赤字比率に係る赤字・黒字の構成分析!H$36,"▲", "-")), 2) &lt; 0, ABS(ROUND(VALUE(SUBSTITUTE(連結実質赤字比率に係る赤字・黒字の構成分析!H$36,"▲", "-")), 2)), NA())</f>
        <v>#N/A</v>
      </c>
      <c r="G34" s="164">
        <f>IF(ROUND(VALUE(SUBSTITUTE(連結実質赤字比率に係る赤字・黒字の構成分析!H$36,"▲", "-")), 2) &gt;= 0, ABS(ROUND(VALUE(SUBSTITUTE(連結実質赤字比率に係る赤字・黒字の構成分析!H$36,"▲", "-")), 2)), NA())</f>
        <v>0.13</v>
      </c>
      <c r="H34" s="164" t="e">
        <f>IF(ROUND(VALUE(SUBSTITUTE(連結実質赤字比率に係る赤字・黒字の構成分析!I$36,"▲", "-")), 2) &lt; 0, ABS(ROUND(VALUE(SUBSTITUTE(連結実質赤字比率に係る赤字・黒字の構成分析!I$36,"▲", "-")), 2)), NA())</f>
        <v>#N/A</v>
      </c>
      <c r="I34" s="164">
        <f>IF(ROUND(VALUE(SUBSTITUTE(連結実質赤字比率に係る赤字・黒字の構成分析!I$36,"▲", "-")), 2) &gt;= 0, ABS(ROUND(VALUE(SUBSTITUTE(連結実質赤字比率に係る赤字・黒字の構成分析!I$36,"▲", "-")), 2)), NA())</f>
        <v>0.41</v>
      </c>
      <c r="J34" s="164" t="e">
        <f>IF(ROUND(VALUE(SUBSTITUTE(連結実質赤字比率に係る赤字・黒字の構成分析!J$36,"▲", "-")), 2) &lt; 0, ABS(ROUND(VALUE(SUBSTITUTE(連結実質赤字比率に係る赤字・黒字の構成分析!J$36,"▲", "-")), 2)), NA())</f>
        <v>#N/A</v>
      </c>
      <c r="K34" s="164">
        <f>IF(ROUND(VALUE(SUBSTITUTE(連結実質赤字比率に係る赤字・黒字の構成分析!J$36,"▲", "-")), 2) &gt;= 0, ABS(ROUND(VALUE(SUBSTITUTE(連結実質赤字比率に係る赤字・黒字の構成分析!J$36,"▲", "-")), 2)), NA())</f>
        <v>0.3</v>
      </c>
    </row>
    <row r="35" spans="1:16" x14ac:dyDescent="0.15">
      <c r="A35" s="164" t="str">
        <f>IF(連結実質赤字比率に係る赤字・黒字の構成分析!C$35="",NA(),連結実質赤字比率に係る赤字・黒字の構成分析!C$35)</f>
        <v>下條村介護保険特別会計</v>
      </c>
      <c r="B35" s="164" t="e">
        <f>IF(ROUND(VALUE(SUBSTITUTE(連結実質赤字比率に係る赤字・黒字の構成分析!F$35,"▲", "-")), 2) &lt; 0, ABS(ROUND(VALUE(SUBSTITUTE(連結実質赤字比率に係る赤字・黒字の構成分析!F$35,"▲", "-")), 2)), NA())</f>
        <v>#N/A</v>
      </c>
      <c r="C35" s="164">
        <f>IF(ROUND(VALUE(SUBSTITUTE(連結実質赤字比率に係る赤字・黒字の構成分析!F$35,"▲", "-")), 2) &gt;= 0, ABS(ROUND(VALUE(SUBSTITUTE(連結実質赤字比率に係る赤字・黒字の構成分析!F$35,"▲", "-")), 2)), NA())</f>
        <v>0.96</v>
      </c>
      <c r="D35" s="164" t="e">
        <f>IF(ROUND(VALUE(SUBSTITUTE(連結実質赤字比率に係る赤字・黒字の構成分析!G$35,"▲", "-")), 2) &lt; 0, ABS(ROUND(VALUE(SUBSTITUTE(連結実質赤字比率に係る赤字・黒字の構成分析!G$35,"▲", "-")), 2)), NA())</f>
        <v>#N/A</v>
      </c>
      <c r="E35" s="164">
        <f>IF(ROUND(VALUE(SUBSTITUTE(連結実質赤字比率に係る赤字・黒字の構成分析!G$35,"▲", "-")), 2) &gt;= 0, ABS(ROUND(VALUE(SUBSTITUTE(連結実質赤字比率に係る赤字・黒字の構成分析!G$35,"▲", "-")), 2)), NA())</f>
        <v>0.27</v>
      </c>
      <c r="F35" s="164" t="e">
        <f>IF(ROUND(VALUE(SUBSTITUTE(連結実質赤字比率に係る赤字・黒字の構成分析!H$35,"▲", "-")), 2) &lt; 0, ABS(ROUND(VALUE(SUBSTITUTE(連結実質赤字比率に係る赤字・黒字の構成分析!H$35,"▲", "-")), 2)), NA())</f>
        <v>#N/A</v>
      </c>
      <c r="G35" s="164">
        <f>IF(ROUND(VALUE(SUBSTITUTE(連結実質赤字比率に係る赤字・黒字の構成分析!H$35,"▲", "-")), 2) &gt;= 0, ABS(ROUND(VALUE(SUBSTITUTE(連結実質赤字比率に係る赤字・黒字の構成分析!H$35,"▲", "-")), 2)), NA())</f>
        <v>0.53</v>
      </c>
      <c r="H35" s="164" t="e">
        <f>IF(ROUND(VALUE(SUBSTITUTE(連結実質赤字比率に係る赤字・黒字の構成分析!I$35,"▲", "-")), 2) &lt; 0, ABS(ROUND(VALUE(SUBSTITUTE(連結実質赤字比率に係る赤字・黒字の構成分析!I$35,"▲", "-")), 2)), NA())</f>
        <v>#N/A</v>
      </c>
      <c r="I35" s="164">
        <f>IF(ROUND(VALUE(SUBSTITUTE(連結実質赤字比率に係る赤字・黒字の構成分析!I$35,"▲", "-")), 2) &gt;= 0, ABS(ROUND(VALUE(SUBSTITUTE(連結実質赤字比率に係る赤字・黒字の構成分析!I$35,"▲", "-")), 2)), NA())</f>
        <v>1.1299999999999999</v>
      </c>
      <c r="J35" s="164" t="e">
        <f>IF(ROUND(VALUE(SUBSTITUTE(連結実質赤字比率に係る赤字・黒字の構成分析!J$35,"▲", "-")), 2) &lt; 0, ABS(ROUND(VALUE(SUBSTITUTE(連結実質赤字比率に係る赤字・黒字の構成分析!J$35,"▲", "-")), 2)), NA())</f>
        <v>#N/A</v>
      </c>
      <c r="K35" s="164">
        <f>IF(ROUND(VALUE(SUBSTITUTE(連結実質赤字比率に係る赤字・黒字の構成分析!J$35,"▲", "-")), 2) &gt;= 0, ABS(ROUND(VALUE(SUBSTITUTE(連結実質赤字比率に係る赤字・黒字の構成分析!J$35,"▲", "-")), 2)), NA())</f>
        <v>1.35</v>
      </c>
    </row>
    <row r="36" spans="1:16" x14ac:dyDescent="0.15">
      <c r="A36" s="164" t="str">
        <f>IF(連結実質赤字比率に係る赤字・黒字の構成分析!C$34="",NA(),連結実質赤字比率に係る赤字・黒字の構成分析!C$34)</f>
        <v>一般会計</v>
      </c>
      <c r="B36" s="164" t="e">
        <f>IF(ROUND(VALUE(SUBSTITUTE(連結実質赤字比率に係る赤字・黒字の構成分析!F$34,"▲", "-")), 2) &lt; 0, ABS(ROUND(VALUE(SUBSTITUTE(連結実質赤字比率に係る赤字・黒字の構成分析!F$34,"▲", "-")), 2)), NA())</f>
        <v>#N/A</v>
      </c>
      <c r="C36" s="164">
        <f>IF(ROUND(VALUE(SUBSTITUTE(連結実質赤字比率に係る赤字・黒字の構成分析!F$34,"▲", "-")), 2) &gt;= 0, ABS(ROUND(VALUE(SUBSTITUTE(連結実質赤字比率に係る赤字・黒字の構成分析!F$34,"▲", "-")), 2)), NA())</f>
        <v>14.43</v>
      </c>
      <c r="D36" s="164" t="e">
        <f>IF(ROUND(VALUE(SUBSTITUTE(連結実質赤字比率に係る赤字・黒字の構成分析!G$34,"▲", "-")), 2) &lt; 0, ABS(ROUND(VALUE(SUBSTITUTE(連結実質赤字比率に係る赤字・黒字の構成分析!G$34,"▲", "-")), 2)), NA())</f>
        <v>#N/A</v>
      </c>
      <c r="E36" s="164">
        <f>IF(ROUND(VALUE(SUBSTITUTE(連結実質赤字比率に係る赤字・黒字の構成分析!G$34,"▲", "-")), 2) &gt;= 0, ABS(ROUND(VALUE(SUBSTITUTE(連結実質赤字比率に係る赤字・黒字の構成分析!G$34,"▲", "-")), 2)), NA())</f>
        <v>15.25</v>
      </c>
      <c r="F36" s="164" t="e">
        <f>IF(ROUND(VALUE(SUBSTITUTE(連結実質赤字比率に係る赤字・黒字の構成分析!H$34,"▲", "-")), 2) &lt; 0, ABS(ROUND(VALUE(SUBSTITUTE(連結実質赤字比率に係る赤字・黒字の構成分析!H$34,"▲", "-")), 2)), NA())</f>
        <v>#N/A</v>
      </c>
      <c r="G36" s="164">
        <f>IF(ROUND(VALUE(SUBSTITUTE(連結実質赤字比率に係る赤字・黒字の構成分析!H$34,"▲", "-")), 2) &gt;= 0, ABS(ROUND(VALUE(SUBSTITUTE(連結実質赤字比率に係る赤字・黒字の構成分析!H$34,"▲", "-")), 2)), NA())</f>
        <v>22.26</v>
      </c>
      <c r="H36" s="164" t="e">
        <f>IF(ROUND(VALUE(SUBSTITUTE(連結実質赤字比率に係る赤字・黒字の構成分析!I$34,"▲", "-")), 2) &lt; 0, ABS(ROUND(VALUE(SUBSTITUTE(連結実質赤字比率に係る赤字・黒字の構成分析!I$34,"▲", "-")), 2)), NA())</f>
        <v>#N/A</v>
      </c>
      <c r="I36" s="164">
        <f>IF(ROUND(VALUE(SUBSTITUTE(連結実質赤字比率に係る赤字・黒字の構成分析!I$34,"▲", "-")), 2) &gt;= 0, ABS(ROUND(VALUE(SUBSTITUTE(連結実質赤字比率に係る赤字・黒字の構成分析!I$34,"▲", "-")), 2)), NA())</f>
        <v>25.66</v>
      </c>
      <c r="J36" s="164" t="e">
        <f>IF(ROUND(VALUE(SUBSTITUTE(連結実質赤字比率に係る赤字・黒字の構成分析!J$34,"▲", "-")), 2) &lt; 0, ABS(ROUND(VALUE(SUBSTITUTE(連結実質赤字比率に係る赤字・黒字の構成分析!J$34,"▲", "-")), 2)), NA())</f>
        <v>#N/A</v>
      </c>
      <c r="K36" s="164">
        <f>IF(ROUND(VALUE(SUBSTITUTE(連結実質赤字比率に係る赤字・黒字の構成分析!J$34,"▲", "-")), 2) &gt;= 0, ABS(ROUND(VALUE(SUBSTITUTE(連結実質赤字比率に係る赤字・黒字の構成分析!J$34,"▲", "-")), 2)), NA())</f>
        <v>23.57</v>
      </c>
    </row>
    <row r="39" spans="1:16" x14ac:dyDescent="0.15">
      <c r="A39" s="137" t="s">
        <v>60</v>
      </c>
    </row>
    <row r="40" spans="1:16" x14ac:dyDescent="0.15">
      <c r="A40" s="165"/>
      <c r="B40" s="165" t="str">
        <f>'実質公債費比率（分子）の構造'!K$44</f>
        <v>H29</v>
      </c>
      <c r="C40" s="165"/>
      <c r="D40" s="165"/>
      <c r="E40" s="165" t="str">
        <f>'実質公債費比率（分子）の構造'!L$44</f>
        <v>H30</v>
      </c>
      <c r="F40" s="165"/>
      <c r="G40" s="165"/>
      <c r="H40" s="165" t="str">
        <f>'実質公債費比率（分子）の構造'!M$44</f>
        <v>R01</v>
      </c>
      <c r="I40" s="165"/>
      <c r="J40" s="165"/>
      <c r="K40" s="165" t="str">
        <f>'実質公債費比率（分子）の構造'!N$44</f>
        <v>R02</v>
      </c>
      <c r="L40" s="165"/>
      <c r="M40" s="165"/>
      <c r="N40" s="165" t="str">
        <f>'実質公債費比率（分子）の構造'!O$44</f>
        <v>R03</v>
      </c>
      <c r="O40" s="165"/>
      <c r="P40" s="165"/>
    </row>
    <row r="41" spans="1:16" x14ac:dyDescent="0.15">
      <c r="A41" s="165"/>
      <c r="B41" s="165" t="s">
        <v>61</v>
      </c>
      <c r="C41" s="165"/>
      <c r="D41" s="165" t="s">
        <v>62</v>
      </c>
      <c r="E41" s="165" t="s">
        <v>61</v>
      </c>
      <c r="F41" s="165"/>
      <c r="G41" s="165" t="s">
        <v>62</v>
      </c>
      <c r="H41" s="165" t="s">
        <v>61</v>
      </c>
      <c r="I41" s="165"/>
      <c r="J41" s="165" t="s">
        <v>62</v>
      </c>
      <c r="K41" s="165" t="s">
        <v>61</v>
      </c>
      <c r="L41" s="165"/>
      <c r="M41" s="165" t="s">
        <v>62</v>
      </c>
      <c r="N41" s="165" t="s">
        <v>61</v>
      </c>
      <c r="O41" s="165"/>
      <c r="P41" s="165" t="s">
        <v>62</v>
      </c>
    </row>
    <row r="42" spans="1:16" x14ac:dyDescent="0.15">
      <c r="A42" s="165" t="s">
        <v>63</v>
      </c>
      <c r="B42" s="165"/>
      <c r="C42" s="165"/>
      <c r="D42" s="165">
        <f>'実質公債費比率（分子）の構造'!K$52</f>
        <v>164</v>
      </c>
      <c r="E42" s="165"/>
      <c r="F42" s="165"/>
      <c r="G42" s="165">
        <f>'実質公債費比率（分子）の構造'!L$52</f>
        <v>165</v>
      </c>
      <c r="H42" s="165"/>
      <c r="I42" s="165"/>
      <c r="J42" s="165">
        <f>'実質公債費比率（分子）の構造'!M$52</f>
        <v>150</v>
      </c>
      <c r="K42" s="165"/>
      <c r="L42" s="165"/>
      <c r="M42" s="165">
        <f>'実質公債費比率（分子）の構造'!N$52</f>
        <v>156</v>
      </c>
      <c r="N42" s="165"/>
      <c r="O42" s="165"/>
      <c r="P42" s="165">
        <f>'実質公債費比率（分子）の構造'!O$52</f>
        <v>156</v>
      </c>
    </row>
    <row r="43" spans="1:16" x14ac:dyDescent="0.15">
      <c r="A43" s="165" t="s">
        <v>64</v>
      </c>
      <c r="B43" s="165" t="str">
        <f>'実質公債費比率（分子）の構造'!K$51</f>
        <v>-</v>
      </c>
      <c r="C43" s="165"/>
      <c r="D43" s="165"/>
      <c r="E43" s="165" t="str">
        <f>'実質公債費比率（分子）の構造'!L$51</f>
        <v>-</v>
      </c>
      <c r="F43" s="165"/>
      <c r="G43" s="165"/>
      <c r="H43" s="165" t="str">
        <f>'実質公債費比率（分子）の構造'!M$51</f>
        <v>-</v>
      </c>
      <c r="I43" s="165"/>
      <c r="J43" s="165"/>
      <c r="K43" s="165" t="str">
        <f>'実質公債費比率（分子）の構造'!N$51</f>
        <v>-</v>
      </c>
      <c r="L43" s="165"/>
      <c r="M43" s="165"/>
      <c r="N43" s="165" t="str">
        <f>'実質公債費比率（分子）の構造'!O$51</f>
        <v>-</v>
      </c>
      <c r="O43" s="165"/>
      <c r="P43" s="165"/>
    </row>
    <row r="44" spans="1:16" x14ac:dyDescent="0.15">
      <c r="A44" s="165" t="s">
        <v>65</v>
      </c>
      <c r="B44" s="165" t="str">
        <f>'実質公債費比率（分子）の構造'!K$50</f>
        <v>-</v>
      </c>
      <c r="C44" s="165"/>
      <c r="D44" s="165"/>
      <c r="E44" s="165" t="str">
        <f>'実質公債費比率（分子）の構造'!L$50</f>
        <v>-</v>
      </c>
      <c r="F44" s="165"/>
      <c r="G44" s="165"/>
      <c r="H44" s="165" t="str">
        <f>'実質公債費比率（分子）の構造'!M$50</f>
        <v>-</v>
      </c>
      <c r="I44" s="165"/>
      <c r="J44" s="165"/>
      <c r="K44" s="165" t="str">
        <f>'実質公債費比率（分子）の構造'!N$50</f>
        <v>-</v>
      </c>
      <c r="L44" s="165"/>
      <c r="M44" s="165"/>
      <c r="N44" s="165" t="str">
        <f>'実質公債費比率（分子）の構造'!O$50</f>
        <v>-</v>
      </c>
      <c r="O44" s="165"/>
      <c r="P44" s="165"/>
    </row>
    <row r="45" spans="1:16" x14ac:dyDescent="0.15">
      <c r="A45" s="165" t="s">
        <v>66</v>
      </c>
      <c r="B45" s="165">
        <f>'実質公債費比率（分子）の構造'!K$49</f>
        <v>5</v>
      </c>
      <c r="C45" s="165"/>
      <c r="D45" s="165"/>
      <c r="E45" s="165">
        <f>'実質公債費比率（分子）の構造'!L$49</f>
        <v>2</v>
      </c>
      <c r="F45" s="165"/>
      <c r="G45" s="165"/>
      <c r="H45" s="165">
        <f>'実質公債費比率（分子）の構造'!M$49</f>
        <v>2</v>
      </c>
      <c r="I45" s="165"/>
      <c r="J45" s="165"/>
      <c r="K45" s="165">
        <f>'実質公債費比率（分子）の構造'!N$49</f>
        <v>7</v>
      </c>
      <c r="L45" s="165"/>
      <c r="M45" s="165"/>
      <c r="N45" s="165">
        <f>'実質公債費比率（分子）の構造'!O$49</f>
        <v>9</v>
      </c>
      <c r="O45" s="165"/>
      <c r="P45" s="165"/>
    </row>
    <row r="46" spans="1:16" x14ac:dyDescent="0.15">
      <c r="A46" s="165" t="s">
        <v>67</v>
      </c>
      <c r="B46" s="165">
        <f>'実質公債費比率（分子）の構造'!K$48</f>
        <v>29</v>
      </c>
      <c r="C46" s="165"/>
      <c r="D46" s="165"/>
      <c r="E46" s="165">
        <f>'実質公債費比率（分子）の構造'!L$48</f>
        <v>23</v>
      </c>
      <c r="F46" s="165"/>
      <c r="G46" s="165"/>
      <c r="H46" s="165">
        <f>'実質公債費比率（分子）の構造'!M$48</f>
        <v>15</v>
      </c>
      <c r="I46" s="165"/>
      <c r="J46" s="165"/>
      <c r="K46" s="165">
        <f>'実質公債費比率（分子）の構造'!N$48</f>
        <v>6</v>
      </c>
      <c r="L46" s="165"/>
      <c r="M46" s="165"/>
      <c r="N46" s="165">
        <f>'実質公債費比率（分子）の構造'!O$48</f>
        <v>0</v>
      </c>
      <c r="O46" s="165"/>
      <c r="P46" s="165"/>
    </row>
    <row r="47" spans="1:16" x14ac:dyDescent="0.15">
      <c r="A47" s="165" t="s">
        <v>68</v>
      </c>
      <c r="B47" s="165" t="str">
        <f>'実質公債費比率（分子）の構造'!K$47</f>
        <v>-</v>
      </c>
      <c r="C47" s="165"/>
      <c r="D47" s="165"/>
      <c r="E47" s="165" t="str">
        <f>'実質公債費比率（分子）の構造'!L$47</f>
        <v>-</v>
      </c>
      <c r="F47" s="165"/>
      <c r="G47" s="165"/>
      <c r="H47" s="165" t="str">
        <f>'実質公債費比率（分子）の構造'!M$47</f>
        <v>-</v>
      </c>
      <c r="I47" s="165"/>
      <c r="J47" s="165"/>
      <c r="K47" s="165" t="str">
        <f>'実質公債費比率（分子）の構造'!N$47</f>
        <v>-</v>
      </c>
      <c r="L47" s="165"/>
      <c r="M47" s="165"/>
      <c r="N47" s="165" t="str">
        <f>'実質公債費比率（分子）の構造'!O$47</f>
        <v>-</v>
      </c>
      <c r="O47" s="165"/>
      <c r="P47" s="165"/>
    </row>
    <row r="48" spans="1:16" x14ac:dyDescent="0.15">
      <c r="A48" s="165" t="s">
        <v>69</v>
      </c>
      <c r="B48" s="165" t="str">
        <f>'実質公債費比率（分子）の構造'!K$46</f>
        <v>-</v>
      </c>
      <c r="C48" s="165"/>
      <c r="D48" s="165"/>
      <c r="E48" s="165" t="str">
        <f>'実質公債費比率（分子）の構造'!L$46</f>
        <v>-</v>
      </c>
      <c r="F48" s="165"/>
      <c r="G48" s="165"/>
      <c r="H48" s="165" t="str">
        <f>'実質公債費比率（分子）の構造'!M$46</f>
        <v>-</v>
      </c>
      <c r="I48" s="165"/>
      <c r="J48" s="165"/>
      <c r="K48" s="165" t="str">
        <f>'実質公債費比率（分子）の構造'!N$46</f>
        <v>-</v>
      </c>
      <c r="L48" s="165"/>
      <c r="M48" s="165"/>
      <c r="N48" s="165" t="str">
        <f>'実質公債費比率（分子）の構造'!O$46</f>
        <v>-</v>
      </c>
      <c r="O48" s="165"/>
      <c r="P48" s="165"/>
    </row>
    <row r="49" spans="1:16" x14ac:dyDescent="0.15">
      <c r="A49" s="165" t="s">
        <v>70</v>
      </c>
      <c r="B49" s="165">
        <f>'実質公債費比率（分子）の構造'!K$45</f>
        <v>93</v>
      </c>
      <c r="C49" s="165"/>
      <c r="D49" s="165"/>
      <c r="E49" s="165">
        <f>'実質公債費比率（分子）の構造'!L$45</f>
        <v>90</v>
      </c>
      <c r="F49" s="165"/>
      <c r="G49" s="165"/>
      <c r="H49" s="165">
        <f>'実質公債費比率（分子）の構造'!M$45</f>
        <v>69</v>
      </c>
      <c r="I49" s="165"/>
      <c r="J49" s="165"/>
      <c r="K49" s="165">
        <f>'実質公債費比率（分子）の構造'!N$45</f>
        <v>68</v>
      </c>
      <c r="L49" s="165"/>
      <c r="M49" s="165"/>
      <c r="N49" s="165">
        <f>'実質公債費比率（分子）の構造'!O$45</f>
        <v>65</v>
      </c>
      <c r="O49" s="165"/>
      <c r="P49" s="165"/>
    </row>
    <row r="50" spans="1:16" x14ac:dyDescent="0.15">
      <c r="A50" s="165" t="s">
        <v>71</v>
      </c>
      <c r="B50" s="165" t="e">
        <f>NA()</f>
        <v>#N/A</v>
      </c>
      <c r="C50" s="165">
        <f>IF(ISNUMBER('実質公債費比率（分子）の構造'!K$53),'実質公債費比率（分子）の構造'!K$53,NA())</f>
        <v>-37</v>
      </c>
      <c r="D50" s="165" t="e">
        <f>NA()</f>
        <v>#N/A</v>
      </c>
      <c r="E50" s="165" t="e">
        <f>NA()</f>
        <v>#N/A</v>
      </c>
      <c r="F50" s="165">
        <f>IF(ISNUMBER('実質公債費比率（分子）の構造'!L$53),'実質公債費比率（分子）の構造'!L$53,NA())</f>
        <v>-50</v>
      </c>
      <c r="G50" s="165" t="e">
        <f>NA()</f>
        <v>#N/A</v>
      </c>
      <c r="H50" s="165" t="e">
        <f>NA()</f>
        <v>#N/A</v>
      </c>
      <c r="I50" s="165">
        <f>IF(ISNUMBER('実質公債費比率（分子）の構造'!M$53),'実質公債費比率（分子）の構造'!M$53,NA())</f>
        <v>-64</v>
      </c>
      <c r="J50" s="165" t="e">
        <f>NA()</f>
        <v>#N/A</v>
      </c>
      <c r="K50" s="165" t="e">
        <f>NA()</f>
        <v>#N/A</v>
      </c>
      <c r="L50" s="165">
        <f>IF(ISNUMBER('実質公債費比率（分子）の構造'!N$53),'実質公債費比率（分子）の構造'!N$53,NA())</f>
        <v>-75</v>
      </c>
      <c r="M50" s="165" t="e">
        <f>NA()</f>
        <v>#N/A</v>
      </c>
      <c r="N50" s="165" t="e">
        <f>NA()</f>
        <v>#N/A</v>
      </c>
      <c r="O50" s="165">
        <f>IF(ISNUMBER('実質公債費比率（分子）の構造'!O$53),'実質公債費比率（分子）の構造'!O$53,NA())</f>
        <v>-82</v>
      </c>
      <c r="P50" s="165" t="e">
        <f>NA()</f>
        <v>#N/A</v>
      </c>
    </row>
    <row r="53" spans="1:16" x14ac:dyDescent="0.15">
      <c r="A53" s="137" t="s">
        <v>72</v>
      </c>
    </row>
    <row r="54" spans="1:16" x14ac:dyDescent="0.15">
      <c r="A54" s="164"/>
      <c r="B54" s="164" t="str">
        <f>'将来負担比率（分子）の構造'!I$40</f>
        <v>H29</v>
      </c>
      <c r="C54" s="164"/>
      <c r="D54" s="164"/>
      <c r="E54" s="164" t="str">
        <f>'将来負担比率（分子）の構造'!J$40</f>
        <v>H30</v>
      </c>
      <c r="F54" s="164"/>
      <c r="G54" s="164"/>
      <c r="H54" s="164" t="str">
        <f>'将来負担比率（分子）の構造'!K$40</f>
        <v>R01</v>
      </c>
      <c r="I54" s="164"/>
      <c r="J54" s="164"/>
      <c r="K54" s="164" t="str">
        <f>'将来負担比率（分子）の構造'!L$40</f>
        <v>R02</v>
      </c>
      <c r="L54" s="164"/>
      <c r="M54" s="164"/>
      <c r="N54" s="164" t="str">
        <f>'将来負担比率（分子）の構造'!M$40</f>
        <v>R03</v>
      </c>
      <c r="O54" s="164"/>
      <c r="P54" s="164"/>
    </row>
    <row r="55" spans="1:16" x14ac:dyDescent="0.15">
      <c r="A55" s="164"/>
      <c r="B55" s="164" t="s">
        <v>73</v>
      </c>
      <c r="C55" s="164"/>
      <c r="D55" s="164" t="s">
        <v>74</v>
      </c>
      <c r="E55" s="164" t="s">
        <v>73</v>
      </c>
      <c r="F55" s="164"/>
      <c r="G55" s="164" t="s">
        <v>74</v>
      </c>
      <c r="H55" s="164" t="s">
        <v>73</v>
      </c>
      <c r="I55" s="164"/>
      <c r="J55" s="164" t="s">
        <v>74</v>
      </c>
      <c r="K55" s="164" t="s">
        <v>73</v>
      </c>
      <c r="L55" s="164"/>
      <c r="M55" s="164" t="s">
        <v>74</v>
      </c>
      <c r="N55" s="164" t="s">
        <v>73</v>
      </c>
      <c r="O55" s="164"/>
      <c r="P55" s="164" t="s">
        <v>74</v>
      </c>
    </row>
    <row r="56" spans="1:16" x14ac:dyDescent="0.15">
      <c r="A56" s="164" t="s">
        <v>43</v>
      </c>
      <c r="B56" s="164"/>
      <c r="C56" s="164"/>
      <c r="D56" s="164">
        <f>'将来負担比率（分子）の構造'!I$52</f>
        <v>1692</v>
      </c>
      <c r="E56" s="164"/>
      <c r="F56" s="164"/>
      <c r="G56" s="164">
        <f>'将来負担比率（分子）の構造'!J$52</f>
        <v>1746</v>
      </c>
      <c r="H56" s="164"/>
      <c r="I56" s="164"/>
      <c r="J56" s="164">
        <f>'将来負担比率（分子）の構造'!K$52</f>
        <v>1789</v>
      </c>
      <c r="K56" s="164"/>
      <c r="L56" s="164"/>
      <c r="M56" s="164">
        <f>'将来負担比率（分子）の構造'!L$52</f>
        <v>1710</v>
      </c>
      <c r="N56" s="164"/>
      <c r="O56" s="164"/>
      <c r="P56" s="164">
        <f>'将来負担比率（分子）の構造'!M$52</f>
        <v>1708</v>
      </c>
    </row>
    <row r="57" spans="1:16" x14ac:dyDescent="0.15">
      <c r="A57" s="164" t="s">
        <v>42</v>
      </c>
      <c r="B57" s="164"/>
      <c r="C57" s="164"/>
      <c r="D57" s="164" t="str">
        <f>'将来負担比率（分子）の構造'!I$51</f>
        <v>-</v>
      </c>
      <c r="E57" s="164"/>
      <c r="F57" s="164"/>
      <c r="G57" s="164" t="str">
        <f>'将来負担比率（分子）の構造'!J$51</f>
        <v>-</v>
      </c>
      <c r="H57" s="164"/>
      <c r="I57" s="164"/>
      <c r="J57" s="164" t="str">
        <f>'将来負担比率（分子）の構造'!K$51</f>
        <v>-</v>
      </c>
      <c r="K57" s="164"/>
      <c r="L57" s="164"/>
      <c r="M57" s="164" t="str">
        <f>'将来負担比率（分子）の構造'!L$51</f>
        <v>-</v>
      </c>
      <c r="N57" s="164"/>
      <c r="O57" s="164"/>
      <c r="P57" s="164" t="str">
        <f>'将来負担比率（分子）の構造'!M$51</f>
        <v>-</v>
      </c>
    </row>
    <row r="58" spans="1:16" x14ac:dyDescent="0.15">
      <c r="A58" s="164" t="s">
        <v>41</v>
      </c>
      <c r="B58" s="164"/>
      <c r="C58" s="164"/>
      <c r="D58" s="164">
        <f>'将来負担比率（分子）の構造'!I$50</f>
        <v>7397</v>
      </c>
      <c r="E58" s="164"/>
      <c r="F58" s="164"/>
      <c r="G58" s="164">
        <f>'将来負担比率（分子）の構造'!J$50</f>
        <v>7481</v>
      </c>
      <c r="H58" s="164"/>
      <c r="I58" s="164"/>
      <c r="J58" s="164">
        <f>'将来負担比率（分子）の構造'!K$50</f>
        <v>7497</v>
      </c>
      <c r="K58" s="164"/>
      <c r="L58" s="164"/>
      <c r="M58" s="164">
        <f>'将来負担比率（分子）の構造'!L$50</f>
        <v>7523</v>
      </c>
      <c r="N58" s="164"/>
      <c r="O58" s="164"/>
      <c r="P58" s="164">
        <f>'将来負担比率（分子）の構造'!M$50</f>
        <v>7783</v>
      </c>
    </row>
    <row r="59" spans="1:16" x14ac:dyDescent="0.15">
      <c r="A59" s="164" t="s">
        <v>39</v>
      </c>
      <c r="B59" s="164" t="str">
        <f>'将来負担比率（分子）の構造'!I$49</f>
        <v>-</v>
      </c>
      <c r="C59" s="164"/>
      <c r="D59" s="164"/>
      <c r="E59" s="164" t="str">
        <f>'将来負担比率（分子）の構造'!J$49</f>
        <v>-</v>
      </c>
      <c r="F59" s="164"/>
      <c r="G59" s="164"/>
      <c r="H59" s="164" t="str">
        <f>'将来負担比率（分子）の構造'!K$49</f>
        <v>-</v>
      </c>
      <c r="I59" s="164"/>
      <c r="J59" s="164"/>
      <c r="K59" s="164" t="str">
        <f>'将来負担比率（分子）の構造'!L$49</f>
        <v>-</v>
      </c>
      <c r="L59" s="164"/>
      <c r="M59" s="164"/>
      <c r="N59" s="164" t="str">
        <f>'将来負担比率（分子）の構造'!M$49</f>
        <v>-</v>
      </c>
      <c r="O59" s="164"/>
      <c r="P59" s="164"/>
    </row>
    <row r="60" spans="1:16" x14ac:dyDescent="0.15">
      <c r="A60" s="164" t="s">
        <v>38</v>
      </c>
      <c r="B60" s="164" t="str">
        <f>'将来負担比率（分子）の構造'!I$48</f>
        <v>-</v>
      </c>
      <c r="C60" s="164"/>
      <c r="D60" s="164"/>
      <c r="E60" s="164" t="str">
        <f>'将来負担比率（分子）の構造'!J$48</f>
        <v>-</v>
      </c>
      <c r="F60" s="164"/>
      <c r="G60" s="164"/>
      <c r="H60" s="164" t="str">
        <f>'将来負担比率（分子）の構造'!K$48</f>
        <v>-</v>
      </c>
      <c r="I60" s="164"/>
      <c r="J60" s="164"/>
      <c r="K60" s="164" t="str">
        <f>'将来負担比率（分子）の構造'!L$48</f>
        <v>-</v>
      </c>
      <c r="L60" s="164"/>
      <c r="M60" s="164"/>
      <c r="N60" s="164" t="str">
        <f>'将来負担比率（分子）の構造'!M$48</f>
        <v>-</v>
      </c>
      <c r="O60" s="164"/>
      <c r="P60" s="164"/>
    </row>
    <row r="61" spans="1:16" x14ac:dyDescent="0.15">
      <c r="A61" s="164" t="s">
        <v>36</v>
      </c>
      <c r="B61" s="164" t="str">
        <f>'将来負担比率（分子）の構造'!I$46</f>
        <v>-</v>
      </c>
      <c r="C61" s="164"/>
      <c r="D61" s="164"/>
      <c r="E61" s="164" t="str">
        <f>'将来負担比率（分子）の構造'!J$46</f>
        <v>-</v>
      </c>
      <c r="F61" s="164"/>
      <c r="G61" s="164"/>
      <c r="H61" s="164" t="str">
        <f>'将来負担比率（分子）の構造'!K$46</f>
        <v>-</v>
      </c>
      <c r="I61" s="164"/>
      <c r="J61" s="164"/>
      <c r="K61" s="164" t="str">
        <f>'将来負担比率（分子）の構造'!L$46</f>
        <v>-</v>
      </c>
      <c r="L61" s="164"/>
      <c r="M61" s="164"/>
      <c r="N61" s="164" t="str">
        <f>'将来負担比率（分子）の構造'!M$46</f>
        <v>-</v>
      </c>
      <c r="O61" s="164"/>
      <c r="P61" s="164"/>
    </row>
    <row r="62" spans="1:16" x14ac:dyDescent="0.15">
      <c r="A62" s="164" t="s">
        <v>35</v>
      </c>
      <c r="B62" s="164">
        <f>'将来負担比率（分子）の構造'!I$45</f>
        <v>449</v>
      </c>
      <c r="C62" s="164"/>
      <c r="D62" s="164"/>
      <c r="E62" s="164">
        <f>'将来負担比率（分子）の構造'!J$45</f>
        <v>449</v>
      </c>
      <c r="F62" s="164"/>
      <c r="G62" s="164"/>
      <c r="H62" s="164">
        <f>'将来負担比率（分子）の構造'!K$45</f>
        <v>451</v>
      </c>
      <c r="I62" s="164"/>
      <c r="J62" s="164"/>
      <c r="K62" s="164">
        <f>'将来負担比率（分子）の構造'!L$45</f>
        <v>449</v>
      </c>
      <c r="L62" s="164"/>
      <c r="M62" s="164"/>
      <c r="N62" s="164">
        <f>'将来負担比率（分子）の構造'!M$45</f>
        <v>438</v>
      </c>
      <c r="O62" s="164"/>
      <c r="P62" s="164"/>
    </row>
    <row r="63" spans="1:16" x14ac:dyDescent="0.15">
      <c r="A63" s="164" t="s">
        <v>34</v>
      </c>
      <c r="B63" s="164">
        <f>'将来負担比率（分子）の構造'!I$44</f>
        <v>35</v>
      </c>
      <c r="C63" s="164"/>
      <c r="D63" s="164"/>
      <c r="E63" s="164">
        <f>'将来負担比率（分子）の構造'!J$44</f>
        <v>88</v>
      </c>
      <c r="F63" s="164"/>
      <c r="G63" s="164"/>
      <c r="H63" s="164">
        <f>'将来負担比率（分子）の構造'!K$44</f>
        <v>136</v>
      </c>
      <c r="I63" s="164"/>
      <c r="J63" s="164"/>
      <c r="K63" s="164">
        <f>'将来負担比率（分子）の構造'!L$44</f>
        <v>82</v>
      </c>
      <c r="L63" s="164"/>
      <c r="M63" s="164"/>
      <c r="N63" s="164">
        <f>'将来負担比率（分子）の構造'!M$44</f>
        <v>74</v>
      </c>
      <c r="O63" s="164"/>
      <c r="P63" s="164"/>
    </row>
    <row r="64" spans="1:16" x14ac:dyDescent="0.15">
      <c r="A64" s="164" t="s">
        <v>33</v>
      </c>
      <c r="B64" s="164">
        <f>'将来負担比率（分子）の構造'!I$43</f>
        <v>39</v>
      </c>
      <c r="C64" s="164"/>
      <c r="D64" s="164"/>
      <c r="E64" s="164">
        <f>'将来負担比率（分子）の構造'!J$43</f>
        <v>23</v>
      </c>
      <c r="F64" s="164"/>
      <c r="G64" s="164"/>
      <c r="H64" s="164">
        <f>'将来負担比率（分子）の構造'!K$43</f>
        <v>5</v>
      </c>
      <c r="I64" s="164"/>
      <c r="J64" s="164"/>
      <c r="K64" s="164">
        <f>'将来負担比率（分子）の構造'!L$43</f>
        <v>2</v>
      </c>
      <c r="L64" s="164"/>
      <c r="M64" s="164"/>
      <c r="N64" s="164">
        <f>'将来負担比率（分子）の構造'!M$43</f>
        <v>2</v>
      </c>
      <c r="O64" s="164"/>
      <c r="P64" s="164"/>
    </row>
    <row r="65" spans="1:16" x14ac:dyDescent="0.15">
      <c r="A65" s="164" t="s">
        <v>32</v>
      </c>
      <c r="B65" s="164" t="str">
        <f>'将来負担比率（分子）の構造'!I$42</f>
        <v>-</v>
      </c>
      <c r="C65" s="164"/>
      <c r="D65" s="164"/>
      <c r="E65" s="164" t="str">
        <f>'将来負担比率（分子）の構造'!J$42</f>
        <v>-</v>
      </c>
      <c r="F65" s="164"/>
      <c r="G65" s="164"/>
      <c r="H65" s="164" t="str">
        <f>'将来負担比率（分子）の構造'!K$42</f>
        <v>-</v>
      </c>
      <c r="I65" s="164"/>
      <c r="J65" s="164"/>
      <c r="K65" s="164" t="str">
        <f>'将来負担比率（分子）の構造'!L$42</f>
        <v>-</v>
      </c>
      <c r="L65" s="164"/>
      <c r="M65" s="164"/>
      <c r="N65" s="164" t="str">
        <f>'将来負担比率（分子）の構造'!M$42</f>
        <v>-</v>
      </c>
      <c r="O65" s="164"/>
      <c r="P65" s="164"/>
    </row>
    <row r="66" spans="1:16" x14ac:dyDescent="0.15">
      <c r="A66" s="164" t="s">
        <v>31</v>
      </c>
      <c r="B66" s="164">
        <f>'将来負担比率（分子）の構造'!I$41</f>
        <v>961</v>
      </c>
      <c r="C66" s="164"/>
      <c r="D66" s="164"/>
      <c r="E66" s="164">
        <f>'将来負担比率（分子）の構造'!J$41</f>
        <v>917</v>
      </c>
      <c r="F66" s="164"/>
      <c r="G66" s="164"/>
      <c r="H66" s="164">
        <f>'将来負担比率（分子）の構造'!K$41</f>
        <v>1063</v>
      </c>
      <c r="I66" s="164"/>
      <c r="J66" s="164"/>
      <c r="K66" s="164">
        <f>'将来負担比率（分子）の構造'!L$41</f>
        <v>916</v>
      </c>
      <c r="L66" s="164"/>
      <c r="M66" s="164"/>
      <c r="N66" s="164">
        <f>'将来負担比率（分子）の構造'!M$41</f>
        <v>799</v>
      </c>
      <c r="O66" s="164"/>
      <c r="P66" s="164"/>
    </row>
    <row r="67" spans="1:16" x14ac:dyDescent="0.15">
      <c r="A67" s="164" t="s">
        <v>75</v>
      </c>
      <c r="B67" s="164" t="e">
        <f>NA()</f>
        <v>#N/A</v>
      </c>
      <c r="C67" s="164">
        <f>IF(ISNUMBER('将来負担比率（分子）の構造'!I$53), IF('将来負担比率（分子）の構造'!I$53 &lt; 0, 0, '将来負担比率（分子）の構造'!I$53), NA())</f>
        <v>0</v>
      </c>
      <c r="D67" s="164" t="e">
        <f>NA()</f>
        <v>#N/A</v>
      </c>
      <c r="E67" s="164" t="e">
        <f>NA()</f>
        <v>#N/A</v>
      </c>
      <c r="F67" s="164">
        <f>IF(ISNUMBER('将来負担比率（分子）の構造'!J$53), IF('将来負担比率（分子）の構造'!J$53 &lt; 0, 0, '将来負担比率（分子）の構造'!J$53), NA())</f>
        <v>0</v>
      </c>
      <c r="G67" s="164" t="e">
        <f>NA()</f>
        <v>#N/A</v>
      </c>
      <c r="H67" s="164" t="e">
        <f>NA()</f>
        <v>#N/A</v>
      </c>
      <c r="I67" s="164">
        <f>IF(ISNUMBER('将来負担比率（分子）の構造'!K$53), IF('将来負担比率（分子）の構造'!K$53 &lt; 0, 0, '将来負担比率（分子）の構造'!K$53), NA())</f>
        <v>0</v>
      </c>
      <c r="J67" s="164" t="e">
        <f>NA()</f>
        <v>#N/A</v>
      </c>
      <c r="K67" s="164" t="e">
        <f>NA()</f>
        <v>#N/A</v>
      </c>
      <c r="L67" s="164">
        <f>IF(ISNUMBER('将来負担比率（分子）の構造'!L$53), IF('将来負担比率（分子）の構造'!L$53 &lt; 0, 0, '将来負担比率（分子）の構造'!L$53), NA())</f>
        <v>0</v>
      </c>
      <c r="M67" s="164" t="e">
        <f>NA()</f>
        <v>#N/A</v>
      </c>
      <c r="N67" s="164" t="e">
        <f>NA()</f>
        <v>#N/A</v>
      </c>
      <c r="O67" s="164">
        <f>IF(ISNUMBER('将来負担比率（分子）の構造'!M$53), IF('将来負担比率（分子）の構造'!M$53 &lt; 0, 0, '将来負担比率（分子）の構造'!M$53), NA())</f>
        <v>0</v>
      </c>
      <c r="P67" s="164" t="e">
        <f>NA()</f>
        <v>#N/A</v>
      </c>
    </row>
    <row r="70" spans="1:16" x14ac:dyDescent="0.15">
      <c r="A70" s="166" t="s">
        <v>76</v>
      </c>
      <c r="B70" s="166"/>
      <c r="C70" s="166"/>
      <c r="D70" s="166"/>
      <c r="E70" s="166"/>
      <c r="F70" s="166"/>
    </row>
    <row r="71" spans="1:16" x14ac:dyDescent="0.15">
      <c r="A71" s="167"/>
      <c r="B71" s="167" t="str">
        <f>基金残高に係る経年分析!F54</f>
        <v>R01</v>
      </c>
      <c r="C71" s="167" t="str">
        <f>基金残高に係る経年分析!G54</f>
        <v>R02</v>
      </c>
      <c r="D71" s="167" t="str">
        <f>基金残高に係る経年分析!H54</f>
        <v>R03</v>
      </c>
    </row>
    <row r="72" spans="1:16" x14ac:dyDescent="0.15">
      <c r="A72" s="167" t="s">
        <v>77</v>
      </c>
      <c r="B72" s="168">
        <f>基金残高に係る経年分析!F55</f>
        <v>3209</v>
      </c>
      <c r="C72" s="168">
        <f>基金残高に係る経年分析!G55</f>
        <v>2987</v>
      </c>
      <c r="D72" s="168">
        <f>基金残高に係る経年分析!H55</f>
        <v>2835</v>
      </c>
    </row>
    <row r="73" spans="1:16" x14ac:dyDescent="0.15">
      <c r="A73" s="167" t="s">
        <v>78</v>
      </c>
      <c r="B73" s="168">
        <f>基金残高に係る経年分析!F56</f>
        <v>924</v>
      </c>
      <c r="C73" s="168">
        <f>基金残高に係る経年分析!G56</f>
        <v>914</v>
      </c>
      <c r="D73" s="168">
        <f>基金残高に係る経年分析!H56</f>
        <v>915</v>
      </c>
    </row>
    <row r="74" spans="1:16" x14ac:dyDescent="0.15">
      <c r="A74" s="167" t="s">
        <v>79</v>
      </c>
      <c r="B74" s="168">
        <f>基金残高に係る経年分析!F57</f>
        <v>3224</v>
      </c>
      <c r="C74" s="168">
        <f>基金残高に係る経年分析!G57</f>
        <v>3476</v>
      </c>
      <c r="D74" s="168">
        <f>基金残高に係る経年分析!H57</f>
        <v>3788</v>
      </c>
    </row>
  </sheetData>
  <sheetProtection algorithmName="SHA-512" hashValue="UpcSywdLQO7V2LWZpUMrJHQqCYEOYJNz2IzmNzuv1gwPtCb+TU1KX34/HZYCW202oqJjMP6uyY/uf2YPtwbtPQ==" saltValue="oxbpWaRTZQsaUSH+1vA4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6FD51-896E-4251-A1D2-1D116DC89BB9}">
  <sheetPr>
    <pageSetUpPr fitToPage="1"/>
  </sheetPr>
  <dimension ref="B1:EM50"/>
  <sheetViews>
    <sheetView showGridLines="0" topLeftCell="A37" workbookViewId="0"/>
  </sheetViews>
  <sheetFormatPr defaultColWidth="0" defaultRowHeight="11.25" customHeight="1" zeroHeight="1" x14ac:dyDescent="0.15"/>
  <cols>
    <col min="1" max="1" width="1.625" style="203" customWidth="1"/>
    <col min="2" max="2" width="2.375" style="203" customWidth="1"/>
    <col min="3" max="16" width="2.625" style="203" customWidth="1"/>
    <col min="17" max="17" width="2.375" style="203" customWidth="1"/>
    <col min="18" max="95" width="1.625" style="203" customWidth="1"/>
    <col min="96" max="133" width="1.625" style="209" customWidth="1"/>
    <col min="134" max="143" width="1.625" style="203" customWidth="1"/>
    <col min="144" max="16384" width="0" style="203" hidden="1"/>
  </cols>
  <sheetData>
    <row r="1" spans="2:143" ht="22.5" customHeight="1" thickBot="1" x14ac:dyDescent="0.2">
      <c r="B1" s="201"/>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726" t="s">
        <v>217</v>
      </c>
      <c r="DI1" s="727"/>
      <c r="DJ1" s="727"/>
      <c r="DK1" s="727"/>
      <c r="DL1" s="727"/>
      <c r="DM1" s="727"/>
      <c r="DN1" s="728"/>
      <c r="DO1" s="203"/>
      <c r="DP1" s="726" t="s">
        <v>218</v>
      </c>
      <c r="DQ1" s="727"/>
      <c r="DR1" s="727"/>
      <c r="DS1" s="727"/>
      <c r="DT1" s="727"/>
      <c r="DU1" s="727"/>
      <c r="DV1" s="727"/>
      <c r="DW1" s="727"/>
      <c r="DX1" s="727"/>
      <c r="DY1" s="727"/>
      <c r="DZ1" s="727"/>
      <c r="EA1" s="727"/>
      <c r="EB1" s="727"/>
      <c r="EC1" s="728"/>
      <c r="ED1" s="202"/>
      <c r="EE1" s="202"/>
      <c r="EF1" s="202"/>
      <c r="EG1" s="202"/>
      <c r="EH1" s="202"/>
      <c r="EI1" s="202"/>
      <c r="EJ1" s="202"/>
      <c r="EK1" s="202"/>
      <c r="EL1" s="202"/>
      <c r="EM1" s="202"/>
    </row>
    <row r="2" spans="2:143" ht="22.5" customHeight="1" x14ac:dyDescent="0.15">
      <c r="B2" s="204" t="s">
        <v>219</v>
      </c>
      <c r="R2" s="205"/>
      <c r="S2" s="205"/>
      <c r="T2" s="205"/>
      <c r="U2" s="205"/>
      <c r="V2" s="205"/>
      <c r="W2" s="205"/>
      <c r="X2" s="205"/>
      <c r="Y2" s="205"/>
      <c r="Z2" s="205"/>
      <c r="AA2" s="205"/>
      <c r="AB2" s="205"/>
      <c r="AC2" s="205"/>
      <c r="AE2" s="345"/>
      <c r="AF2" s="345"/>
      <c r="AG2" s="345"/>
      <c r="AH2" s="345"/>
      <c r="AI2" s="345"/>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x14ac:dyDescent="0.15">
      <c r="B3" s="688" t="s">
        <v>220</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221</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222</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223</v>
      </c>
      <c r="S4" s="689"/>
      <c r="T4" s="689"/>
      <c r="U4" s="689"/>
      <c r="V4" s="689"/>
      <c r="W4" s="689"/>
      <c r="X4" s="689"/>
      <c r="Y4" s="690"/>
      <c r="Z4" s="688" t="s">
        <v>224</v>
      </c>
      <c r="AA4" s="689"/>
      <c r="AB4" s="689"/>
      <c r="AC4" s="690"/>
      <c r="AD4" s="688" t="s">
        <v>225</v>
      </c>
      <c r="AE4" s="689"/>
      <c r="AF4" s="689"/>
      <c r="AG4" s="689"/>
      <c r="AH4" s="689"/>
      <c r="AI4" s="689"/>
      <c r="AJ4" s="689"/>
      <c r="AK4" s="690"/>
      <c r="AL4" s="688" t="s">
        <v>224</v>
      </c>
      <c r="AM4" s="689"/>
      <c r="AN4" s="689"/>
      <c r="AO4" s="690"/>
      <c r="AP4" s="729" t="s">
        <v>226</v>
      </c>
      <c r="AQ4" s="729"/>
      <c r="AR4" s="729"/>
      <c r="AS4" s="729"/>
      <c r="AT4" s="729"/>
      <c r="AU4" s="729"/>
      <c r="AV4" s="729"/>
      <c r="AW4" s="729"/>
      <c r="AX4" s="729"/>
      <c r="AY4" s="729"/>
      <c r="AZ4" s="729"/>
      <c r="BA4" s="729"/>
      <c r="BB4" s="729"/>
      <c r="BC4" s="729"/>
      <c r="BD4" s="729"/>
      <c r="BE4" s="729"/>
      <c r="BF4" s="729"/>
      <c r="BG4" s="729" t="s">
        <v>227</v>
      </c>
      <c r="BH4" s="729"/>
      <c r="BI4" s="729"/>
      <c r="BJ4" s="729"/>
      <c r="BK4" s="729"/>
      <c r="BL4" s="729"/>
      <c r="BM4" s="729"/>
      <c r="BN4" s="729"/>
      <c r="BO4" s="729" t="s">
        <v>224</v>
      </c>
      <c r="BP4" s="729"/>
      <c r="BQ4" s="729"/>
      <c r="BR4" s="729"/>
      <c r="BS4" s="729" t="s">
        <v>228</v>
      </c>
      <c r="BT4" s="729"/>
      <c r="BU4" s="729"/>
      <c r="BV4" s="729"/>
      <c r="BW4" s="729"/>
      <c r="BX4" s="729"/>
      <c r="BY4" s="729"/>
      <c r="BZ4" s="729"/>
      <c r="CA4" s="729"/>
      <c r="CB4" s="729"/>
      <c r="CD4" s="688" t="s">
        <v>229</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230</v>
      </c>
      <c r="C5" s="686"/>
      <c r="D5" s="686"/>
      <c r="E5" s="686"/>
      <c r="F5" s="686"/>
      <c r="G5" s="686"/>
      <c r="H5" s="686"/>
      <c r="I5" s="686"/>
      <c r="J5" s="686"/>
      <c r="K5" s="686"/>
      <c r="L5" s="686"/>
      <c r="M5" s="686"/>
      <c r="N5" s="686"/>
      <c r="O5" s="686"/>
      <c r="P5" s="686"/>
      <c r="Q5" s="687"/>
      <c r="R5" s="682">
        <v>328538</v>
      </c>
      <c r="S5" s="683"/>
      <c r="T5" s="683"/>
      <c r="U5" s="683"/>
      <c r="V5" s="683"/>
      <c r="W5" s="683"/>
      <c r="X5" s="683"/>
      <c r="Y5" s="711"/>
      <c r="Z5" s="724">
        <v>9</v>
      </c>
      <c r="AA5" s="724"/>
      <c r="AB5" s="724"/>
      <c r="AC5" s="724"/>
      <c r="AD5" s="725">
        <v>327286</v>
      </c>
      <c r="AE5" s="725"/>
      <c r="AF5" s="725"/>
      <c r="AG5" s="725"/>
      <c r="AH5" s="725"/>
      <c r="AI5" s="725"/>
      <c r="AJ5" s="725"/>
      <c r="AK5" s="725"/>
      <c r="AL5" s="712">
        <v>17.5</v>
      </c>
      <c r="AM5" s="697"/>
      <c r="AN5" s="697"/>
      <c r="AO5" s="713"/>
      <c r="AP5" s="685" t="s">
        <v>231</v>
      </c>
      <c r="AQ5" s="686"/>
      <c r="AR5" s="686"/>
      <c r="AS5" s="686"/>
      <c r="AT5" s="686"/>
      <c r="AU5" s="686"/>
      <c r="AV5" s="686"/>
      <c r="AW5" s="686"/>
      <c r="AX5" s="686"/>
      <c r="AY5" s="686"/>
      <c r="AZ5" s="686"/>
      <c r="BA5" s="686"/>
      <c r="BB5" s="686"/>
      <c r="BC5" s="686"/>
      <c r="BD5" s="686"/>
      <c r="BE5" s="686"/>
      <c r="BF5" s="687"/>
      <c r="BG5" s="635">
        <v>326686</v>
      </c>
      <c r="BH5" s="636"/>
      <c r="BI5" s="636"/>
      <c r="BJ5" s="636"/>
      <c r="BK5" s="636"/>
      <c r="BL5" s="636"/>
      <c r="BM5" s="636"/>
      <c r="BN5" s="637"/>
      <c r="BO5" s="661">
        <v>99.4</v>
      </c>
      <c r="BP5" s="661"/>
      <c r="BQ5" s="661"/>
      <c r="BR5" s="661"/>
      <c r="BS5" s="662" t="s">
        <v>130</v>
      </c>
      <c r="BT5" s="662"/>
      <c r="BU5" s="662"/>
      <c r="BV5" s="662"/>
      <c r="BW5" s="662"/>
      <c r="BX5" s="662"/>
      <c r="BY5" s="662"/>
      <c r="BZ5" s="662"/>
      <c r="CA5" s="662"/>
      <c r="CB5" s="707"/>
      <c r="CD5" s="688" t="s">
        <v>226</v>
      </c>
      <c r="CE5" s="689"/>
      <c r="CF5" s="689"/>
      <c r="CG5" s="689"/>
      <c r="CH5" s="689"/>
      <c r="CI5" s="689"/>
      <c r="CJ5" s="689"/>
      <c r="CK5" s="689"/>
      <c r="CL5" s="689"/>
      <c r="CM5" s="689"/>
      <c r="CN5" s="689"/>
      <c r="CO5" s="689"/>
      <c r="CP5" s="689"/>
      <c r="CQ5" s="690"/>
      <c r="CR5" s="688" t="s">
        <v>232</v>
      </c>
      <c r="CS5" s="689"/>
      <c r="CT5" s="689"/>
      <c r="CU5" s="689"/>
      <c r="CV5" s="689"/>
      <c r="CW5" s="689"/>
      <c r="CX5" s="689"/>
      <c r="CY5" s="690"/>
      <c r="CZ5" s="688" t="s">
        <v>224</v>
      </c>
      <c r="DA5" s="689"/>
      <c r="DB5" s="689"/>
      <c r="DC5" s="690"/>
      <c r="DD5" s="688" t="s">
        <v>233</v>
      </c>
      <c r="DE5" s="689"/>
      <c r="DF5" s="689"/>
      <c r="DG5" s="689"/>
      <c r="DH5" s="689"/>
      <c r="DI5" s="689"/>
      <c r="DJ5" s="689"/>
      <c r="DK5" s="689"/>
      <c r="DL5" s="689"/>
      <c r="DM5" s="689"/>
      <c r="DN5" s="689"/>
      <c r="DO5" s="689"/>
      <c r="DP5" s="690"/>
      <c r="DQ5" s="688" t="s">
        <v>234</v>
      </c>
      <c r="DR5" s="689"/>
      <c r="DS5" s="689"/>
      <c r="DT5" s="689"/>
      <c r="DU5" s="689"/>
      <c r="DV5" s="689"/>
      <c r="DW5" s="689"/>
      <c r="DX5" s="689"/>
      <c r="DY5" s="689"/>
      <c r="DZ5" s="689"/>
      <c r="EA5" s="689"/>
      <c r="EB5" s="689"/>
      <c r="EC5" s="690"/>
    </row>
    <row r="6" spans="2:143" ht="11.25" customHeight="1" x14ac:dyDescent="0.15">
      <c r="B6" s="632" t="s">
        <v>235</v>
      </c>
      <c r="C6" s="633"/>
      <c r="D6" s="633"/>
      <c r="E6" s="633"/>
      <c r="F6" s="633"/>
      <c r="G6" s="633"/>
      <c r="H6" s="633"/>
      <c r="I6" s="633"/>
      <c r="J6" s="633"/>
      <c r="K6" s="633"/>
      <c r="L6" s="633"/>
      <c r="M6" s="633"/>
      <c r="N6" s="633"/>
      <c r="O6" s="633"/>
      <c r="P6" s="633"/>
      <c r="Q6" s="634"/>
      <c r="R6" s="635">
        <v>41461</v>
      </c>
      <c r="S6" s="636"/>
      <c r="T6" s="636"/>
      <c r="U6" s="636"/>
      <c r="V6" s="636"/>
      <c r="W6" s="636"/>
      <c r="X6" s="636"/>
      <c r="Y6" s="637"/>
      <c r="Z6" s="661">
        <v>1.1000000000000001</v>
      </c>
      <c r="AA6" s="661"/>
      <c r="AB6" s="661"/>
      <c r="AC6" s="661"/>
      <c r="AD6" s="662">
        <v>41461</v>
      </c>
      <c r="AE6" s="662"/>
      <c r="AF6" s="662"/>
      <c r="AG6" s="662"/>
      <c r="AH6" s="662"/>
      <c r="AI6" s="662"/>
      <c r="AJ6" s="662"/>
      <c r="AK6" s="662"/>
      <c r="AL6" s="638">
        <v>2.2000000000000002</v>
      </c>
      <c r="AM6" s="639"/>
      <c r="AN6" s="639"/>
      <c r="AO6" s="663"/>
      <c r="AP6" s="632" t="s">
        <v>236</v>
      </c>
      <c r="AQ6" s="633"/>
      <c r="AR6" s="633"/>
      <c r="AS6" s="633"/>
      <c r="AT6" s="633"/>
      <c r="AU6" s="633"/>
      <c r="AV6" s="633"/>
      <c r="AW6" s="633"/>
      <c r="AX6" s="633"/>
      <c r="AY6" s="633"/>
      <c r="AZ6" s="633"/>
      <c r="BA6" s="633"/>
      <c r="BB6" s="633"/>
      <c r="BC6" s="633"/>
      <c r="BD6" s="633"/>
      <c r="BE6" s="633"/>
      <c r="BF6" s="634"/>
      <c r="BG6" s="635">
        <v>326686</v>
      </c>
      <c r="BH6" s="636"/>
      <c r="BI6" s="636"/>
      <c r="BJ6" s="636"/>
      <c r="BK6" s="636"/>
      <c r="BL6" s="636"/>
      <c r="BM6" s="636"/>
      <c r="BN6" s="637"/>
      <c r="BO6" s="661">
        <v>99.4</v>
      </c>
      <c r="BP6" s="661"/>
      <c r="BQ6" s="661"/>
      <c r="BR6" s="661"/>
      <c r="BS6" s="662" t="s">
        <v>130</v>
      </c>
      <c r="BT6" s="662"/>
      <c r="BU6" s="662"/>
      <c r="BV6" s="662"/>
      <c r="BW6" s="662"/>
      <c r="BX6" s="662"/>
      <c r="BY6" s="662"/>
      <c r="BZ6" s="662"/>
      <c r="CA6" s="662"/>
      <c r="CB6" s="707"/>
      <c r="CD6" s="685" t="s">
        <v>237</v>
      </c>
      <c r="CE6" s="686"/>
      <c r="CF6" s="686"/>
      <c r="CG6" s="686"/>
      <c r="CH6" s="686"/>
      <c r="CI6" s="686"/>
      <c r="CJ6" s="686"/>
      <c r="CK6" s="686"/>
      <c r="CL6" s="686"/>
      <c r="CM6" s="686"/>
      <c r="CN6" s="686"/>
      <c r="CO6" s="686"/>
      <c r="CP6" s="686"/>
      <c r="CQ6" s="687"/>
      <c r="CR6" s="635">
        <v>33808</v>
      </c>
      <c r="CS6" s="636"/>
      <c r="CT6" s="636"/>
      <c r="CU6" s="636"/>
      <c r="CV6" s="636"/>
      <c r="CW6" s="636"/>
      <c r="CX6" s="636"/>
      <c r="CY6" s="637"/>
      <c r="CZ6" s="712">
        <v>1.1000000000000001</v>
      </c>
      <c r="DA6" s="697"/>
      <c r="DB6" s="697"/>
      <c r="DC6" s="714"/>
      <c r="DD6" s="641" t="s">
        <v>130</v>
      </c>
      <c r="DE6" s="636"/>
      <c r="DF6" s="636"/>
      <c r="DG6" s="636"/>
      <c r="DH6" s="636"/>
      <c r="DI6" s="636"/>
      <c r="DJ6" s="636"/>
      <c r="DK6" s="636"/>
      <c r="DL6" s="636"/>
      <c r="DM6" s="636"/>
      <c r="DN6" s="636"/>
      <c r="DO6" s="636"/>
      <c r="DP6" s="637"/>
      <c r="DQ6" s="641">
        <v>33808</v>
      </c>
      <c r="DR6" s="636"/>
      <c r="DS6" s="636"/>
      <c r="DT6" s="636"/>
      <c r="DU6" s="636"/>
      <c r="DV6" s="636"/>
      <c r="DW6" s="636"/>
      <c r="DX6" s="636"/>
      <c r="DY6" s="636"/>
      <c r="DZ6" s="636"/>
      <c r="EA6" s="636"/>
      <c r="EB6" s="636"/>
      <c r="EC6" s="671"/>
    </row>
    <row r="7" spans="2:143" ht="11.25" customHeight="1" x14ac:dyDescent="0.15">
      <c r="B7" s="632" t="s">
        <v>238</v>
      </c>
      <c r="C7" s="633"/>
      <c r="D7" s="633"/>
      <c r="E7" s="633"/>
      <c r="F7" s="633"/>
      <c r="G7" s="633"/>
      <c r="H7" s="633"/>
      <c r="I7" s="633"/>
      <c r="J7" s="633"/>
      <c r="K7" s="633"/>
      <c r="L7" s="633"/>
      <c r="M7" s="633"/>
      <c r="N7" s="633"/>
      <c r="O7" s="633"/>
      <c r="P7" s="633"/>
      <c r="Q7" s="634"/>
      <c r="R7" s="635">
        <v>234</v>
      </c>
      <c r="S7" s="636"/>
      <c r="T7" s="636"/>
      <c r="U7" s="636"/>
      <c r="V7" s="636"/>
      <c r="W7" s="636"/>
      <c r="X7" s="636"/>
      <c r="Y7" s="637"/>
      <c r="Z7" s="661">
        <v>0</v>
      </c>
      <c r="AA7" s="661"/>
      <c r="AB7" s="661"/>
      <c r="AC7" s="661"/>
      <c r="AD7" s="662">
        <v>234</v>
      </c>
      <c r="AE7" s="662"/>
      <c r="AF7" s="662"/>
      <c r="AG7" s="662"/>
      <c r="AH7" s="662"/>
      <c r="AI7" s="662"/>
      <c r="AJ7" s="662"/>
      <c r="AK7" s="662"/>
      <c r="AL7" s="638">
        <v>0</v>
      </c>
      <c r="AM7" s="639"/>
      <c r="AN7" s="639"/>
      <c r="AO7" s="663"/>
      <c r="AP7" s="632" t="s">
        <v>239</v>
      </c>
      <c r="AQ7" s="633"/>
      <c r="AR7" s="633"/>
      <c r="AS7" s="633"/>
      <c r="AT7" s="633"/>
      <c r="AU7" s="633"/>
      <c r="AV7" s="633"/>
      <c r="AW7" s="633"/>
      <c r="AX7" s="633"/>
      <c r="AY7" s="633"/>
      <c r="AZ7" s="633"/>
      <c r="BA7" s="633"/>
      <c r="BB7" s="633"/>
      <c r="BC7" s="633"/>
      <c r="BD7" s="633"/>
      <c r="BE7" s="633"/>
      <c r="BF7" s="634"/>
      <c r="BG7" s="635">
        <v>142893</v>
      </c>
      <c r="BH7" s="636"/>
      <c r="BI7" s="636"/>
      <c r="BJ7" s="636"/>
      <c r="BK7" s="636"/>
      <c r="BL7" s="636"/>
      <c r="BM7" s="636"/>
      <c r="BN7" s="637"/>
      <c r="BO7" s="661">
        <v>43.5</v>
      </c>
      <c r="BP7" s="661"/>
      <c r="BQ7" s="661"/>
      <c r="BR7" s="661"/>
      <c r="BS7" s="662" t="s">
        <v>130</v>
      </c>
      <c r="BT7" s="662"/>
      <c r="BU7" s="662"/>
      <c r="BV7" s="662"/>
      <c r="BW7" s="662"/>
      <c r="BX7" s="662"/>
      <c r="BY7" s="662"/>
      <c r="BZ7" s="662"/>
      <c r="CA7" s="662"/>
      <c r="CB7" s="707"/>
      <c r="CD7" s="632" t="s">
        <v>240</v>
      </c>
      <c r="CE7" s="633"/>
      <c r="CF7" s="633"/>
      <c r="CG7" s="633"/>
      <c r="CH7" s="633"/>
      <c r="CI7" s="633"/>
      <c r="CJ7" s="633"/>
      <c r="CK7" s="633"/>
      <c r="CL7" s="633"/>
      <c r="CM7" s="633"/>
      <c r="CN7" s="633"/>
      <c r="CO7" s="633"/>
      <c r="CP7" s="633"/>
      <c r="CQ7" s="634"/>
      <c r="CR7" s="635">
        <v>853472</v>
      </c>
      <c r="CS7" s="636"/>
      <c r="CT7" s="636"/>
      <c r="CU7" s="636"/>
      <c r="CV7" s="636"/>
      <c r="CW7" s="636"/>
      <c r="CX7" s="636"/>
      <c r="CY7" s="637"/>
      <c r="CZ7" s="661">
        <v>27.4</v>
      </c>
      <c r="DA7" s="661"/>
      <c r="DB7" s="661"/>
      <c r="DC7" s="661"/>
      <c r="DD7" s="641">
        <v>73063</v>
      </c>
      <c r="DE7" s="636"/>
      <c r="DF7" s="636"/>
      <c r="DG7" s="636"/>
      <c r="DH7" s="636"/>
      <c r="DI7" s="636"/>
      <c r="DJ7" s="636"/>
      <c r="DK7" s="636"/>
      <c r="DL7" s="636"/>
      <c r="DM7" s="636"/>
      <c r="DN7" s="636"/>
      <c r="DO7" s="636"/>
      <c r="DP7" s="637"/>
      <c r="DQ7" s="641">
        <v>610100</v>
      </c>
      <c r="DR7" s="636"/>
      <c r="DS7" s="636"/>
      <c r="DT7" s="636"/>
      <c r="DU7" s="636"/>
      <c r="DV7" s="636"/>
      <c r="DW7" s="636"/>
      <c r="DX7" s="636"/>
      <c r="DY7" s="636"/>
      <c r="DZ7" s="636"/>
      <c r="EA7" s="636"/>
      <c r="EB7" s="636"/>
      <c r="EC7" s="671"/>
    </row>
    <row r="8" spans="2:143" ht="11.25" customHeight="1" x14ac:dyDescent="0.15">
      <c r="B8" s="632" t="s">
        <v>241</v>
      </c>
      <c r="C8" s="633"/>
      <c r="D8" s="633"/>
      <c r="E8" s="633"/>
      <c r="F8" s="633"/>
      <c r="G8" s="633"/>
      <c r="H8" s="633"/>
      <c r="I8" s="633"/>
      <c r="J8" s="633"/>
      <c r="K8" s="633"/>
      <c r="L8" s="633"/>
      <c r="M8" s="633"/>
      <c r="N8" s="633"/>
      <c r="O8" s="633"/>
      <c r="P8" s="633"/>
      <c r="Q8" s="634"/>
      <c r="R8" s="635">
        <v>1822</v>
      </c>
      <c r="S8" s="636"/>
      <c r="T8" s="636"/>
      <c r="U8" s="636"/>
      <c r="V8" s="636"/>
      <c r="W8" s="636"/>
      <c r="X8" s="636"/>
      <c r="Y8" s="637"/>
      <c r="Z8" s="661">
        <v>0.1</v>
      </c>
      <c r="AA8" s="661"/>
      <c r="AB8" s="661"/>
      <c r="AC8" s="661"/>
      <c r="AD8" s="662">
        <v>1822</v>
      </c>
      <c r="AE8" s="662"/>
      <c r="AF8" s="662"/>
      <c r="AG8" s="662"/>
      <c r="AH8" s="662"/>
      <c r="AI8" s="662"/>
      <c r="AJ8" s="662"/>
      <c r="AK8" s="662"/>
      <c r="AL8" s="638">
        <v>0.1</v>
      </c>
      <c r="AM8" s="639"/>
      <c r="AN8" s="639"/>
      <c r="AO8" s="663"/>
      <c r="AP8" s="632" t="s">
        <v>242</v>
      </c>
      <c r="AQ8" s="633"/>
      <c r="AR8" s="633"/>
      <c r="AS8" s="633"/>
      <c r="AT8" s="633"/>
      <c r="AU8" s="633"/>
      <c r="AV8" s="633"/>
      <c r="AW8" s="633"/>
      <c r="AX8" s="633"/>
      <c r="AY8" s="633"/>
      <c r="AZ8" s="633"/>
      <c r="BA8" s="633"/>
      <c r="BB8" s="633"/>
      <c r="BC8" s="633"/>
      <c r="BD8" s="633"/>
      <c r="BE8" s="633"/>
      <c r="BF8" s="634"/>
      <c r="BG8" s="635">
        <v>6426</v>
      </c>
      <c r="BH8" s="636"/>
      <c r="BI8" s="636"/>
      <c r="BJ8" s="636"/>
      <c r="BK8" s="636"/>
      <c r="BL8" s="636"/>
      <c r="BM8" s="636"/>
      <c r="BN8" s="637"/>
      <c r="BO8" s="661">
        <v>2</v>
      </c>
      <c r="BP8" s="661"/>
      <c r="BQ8" s="661"/>
      <c r="BR8" s="661"/>
      <c r="BS8" s="662" t="s">
        <v>130</v>
      </c>
      <c r="BT8" s="662"/>
      <c r="BU8" s="662"/>
      <c r="BV8" s="662"/>
      <c r="BW8" s="662"/>
      <c r="BX8" s="662"/>
      <c r="BY8" s="662"/>
      <c r="BZ8" s="662"/>
      <c r="CA8" s="662"/>
      <c r="CB8" s="707"/>
      <c r="CD8" s="632" t="s">
        <v>243</v>
      </c>
      <c r="CE8" s="633"/>
      <c r="CF8" s="633"/>
      <c r="CG8" s="633"/>
      <c r="CH8" s="633"/>
      <c r="CI8" s="633"/>
      <c r="CJ8" s="633"/>
      <c r="CK8" s="633"/>
      <c r="CL8" s="633"/>
      <c r="CM8" s="633"/>
      <c r="CN8" s="633"/>
      <c r="CO8" s="633"/>
      <c r="CP8" s="633"/>
      <c r="CQ8" s="634"/>
      <c r="CR8" s="635">
        <v>667656</v>
      </c>
      <c r="CS8" s="636"/>
      <c r="CT8" s="636"/>
      <c r="CU8" s="636"/>
      <c r="CV8" s="636"/>
      <c r="CW8" s="636"/>
      <c r="CX8" s="636"/>
      <c r="CY8" s="637"/>
      <c r="CZ8" s="661">
        <v>21.4</v>
      </c>
      <c r="DA8" s="661"/>
      <c r="DB8" s="661"/>
      <c r="DC8" s="661"/>
      <c r="DD8" s="641">
        <v>19044</v>
      </c>
      <c r="DE8" s="636"/>
      <c r="DF8" s="636"/>
      <c r="DG8" s="636"/>
      <c r="DH8" s="636"/>
      <c r="DI8" s="636"/>
      <c r="DJ8" s="636"/>
      <c r="DK8" s="636"/>
      <c r="DL8" s="636"/>
      <c r="DM8" s="636"/>
      <c r="DN8" s="636"/>
      <c r="DO8" s="636"/>
      <c r="DP8" s="637"/>
      <c r="DQ8" s="641">
        <v>408837</v>
      </c>
      <c r="DR8" s="636"/>
      <c r="DS8" s="636"/>
      <c r="DT8" s="636"/>
      <c r="DU8" s="636"/>
      <c r="DV8" s="636"/>
      <c r="DW8" s="636"/>
      <c r="DX8" s="636"/>
      <c r="DY8" s="636"/>
      <c r="DZ8" s="636"/>
      <c r="EA8" s="636"/>
      <c r="EB8" s="636"/>
      <c r="EC8" s="671"/>
    </row>
    <row r="9" spans="2:143" ht="11.25" customHeight="1" x14ac:dyDescent="0.15">
      <c r="B9" s="632" t="s">
        <v>244</v>
      </c>
      <c r="C9" s="633"/>
      <c r="D9" s="633"/>
      <c r="E9" s="633"/>
      <c r="F9" s="633"/>
      <c r="G9" s="633"/>
      <c r="H9" s="633"/>
      <c r="I9" s="633"/>
      <c r="J9" s="633"/>
      <c r="K9" s="633"/>
      <c r="L9" s="633"/>
      <c r="M9" s="633"/>
      <c r="N9" s="633"/>
      <c r="O9" s="633"/>
      <c r="P9" s="633"/>
      <c r="Q9" s="634"/>
      <c r="R9" s="635">
        <v>1957</v>
      </c>
      <c r="S9" s="636"/>
      <c r="T9" s="636"/>
      <c r="U9" s="636"/>
      <c r="V9" s="636"/>
      <c r="W9" s="636"/>
      <c r="X9" s="636"/>
      <c r="Y9" s="637"/>
      <c r="Z9" s="661">
        <v>0.1</v>
      </c>
      <c r="AA9" s="661"/>
      <c r="AB9" s="661"/>
      <c r="AC9" s="661"/>
      <c r="AD9" s="662">
        <v>1957</v>
      </c>
      <c r="AE9" s="662"/>
      <c r="AF9" s="662"/>
      <c r="AG9" s="662"/>
      <c r="AH9" s="662"/>
      <c r="AI9" s="662"/>
      <c r="AJ9" s="662"/>
      <c r="AK9" s="662"/>
      <c r="AL9" s="638">
        <v>0.1</v>
      </c>
      <c r="AM9" s="639"/>
      <c r="AN9" s="639"/>
      <c r="AO9" s="663"/>
      <c r="AP9" s="632" t="s">
        <v>245</v>
      </c>
      <c r="AQ9" s="633"/>
      <c r="AR9" s="633"/>
      <c r="AS9" s="633"/>
      <c r="AT9" s="633"/>
      <c r="AU9" s="633"/>
      <c r="AV9" s="633"/>
      <c r="AW9" s="633"/>
      <c r="AX9" s="633"/>
      <c r="AY9" s="633"/>
      <c r="AZ9" s="633"/>
      <c r="BA9" s="633"/>
      <c r="BB9" s="633"/>
      <c r="BC9" s="633"/>
      <c r="BD9" s="633"/>
      <c r="BE9" s="633"/>
      <c r="BF9" s="634"/>
      <c r="BG9" s="635">
        <v>121926</v>
      </c>
      <c r="BH9" s="636"/>
      <c r="BI9" s="636"/>
      <c r="BJ9" s="636"/>
      <c r="BK9" s="636"/>
      <c r="BL9" s="636"/>
      <c r="BM9" s="636"/>
      <c r="BN9" s="637"/>
      <c r="BO9" s="661">
        <v>37.1</v>
      </c>
      <c r="BP9" s="661"/>
      <c r="BQ9" s="661"/>
      <c r="BR9" s="661"/>
      <c r="BS9" s="662" t="s">
        <v>130</v>
      </c>
      <c r="BT9" s="662"/>
      <c r="BU9" s="662"/>
      <c r="BV9" s="662"/>
      <c r="BW9" s="662"/>
      <c r="BX9" s="662"/>
      <c r="BY9" s="662"/>
      <c r="BZ9" s="662"/>
      <c r="CA9" s="662"/>
      <c r="CB9" s="707"/>
      <c r="CD9" s="632" t="s">
        <v>246</v>
      </c>
      <c r="CE9" s="633"/>
      <c r="CF9" s="633"/>
      <c r="CG9" s="633"/>
      <c r="CH9" s="633"/>
      <c r="CI9" s="633"/>
      <c r="CJ9" s="633"/>
      <c r="CK9" s="633"/>
      <c r="CL9" s="633"/>
      <c r="CM9" s="633"/>
      <c r="CN9" s="633"/>
      <c r="CO9" s="633"/>
      <c r="CP9" s="633"/>
      <c r="CQ9" s="634"/>
      <c r="CR9" s="635">
        <v>159960</v>
      </c>
      <c r="CS9" s="636"/>
      <c r="CT9" s="636"/>
      <c r="CU9" s="636"/>
      <c r="CV9" s="636"/>
      <c r="CW9" s="636"/>
      <c r="CX9" s="636"/>
      <c r="CY9" s="637"/>
      <c r="CZ9" s="661">
        <v>5.0999999999999996</v>
      </c>
      <c r="DA9" s="661"/>
      <c r="DB9" s="661"/>
      <c r="DC9" s="661"/>
      <c r="DD9" s="641">
        <v>4501</v>
      </c>
      <c r="DE9" s="636"/>
      <c r="DF9" s="636"/>
      <c r="DG9" s="636"/>
      <c r="DH9" s="636"/>
      <c r="DI9" s="636"/>
      <c r="DJ9" s="636"/>
      <c r="DK9" s="636"/>
      <c r="DL9" s="636"/>
      <c r="DM9" s="636"/>
      <c r="DN9" s="636"/>
      <c r="DO9" s="636"/>
      <c r="DP9" s="637"/>
      <c r="DQ9" s="641">
        <v>118158</v>
      </c>
      <c r="DR9" s="636"/>
      <c r="DS9" s="636"/>
      <c r="DT9" s="636"/>
      <c r="DU9" s="636"/>
      <c r="DV9" s="636"/>
      <c r="DW9" s="636"/>
      <c r="DX9" s="636"/>
      <c r="DY9" s="636"/>
      <c r="DZ9" s="636"/>
      <c r="EA9" s="636"/>
      <c r="EB9" s="636"/>
      <c r="EC9" s="671"/>
    </row>
    <row r="10" spans="2:143" ht="11.25" customHeight="1" x14ac:dyDescent="0.15">
      <c r="B10" s="632" t="s">
        <v>247</v>
      </c>
      <c r="C10" s="633"/>
      <c r="D10" s="633"/>
      <c r="E10" s="633"/>
      <c r="F10" s="633"/>
      <c r="G10" s="633"/>
      <c r="H10" s="633"/>
      <c r="I10" s="633"/>
      <c r="J10" s="633"/>
      <c r="K10" s="633"/>
      <c r="L10" s="633"/>
      <c r="M10" s="633"/>
      <c r="N10" s="633"/>
      <c r="O10" s="633"/>
      <c r="P10" s="633"/>
      <c r="Q10" s="634"/>
      <c r="R10" s="635" t="s">
        <v>130</v>
      </c>
      <c r="S10" s="636"/>
      <c r="T10" s="636"/>
      <c r="U10" s="636"/>
      <c r="V10" s="636"/>
      <c r="W10" s="636"/>
      <c r="X10" s="636"/>
      <c r="Y10" s="637"/>
      <c r="Z10" s="661" t="s">
        <v>130</v>
      </c>
      <c r="AA10" s="661"/>
      <c r="AB10" s="661"/>
      <c r="AC10" s="661"/>
      <c r="AD10" s="662" t="s">
        <v>130</v>
      </c>
      <c r="AE10" s="662"/>
      <c r="AF10" s="662"/>
      <c r="AG10" s="662"/>
      <c r="AH10" s="662"/>
      <c r="AI10" s="662"/>
      <c r="AJ10" s="662"/>
      <c r="AK10" s="662"/>
      <c r="AL10" s="638" t="s">
        <v>130</v>
      </c>
      <c r="AM10" s="639"/>
      <c r="AN10" s="639"/>
      <c r="AO10" s="663"/>
      <c r="AP10" s="632" t="s">
        <v>248</v>
      </c>
      <c r="AQ10" s="633"/>
      <c r="AR10" s="633"/>
      <c r="AS10" s="633"/>
      <c r="AT10" s="633"/>
      <c r="AU10" s="633"/>
      <c r="AV10" s="633"/>
      <c r="AW10" s="633"/>
      <c r="AX10" s="633"/>
      <c r="AY10" s="633"/>
      <c r="AZ10" s="633"/>
      <c r="BA10" s="633"/>
      <c r="BB10" s="633"/>
      <c r="BC10" s="633"/>
      <c r="BD10" s="633"/>
      <c r="BE10" s="633"/>
      <c r="BF10" s="634"/>
      <c r="BG10" s="635">
        <v>7541</v>
      </c>
      <c r="BH10" s="636"/>
      <c r="BI10" s="636"/>
      <c r="BJ10" s="636"/>
      <c r="BK10" s="636"/>
      <c r="BL10" s="636"/>
      <c r="BM10" s="636"/>
      <c r="BN10" s="637"/>
      <c r="BO10" s="661">
        <v>2.2999999999999998</v>
      </c>
      <c r="BP10" s="661"/>
      <c r="BQ10" s="661"/>
      <c r="BR10" s="661"/>
      <c r="BS10" s="662" t="s">
        <v>130</v>
      </c>
      <c r="BT10" s="662"/>
      <c r="BU10" s="662"/>
      <c r="BV10" s="662"/>
      <c r="BW10" s="662"/>
      <c r="BX10" s="662"/>
      <c r="BY10" s="662"/>
      <c r="BZ10" s="662"/>
      <c r="CA10" s="662"/>
      <c r="CB10" s="707"/>
      <c r="CD10" s="632" t="s">
        <v>249</v>
      </c>
      <c r="CE10" s="633"/>
      <c r="CF10" s="633"/>
      <c r="CG10" s="633"/>
      <c r="CH10" s="633"/>
      <c r="CI10" s="633"/>
      <c r="CJ10" s="633"/>
      <c r="CK10" s="633"/>
      <c r="CL10" s="633"/>
      <c r="CM10" s="633"/>
      <c r="CN10" s="633"/>
      <c r="CO10" s="633"/>
      <c r="CP10" s="633"/>
      <c r="CQ10" s="634"/>
      <c r="CR10" s="635" t="s">
        <v>130</v>
      </c>
      <c r="CS10" s="636"/>
      <c r="CT10" s="636"/>
      <c r="CU10" s="636"/>
      <c r="CV10" s="636"/>
      <c r="CW10" s="636"/>
      <c r="CX10" s="636"/>
      <c r="CY10" s="637"/>
      <c r="CZ10" s="661" t="s">
        <v>130</v>
      </c>
      <c r="DA10" s="661"/>
      <c r="DB10" s="661"/>
      <c r="DC10" s="661"/>
      <c r="DD10" s="641" t="s">
        <v>130</v>
      </c>
      <c r="DE10" s="636"/>
      <c r="DF10" s="636"/>
      <c r="DG10" s="636"/>
      <c r="DH10" s="636"/>
      <c r="DI10" s="636"/>
      <c r="DJ10" s="636"/>
      <c r="DK10" s="636"/>
      <c r="DL10" s="636"/>
      <c r="DM10" s="636"/>
      <c r="DN10" s="636"/>
      <c r="DO10" s="636"/>
      <c r="DP10" s="637"/>
      <c r="DQ10" s="641" t="s">
        <v>130</v>
      </c>
      <c r="DR10" s="636"/>
      <c r="DS10" s="636"/>
      <c r="DT10" s="636"/>
      <c r="DU10" s="636"/>
      <c r="DV10" s="636"/>
      <c r="DW10" s="636"/>
      <c r="DX10" s="636"/>
      <c r="DY10" s="636"/>
      <c r="DZ10" s="636"/>
      <c r="EA10" s="636"/>
      <c r="EB10" s="636"/>
      <c r="EC10" s="671"/>
    </row>
    <row r="11" spans="2:143" ht="11.25" customHeight="1" x14ac:dyDescent="0.15">
      <c r="B11" s="632" t="s">
        <v>250</v>
      </c>
      <c r="C11" s="633"/>
      <c r="D11" s="633"/>
      <c r="E11" s="633"/>
      <c r="F11" s="633"/>
      <c r="G11" s="633"/>
      <c r="H11" s="633"/>
      <c r="I11" s="633"/>
      <c r="J11" s="633"/>
      <c r="K11" s="633"/>
      <c r="L11" s="633"/>
      <c r="M11" s="633"/>
      <c r="N11" s="633"/>
      <c r="O11" s="633"/>
      <c r="P11" s="633"/>
      <c r="Q11" s="634"/>
      <c r="R11" s="635">
        <v>88742</v>
      </c>
      <c r="S11" s="636"/>
      <c r="T11" s="636"/>
      <c r="U11" s="636"/>
      <c r="V11" s="636"/>
      <c r="W11" s="636"/>
      <c r="X11" s="636"/>
      <c r="Y11" s="637"/>
      <c r="Z11" s="638">
        <v>2.4</v>
      </c>
      <c r="AA11" s="639"/>
      <c r="AB11" s="639"/>
      <c r="AC11" s="640"/>
      <c r="AD11" s="641">
        <v>88742</v>
      </c>
      <c r="AE11" s="636"/>
      <c r="AF11" s="636"/>
      <c r="AG11" s="636"/>
      <c r="AH11" s="636"/>
      <c r="AI11" s="636"/>
      <c r="AJ11" s="636"/>
      <c r="AK11" s="637"/>
      <c r="AL11" s="638">
        <v>4.8</v>
      </c>
      <c r="AM11" s="639"/>
      <c r="AN11" s="639"/>
      <c r="AO11" s="663"/>
      <c r="AP11" s="632" t="s">
        <v>251</v>
      </c>
      <c r="AQ11" s="633"/>
      <c r="AR11" s="633"/>
      <c r="AS11" s="633"/>
      <c r="AT11" s="633"/>
      <c r="AU11" s="633"/>
      <c r="AV11" s="633"/>
      <c r="AW11" s="633"/>
      <c r="AX11" s="633"/>
      <c r="AY11" s="633"/>
      <c r="AZ11" s="633"/>
      <c r="BA11" s="633"/>
      <c r="BB11" s="633"/>
      <c r="BC11" s="633"/>
      <c r="BD11" s="633"/>
      <c r="BE11" s="633"/>
      <c r="BF11" s="634"/>
      <c r="BG11" s="635">
        <v>7000</v>
      </c>
      <c r="BH11" s="636"/>
      <c r="BI11" s="636"/>
      <c r="BJ11" s="636"/>
      <c r="BK11" s="636"/>
      <c r="BL11" s="636"/>
      <c r="BM11" s="636"/>
      <c r="BN11" s="637"/>
      <c r="BO11" s="661">
        <v>2.1</v>
      </c>
      <c r="BP11" s="661"/>
      <c r="BQ11" s="661"/>
      <c r="BR11" s="661"/>
      <c r="BS11" s="662" t="s">
        <v>130</v>
      </c>
      <c r="BT11" s="662"/>
      <c r="BU11" s="662"/>
      <c r="BV11" s="662"/>
      <c r="BW11" s="662"/>
      <c r="BX11" s="662"/>
      <c r="BY11" s="662"/>
      <c r="BZ11" s="662"/>
      <c r="CA11" s="662"/>
      <c r="CB11" s="707"/>
      <c r="CD11" s="632" t="s">
        <v>252</v>
      </c>
      <c r="CE11" s="633"/>
      <c r="CF11" s="633"/>
      <c r="CG11" s="633"/>
      <c r="CH11" s="633"/>
      <c r="CI11" s="633"/>
      <c r="CJ11" s="633"/>
      <c r="CK11" s="633"/>
      <c r="CL11" s="633"/>
      <c r="CM11" s="633"/>
      <c r="CN11" s="633"/>
      <c r="CO11" s="633"/>
      <c r="CP11" s="633"/>
      <c r="CQ11" s="634"/>
      <c r="CR11" s="635">
        <v>141274</v>
      </c>
      <c r="CS11" s="636"/>
      <c r="CT11" s="636"/>
      <c r="CU11" s="636"/>
      <c r="CV11" s="636"/>
      <c r="CW11" s="636"/>
      <c r="CX11" s="636"/>
      <c r="CY11" s="637"/>
      <c r="CZ11" s="661">
        <v>4.5</v>
      </c>
      <c r="DA11" s="661"/>
      <c r="DB11" s="661"/>
      <c r="DC11" s="661"/>
      <c r="DD11" s="641">
        <v>40550</v>
      </c>
      <c r="DE11" s="636"/>
      <c r="DF11" s="636"/>
      <c r="DG11" s="636"/>
      <c r="DH11" s="636"/>
      <c r="DI11" s="636"/>
      <c r="DJ11" s="636"/>
      <c r="DK11" s="636"/>
      <c r="DL11" s="636"/>
      <c r="DM11" s="636"/>
      <c r="DN11" s="636"/>
      <c r="DO11" s="636"/>
      <c r="DP11" s="637"/>
      <c r="DQ11" s="641">
        <v>96152</v>
      </c>
      <c r="DR11" s="636"/>
      <c r="DS11" s="636"/>
      <c r="DT11" s="636"/>
      <c r="DU11" s="636"/>
      <c r="DV11" s="636"/>
      <c r="DW11" s="636"/>
      <c r="DX11" s="636"/>
      <c r="DY11" s="636"/>
      <c r="DZ11" s="636"/>
      <c r="EA11" s="636"/>
      <c r="EB11" s="636"/>
      <c r="EC11" s="671"/>
    </row>
    <row r="12" spans="2:143" ht="11.25" customHeight="1" x14ac:dyDescent="0.15">
      <c r="B12" s="632" t="s">
        <v>253</v>
      </c>
      <c r="C12" s="633"/>
      <c r="D12" s="633"/>
      <c r="E12" s="633"/>
      <c r="F12" s="633"/>
      <c r="G12" s="633"/>
      <c r="H12" s="633"/>
      <c r="I12" s="633"/>
      <c r="J12" s="633"/>
      <c r="K12" s="633"/>
      <c r="L12" s="633"/>
      <c r="M12" s="633"/>
      <c r="N12" s="633"/>
      <c r="O12" s="633"/>
      <c r="P12" s="633"/>
      <c r="Q12" s="634"/>
      <c r="R12" s="635">
        <v>8721</v>
      </c>
      <c r="S12" s="636"/>
      <c r="T12" s="636"/>
      <c r="U12" s="636"/>
      <c r="V12" s="636"/>
      <c r="W12" s="636"/>
      <c r="X12" s="636"/>
      <c r="Y12" s="637"/>
      <c r="Z12" s="661">
        <v>0.2</v>
      </c>
      <c r="AA12" s="661"/>
      <c r="AB12" s="661"/>
      <c r="AC12" s="661"/>
      <c r="AD12" s="662">
        <v>8721</v>
      </c>
      <c r="AE12" s="662"/>
      <c r="AF12" s="662"/>
      <c r="AG12" s="662"/>
      <c r="AH12" s="662"/>
      <c r="AI12" s="662"/>
      <c r="AJ12" s="662"/>
      <c r="AK12" s="662"/>
      <c r="AL12" s="638">
        <v>0.5</v>
      </c>
      <c r="AM12" s="639"/>
      <c r="AN12" s="639"/>
      <c r="AO12" s="663"/>
      <c r="AP12" s="632" t="s">
        <v>254</v>
      </c>
      <c r="AQ12" s="633"/>
      <c r="AR12" s="633"/>
      <c r="AS12" s="633"/>
      <c r="AT12" s="633"/>
      <c r="AU12" s="633"/>
      <c r="AV12" s="633"/>
      <c r="AW12" s="633"/>
      <c r="AX12" s="633"/>
      <c r="AY12" s="633"/>
      <c r="AZ12" s="633"/>
      <c r="BA12" s="633"/>
      <c r="BB12" s="633"/>
      <c r="BC12" s="633"/>
      <c r="BD12" s="633"/>
      <c r="BE12" s="633"/>
      <c r="BF12" s="634"/>
      <c r="BG12" s="635">
        <v>144962</v>
      </c>
      <c r="BH12" s="636"/>
      <c r="BI12" s="636"/>
      <c r="BJ12" s="636"/>
      <c r="BK12" s="636"/>
      <c r="BL12" s="636"/>
      <c r="BM12" s="636"/>
      <c r="BN12" s="637"/>
      <c r="BO12" s="661">
        <v>44.1</v>
      </c>
      <c r="BP12" s="661"/>
      <c r="BQ12" s="661"/>
      <c r="BR12" s="661"/>
      <c r="BS12" s="662" t="s">
        <v>130</v>
      </c>
      <c r="BT12" s="662"/>
      <c r="BU12" s="662"/>
      <c r="BV12" s="662"/>
      <c r="BW12" s="662"/>
      <c r="BX12" s="662"/>
      <c r="BY12" s="662"/>
      <c r="BZ12" s="662"/>
      <c r="CA12" s="662"/>
      <c r="CB12" s="707"/>
      <c r="CD12" s="632" t="s">
        <v>255</v>
      </c>
      <c r="CE12" s="633"/>
      <c r="CF12" s="633"/>
      <c r="CG12" s="633"/>
      <c r="CH12" s="633"/>
      <c r="CI12" s="633"/>
      <c r="CJ12" s="633"/>
      <c r="CK12" s="633"/>
      <c r="CL12" s="633"/>
      <c r="CM12" s="633"/>
      <c r="CN12" s="633"/>
      <c r="CO12" s="633"/>
      <c r="CP12" s="633"/>
      <c r="CQ12" s="634"/>
      <c r="CR12" s="635">
        <v>125464</v>
      </c>
      <c r="CS12" s="636"/>
      <c r="CT12" s="636"/>
      <c r="CU12" s="636"/>
      <c r="CV12" s="636"/>
      <c r="CW12" s="636"/>
      <c r="CX12" s="636"/>
      <c r="CY12" s="637"/>
      <c r="CZ12" s="661">
        <v>4</v>
      </c>
      <c r="DA12" s="661"/>
      <c r="DB12" s="661"/>
      <c r="DC12" s="661"/>
      <c r="DD12" s="641">
        <v>13284</v>
      </c>
      <c r="DE12" s="636"/>
      <c r="DF12" s="636"/>
      <c r="DG12" s="636"/>
      <c r="DH12" s="636"/>
      <c r="DI12" s="636"/>
      <c r="DJ12" s="636"/>
      <c r="DK12" s="636"/>
      <c r="DL12" s="636"/>
      <c r="DM12" s="636"/>
      <c r="DN12" s="636"/>
      <c r="DO12" s="636"/>
      <c r="DP12" s="637"/>
      <c r="DQ12" s="641">
        <v>86415</v>
      </c>
      <c r="DR12" s="636"/>
      <c r="DS12" s="636"/>
      <c r="DT12" s="636"/>
      <c r="DU12" s="636"/>
      <c r="DV12" s="636"/>
      <c r="DW12" s="636"/>
      <c r="DX12" s="636"/>
      <c r="DY12" s="636"/>
      <c r="DZ12" s="636"/>
      <c r="EA12" s="636"/>
      <c r="EB12" s="636"/>
      <c r="EC12" s="671"/>
    </row>
    <row r="13" spans="2:143" ht="11.25" customHeight="1" x14ac:dyDescent="0.15">
      <c r="B13" s="632" t="s">
        <v>256</v>
      </c>
      <c r="C13" s="633"/>
      <c r="D13" s="633"/>
      <c r="E13" s="633"/>
      <c r="F13" s="633"/>
      <c r="G13" s="633"/>
      <c r="H13" s="633"/>
      <c r="I13" s="633"/>
      <c r="J13" s="633"/>
      <c r="K13" s="633"/>
      <c r="L13" s="633"/>
      <c r="M13" s="633"/>
      <c r="N13" s="633"/>
      <c r="O13" s="633"/>
      <c r="P13" s="633"/>
      <c r="Q13" s="634"/>
      <c r="R13" s="635" t="s">
        <v>130</v>
      </c>
      <c r="S13" s="636"/>
      <c r="T13" s="636"/>
      <c r="U13" s="636"/>
      <c r="V13" s="636"/>
      <c r="W13" s="636"/>
      <c r="X13" s="636"/>
      <c r="Y13" s="637"/>
      <c r="Z13" s="661" t="s">
        <v>130</v>
      </c>
      <c r="AA13" s="661"/>
      <c r="AB13" s="661"/>
      <c r="AC13" s="661"/>
      <c r="AD13" s="662" t="s">
        <v>130</v>
      </c>
      <c r="AE13" s="662"/>
      <c r="AF13" s="662"/>
      <c r="AG13" s="662"/>
      <c r="AH13" s="662"/>
      <c r="AI13" s="662"/>
      <c r="AJ13" s="662"/>
      <c r="AK13" s="662"/>
      <c r="AL13" s="638" t="s">
        <v>130</v>
      </c>
      <c r="AM13" s="639"/>
      <c r="AN13" s="639"/>
      <c r="AO13" s="663"/>
      <c r="AP13" s="632" t="s">
        <v>257</v>
      </c>
      <c r="AQ13" s="633"/>
      <c r="AR13" s="633"/>
      <c r="AS13" s="633"/>
      <c r="AT13" s="633"/>
      <c r="AU13" s="633"/>
      <c r="AV13" s="633"/>
      <c r="AW13" s="633"/>
      <c r="AX13" s="633"/>
      <c r="AY13" s="633"/>
      <c r="AZ13" s="633"/>
      <c r="BA13" s="633"/>
      <c r="BB13" s="633"/>
      <c r="BC13" s="633"/>
      <c r="BD13" s="633"/>
      <c r="BE13" s="633"/>
      <c r="BF13" s="634"/>
      <c r="BG13" s="635">
        <v>144604</v>
      </c>
      <c r="BH13" s="636"/>
      <c r="BI13" s="636"/>
      <c r="BJ13" s="636"/>
      <c r="BK13" s="636"/>
      <c r="BL13" s="636"/>
      <c r="BM13" s="636"/>
      <c r="BN13" s="637"/>
      <c r="BO13" s="661">
        <v>44</v>
      </c>
      <c r="BP13" s="661"/>
      <c r="BQ13" s="661"/>
      <c r="BR13" s="661"/>
      <c r="BS13" s="662" t="s">
        <v>130</v>
      </c>
      <c r="BT13" s="662"/>
      <c r="BU13" s="662"/>
      <c r="BV13" s="662"/>
      <c r="BW13" s="662"/>
      <c r="BX13" s="662"/>
      <c r="BY13" s="662"/>
      <c r="BZ13" s="662"/>
      <c r="CA13" s="662"/>
      <c r="CB13" s="707"/>
      <c r="CD13" s="632" t="s">
        <v>258</v>
      </c>
      <c r="CE13" s="633"/>
      <c r="CF13" s="633"/>
      <c r="CG13" s="633"/>
      <c r="CH13" s="633"/>
      <c r="CI13" s="633"/>
      <c r="CJ13" s="633"/>
      <c r="CK13" s="633"/>
      <c r="CL13" s="633"/>
      <c r="CM13" s="633"/>
      <c r="CN13" s="633"/>
      <c r="CO13" s="633"/>
      <c r="CP13" s="633"/>
      <c r="CQ13" s="634"/>
      <c r="CR13" s="635">
        <v>296457</v>
      </c>
      <c r="CS13" s="636"/>
      <c r="CT13" s="636"/>
      <c r="CU13" s="636"/>
      <c r="CV13" s="636"/>
      <c r="CW13" s="636"/>
      <c r="CX13" s="636"/>
      <c r="CY13" s="637"/>
      <c r="CZ13" s="661">
        <v>9.5</v>
      </c>
      <c r="DA13" s="661"/>
      <c r="DB13" s="661"/>
      <c r="DC13" s="661"/>
      <c r="DD13" s="641">
        <v>178132</v>
      </c>
      <c r="DE13" s="636"/>
      <c r="DF13" s="636"/>
      <c r="DG13" s="636"/>
      <c r="DH13" s="636"/>
      <c r="DI13" s="636"/>
      <c r="DJ13" s="636"/>
      <c r="DK13" s="636"/>
      <c r="DL13" s="636"/>
      <c r="DM13" s="636"/>
      <c r="DN13" s="636"/>
      <c r="DO13" s="636"/>
      <c r="DP13" s="637"/>
      <c r="DQ13" s="641">
        <v>187490</v>
      </c>
      <c r="DR13" s="636"/>
      <c r="DS13" s="636"/>
      <c r="DT13" s="636"/>
      <c r="DU13" s="636"/>
      <c r="DV13" s="636"/>
      <c r="DW13" s="636"/>
      <c r="DX13" s="636"/>
      <c r="DY13" s="636"/>
      <c r="DZ13" s="636"/>
      <c r="EA13" s="636"/>
      <c r="EB13" s="636"/>
      <c r="EC13" s="671"/>
    </row>
    <row r="14" spans="2:143" ht="11.25" customHeight="1" x14ac:dyDescent="0.15">
      <c r="B14" s="632" t="s">
        <v>259</v>
      </c>
      <c r="C14" s="633"/>
      <c r="D14" s="633"/>
      <c r="E14" s="633"/>
      <c r="F14" s="633"/>
      <c r="G14" s="633"/>
      <c r="H14" s="633"/>
      <c r="I14" s="633"/>
      <c r="J14" s="633"/>
      <c r="K14" s="633"/>
      <c r="L14" s="633"/>
      <c r="M14" s="633"/>
      <c r="N14" s="633"/>
      <c r="O14" s="633"/>
      <c r="P14" s="633"/>
      <c r="Q14" s="634"/>
      <c r="R14" s="635" t="s">
        <v>130</v>
      </c>
      <c r="S14" s="636"/>
      <c r="T14" s="636"/>
      <c r="U14" s="636"/>
      <c r="V14" s="636"/>
      <c r="W14" s="636"/>
      <c r="X14" s="636"/>
      <c r="Y14" s="637"/>
      <c r="Z14" s="661" t="s">
        <v>130</v>
      </c>
      <c r="AA14" s="661"/>
      <c r="AB14" s="661"/>
      <c r="AC14" s="661"/>
      <c r="AD14" s="662" t="s">
        <v>130</v>
      </c>
      <c r="AE14" s="662"/>
      <c r="AF14" s="662"/>
      <c r="AG14" s="662"/>
      <c r="AH14" s="662"/>
      <c r="AI14" s="662"/>
      <c r="AJ14" s="662"/>
      <c r="AK14" s="662"/>
      <c r="AL14" s="638" t="s">
        <v>130</v>
      </c>
      <c r="AM14" s="639"/>
      <c r="AN14" s="639"/>
      <c r="AO14" s="663"/>
      <c r="AP14" s="632" t="s">
        <v>260</v>
      </c>
      <c r="AQ14" s="633"/>
      <c r="AR14" s="633"/>
      <c r="AS14" s="633"/>
      <c r="AT14" s="633"/>
      <c r="AU14" s="633"/>
      <c r="AV14" s="633"/>
      <c r="AW14" s="633"/>
      <c r="AX14" s="633"/>
      <c r="AY14" s="633"/>
      <c r="AZ14" s="633"/>
      <c r="BA14" s="633"/>
      <c r="BB14" s="633"/>
      <c r="BC14" s="633"/>
      <c r="BD14" s="633"/>
      <c r="BE14" s="633"/>
      <c r="BF14" s="634"/>
      <c r="BG14" s="635">
        <v>18488</v>
      </c>
      <c r="BH14" s="636"/>
      <c r="BI14" s="636"/>
      <c r="BJ14" s="636"/>
      <c r="BK14" s="636"/>
      <c r="BL14" s="636"/>
      <c r="BM14" s="636"/>
      <c r="BN14" s="637"/>
      <c r="BO14" s="661">
        <v>5.6</v>
      </c>
      <c r="BP14" s="661"/>
      <c r="BQ14" s="661"/>
      <c r="BR14" s="661"/>
      <c r="BS14" s="662" t="s">
        <v>130</v>
      </c>
      <c r="BT14" s="662"/>
      <c r="BU14" s="662"/>
      <c r="BV14" s="662"/>
      <c r="BW14" s="662"/>
      <c r="BX14" s="662"/>
      <c r="BY14" s="662"/>
      <c r="BZ14" s="662"/>
      <c r="CA14" s="662"/>
      <c r="CB14" s="707"/>
      <c r="CD14" s="632" t="s">
        <v>261</v>
      </c>
      <c r="CE14" s="633"/>
      <c r="CF14" s="633"/>
      <c r="CG14" s="633"/>
      <c r="CH14" s="633"/>
      <c r="CI14" s="633"/>
      <c r="CJ14" s="633"/>
      <c r="CK14" s="633"/>
      <c r="CL14" s="633"/>
      <c r="CM14" s="633"/>
      <c r="CN14" s="633"/>
      <c r="CO14" s="633"/>
      <c r="CP14" s="633"/>
      <c r="CQ14" s="634"/>
      <c r="CR14" s="635">
        <v>104753</v>
      </c>
      <c r="CS14" s="636"/>
      <c r="CT14" s="636"/>
      <c r="CU14" s="636"/>
      <c r="CV14" s="636"/>
      <c r="CW14" s="636"/>
      <c r="CX14" s="636"/>
      <c r="CY14" s="637"/>
      <c r="CZ14" s="661">
        <v>3.4</v>
      </c>
      <c r="DA14" s="661"/>
      <c r="DB14" s="661"/>
      <c r="DC14" s="661"/>
      <c r="DD14" s="641">
        <v>2634</v>
      </c>
      <c r="DE14" s="636"/>
      <c r="DF14" s="636"/>
      <c r="DG14" s="636"/>
      <c r="DH14" s="636"/>
      <c r="DI14" s="636"/>
      <c r="DJ14" s="636"/>
      <c r="DK14" s="636"/>
      <c r="DL14" s="636"/>
      <c r="DM14" s="636"/>
      <c r="DN14" s="636"/>
      <c r="DO14" s="636"/>
      <c r="DP14" s="637"/>
      <c r="DQ14" s="641">
        <v>101024</v>
      </c>
      <c r="DR14" s="636"/>
      <c r="DS14" s="636"/>
      <c r="DT14" s="636"/>
      <c r="DU14" s="636"/>
      <c r="DV14" s="636"/>
      <c r="DW14" s="636"/>
      <c r="DX14" s="636"/>
      <c r="DY14" s="636"/>
      <c r="DZ14" s="636"/>
      <c r="EA14" s="636"/>
      <c r="EB14" s="636"/>
      <c r="EC14" s="671"/>
    </row>
    <row r="15" spans="2:143" ht="11.25" customHeight="1" x14ac:dyDescent="0.15">
      <c r="B15" s="632" t="s">
        <v>262</v>
      </c>
      <c r="C15" s="633"/>
      <c r="D15" s="633"/>
      <c r="E15" s="633"/>
      <c r="F15" s="633"/>
      <c r="G15" s="633"/>
      <c r="H15" s="633"/>
      <c r="I15" s="633"/>
      <c r="J15" s="633"/>
      <c r="K15" s="633"/>
      <c r="L15" s="633"/>
      <c r="M15" s="633"/>
      <c r="N15" s="633"/>
      <c r="O15" s="633"/>
      <c r="P15" s="633"/>
      <c r="Q15" s="634"/>
      <c r="R15" s="635" t="s">
        <v>130</v>
      </c>
      <c r="S15" s="636"/>
      <c r="T15" s="636"/>
      <c r="U15" s="636"/>
      <c r="V15" s="636"/>
      <c r="W15" s="636"/>
      <c r="X15" s="636"/>
      <c r="Y15" s="637"/>
      <c r="Z15" s="661" t="s">
        <v>130</v>
      </c>
      <c r="AA15" s="661"/>
      <c r="AB15" s="661"/>
      <c r="AC15" s="661"/>
      <c r="AD15" s="662" t="s">
        <v>130</v>
      </c>
      <c r="AE15" s="662"/>
      <c r="AF15" s="662"/>
      <c r="AG15" s="662"/>
      <c r="AH15" s="662"/>
      <c r="AI15" s="662"/>
      <c r="AJ15" s="662"/>
      <c r="AK15" s="662"/>
      <c r="AL15" s="638" t="s">
        <v>130</v>
      </c>
      <c r="AM15" s="639"/>
      <c r="AN15" s="639"/>
      <c r="AO15" s="663"/>
      <c r="AP15" s="632" t="s">
        <v>263</v>
      </c>
      <c r="AQ15" s="633"/>
      <c r="AR15" s="633"/>
      <c r="AS15" s="633"/>
      <c r="AT15" s="633"/>
      <c r="AU15" s="633"/>
      <c r="AV15" s="633"/>
      <c r="AW15" s="633"/>
      <c r="AX15" s="633"/>
      <c r="AY15" s="633"/>
      <c r="AZ15" s="633"/>
      <c r="BA15" s="633"/>
      <c r="BB15" s="633"/>
      <c r="BC15" s="633"/>
      <c r="BD15" s="633"/>
      <c r="BE15" s="633"/>
      <c r="BF15" s="634"/>
      <c r="BG15" s="635">
        <v>20343</v>
      </c>
      <c r="BH15" s="636"/>
      <c r="BI15" s="636"/>
      <c r="BJ15" s="636"/>
      <c r="BK15" s="636"/>
      <c r="BL15" s="636"/>
      <c r="BM15" s="636"/>
      <c r="BN15" s="637"/>
      <c r="BO15" s="661">
        <v>6.2</v>
      </c>
      <c r="BP15" s="661"/>
      <c r="BQ15" s="661"/>
      <c r="BR15" s="661"/>
      <c r="BS15" s="662" t="s">
        <v>130</v>
      </c>
      <c r="BT15" s="662"/>
      <c r="BU15" s="662"/>
      <c r="BV15" s="662"/>
      <c r="BW15" s="662"/>
      <c r="BX15" s="662"/>
      <c r="BY15" s="662"/>
      <c r="BZ15" s="662"/>
      <c r="CA15" s="662"/>
      <c r="CB15" s="707"/>
      <c r="CD15" s="632" t="s">
        <v>264</v>
      </c>
      <c r="CE15" s="633"/>
      <c r="CF15" s="633"/>
      <c r="CG15" s="633"/>
      <c r="CH15" s="633"/>
      <c r="CI15" s="633"/>
      <c r="CJ15" s="633"/>
      <c r="CK15" s="633"/>
      <c r="CL15" s="633"/>
      <c r="CM15" s="633"/>
      <c r="CN15" s="633"/>
      <c r="CO15" s="633"/>
      <c r="CP15" s="633"/>
      <c r="CQ15" s="634"/>
      <c r="CR15" s="635">
        <v>390378</v>
      </c>
      <c r="CS15" s="636"/>
      <c r="CT15" s="636"/>
      <c r="CU15" s="636"/>
      <c r="CV15" s="636"/>
      <c r="CW15" s="636"/>
      <c r="CX15" s="636"/>
      <c r="CY15" s="637"/>
      <c r="CZ15" s="661">
        <v>12.5</v>
      </c>
      <c r="DA15" s="661"/>
      <c r="DB15" s="661"/>
      <c r="DC15" s="661"/>
      <c r="DD15" s="641">
        <v>168340</v>
      </c>
      <c r="DE15" s="636"/>
      <c r="DF15" s="636"/>
      <c r="DG15" s="636"/>
      <c r="DH15" s="636"/>
      <c r="DI15" s="636"/>
      <c r="DJ15" s="636"/>
      <c r="DK15" s="636"/>
      <c r="DL15" s="636"/>
      <c r="DM15" s="636"/>
      <c r="DN15" s="636"/>
      <c r="DO15" s="636"/>
      <c r="DP15" s="637"/>
      <c r="DQ15" s="641">
        <v>295564</v>
      </c>
      <c r="DR15" s="636"/>
      <c r="DS15" s="636"/>
      <c r="DT15" s="636"/>
      <c r="DU15" s="636"/>
      <c r="DV15" s="636"/>
      <c r="DW15" s="636"/>
      <c r="DX15" s="636"/>
      <c r="DY15" s="636"/>
      <c r="DZ15" s="636"/>
      <c r="EA15" s="636"/>
      <c r="EB15" s="636"/>
      <c r="EC15" s="671"/>
    </row>
    <row r="16" spans="2:143" ht="11.25" customHeight="1" x14ac:dyDescent="0.15">
      <c r="B16" s="632" t="s">
        <v>265</v>
      </c>
      <c r="C16" s="633"/>
      <c r="D16" s="633"/>
      <c r="E16" s="633"/>
      <c r="F16" s="633"/>
      <c r="G16" s="633"/>
      <c r="H16" s="633"/>
      <c r="I16" s="633"/>
      <c r="J16" s="633"/>
      <c r="K16" s="633"/>
      <c r="L16" s="633"/>
      <c r="M16" s="633"/>
      <c r="N16" s="633"/>
      <c r="O16" s="633"/>
      <c r="P16" s="633"/>
      <c r="Q16" s="634"/>
      <c r="R16" s="635">
        <v>2837</v>
      </c>
      <c r="S16" s="636"/>
      <c r="T16" s="636"/>
      <c r="U16" s="636"/>
      <c r="V16" s="636"/>
      <c r="W16" s="636"/>
      <c r="X16" s="636"/>
      <c r="Y16" s="637"/>
      <c r="Z16" s="661">
        <v>0.1</v>
      </c>
      <c r="AA16" s="661"/>
      <c r="AB16" s="661"/>
      <c r="AC16" s="661"/>
      <c r="AD16" s="662">
        <v>2837</v>
      </c>
      <c r="AE16" s="662"/>
      <c r="AF16" s="662"/>
      <c r="AG16" s="662"/>
      <c r="AH16" s="662"/>
      <c r="AI16" s="662"/>
      <c r="AJ16" s="662"/>
      <c r="AK16" s="662"/>
      <c r="AL16" s="638">
        <v>0.2</v>
      </c>
      <c r="AM16" s="639"/>
      <c r="AN16" s="639"/>
      <c r="AO16" s="663"/>
      <c r="AP16" s="632" t="s">
        <v>266</v>
      </c>
      <c r="AQ16" s="633"/>
      <c r="AR16" s="633"/>
      <c r="AS16" s="633"/>
      <c r="AT16" s="633"/>
      <c r="AU16" s="633"/>
      <c r="AV16" s="633"/>
      <c r="AW16" s="633"/>
      <c r="AX16" s="633"/>
      <c r="AY16" s="633"/>
      <c r="AZ16" s="633"/>
      <c r="BA16" s="633"/>
      <c r="BB16" s="633"/>
      <c r="BC16" s="633"/>
      <c r="BD16" s="633"/>
      <c r="BE16" s="633"/>
      <c r="BF16" s="634"/>
      <c r="BG16" s="635" t="s">
        <v>130</v>
      </c>
      <c r="BH16" s="636"/>
      <c r="BI16" s="636"/>
      <c r="BJ16" s="636"/>
      <c r="BK16" s="636"/>
      <c r="BL16" s="636"/>
      <c r="BM16" s="636"/>
      <c r="BN16" s="637"/>
      <c r="BO16" s="661" t="s">
        <v>130</v>
      </c>
      <c r="BP16" s="661"/>
      <c r="BQ16" s="661"/>
      <c r="BR16" s="661"/>
      <c r="BS16" s="662" t="s">
        <v>130</v>
      </c>
      <c r="BT16" s="662"/>
      <c r="BU16" s="662"/>
      <c r="BV16" s="662"/>
      <c r="BW16" s="662"/>
      <c r="BX16" s="662"/>
      <c r="BY16" s="662"/>
      <c r="BZ16" s="662"/>
      <c r="CA16" s="662"/>
      <c r="CB16" s="707"/>
      <c r="CD16" s="632" t="s">
        <v>267</v>
      </c>
      <c r="CE16" s="633"/>
      <c r="CF16" s="633"/>
      <c r="CG16" s="633"/>
      <c r="CH16" s="633"/>
      <c r="CI16" s="633"/>
      <c r="CJ16" s="633"/>
      <c r="CK16" s="633"/>
      <c r="CL16" s="633"/>
      <c r="CM16" s="633"/>
      <c r="CN16" s="633"/>
      <c r="CO16" s="633"/>
      <c r="CP16" s="633"/>
      <c r="CQ16" s="634"/>
      <c r="CR16" s="635">
        <v>127408</v>
      </c>
      <c r="CS16" s="636"/>
      <c r="CT16" s="636"/>
      <c r="CU16" s="636"/>
      <c r="CV16" s="636"/>
      <c r="CW16" s="636"/>
      <c r="CX16" s="636"/>
      <c r="CY16" s="637"/>
      <c r="CZ16" s="661">
        <v>4.0999999999999996</v>
      </c>
      <c r="DA16" s="661"/>
      <c r="DB16" s="661"/>
      <c r="DC16" s="661"/>
      <c r="DD16" s="641" t="s">
        <v>130</v>
      </c>
      <c r="DE16" s="636"/>
      <c r="DF16" s="636"/>
      <c r="DG16" s="636"/>
      <c r="DH16" s="636"/>
      <c r="DI16" s="636"/>
      <c r="DJ16" s="636"/>
      <c r="DK16" s="636"/>
      <c r="DL16" s="636"/>
      <c r="DM16" s="636"/>
      <c r="DN16" s="636"/>
      <c r="DO16" s="636"/>
      <c r="DP16" s="637"/>
      <c r="DQ16" s="641">
        <v>27225</v>
      </c>
      <c r="DR16" s="636"/>
      <c r="DS16" s="636"/>
      <c r="DT16" s="636"/>
      <c r="DU16" s="636"/>
      <c r="DV16" s="636"/>
      <c r="DW16" s="636"/>
      <c r="DX16" s="636"/>
      <c r="DY16" s="636"/>
      <c r="DZ16" s="636"/>
      <c r="EA16" s="636"/>
      <c r="EB16" s="636"/>
      <c r="EC16" s="671"/>
    </row>
    <row r="17" spans="2:133" ht="11.25" customHeight="1" x14ac:dyDescent="0.15">
      <c r="B17" s="632" t="s">
        <v>268</v>
      </c>
      <c r="C17" s="633"/>
      <c r="D17" s="633"/>
      <c r="E17" s="633"/>
      <c r="F17" s="633"/>
      <c r="G17" s="633"/>
      <c r="H17" s="633"/>
      <c r="I17" s="633"/>
      <c r="J17" s="633"/>
      <c r="K17" s="633"/>
      <c r="L17" s="633"/>
      <c r="M17" s="633"/>
      <c r="N17" s="633"/>
      <c r="O17" s="633"/>
      <c r="P17" s="633"/>
      <c r="Q17" s="634"/>
      <c r="R17" s="635">
        <v>4115</v>
      </c>
      <c r="S17" s="636"/>
      <c r="T17" s="636"/>
      <c r="U17" s="636"/>
      <c r="V17" s="636"/>
      <c r="W17" s="636"/>
      <c r="X17" s="636"/>
      <c r="Y17" s="637"/>
      <c r="Z17" s="661">
        <v>0.1</v>
      </c>
      <c r="AA17" s="661"/>
      <c r="AB17" s="661"/>
      <c r="AC17" s="661"/>
      <c r="AD17" s="662">
        <v>4115</v>
      </c>
      <c r="AE17" s="662"/>
      <c r="AF17" s="662"/>
      <c r="AG17" s="662"/>
      <c r="AH17" s="662"/>
      <c r="AI17" s="662"/>
      <c r="AJ17" s="662"/>
      <c r="AK17" s="662"/>
      <c r="AL17" s="638">
        <v>0.2</v>
      </c>
      <c r="AM17" s="639"/>
      <c r="AN17" s="639"/>
      <c r="AO17" s="663"/>
      <c r="AP17" s="632" t="s">
        <v>269</v>
      </c>
      <c r="AQ17" s="633"/>
      <c r="AR17" s="633"/>
      <c r="AS17" s="633"/>
      <c r="AT17" s="633"/>
      <c r="AU17" s="633"/>
      <c r="AV17" s="633"/>
      <c r="AW17" s="633"/>
      <c r="AX17" s="633"/>
      <c r="AY17" s="633"/>
      <c r="AZ17" s="633"/>
      <c r="BA17" s="633"/>
      <c r="BB17" s="633"/>
      <c r="BC17" s="633"/>
      <c r="BD17" s="633"/>
      <c r="BE17" s="633"/>
      <c r="BF17" s="634"/>
      <c r="BG17" s="635" t="s">
        <v>130</v>
      </c>
      <c r="BH17" s="636"/>
      <c r="BI17" s="636"/>
      <c r="BJ17" s="636"/>
      <c r="BK17" s="636"/>
      <c r="BL17" s="636"/>
      <c r="BM17" s="636"/>
      <c r="BN17" s="637"/>
      <c r="BO17" s="661" t="s">
        <v>130</v>
      </c>
      <c r="BP17" s="661"/>
      <c r="BQ17" s="661"/>
      <c r="BR17" s="661"/>
      <c r="BS17" s="662" t="s">
        <v>130</v>
      </c>
      <c r="BT17" s="662"/>
      <c r="BU17" s="662"/>
      <c r="BV17" s="662"/>
      <c r="BW17" s="662"/>
      <c r="BX17" s="662"/>
      <c r="BY17" s="662"/>
      <c r="BZ17" s="662"/>
      <c r="CA17" s="662"/>
      <c r="CB17" s="707"/>
      <c r="CD17" s="632" t="s">
        <v>270</v>
      </c>
      <c r="CE17" s="633"/>
      <c r="CF17" s="633"/>
      <c r="CG17" s="633"/>
      <c r="CH17" s="633"/>
      <c r="CI17" s="633"/>
      <c r="CJ17" s="633"/>
      <c r="CK17" s="633"/>
      <c r="CL17" s="633"/>
      <c r="CM17" s="633"/>
      <c r="CN17" s="633"/>
      <c r="CO17" s="633"/>
      <c r="CP17" s="633"/>
      <c r="CQ17" s="634"/>
      <c r="CR17" s="635">
        <v>216654</v>
      </c>
      <c r="CS17" s="636"/>
      <c r="CT17" s="636"/>
      <c r="CU17" s="636"/>
      <c r="CV17" s="636"/>
      <c r="CW17" s="636"/>
      <c r="CX17" s="636"/>
      <c r="CY17" s="637"/>
      <c r="CZ17" s="661">
        <v>7</v>
      </c>
      <c r="DA17" s="661"/>
      <c r="DB17" s="661"/>
      <c r="DC17" s="661"/>
      <c r="DD17" s="641" t="s">
        <v>130</v>
      </c>
      <c r="DE17" s="636"/>
      <c r="DF17" s="636"/>
      <c r="DG17" s="636"/>
      <c r="DH17" s="636"/>
      <c r="DI17" s="636"/>
      <c r="DJ17" s="636"/>
      <c r="DK17" s="636"/>
      <c r="DL17" s="636"/>
      <c r="DM17" s="636"/>
      <c r="DN17" s="636"/>
      <c r="DO17" s="636"/>
      <c r="DP17" s="637"/>
      <c r="DQ17" s="641">
        <v>214255</v>
      </c>
      <c r="DR17" s="636"/>
      <c r="DS17" s="636"/>
      <c r="DT17" s="636"/>
      <c r="DU17" s="636"/>
      <c r="DV17" s="636"/>
      <c r="DW17" s="636"/>
      <c r="DX17" s="636"/>
      <c r="DY17" s="636"/>
      <c r="DZ17" s="636"/>
      <c r="EA17" s="636"/>
      <c r="EB17" s="636"/>
      <c r="EC17" s="671"/>
    </row>
    <row r="18" spans="2:133" ht="11.25" customHeight="1" x14ac:dyDescent="0.15">
      <c r="B18" s="632" t="s">
        <v>271</v>
      </c>
      <c r="C18" s="633"/>
      <c r="D18" s="633"/>
      <c r="E18" s="633"/>
      <c r="F18" s="633"/>
      <c r="G18" s="633"/>
      <c r="H18" s="633"/>
      <c r="I18" s="633"/>
      <c r="J18" s="633"/>
      <c r="K18" s="633"/>
      <c r="L18" s="633"/>
      <c r="M18" s="633"/>
      <c r="N18" s="633"/>
      <c r="O18" s="633"/>
      <c r="P18" s="633"/>
      <c r="Q18" s="634"/>
      <c r="R18" s="635">
        <v>20581</v>
      </c>
      <c r="S18" s="636"/>
      <c r="T18" s="636"/>
      <c r="U18" s="636"/>
      <c r="V18" s="636"/>
      <c r="W18" s="636"/>
      <c r="X18" s="636"/>
      <c r="Y18" s="637"/>
      <c r="Z18" s="661">
        <v>0.6</v>
      </c>
      <c r="AA18" s="661"/>
      <c r="AB18" s="661"/>
      <c r="AC18" s="661"/>
      <c r="AD18" s="662">
        <v>20581</v>
      </c>
      <c r="AE18" s="662"/>
      <c r="AF18" s="662"/>
      <c r="AG18" s="662"/>
      <c r="AH18" s="662"/>
      <c r="AI18" s="662"/>
      <c r="AJ18" s="662"/>
      <c r="AK18" s="662"/>
      <c r="AL18" s="638">
        <v>1.1000000238418579</v>
      </c>
      <c r="AM18" s="639"/>
      <c r="AN18" s="639"/>
      <c r="AO18" s="663"/>
      <c r="AP18" s="632" t="s">
        <v>272</v>
      </c>
      <c r="AQ18" s="633"/>
      <c r="AR18" s="633"/>
      <c r="AS18" s="633"/>
      <c r="AT18" s="633"/>
      <c r="AU18" s="633"/>
      <c r="AV18" s="633"/>
      <c r="AW18" s="633"/>
      <c r="AX18" s="633"/>
      <c r="AY18" s="633"/>
      <c r="AZ18" s="633"/>
      <c r="BA18" s="633"/>
      <c r="BB18" s="633"/>
      <c r="BC18" s="633"/>
      <c r="BD18" s="633"/>
      <c r="BE18" s="633"/>
      <c r="BF18" s="634"/>
      <c r="BG18" s="635" t="s">
        <v>130</v>
      </c>
      <c r="BH18" s="636"/>
      <c r="BI18" s="636"/>
      <c r="BJ18" s="636"/>
      <c r="BK18" s="636"/>
      <c r="BL18" s="636"/>
      <c r="BM18" s="636"/>
      <c r="BN18" s="637"/>
      <c r="BO18" s="661" t="s">
        <v>130</v>
      </c>
      <c r="BP18" s="661"/>
      <c r="BQ18" s="661"/>
      <c r="BR18" s="661"/>
      <c r="BS18" s="662" t="s">
        <v>130</v>
      </c>
      <c r="BT18" s="662"/>
      <c r="BU18" s="662"/>
      <c r="BV18" s="662"/>
      <c r="BW18" s="662"/>
      <c r="BX18" s="662"/>
      <c r="BY18" s="662"/>
      <c r="BZ18" s="662"/>
      <c r="CA18" s="662"/>
      <c r="CB18" s="707"/>
      <c r="CD18" s="632" t="s">
        <v>273</v>
      </c>
      <c r="CE18" s="633"/>
      <c r="CF18" s="633"/>
      <c r="CG18" s="633"/>
      <c r="CH18" s="633"/>
      <c r="CI18" s="633"/>
      <c r="CJ18" s="633"/>
      <c r="CK18" s="633"/>
      <c r="CL18" s="633"/>
      <c r="CM18" s="633"/>
      <c r="CN18" s="633"/>
      <c r="CO18" s="633"/>
      <c r="CP18" s="633"/>
      <c r="CQ18" s="634"/>
      <c r="CR18" s="635" t="s">
        <v>130</v>
      </c>
      <c r="CS18" s="636"/>
      <c r="CT18" s="636"/>
      <c r="CU18" s="636"/>
      <c r="CV18" s="636"/>
      <c r="CW18" s="636"/>
      <c r="CX18" s="636"/>
      <c r="CY18" s="637"/>
      <c r="CZ18" s="661" t="s">
        <v>130</v>
      </c>
      <c r="DA18" s="661"/>
      <c r="DB18" s="661"/>
      <c r="DC18" s="661"/>
      <c r="DD18" s="641" t="s">
        <v>130</v>
      </c>
      <c r="DE18" s="636"/>
      <c r="DF18" s="636"/>
      <c r="DG18" s="636"/>
      <c r="DH18" s="636"/>
      <c r="DI18" s="636"/>
      <c r="DJ18" s="636"/>
      <c r="DK18" s="636"/>
      <c r="DL18" s="636"/>
      <c r="DM18" s="636"/>
      <c r="DN18" s="636"/>
      <c r="DO18" s="636"/>
      <c r="DP18" s="637"/>
      <c r="DQ18" s="641" t="s">
        <v>130</v>
      </c>
      <c r="DR18" s="636"/>
      <c r="DS18" s="636"/>
      <c r="DT18" s="636"/>
      <c r="DU18" s="636"/>
      <c r="DV18" s="636"/>
      <c r="DW18" s="636"/>
      <c r="DX18" s="636"/>
      <c r="DY18" s="636"/>
      <c r="DZ18" s="636"/>
      <c r="EA18" s="636"/>
      <c r="EB18" s="636"/>
      <c r="EC18" s="671"/>
    </row>
    <row r="19" spans="2:133" ht="11.25" customHeight="1" x14ac:dyDescent="0.15">
      <c r="B19" s="632" t="s">
        <v>274</v>
      </c>
      <c r="C19" s="633"/>
      <c r="D19" s="633"/>
      <c r="E19" s="633"/>
      <c r="F19" s="633"/>
      <c r="G19" s="633"/>
      <c r="H19" s="633"/>
      <c r="I19" s="633"/>
      <c r="J19" s="633"/>
      <c r="K19" s="633"/>
      <c r="L19" s="633"/>
      <c r="M19" s="633"/>
      <c r="N19" s="633"/>
      <c r="O19" s="633"/>
      <c r="P19" s="633"/>
      <c r="Q19" s="634"/>
      <c r="R19" s="635">
        <v>1900</v>
      </c>
      <c r="S19" s="636"/>
      <c r="T19" s="636"/>
      <c r="U19" s="636"/>
      <c r="V19" s="636"/>
      <c r="W19" s="636"/>
      <c r="X19" s="636"/>
      <c r="Y19" s="637"/>
      <c r="Z19" s="661">
        <v>0.1</v>
      </c>
      <c r="AA19" s="661"/>
      <c r="AB19" s="661"/>
      <c r="AC19" s="661"/>
      <c r="AD19" s="662">
        <v>1900</v>
      </c>
      <c r="AE19" s="662"/>
      <c r="AF19" s="662"/>
      <c r="AG19" s="662"/>
      <c r="AH19" s="662"/>
      <c r="AI19" s="662"/>
      <c r="AJ19" s="662"/>
      <c r="AK19" s="662"/>
      <c r="AL19" s="638">
        <v>0.1</v>
      </c>
      <c r="AM19" s="639"/>
      <c r="AN19" s="639"/>
      <c r="AO19" s="663"/>
      <c r="AP19" s="632" t="s">
        <v>275</v>
      </c>
      <c r="AQ19" s="633"/>
      <c r="AR19" s="633"/>
      <c r="AS19" s="633"/>
      <c r="AT19" s="633"/>
      <c r="AU19" s="633"/>
      <c r="AV19" s="633"/>
      <c r="AW19" s="633"/>
      <c r="AX19" s="633"/>
      <c r="AY19" s="633"/>
      <c r="AZ19" s="633"/>
      <c r="BA19" s="633"/>
      <c r="BB19" s="633"/>
      <c r="BC19" s="633"/>
      <c r="BD19" s="633"/>
      <c r="BE19" s="633"/>
      <c r="BF19" s="634"/>
      <c r="BG19" s="635">
        <v>1852</v>
      </c>
      <c r="BH19" s="636"/>
      <c r="BI19" s="636"/>
      <c r="BJ19" s="636"/>
      <c r="BK19" s="636"/>
      <c r="BL19" s="636"/>
      <c r="BM19" s="636"/>
      <c r="BN19" s="637"/>
      <c r="BO19" s="661">
        <v>0.6</v>
      </c>
      <c r="BP19" s="661"/>
      <c r="BQ19" s="661"/>
      <c r="BR19" s="661"/>
      <c r="BS19" s="662" t="s">
        <v>130</v>
      </c>
      <c r="BT19" s="662"/>
      <c r="BU19" s="662"/>
      <c r="BV19" s="662"/>
      <c r="BW19" s="662"/>
      <c r="BX19" s="662"/>
      <c r="BY19" s="662"/>
      <c r="BZ19" s="662"/>
      <c r="CA19" s="662"/>
      <c r="CB19" s="707"/>
      <c r="CD19" s="632" t="s">
        <v>276</v>
      </c>
      <c r="CE19" s="633"/>
      <c r="CF19" s="633"/>
      <c r="CG19" s="633"/>
      <c r="CH19" s="633"/>
      <c r="CI19" s="633"/>
      <c r="CJ19" s="633"/>
      <c r="CK19" s="633"/>
      <c r="CL19" s="633"/>
      <c r="CM19" s="633"/>
      <c r="CN19" s="633"/>
      <c r="CO19" s="633"/>
      <c r="CP19" s="633"/>
      <c r="CQ19" s="634"/>
      <c r="CR19" s="635" t="s">
        <v>130</v>
      </c>
      <c r="CS19" s="636"/>
      <c r="CT19" s="636"/>
      <c r="CU19" s="636"/>
      <c r="CV19" s="636"/>
      <c r="CW19" s="636"/>
      <c r="CX19" s="636"/>
      <c r="CY19" s="637"/>
      <c r="CZ19" s="661" t="s">
        <v>130</v>
      </c>
      <c r="DA19" s="661"/>
      <c r="DB19" s="661"/>
      <c r="DC19" s="661"/>
      <c r="DD19" s="641" t="s">
        <v>130</v>
      </c>
      <c r="DE19" s="636"/>
      <c r="DF19" s="636"/>
      <c r="DG19" s="636"/>
      <c r="DH19" s="636"/>
      <c r="DI19" s="636"/>
      <c r="DJ19" s="636"/>
      <c r="DK19" s="636"/>
      <c r="DL19" s="636"/>
      <c r="DM19" s="636"/>
      <c r="DN19" s="636"/>
      <c r="DO19" s="636"/>
      <c r="DP19" s="637"/>
      <c r="DQ19" s="641" t="s">
        <v>130</v>
      </c>
      <c r="DR19" s="636"/>
      <c r="DS19" s="636"/>
      <c r="DT19" s="636"/>
      <c r="DU19" s="636"/>
      <c r="DV19" s="636"/>
      <c r="DW19" s="636"/>
      <c r="DX19" s="636"/>
      <c r="DY19" s="636"/>
      <c r="DZ19" s="636"/>
      <c r="EA19" s="636"/>
      <c r="EB19" s="636"/>
      <c r="EC19" s="671"/>
    </row>
    <row r="20" spans="2:133" ht="11.25" customHeight="1" x14ac:dyDescent="0.15">
      <c r="B20" s="632" t="s">
        <v>277</v>
      </c>
      <c r="C20" s="633"/>
      <c r="D20" s="633"/>
      <c r="E20" s="633"/>
      <c r="F20" s="633"/>
      <c r="G20" s="633"/>
      <c r="H20" s="633"/>
      <c r="I20" s="633"/>
      <c r="J20" s="633"/>
      <c r="K20" s="633"/>
      <c r="L20" s="633"/>
      <c r="M20" s="633"/>
      <c r="N20" s="633"/>
      <c r="O20" s="633"/>
      <c r="P20" s="633"/>
      <c r="Q20" s="634"/>
      <c r="R20" s="635">
        <v>830</v>
      </c>
      <c r="S20" s="636"/>
      <c r="T20" s="636"/>
      <c r="U20" s="636"/>
      <c r="V20" s="636"/>
      <c r="W20" s="636"/>
      <c r="X20" s="636"/>
      <c r="Y20" s="637"/>
      <c r="Z20" s="661">
        <v>0</v>
      </c>
      <c r="AA20" s="661"/>
      <c r="AB20" s="661"/>
      <c r="AC20" s="661"/>
      <c r="AD20" s="662">
        <v>830</v>
      </c>
      <c r="AE20" s="662"/>
      <c r="AF20" s="662"/>
      <c r="AG20" s="662"/>
      <c r="AH20" s="662"/>
      <c r="AI20" s="662"/>
      <c r="AJ20" s="662"/>
      <c r="AK20" s="662"/>
      <c r="AL20" s="638">
        <v>0</v>
      </c>
      <c r="AM20" s="639"/>
      <c r="AN20" s="639"/>
      <c r="AO20" s="663"/>
      <c r="AP20" s="632" t="s">
        <v>278</v>
      </c>
      <c r="AQ20" s="633"/>
      <c r="AR20" s="633"/>
      <c r="AS20" s="633"/>
      <c r="AT20" s="633"/>
      <c r="AU20" s="633"/>
      <c r="AV20" s="633"/>
      <c r="AW20" s="633"/>
      <c r="AX20" s="633"/>
      <c r="AY20" s="633"/>
      <c r="AZ20" s="633"/>
      <c r="BA20" s="633"/>
      <c r="BB20" s="633"/>
      <c r="BC20" s="633"/>
      <c r="BD20" s="633"/>
      <c r="BE20" s="633"/>
      <c r="BF20" s="634"/>
      <c r="BG20" s="635">
        <v>1852</v>
      </c>
      <c r="BH20" s="636"/>
      <c r="BI20" s="636"/>
      <c r="BJ20" s="636"/>
      <c r="BK20" s="636"/>
      <c r="BL20" s="636"/>
      <c r="BM20" s="636"/>
      <c r="BN20" s="637"/>
      <c r="BO20" s="661">
        <v>0.6</v>
      </c>
      <c r="BP20" s="661"/>
      <c r="BQ20" s="661"/>
      <c r="BR20" s="661"/>
      <c r="BS20" s="662" t="s">
        <v>130</v>
      </c>
      <c r="BT20" s="662"/>
      <c r="BU20" s="662"/>
      <c r="BV20" s="662"/>
      <c r="BW20" s="662"/>
      <c r="BX20" s="662"/>
      <c r="BY20" s="662"/>
      <c r="BZ20" s="662"/>
      <c r="CA20" s="662"/>
      <c r="CB20" s="707"/>
      <c r="CD20" s="632" t="s">
        <v>279</v>
      </c>
      <c r="CE20" s="633"/>
      <c r="CF20" s="633"/>
      <c r="CG20" s="633"/>
      <c r="CH20" s="633"/>
      <c r="CI20" s="633"/>
      <c r="CJ20" s="633"/>
      <c r="CK20" s="633"/>
      <c r="CL20" s="633"/>
      <c r="CM20" s="633"/>
      <c r="CN20" s="633"/>
      <c r="CO20" s="633"/>
      <c r="CP20" s="633"/>
      <c r="CQ20" s="634"/>
      <c r="CR20" s="635">
        <v>3117284</v>
      </c>
      <c r="CS20" s="636"/>
      <c r="CT20" s="636"/>
      <c r="CU20" s="636"/>
      <c r="CV20" s="636"/>
      <c r="CW20" s="636"/>
      <c r="CX20" s="636"/>
      <c r="CY20" s="637"/>
      <c r="CZ20" s="661">
        <v>100</v>
      </c>
      <c r="DA20" s="661"/>
      <c r="DB20" s="661"/>
      <c r="DC20" s="661"/>
      <c r="DD20" s="641">
        <v>499548</v>
      </c>
      <c r="DE20" s="636"/>
      <c r="DF20" s="636"/>
      <c r="DG20" s="636"/>
      <c r="DH20" s="636"/>
      <c r="DI20" s="636"/>
      <c r="DJ20" s="636"/>
      <c r="DK20" s="636"/>
      <c r="DL20" s="636"/>
      <c r="DM20" s="636"/>
      <c r="DN20" s="636"/>
      <c r="DO20" s="636"/>
      <c r="DP20" s="637"/>
      <c r="DQ20" s="641">
        <v>2179028</v>
      </c>
      <c r="DR20" s="636"/>
      <c r="DS20" s="636"/>
      <c r="DT20" s="636"/>
      <c r="DU20" s="636"/>
      <c r="DV20" s="636"/>
      <c r="DW20" s="636"/>
      <c r="DX20" s="636"/>
      <c r="DY20" s="636"/>
      <c r="DZ20" s="636"/>
      <c r="EA20" s="636"/>
      <c r="EB20" s="636"/>
      <c r="EC20" s="671"/>
    </row>
    <row r="21" spans="2:133" ht="11.25" customHeight="1" x14ac:dyDescent="0.15">
      <c r="B21" s="632" t="s">
        <v>280</v>
      </c>
      <c r="C21" s="633"/>
      <c r="D21" s="633"/>
      <c r="E21" s="633"/>
      <c r="F21" s="633"/>
      <c r="G21" s="633"/>
      <c r="H21" s="633"/>
      <c r="I21" s="633"/>
      <c r="J21" s="633"/>
      <c r="K21" s="633"/>
      <c r="L21" s="633"/>
      <c r="M21" s="633"/>
      <c r="N21" s="633"/>
      <c r="O21" s="633"/>
      <c r="P21" s="633"/>
      <c r="Q21" s="634"/>
      <c r="R21" s="635">
        <v>318</v>
      </c>
      <c r="S21" s="636"/>
      <c r="T21" s="636"/>
      <c r="U21" s="636"/>
      <c r="V21" s="636"/>
      <c r="W21" s="636"/>
      <c r="X21" s="636"/>
      <c r="Y21" s="637"/>
      <c r="Z21" s="661">
        <v>0</v>
      </c>
      <c r="AA21" s="661"/>
      <c r="AB21" s="661"/>
      <c r="AC21" s="661"/>
      <c r="AD21" s="662">
        <v>318</v>
      </c>
      <c r="AE21" s="662"/>
      <c r="AF21" s="662"/>
      <c r="AG21" s="662"/>
      <c r="AH21" s="662"/>
      <c r="AI21" s="662"/>
      <c r="AJ21" s="662"/>
      <c r="AK21" s="662"/>
      <c r="AL21" s="638">
        <v>0</v>
      </c>
      <c r="AM21" s="639"/>
      <c r="AN21" s="639"/>
      <c r="AO21" s="663"/>
      <c r="AP21" s="632" t="s">
        <v>281</v>
      </c>
      <c r="AQ21" s="708"/>
      <c r="AR21" s="708"/>
      <c r="AS21" s="708"/>
      <c r="AT21" s="708"/>
      <c r="AU21" s="708"/>
      <c r="AV21" s="708"/>
      <c r="AW21" s="708"/>
      <c r="AX21" s="708"/>
      <c r="AY21" s="708"/>
      <c r="AZ21" s="708"/>
      <c r="BA21" s="708"/>
      <c r="BB21" s="708"/>
      <c r="BC21" s="708"/>
      <c r="BD21" s="708"/>
      <c r="BE21" s="708"/>
      <c r="BF21" s="709"/>
      <c r="BG21" s="635">
        <v>1852</v>
      </c>
      <c r="BH21" s="636"/>
      <c r="BI21" s="636"/>
      <c r="BJ21" s="636"/>
      <c r="BK21" s="636"/>
      <c r="BL21" s="636"/>
      <c r="BM21" s="636"/>
      <c r="BN21" s="637"/>
      <c r="BO21" s="661">
        <v>0.6</v>
      </c>
      <c r="BP21" s="661"/>
      <c r="BQ21" s="661"/>
      <c r="BR21" s="661"/>
      <c r="BS21" s="662" t="s">
        <v>130</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92" t="s">
        <v>282</v>
      </c>
      <c r="C22" s="693"/>
      <c r="D22" s="693"/>
      <c r="E22" s="693"/>
      <c r="F22" s="693"/>
      <c r="G22" s="693"/>
      <c r="H22" s="693"/>
      <c r="I22" s="693"/>
      <c r="J22" s="693"/>
      <c r="K22" s="693"/>
      <c r="L22" s="693"/>
      <c r="M22" s="693"/>
      <c r="N22" s="693"/>
      <c r="O22" s="693"/>
      <c r="P22" s="693"/>
      <c r="Q22" s="694"/>
      <c r="R22" s="635">
        <v>17533</v>
      </c>
      <c r="S22" s="636"/>
      <c r="T22" s="636"/>
      <c r="U22" s="636"/>
      <c r="V22" s="636"/>
      <c r="W22" s="636"/>
      <c r="X22" s="636"/>
      <c r="Y22" s="637"/>
      <c r="Z22" s="661">
        <v>0.5</v>
      </c>
      <c r="AA22" s="661"/>
      <c r="AB22" s="661"/>
      <c r="AC22" s="661"/>
      <c r="AD22" s="662">
        <v>17533</v>
      </c>
      <c r="AE22" s="662"/>
      <c r="AF22" s="662"/>
      <c r="AG22" s="662"/>
      <c r="AH22" s="662"/>
      <c r="AI22" s="662"/>
      <c r="AJ22" s="662"/>
      <c r="AK22" s="662"/>
      <c r="AL22" s="638">
        <v>0.89999997615814209</v>
      </c>
      <c r="AM22" s="639"/>
      <c r="AN22" s="639"/>
      <c r="AO22" s="663"/>
      <c r="AP22" s="632" t="s">
        <v>283</v>
      </c>
      <c r="AQ22" s="708"/>
      <c r="AR22" s="708"/>
      <c r="AS22" s="708"/>
      <c r="AT22" s="708"/>
      <c r="AU22" s="708"/>
      <c r="AV22" s="708"/>
      <c r="AW22" s="708"/>
      <c r="AX22" s="708"/>
      <c r="AY22" s="708"/>
      <c r="AZ22" s="708"/>
      <c r="BA22" s="708"/>
      <c r="BB22" s="708"/>
      <c r="BC22" s="708"/>
      <c r="BD22" s="708"/>
      <c r="BE22" s="708"/>
      <c r="BF22" s="709"/>
      <c r="BG22" s="635" t="s">
        <v>130</v>
      </c>
      <c r="BH22" s="636"/>
      <c r="BI22" s="636"/>
      <c r="BJ22" s="636"/>
      <c r="BK22" s="636"/>
      <c r="BL22" s="636"/>
      <c r="BM22" s="636"/>
      <c r="BN22" s="637"/>
      <c r="BO22" s="661" t="s">
        <v>130</v>
      </c>
      <c r="BP22" s="661"/>
      <c r="BQ22" s="661"/>
      <c r="BR22" s="661"/>
      <c r="BS22" s="662" t="s">
        <v>130</v>
      </c>
      <c r="BT22" s="662"/>
      <c r="BU22" s="662"/>
      <c r="BV22" s="662"/>
      <c r="BW22" s="662"/>
      <c r="BX22" s="662"/>
      <c r="BY22" s="662"/>
      <c r="BZ22" s="662"/>
      <c r="CA22" s="662"/>
      <c r="CB22" s="707"/>
      <c r="CD22" s="688" t="s">
        <v>284</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32" t="s">
        <v>285</v>
      </c>
      <c r="C23" s="633"/>
      <c r="D23" s="633"/>
      <c r="E23" s="633"/>
      <c r="F23" s="633"/>
      <c r="G23" s="633"/>
      <c r="H23" s="633"/>
      <c r="I23" s="633"/>
      <c r="J23" s="633"/>
      <c r="K23" s="633"/>
      <c r="L23" s="633"/>
      <c r="M23" s="633"/>
      <c r="N23" s="633"/>
      <c r="O23" s="633"/>
      <c r="P23" s="633"/>
      <c r="Q23" s="634"/>
      <c r="R23" s="635">
        <v>1450595</v>
      </c>
      <c r="S23" s="636"/>
      <c r="T23" s="636"/>
      <c r="U23" s="636"/>
      <c r="V23" s="636"/>
      <c r="W23" s="636"/>
      <c r="X23" s="636"/>
      <c r="Y23" s="637"/>
      <c r="Z23" s="661">
        <v>39.9</v>
      </c>
      <c r="AA23" s="661"/>
      <c r="AB23" s="661"/>
      <c r="AC23" s="661"/>
      <c r="AD23" s="662">
        <v>1359982</v>
      </c>
      <c r="AE23" s="662"/>
      <c r="AF23" s="662"/>
      <c r="AG23" s="662"/>
      <c r="AH23" s="662"/>
      <c r="AI23" s="662"/>
      <c r="AJ23" s="662"/>
      <c r="AK23" s="662"/>
      <c r="AL23" s="638">
        <v>72.900000000000006</v>
      </c>
      <c r="AM23" s="639"/>
      <c r="AN23" s="639"/>
      <c r="AO23" s="663"/>
      <c r="AP23" s="632" t="s">
        <v>286</v>
      </c>
      <c r="AQ23" s="708"/>
      <c r="AR23" s="708"/>
      <c r="AS23" s="708"/>
      <c r="AT23" s="708"/>
      <c r="AU23" s="708"/>
      <c r="AV23" s="708"/>
      <c r="AW23" s="708"/>
      <c r="AX23" s="708"/>
      <c r="AY23" s="708"/>
      <c r="AZ23" s="708"/>
      <c r="BA23" s="708"/>
      <c r="BB23" s="708"/>
      <c r="BC23" s="708"/>
      <c r="BD23" s="708"/>
      <c r="BE23" s="708"/>
      <c r="BF23" s="709"/>
      <c r="BG23" s="635" t="s">
        <v>130</v>
      </c>
      <c r="BH23" s="636"/>
      <c r="BI23" s="636"/>
      <c r="BJ23" s="636"/>
      <c r="BK23" s="636"/>
      <c r="BL23" s="636"/>
      <c r="BM23" s="636"/>
      <c r="BN23" s="637"/>
      <c r="BO23" s="661" t="s">
        <v>130</v>
      </c>
      <c r="BP23" s="661"/>
      <c r="BQ23" s="661"/>
      <c r="BR23" s="661"/>
      <c r="BS23" s="662" t="s">
        <v>130</v>
      </c>
      <c r="BT23" s="662"/>
      <c r="BU23" s="662"/>
      <c r="BV23" s="662"/>
      <c r="BW23" s="662"/>
      <c r="BX23" s="662"/>
      <c r="BY23" s="662"/>
      <c r="BZ23" s="662"/>
      <c r="CA23" s="662"/>
      <c r="CB23" s="707"/>
      <c r="CD23" s="688" t="s">
        <v>226</v>
      </c>
      <c r="CE23" s="689"/>
      <c r="CF23" s="689"/>
      <c r="CG23" s="689"/>
      <c r="CH23" s="689"/>
      <c r="CI23" s="689"/>
      <c r="CJ23" s="689"/>
      <c r="CK23" s="689"/>
      <c r="CL23" s="689"/>
      <c r="CM23" s="689"/>
      <c r="CN23" s="689"/>
      <c r="CO23" s="689"/>
      <c r="CP23" s="689"/>
      <c r="CQ23" s="690"/>
      <c r="CR23" s="688" t="s">
        <v>287</v>
      </c>
      <c r="CS23" s="689"/>
      <c r="CT23" s="689"/>
      <c r="CU23" s="689"/>
      <c r="CV23" s="689"/>
      <c r="CW23" s="689"/>
      <c r="CX23" s="689"/>
      <c r="CY23" s="690"/>
      <c r="CZ23" s="688" t="s">
        <v>288</v>
      </c>
      <c r="DA23" s="689"/>
      <c r="DB23" s="689"/>
      <c r="DC23" s="690"/>
      <c r="DD23" s="688" t="s">
        <v>289</v>
      </c>
      <c r="DE23" s="689"/>
      <c r="DF23" s="689"/>
      <c r="DG23" s="689"/>
      <c r="DH23" s="689"/>
      <c r="DI23" s="689"/>
      <c r="DJ23" s="689"/>
      <c r="DK23" s="690"/>
      <c r="DL23" s="720" t="s">
        <v>290</v>
      </c>
      <c r="DM23" s="721"/>
      <c r="DN23" s="721"/>
      <c r="DO23" s="721"/>
      <c r="DP23" s="721"/>
      <c r="DQ23" s="721"/>
      <c r="DR23" s="721"/>
      <c r="DS23" s="721"/>
      <c r="DT23" s="721"/>
      <c r="DU23" s="721"/>
      <c r="DV23" s="722"/>
      <c r="DW23" s="688" t="s">
        <v>291</v>
      </c>
      <c r="DX23" s="689"/>
      <c r="DY23" s="689"/>
      <c r="DZ23" s="689"/>
      <c r="EA23" s="689"/>
      <c r="EB23" s="689"/>
      <c r="EC23" s="690"/>
    </row>
    <row r="24" spans="2:133" ht="11.25" customHeight="1" x14ac:dyDescent="0.15">
      <c r="B24" s="632" t="s">
        <v>292</v>
      </c>
      <c r="C24" s="633"/>
      <c r="D24" s="633"/>
      <c r="E24" s="633"/>
      <c r="F24" s="633"/>
      <c r="G24" s="633"/>
      <c r="H24" s="633"/>
      <c r="I24" s="633"/>
      <c r="J24" s="633"/>
      <c r="K24" s="633"/>
      <c r="L24" s="633"/>
      <c r="M24" s="633"/>
      <c r="N24" s="633"/>
      <c r="O24" s="633"/>
      <c r="P24" s="633"/>
      <c r="Q24" s="634"/>
      <c r="R24" s="635">
        <v>1359982</v>
      </c>
      <c r="S24" s="636"/>
      <c r="T24" s="636"/>
      <c r="U24" s="636"/>
      <c r="V24" s="636"/>
      <c r="W24" s="636"/>
      <c r="X24" s="636"/>
      <c r="Y24" s="637"/>
      <c r="Z24" s="661">
        <v>37.4</v>
      </c>
      <c r="AA24" s="661"/>
      <c r="AB24" s="661"/>
      <c r="AC24" s="661"/>
      <c r="AD24" s="662">
        <v>1359982</v>
      </c>
      <c r="AE24" s="662"/>
      <c r="AF24" s="662"/>
      <c r="AG24" s="662"/>
      <c r="AH24" s="662"/>
      <c r="AI24" s="662"/>
      <c r="AJ24" s="662"/>
      <c r="AK24" s="662"/>
      <c r="AL24" s="638">
        <v>72.900000000000006</v>
      </c>
      <c r="AM24" s="639"/>
      <c r="AN24" s="639"/>
      <c r="AO24" s="663"/>
      <c r="AP24" s="632" t="s">
        <v>293</v>
      </c>
      <c r="AQ24" s="708"/>
      <c r="AR24" s="708"/>
      <c r="AS24" s="708"/>
      <c r="AT24" s="708"/>
      <c r="AU24" s="708"/>
      <c r="AV24" s="708"/>
      <c r="AW24" s="708"/>
      <c r="AX24" s="708"/>
      <c r="AY24" s="708"/>
      <c r="AZ24" s="708"/>
      <c r="BA24" s="708"/>
      <c r="BB24" s="708"/>
      <c r="BC24" s="708"/>
      <c r="BD24" s="708"/>
      <c r="BE24" s="708"/>
      <c r="BF24" s="709"/>
      <c r="BG24" s="635" t="s">
        <v>130</v>
      </c>
      <c r="BH24" s="636"/>
      <c r="BI24" s="636"/>
      <c r="BJ24" s="636"/>
      <c r="BK24" s="636"/>
      <c r="BL24" s="636"/>
      <c r="BM24" s="636"/>
      <c r="BN24" s="637"/>
      <c r="BO24" s="661" t="s">
        <v>130</v>
      </c>
      <c r="BP24" s="661"/>
      <c r="BQ24" s="661"/>
      <c r="BR24" s="661"/>
      <c r="BS24" s="662" t="s">
        <v>130</v>
      </c>
      <c r="BT24" s="662"/>
      <c r="BU24" s="662"/>
      <c r="BV24" s="662"/>
      <c r="BW24" s="662"/>
      <c r="BX24" s="662"/>
      <c r="BY24" s="662"/>
      <c r="BZ24" s="662"/>
      <c r="CA24" s="662"/>
      <c r="CB24" s="707"/>
      <c r="CD24" s="685" t="s">
        <v>294</v>
      </c>
      <c r="CE24" s="686"/>
      <c r="CF24" s="686"/>
      <c r="CG24" s="686"/>
      <c r="CH24" s="686"/>
      <c r="CI24" s="686"/>
      <c r="CJ24" s="686"/>
      <c r="CK24" s="686"/>
      <c r="CL24" s="686"/>
      <c r="CM24" s="686"/>
      <c r="CN24" s="686"/>
      <c r="CO24" s="686"/>
      <c r="CP24" s="686"/>
      <c r="CQ24" s="687"/>
      <c r="CR24" s="682">
        <v>854963</v>
      </c>
      <c r="CS24" s="683"/>
      <c r="CT24" s="683"/>
      <c r="CU24" s="683"/>
      <c r="CV24" s="683"/>
      <c r="CW24" s="683"/>
      <c r="CX24" s="683"/>
      <c r="CY24" s="711"/>
      <c r="CZ24" s="712">
        <v>27.4</v>
      </c>
      <c r="DA24" s="697"/>
      <c r="DB24" s="697"/>
      <c r="DC24" s="714"/>
      <c r="DD24" s="710">
        <v>705452</v>
      </c>
      <c r="DE24" s="683"/>
      <c r="DF24" s="683"/>
      <c r="DG24" s="683"/>
      <c r="DH24" s="683"/>
      <c r="DI24" s="683"/>
      <c r="DJ24" s="683"/>
      <c r="DK24" s="711"/>
      <c r="DL24" s="710">
        <v>551581</v>
      </c>
      <c r="DM24" s="683"/>
      <c r="DN24" s="683"/>
      <c r="DO24" s="683"/>
      <c r="DP24" s="683"/>
      <c r="DQ24" s="683"/>
      <c r="DR24" s="683"/>
      <c r="DS24" s="683"/>
      <c r="DT24" s="683"/>
      <c r="DU24" s="683"/>
      <c r="DV24" s="711"/>
      <c r="DW24" s="712">
        <v>28.8</v>
      </c>
      <c r="DX24" s="697"/>
      <c r="DY24" s="697"/>
      <c r="DZ24" s="697"/>
      <c r="EA24" s="697"/>
      <c r="EB24" s="697"/>
      <c r="EC24" s="713"/>
    </row>
    <row r="25" spans="2:133" ht="11.25" customHeight="1" x14ac:dyDescent="0.15">
      <c r="B25" s="632" t="s">
        <v>295</v>
      </c>
      <c r="C25" s="633"/>
      <c r="D25" s="633"/>
      <c r="E25" s="633"/>
      <c r="F25" s="633"/>
      <c r="G25" s="633"/>
      <c r="H25" s="633"/>
      <c r="I25" s="633"/>
      <c r="J25" s="633"/>
      <c r="K25" s="633"/>
      <c r="L25" s="633"/>
      <c r="M25" s="633"/>
      <c r="N25" s="633"/>
      <c r="O25" s="633"/>
      <c r="P25" s="633"/>
      <c r="Q25" s="634"/>
      <c r="R25" s="635">
        <v>90607</v>
      </c>
      <c r="S25" s="636"/>
      <c r="T25" s="636"/>
      <c r="U25" s="636"/>
      <c r="V25" s="636"/>
      <c r="W25" s="636"/>
      <c r="X25" s="636"/>
      <c r="Y25" s="637"/>
      <c r="Z25" s="661">
        <v>2.5</v>
      </c>
      <c r="AA25" s="661"/>
      <c r="AB25" s="661"/>
      <c r="AC25" s="661"/>
      <c r="AD25" s="662" t="s">
        <v>130</v>
      </c>
      <c r="AE25" s="662"/>
      <c r="AF25" s="662"/>
      <c r="AG25" s="662"/>
      <c r="AH25" s="662"/>
      <c r="AI25" s="662"/>
      <c r="AJ25" s="662"/>
      <c r="AK25" s="662"/>
      <c r="AL25" s="638" t="s">
        <v>130</v>
      </c>
      <c r="AM25" s="639"/>
      <c r="AN25" s="639"/>
      <c r="AO25" s="663"/>
      <c r="AP25" s="632" t="s">
        <v>296</v>
      </c>
      <c r="AQ25" s="708"/>
      <c r="AR25" s="708"/>
      <c r="AS25" s="708"/>
      <c r="AT25" s="708"/>
      <c r="AU25" s="708"/>
      <c r="AV25" s="708"/>
      <c r="AW25" s="708"/>
      <c r="AX25" s="708"/>
      <c r="AY25" s="708"/>
      <c r="AZ25" s="708"/>
      <c r="BA25" s="708"/>
      <c r="BB25" s="708"/>
      <c r="BC25" s="708"/>
      <c r="BD25" s="708"/>
      <c r="BE25" s="708"/>
      <c r="BF25" s="709"/>
      <c r="BG25" s="635" t="s">
        <v>130</v>
      </c>
      <c r="BH25" s="636"/>
      <c r="BI25" s="636"/>
      <c r="BJ25" s="636"/>
      <c r="BK25" s="636"/>
      <c r="BL25" s="636"/>
      <c r="BM25" s="636"/>
      <c r="BN25" s="637"/>
      <c r="BO25" s="661" t="s">
        <v>130</v>
      </c>
      <c r="BP25" s="661"/>
      <c r="BQ25" s="661"/>
      <c r="BR25" s="661"/>
      <c r="BS25" s="662" t="s">
        <v>130</v>
      </c>
      <c r="BT25" s="662"/>
      <c r="BU25" s="662"/>
      <c r="BV25" s="662"/>
      <c r="BW25" s="662"/>
      <c r="BX25" s="662"/>
      <c r="BY25" s="662"/>
      <c r="BZ25" s="662"/>
      <c r="CA25" s="662"/>
      <c r="CB25" s="707"/>
      <c r="CD25" s="632" t="s">
        <v>297</v>
      </c>
      <c r="CE25" s="633"/>
      <c r="CF25" s="633"/>
      <c r="CG25" s="633"/>
      <c r="CH25" s="633"/>
      <c r="CI25" s="633"/>
      <c r="CJ25" s="633"/>
      <c r="CK25" s="633"/>
      <c r="CL25" s="633"/>
      <c r="CM25" s="633"/>
      <c r="CN25" s="633"/>
      <c r="CO25" s="633"/>
      <c r="CP25" s="633"/>
      <c r="CQ25" s="634"/>
      <c r="CR25" s="635">
        <v>415474</v>
      </c>
      <c r="CS25" s="645"/>
      <c r="CT25" s="645"/>
      <c r="CU25" s="645"/>
      <c r="CV25" s="645"/>
      <c r="CW25" s="645"/>
      <c r="CX25" s="645"/>
      <c r="CY25" s="646"/>
      <c r="CZ25" s="638">
        <v>13.3</v>
      </c>
      <c r="DA25" s="647"/>
      <c r="DB25" s="647"/>
      <c r="DC25" s="648"/>
      <c r="DD25" s="641">
        <v>385802</v>
      </c>
      <c r="DE25" s="645"/>
      <c r="DF25" s="645"/>
      <c r="DG25" s="645"/>
      <c r="DH25" s="645"/>
      <c r="DI25" s="645"/>
      <c r="DJ25" s="645"/>
      <c r="DK25" s="646"/>
      <c r="DL25" s="641">
        <v>383420</v>
      </c>
      <c r="DM25" s="645"/>
      <c r="DN25" s="645"/>
      <c r="DO25" s="645"/>
      <c r="DP25" s="645"/>
      <c r="DQ25" s="645"/>
      <c r="DR25" s="645"/>
      <c r="DS25" s="645"/>
      <c r="DT25" s="645"/>
      <c r="DU25" s="645"/>
      <c r="DV25" s="646"/>
      <c r="DW25" s="638">
        <v>20</v>
      </c>
      <c r="DX25" s="647"/>
      <c r="DY25" s="647"/>
      <c r="DZ25" s="647"/>
      <c r="EA25" s="647"/>
      <c r="EB25" s="647"/>
      <c r="EC25" s="666"/>
    </row>
    <row r="26" spans="2:133" ht="11.25" customHeight="1" x14ac:dyDescent="0.15">
      <c r="B26" s="632" t="s">
        <v>298</v>
      </c>
      <c r="C26" s="633"/>
      <c r="D26" s="633"/>
      <c r="E26" s="633"/>
      <c r="F26" s="633"/>
      <c r="G26" s="633"/>
      <c r="H26" s="633"/>
      <c r="I26" s="633"/>
      <c r="J26" s="633"/>
      <c r="K26" s="633"/>
      <c r="L26" s="633"/>
      <c r="M26" s="633"/>
      <c r="N26" s="633"/>
      <c r="O26" s="633"/>
      <c r="P26" s="633"/>
      <c r="Q26" s="634"/>
      <c r="R26" s="635">
        <v>6</v>
      </c>
      <c r="S26" s="636"/>
      <c r="T26" s="636"/>
      <c r="U26" s="636"/>
      <c r="V26" s="636"/>
      <c r="W26" s="636"/>
      <c r="X26" s="636"/>
      <c r="Y26" s="637"/>
      <c r="Z26" s="661">
        <v>0</v>
      </c>
      <c r="AA26" s="661"/>
      <c r="AB26" s="661"/>
      <c r="AC26" s="661"/>
      <c r="AD26" s="662" t="s">
        <v>130</v>
      </c>
      <c r="AE26" s="662"/>
      <c r="AF26" s="662"/>
      <c r="AG26" s="662"/>
      <c r="AH26" s="662"/>
      <c r="AI26" s="662"/>
      <c r="AJ26" s="662"/>
      <c r="AK26" s="662"/>
      <c r="AL26" s="638" t="s">
        <v>130</v>
      </c>
      <c r="AM26" s="639"/>
      <c r="AN26" s="639"/>
      <c r="AO26" s="663"/>
      <c r="AP26" s="632" t="s">
        <v>299</v>
      </c>
      <c r="AQ26" s="708"/>
      <c r="AR26" s="708"/>
      <c r="AS26" s="708"/>
      <c r="AT26" s="708"/>
      <c r="AU26" s="708"/>
      <c r="AV26" s="708"/>
      <c r="AW26" s="708"/>
      <c r="AX26" s="708"/>
      <c r="AY26" s="708"/>
      <c r="AZ26" s="708"/>
      <c r="BA26" s="708"/>
      <c r="BB26" s="708"/>
      <c r="BC26" s="708"/>
      <c r="BD26" s="708"/>
      <c r="BE26" s="708"/>
      <c r="BF26" s="709"/>
      <c r="BG26" s="635" t="s">
        <v>130</v>
      </c>
      <c r="BH26" s="636"/>
      <c r="BI26" s="636"/>
      <c r="BJ26" s="636"/>
      <c r="BK26" s="636"/>
      <c r="BL26" s="636"/>
      <c r="BM26" s="636"/>
      <c r="BN26" s="637"/>
      <c r="BO26" s="661" t="s">
        <v>130</v>
      </c>
      <c r="BP26" s="661"/>
      <c r="BQ26" s="661"/>
      <c r="BR26" s="661"/>
      <c r="BS26" s="662" t="s">
        <v>130</v>
      </c>
      <c r="BT26" s="662"/>
      <c r="BU26" s="662"/>
      <c r="BV26" s="662"/>
      <c r="BW26" s="662"/>
      <c r="BX26" s="662"/>
      <c r="BY26" s="662"/>
      <c r="BZ26" s="662"/>
      <c r="CA26" s="662"/>
      <c r="CB26" s="707"/>
      <c r="CD26" s="632" t="s">
        <v>300</v>
      </c>
      <c r="CE26" s="633"/>
      <c r="CF26" s="633"/>
      <c r="CG26" s="633"/>
      <c r="CH26" s="633"/>
      <c r="CI26" s="633"/>
      <c r="CJ26" s="633"/>
      <c r="CK26" s="633"/>
      <c r="CL26" s="633"/>
      <c r="CM26" s="633"/>
      <c r="CN26" s="633"/>
      <c r="CO26" s="633"/>
      <c r="CP26" s="633"/>
      <c r="CQ26" s="634"/>
      <c r="CR26" s="635">
        <v>187100</v>
      </c>
      <c r="CS26" s="636"/>
      <c r="CT26" s="636"/>
      <c r="CU26" s="636"/>
      <c r="CV26" s="636"/>
      <c r="CW26" s="636"/>
      <c r="CX26" s="636"/>
      <c r="CY26" s="637"/>
      <c r="CZ26" s="638">
        <v>6</v>
      </c>
      <c r="DA26" s="647"/>
      <c r="DB26" s="647"/>
      <c r="DC26" s="648"/>
      <c r="DD26" s="641">
        <v>160493</v>
      </c>
      <c r="DE26" s="636"/>
      <c r="DF26" s="636"/>
      <c r="DG26" s="636"/>
      <c r="DH26" s="636"/>
      <c r="DI26" s="636"/>
      <c r="DJ26" s="636"/>
      <c r="DK26" s="637"/>
      <c r="DL26" s="641" t="s">
        <v>130</v>
      </c>
      <c r="DM26" s="636"/>
      <c r="DN26" s="636"/>
      <c r="DO26" s="636"/>
      <c r="DP26" s="636"/>
      <c r="DQ26" s="636"/>
      <c r="DR26" s="636"/>
      <c r="DS26" s="636"/>
      <c r="DT26" s="636"/>
      <c r="DU26" s="636"/>
      <c r="DV26" s="637"/>
      <c r="DW26" s="638" t="s">
        <v>130</v>
      </c>
      <c r="DX26" s="647"/>
      <c r="DY26" s="647"/>
      <c r="DZ26" s="647"/>
      <c r="EA26" s="647"/>
      <c r="EB26" s="647"/>
      <c r="EC26" s="666"/>
    </row>
    <row r="27" spans="2:133" ht="11.25" customHeight="1" x14ac:dyDescent="0.15">
      <c r="B27" s="632" t="s">
        <v>301</v>
      </c>
      <c r="C27" s="633"/>
      <c r="D27" s="633"/>
      <c r="E27" s="633"/>
      <c r="F27" s="633"/>
      <c r="G27" s="633"/>
      <c r="H27" s="633"/>
      <c r="I27" s="633"/>
      <c r="J27" s="633"/>
      <c r="K27" s="633"/>
      <c r="L27" s="633"/>
      <c r="M27" s="633"/>
      <c r="N27" s="633"/>
      <c r="O27" s="633"/>
      <c r="P27" s="633"/>
      <c r="Q27" s="634"/>
      <c r="R27" s="635">
        <v>1949603</v>
      </c>
      <c r="S27" s="636"/>
      <c r="T27" s="636"/>
      <c r="U27" s="636"/>
      <c r="V27" s="636"/>
      <c r="W27" s="636"/>
      <c r="X27" s="636"/>
      <c r="Y27" s="637"/>
      <c r="Z27" s="661">
        <v>53.6</v>
      </c>
      <c r="AA27" s="661"/>
      <c r="AB27" s="661"/>
      <c r="AC27" s="661"/>
      <c r="AD27" s="662">
        <v>1857738</v>
      </c>
      <c r="AE27" s="662"/>
      <c r="AF27" s="662"/>
      <c r="AG27" s="662"/>
      <c r="AH27" s="662"/>
      <c r="AI27" s="662"/>
      <c r="AJ27" s="662"/>
      <c r="AK27" s="662"/>
      <c r="AL27" s="638">
        <v>99.599998474121094</v>
      </c>
      <c r="AM27" s="639"/>
      <c r="AN27" s="639"/>
      <c r="AO27" s="663"/>
      <c r="AP27" s="632" t="s">
        <v>302</v>
      </c>
      <c r="AQ27" s="633"/>
      <c r="AR27" s="633"/>
      <c r="AS27" s="633"/>
      <c r="AT27" s="633"/>
      <c r="AU27" s="633"/>
      <c r="AV27" s="633"/>
      <c r="AW27" s="633"/>
      <c r="AX27" s="633"/>
      <c r="AY27" s="633"/>
      <c r="AZ27" s="633"/>
      <c r="BA27" s="633"/>
      <c r="BB27" s="633"/>
      <c r="BC27" s="633"/>
      <c r="BD27" s="633"/>
      <c r="BE27" s="633"/>
      <c r="BF27" s="634"/>
      <c r="BG27" s="635">
        <v>328538</v>
      </c>
      <c r="BH27" s="636"/>
      <c r="BI27" s="636"/>
      <c r="BJ27" s="636"/>
      <c r="BK27" s="636"/>
      <c r="BL27" s="636"/>
      <c r="BM27" s="636"/>
      <c r="BN27" s="637"/>
      <c r="BO27" s="661">
        <v>100</v>
      </c>
      <c r="BP27" s="661"/>
      <c r="BQ27" s="661"/>
      <c r="BR27" s="661"/>
      <c r="BS27" s="662" t="s">
        <v>130</v>
      </c>
      <c r="BT27" s="662"/>
      <c r="BU27" s="662"/>
      <c r="BV27" s="662"/>
      <c r="BW27" s="662"/>
      <c r="BX27" s="662"/>
      <c r="BY27" s="662"/>
      <c r="BZ27" s="662"/>
      <c r="CA27" s="662"/>
      <c r="CB27" s="707"/>
      <c r="CD27" s="632" t="s">
        <v>303</v>
      </c>
      <c r="CE27" s="633"/>
      <c r="CF27" s="633"/>
      <c r="CG27" s="633"/>
      <c r="CH27" s="633"/>
      <c r="CI27" s="633"/>
      <c r="CJ27" s="633"/>
      <c r="CK27" s="633"/>
      <c r="CL27" s="633"/>
      <c r="CM27" s="633"/>
      <c r="CN27" s="633"/>
      <c r="CO27" s="633"/>
      <c r="CP27" s="633"/>
      <c r="CQ27" s="634"/>
      <c r="CR27" s="635">
        <v>222835</v>
      </c>
      <c r="CS27" s="645"/>
      <c r="CT27" s="645"/>
      <c r="CU27" s="645"/>
      <c r="CV27" s="645"/>
      <c r="CW27" s="645"/>
      <c r="CX27" s="645"/>
      <c r="CY27" s="646"/>
      <c r="CZ27" s="638">
        <v>7.1</v>
      </c>
      <c r="DA27" s="647"/>
      <c r="DB27" s="647"/>
      <c r="DC27" s="648"/>
      <c r="DD27" s="641">
        <v>105395</v>
      </c>
      <c r="DE27" s="645"/>
      <c r="DF27" s="645"/>
      <c r="DG27" s="645"/>
      <c r="DH27" s="645"/>
      <c r="DI27" s="645"/>
      <c r="DJ27" s="645"/>
      <c r="DK27" s="646"/>
      <c r="DL27" s="641">
        <v>104506</v>
      </c>
      <c r="DM27" s="645"/>
      <c r="DN27" s="645"/>
      <c r="DO27" s="645"/>
      <c r="DP27" s="645"/>
      <c r="DQ27" s="645"/>
      <c r="DR27" s="645"/>
      <c r="DS27" s="645"/>
      <c r="DT27" s="645"/>
      <c r="DU27" s="645"/>
      <c r="DV27" s="646"/>
      <c r="DW27" s="638">
        <v>5.5</v>
      </c>
      <c r="DX27" s="647"/>
      <c r="DY27" s="647"/>
      <c r="DZ27" s="647"/>
      <c r="EA27" s="647"/>
      <c r="EB27" s="647"/>
      <c r="EC27" s="666"/>
    </row>
    <row r="28" spans="2:133" ht="11.25" customHeight="1" x14ac:dyDescent="0.15">
      <c r="B28" s="632" t="s">
        <v>304</v>
      </c>
      <c r="C28" s="633"/>
      <c r="D28" s="633"/>
      <c r="E28" s="633"/>
      <c r="F28" s="633"/>
      <c r="G28" s="633"/>
      <c r="H28" s="633"/>
      <c r="I28" s="633"/>
      <c r="J28" s="633"/>
      <c r="K28" s="633"/>
      <c r="L28" s="633"/>
      <c r="M28" s="633"/>
      <c r="N28" s="633"/>
      <c r="O28" s="633"/>
      <c r="P28" s="633"/>
      <c r="Q28" s="634"/>
      <c r="R28" s="635">
        <v>639</v>
      </c>
      <c r="S28" s="636"/>
      <c r="T28" s="636"/>
      <c r="U28" s="636"/>
      <c r="V28" s="636"/>
      <c r="W28" s="636"/>
      <c r="X28" s="636"/>
      <c r="Y28" s="637"/>
      <c r="Z28" s="661">
        <v>0</v>
      </c>
      <c r="AA28" s="661"/>
      <c r="AB28" s="661"/>
      <c r="AC28" s="661"/>
      <c r="AD28" s="662">
        <v>639</v>
      </c>
      <c r="AE28" s="662"/>
      <c r="AF28" s="662"/>
      <c r="AG28" s="662"/>
      <c r="AH28" s="662"/>
      <c r="AI28" s="662"/>
      <c r="AJ28" s="662"/>
      <c r="AK28" s="662"/>
      <c r="AL28" s="638">
        <v>0</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305</v>
      </c>
      <c r="CE28" s="633"/>
      <c r="CF28" s="633"/>
      <c r="CG28" s="633"/>
      <c r="CH28" s="633"/>
      <c r="CI28" s="633"/>
      <c r="CJ28" s="633"/>
      <c r="CK28" s="633"/>
      <c r="CL28" s="633"/>
      <c r="CM28" s="633"/>
      <c r="CN28" s="633"/>
      <c r="CO28" s="633"/>
      <c r="CP28" s="633"/>
      <c r="CQ28" s="634"/>
      <c r="CR28" s="635">
        <v>216654</v>
      </c>
      <c r="CS28" s="636"/>
      <c r="CT28" s="636"/>
      <c r="CU28" s="636"/>
      <c r="CV28" s="636"/>
      <c r="CW28" s="636"/>
      <c r="CX28" s="636"/>
      <c r="CY28" s="637"/>
      <c r="CZ28" s="638">
        <v>7</v>
      </c>
      <c r="DA28" s="647"/>
      <c r="DB28" s="647"/>
      <c r="DC28" s="648"/>
      <c r="DD28" s="641">
        <v>214255</v>
      </c>
      <c r="DE28" s="636"/>
      <c r="DF28" s="636"/>
      <c r="DG28" s="636"/>
      <c r="DH28" s="636"/>
      <c r="DI28" s="636"/>
      <c r="DJ28" s="636"/>
      <c r="DK28" s="637"/>
      <c r="DL28" s="641">
        <v>63655</v>
      </c>
      <c r="DM28" s="636"/>
      <c r="DN28" s="636"/>
      <c r="DO28" s="636"/>
      <c r="DP28" s="636"/>
      <c r="DQ28" s="636"/>
      <c r="DR28" s="636"/>
      <c r="DS28" s="636"/>
      <c r="DT28" s="636"/>
      <c r="DU28" s="636"/>
      <c r="DV28" s="637"/>
      <c r="DW28" s="638">
        <v>3.3</v>
      </c>
      <c r="DX28" s="647"/>
      <c r="DY28" s="647"/>
      <c r="DZ28" s="647"/>
      <c r="EA28" s="647"/>
      <c r="EB28" s="647"/>
      <c r="EC28" s="666"/>
    </row>
    <row r="29" spans="2:133" ht="11.25" customHeight="1" x14ac:dyDescent="0.15">
      <c r="B29" s="632" t="s">
        <v>306</v>
      </c>
      <c r="C29" s="633"/>
      <c r="D29" s="633"/>
      <c r="E29" s="633"/>
      <c r="F29" s="633"/>
      <c r="G29" s="633"/>
      <c r="H29" s="633"/>
      <c r="I29" s="633"/>
      <c r="J29" s="633"/>
      <c r="K29" s="633"/>
      <c r="L29" s="633"/>
      <c r="M29" s="633"/>
      <c r="N29" s="633"/>
      <c r="O29" s="633"/>
      <c r="P29" s="633"/>
      <c r="Q29" s="634"/>
      <c r="R29" s="635">
        <v>45637</v>
      </c>
      <c r="S29" s="636"/>
      <c r="T29" s="636"/>
      <c r="U29" s="636"/>
      <c r="V29" s="636"/>
      <c r="W29" s="636"/>
      <c r="X29" s="636"/>
      <c r="Y29" s="637"/>
      <c r="Z29" s="661">
        <v>1.3</v>
      </c>
      <c r="AA29" s="661"/>
      <c r="AB29" s="661"/>
      <c r="AC29" s="661"/>
      <c r="AD29" s="662" t="s">
        <v>130</v>
      </c>
      <c r="AE29" s="662"/>
      <c r="AF29" s="662"/>
      <c r="AG29" s="662"/>
      <c r="AH29" s="662"/>
      <c r="AI29" s="662"/>
      <c r="AJ29" s="662"/>
      <c r="AK29" s="662"/>
      <c r="AL29" s="638" t="s">
        <v>130</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307</v>
      </c>
      <c r="CE29" s="656"/>
      <c r="CF29" s="632" t="s">
        <v>70</v>
      </c>
      <c r="CG29" s="633"/>
      <c r="CH29" s="633"/>
      <c r="CI29" s="633"/>
      <c r="CJ29" s="633"/>
      <c r="CK29" s="633"/>
      <c r="CL29" s="633"/>
      <c r="CM29" s="633"/>
      <c r="CN29" s="633"/>
      <c r="CO29" s="633"/>
      <c r="CP29" s="633"/>
      <c r="CQ29" s="634"/>
      <c r="CR29" s="635">
        <v>216654</v>
      </c>
      <c r="CS29" s="645"/>
      <c r="CT29" s="645"/>
      <c r="CU29" s="645"/>
      <c r="CV29" s="645"/>
      <c r="CW29" s="645"/>
      <c r="CX29" s="645"/>
      <c r="CY29" s="646"/>
      <c r="CZ29" s="638">
        <v>7</v>
      </c>
      <c r="DA29" s="647"/>
      <c r="DB29" s="647"/>
      <c r="DC29" s="648"/>
      <c r="DD29" s="641">
        <v>214255</v>
      </c>
      <c r="DE29" s="645"/>
      <c r="DF29" s="645"/>
      <c r="DG29" s="645"/>
      <c r="DH29" s="645"/>
      <c r="DI29" s="645"/>
      <c r="DJ29" s="645"/>
      <c r="DK29" s="646"/>
      <c r="DL29" s="641">
        <v>63655</v>
      </c>
      <c r="DM29" s="645"/>
      <c r="DN29" s="645"/>
      <c r="DO29" s="645"/>
      <c r="DP29" s="645"/>
      <c r="DQ29" s="645"/>
      <c r="DR29" s="645"/>
      <c r="DS29" s="645"/>
      <c r="DT29" s="645"/>
      <c r="DU29" s="645"/>
      <c r="DV29" s="646"/>
      <c r="DW29" s="638">
        <v>3.3</v>
      </c>
      <c r="DX29" s="647"/>
      <c r="DY29" s="647"/>
      <c r="DZ29" s="647"/>
      <c r="EA29" s="647"/>
      <c r="EB29" s="647"/>
      <c r="EC29" s="666"/>
    </row>
    <row r="30" spans="2:133" ht="11.25" customHeight="1" x14ac:dyDescent="0.15">
      <c r="B30" s="632" t="s">
        <v>308</v>
      </c>
      <c r="C30" s="633"/>
      <c r="D30" s="633"/>
      <c r="E30" s="633"/>
      <c r="F30" s="633"/>
      <c r="G30" s="633"/>
      <c r="H30" s="633"/>
      <c r="I30" s="633"/>
      <c r="J30" s="633"/>
      <c r="K30" s="633"/>
      <c r="L30" s="633"/>
      <c r="M30" s="633"/>
      <c r="N30" s="633"/>
      <c r="O30" s="633"/>
      <c r="P30" s="633"/>
      <c r="Q30" s="634"/>
      <c r="R30" s="635">
        <v>108816</v>
      </c>
      <c r="S30" s="636"/>
      <c r="T30" s="636"/>
      <c r="U30" s="636"/>
      <c r="V30" s="636"/>
      <c r="W30" s="636"/>
      <c r="X30" s="636"/>
      <c r="Y30" s="637"/>
      <c r="Z30" s="661">
        <v>3</v>
      </c>
      <c r="AA30" s="661"/>
      <c r="AB30" s="661"/>
      <c r="AC30" s="661"/>
      <c r="AD30" s="662">
        <v>264</v>
      </c>
      <c r="AE30" s="662"/>
      <c r="AF30" s="662"/>
      <c r="AG30" s="662"/>
      <c r="AH30" s="662"/>
      <c r="AI30" s="662"/>
      <c r="AJ30" s="662"/>
      <c r="AK30" s="662"/>
      <c r="AL30" s="638">
        <v>0</v>
      </c>
      <c r="AM30" s="639"/>
      <c r="AN30" s="639"/>
      <c r="AO30" s="663"/>
      <c r="AP30" s="688" t="s">
        <v>226</v>
      </c>
      <c r="AQ30" s="689"/>
      <c r="AR30" s="689"/>
      <c r="AS30" s="689"/>
      <c r="AT30" s="689"/>
      <c r="AU30" s="689"/>
      <c r="AV30" s="689"/>
      <c r="AW30" s="689"/>
      <c r="AX30" s="689"/>
      <c r="AY30" s="689"/>
      <c r="AZ30" s="689"/>
      <c r="BA30" s="689"/>
      <c r="BB30" s="689"/>
      <c r="BC30" s="689"/>
      <c r="BD30" s="689"/>
      <c r="BE30" s="689"/>
      <c r="BF30" s="690"/>
      <c r="BG30" s="688" t="s">
        <v>309</v>
      </c>
      <c r="BH30" s="705"/>
      <c r="BI30" s="705"/>
      <c r="BJ30" s="705"/>
      <c r="BK30" s="705"/>
      <c r="BL30" s="705"/>
      <c r="BM30" s="705"/>
      <c r="BN30" s="705"/>
      <c r="BO30" s="705"/>
      <c r="BP30" s="705"/>
      <c r="BQ30" s="706"/>
      <c r="BR30" s="688" t="s">
        <v>310</v>
      </c>
      <c r="BS30" s="705"/>
      <c r="BT30" s="705"/>
      <c r="BU30" s="705"/>
      <c r="BV30" s="705"/>
      <c r="BW30" s="705"/>
      <c r="BX30" s="705"/>
      <c r="BY30" s="705"/>
      <c r="BZ30" s="705"/>
      <c r="CA30" s="705"/>
      <c r="CB30" s="706"/>
      <c r="CD30" s="657"/>
      <c r="CE30" s="658"/>
      <c r="CF30" s="632" t="s">
        <v>311</v>
      </c>
      <c r="CG30" s="633"/>
      <c r="CH30" s="633"/>
      <c r="CI30" s="633"/>
      <c r="CJ30" s="633"/>
      <c r="CK30" s="633"/>
      <c r="CL30" s="633"/>
      <c r="CM30" s="633"/>
      <c r="CN30" s="633"/>
      <c r="CO30" s="633"/>
      <c r="CP30" s="633"/>
      <c r="CQ30" s="634"/>
      <c r="CR30" s="635">
        <v>215283</v>
      </c>
      <c r="CS30" s="636"/>
      <c r="CT30" s="636"/>
      <c r="CU30" s="636"/>
      <c r="CV30" s="636"/>
      <c r="CW30" s="636"/>
      <c r="CX30" s="636"/>
      <c r="CY30" s="637"/>
      <c r="CZ30" s="638">
        <v>6.9</v>
      </c>
      <c r="DA30" s="647"/>
      <c r="DB30" s="647"/>
      <c r="DC30" s="648"/>
      <c r="DD30" s="641">
        <v>214255</v>
      </c>
      <c r="DE30" s="636"/>
      <c r="DF30" s="636"/>
      <c r="DG30" s="636"/>
      <c r="DH30" s="636"/>
      <c r="DI30" s="636"/>
      <c r="DJ30" s="636"/>
      <c r="DK30" s="637"/>
      <c r="DL30" s="641">
        <v>63655</v>
      </c>
      <c r="DM30" s="636"/>
      <c r="DN30" s="636"/>
      <c r="DO30" s="636"/>
      <c r="DP30" s="636"/>
      <c r="DQ30" s="636"/>
      <c r="DR30" s="636"/>
      <c r="DS30" s="636"/>
      <c r="DT30" s="636"/>
      <c r="DU30" s="636"/>
      <c r="DV30" s="637"/>
      <c r="DW30" s="638">
        <v>3.3</v>
      </c>
      <c r="DX30" s="647"/>
      <c r="DY30" s="647"/>
      <c r="DZ30" s="647"/>
      <c r="EA30" s="647"/>
      <c r="EB30" s="647"/>
      <c r="EC30" s="666"/>
    </row>
    <row r="31" spans="2:133" ht="11.25" customHeight="1" x14ac:dyDescent="0.15">
      <c r="B31" s="632" t="s">
        <v>312</v>
      </c>
      <c r="C31" s="633"/>
      <c r="D31" s="633"/>
      <c r="E31" s="633"/>
      <c r="F31" s="633"/>
      <c r="G31" s="633"/>
      <c r="H31" s="633"/>
      <c r="I31" s="633"/>
      <c r="J31" s="633"/>
      <c r="K31" s="633"/>
      <c r="L31" s="633"/>
      <c r="M31" s="633"/>
      <c r="N31" s="633"/>
      <c r="O31" s="633"/>
      <c r="P31" s="633"/>
      <c r="Q31" s="634"/>
      <c r="R31" s="635">
        <v>1912</v>
      </c>
      <c r="S31" s="636"/>
      <c r="T31" s="636"/>
      <c r="U31" s="636"/>
      <c r="V31" s="636"/>
      <c r="W31" s="636"/>
      <c r="X31" s="636"/>
      <c r="Y31" s="637"/>
      <c r="Z31" s="661">
        <v>0.1</v>
      </c>
      <c r="AA31" s="661"/>
      <c r="AB31" s="661"/>
      <c r="AC31" s="661"/>
      <c r="AD31" s="662" t="s">
        <v>130</v>
      </c>
      <c r="AE31" s="662"/>
      <c r="AF31" s="662"/>
      <c r="AG31" s="662"/>
      <c r="AH31" s="662"/>
      <c r="AI31" s="662"/>
      <c r="AJ31" s="662"/>
      <c r="AK31" s="662"/>
      <c r="AL31" s="638" t="s">
        <v>130</v>
      </c>
      <c r="AM31" s="639"/>
      <c r="AN31" s="639"/>
      <c r="AO31" s="663"/>
      <c r="AP31" s="699" t="s">
        <v>313</v>
      </c>
      <c r="AQ31" s="700"/>
      <c r="AR31" s="700"/>
      <c r="AS31" s="700"/>
      <c r="AT31" s="701" t="s">
        <v>314</v>
      </c>
      <c r="AU31" s="342"/>
      <c r="AV31" s="342"/>
      <c r="AW31" s="342"/>
      <c r="AX31" s="685" t="s">
        <v>192</v>
      </c>
      <c r="AY31" s="686"/>
      <c r="AZ31" s="686"/>
      <c r="BA31" s="686"/>
      <c r="BB31" s="686"/>
      <c r="BC31" s="686"/>
      <c r="BD31" s="686"/>
      <c r="BE31" s="686"/>
      <c r="BF31" s="687"/>
      <c r="BG31" s="695">
        <v>100</v>
      </c>
      <c r="BH31" s="696"/>
      <c r="BI31" s="696"/>
      <c r="BJ31" s="696"/>
      <c r="BK31" s="696"/>
      <c r="BL31" s="696"/>
      <c r="BM31" s="697">
        <v>100</v>
      </c>
      <c r="BN31" s="696"/>
      <c r="BO31" s="696"/>
      <c r="BP31" s="696"/>
      <c r="BQ31" s="698"/>
      <c r="BR31" s="695">
        <v>99</v>
      </c>
      <c r="BS31" s="696"/>
      <c r="BT31" s="696"/>
      <c r="BU31" s="696"/>
      <c r="BV31" s="696"/>
      <c r="BW31" s="696"/>
      <c r="BX31" s="697">
        <v>98.9</v>
      </c>
      <c r="BY31" s="696"/>
      <c r="BZ31" s="696"/>
      <c r="CA31" s="696"/>
      <c r="CB31" s="698"/>
      <c r="CD31" s="657"/>
      <c r="CE31" s="658"/>
      <c r="CF31" s="632" t="s">
        <v>315</v>
      </c>
      <c r="CG31" s="633"/>
      <c r="CH31" s="633"/>
      <c r="CI31" s="633"/>
      <c r="CJ31" s="633"/>
      <c r="CK31" s="633"/>
      <c r="CL31" s="633"/>
      <c r="CM31" s="633"/>
      <c r="CN31" s="633"/>
      <c r="CO31" s="633"/>
      <c r="CP31" s="633"/>
      <c r="CQ31" s="634"/>
      <c r="CR31" s="635">
        <v>1371</v>
      </c>
      <c r="CS31" s="645"/>
      <c r="CT31" s="645"/>
      <c r="CU31" s="645"/>
      <c r="CV31" s="645"/>
      <c r="CW31" s="645"/>
      <c r="CX31" s="645"/>
      <c r="CY31" s="646"/>
      <c r="CZ31" s="638">
        <v>0</v>
      </c>
      <c r="DA31" s="647"/>
      <c r="DB31" s="647"/>
      <c r="DC31" s="648"/>
      <c r="DD31" s="641" t="s">
        <v>130</v>
      </c>
      <c r="DE31" s="645"/>
      <c r="DF31" s="645"/>
      <c r="DG31" s="645"/>
      <c r="DH31" s="645"/>
      <c r="DI31" s="645"/>
      <c r="DJ31" s="645"/>
      <c r="DK31" s="646"/>
      <c r="DL31" s="641" t="s">
        <v>130</v>
      </c>
      <c r="DM31" s="645"/>
      <c r="DN31" s="645"/>
      <c r="DO31" s="645"/>
      <c r="DP31" s="645"/>
      <c r="DQ31" s="645"/>
      <c r="DR31" s="645"/>
      <c r="DS31" s="645"/>
      <c r="DT31" s="645"/>
      <c r="DU31" s="645"/>
      <c r="DV31" s="646"/>
      <c r="DW31" s="638" t="s">
        <v>130</v>
      </c>
      <c r="DX31" s="647"/>
      <c r="DY31" s="647"/>
      <c r="DZ31" s="647"/>
      <c r="EA31" s="647"/>
      <c r="EB31" s="647"/>
      <c r="EC31" s="666"/>
    </row>
    <row r="32" spans="2:133" ht="11.25" customHeight="1" x14ac:dyDescent="0.15">
      <c r="B32" s="632" t="s">
        <v>316</v>
      </c>
      <c r="C32" s="633"/>
      <c r="D32" s="633"/>
      <c r="E32" s="633"/>
      <c r="F32" s="633"/>
      <c r="G32" s="633"/>
      <c r="H32" s="633"/>
      <c r="I32" s="633"/>
      <c r="J32" s="633"/>
      <c r="K32" s="633"/>
      <c r="L32" s="633"/>
      <c r="M32" s="633"/>
      <c r="N32" s="633"/>
      <c r="O32" s="633"/>
      <c r="P32" s="633"/>
      <c r="Q32" s="634"/>
      <c r="R32" s="635">
        <v>427448</v>
      </c>
      <c r="S32" s="636"/>
      <c r="T32" s="636"/>
      <c r="U32" s="636"/>
      <c r="V32" s="636"/>
      <c r="W32" s="636"/>
      <c r="X32" s="636"/>
      <c r="Y32" s="637"/>
      <c r="Z32" s="661">
        <v>11.8</v>
      </c>
      <c r="AA32" s="661"/>
      <c r="AB32" s="661"/>
      <c r="AC32" s="661"/>
      <c r="AD32" s="662" t="s">
        <v>130</v>
      </c>
      <c r="AE32" s="662"/>
      <c r="AF32" s="662"/>
      <c r="AG32" s="662"/>
      <c r="AH32" s="662"/>
      <c r="AI32" s="662"/>
      <c r="AJ32" s="662"/>
      <c r="AK32" s="662"/>
      <c r="AL32" s="638" t="s">
        <v>130</v>
      </c>
      <c r="AM32" s="639"/>
      <c r="AN32" s="639"/>
      <c r="AO32" s="663"/>
      <c r="AP32" s="672"/>
      <c r="AQ32" s="673"/>
      <c r="AR32" s="673"/>
      <c r="AS32" s="673"/>
      <c r="AT32" s="702"/>
      <c r="AU32" s="203" t="s">
        <v>317</v>
      </c>
      <c r="AX32" s="632" t="s">
        <v>318</v>
      </c>
      <c r="AY32" s="633"/>
      <c r="AZ32" s="633"/>
      <c r="BA32" s="633"/>
      <c r="BB32" s="633"/>
      <c r="BC32" s="633"/>
      <c r="BD32" s="633"/>
      <c r="BE32" s="633"/>
      <c r="BF32" s="634"/>
      <c r="BG32" s="704">
        <v>100</v>
      </c>
      <c r="BH32" s="645"/>
      <c r="BI32" s="645"/>
      <c r="BJ32" s="645"/>
      <c r="BK32" s="645"/>
      <c r="BL32" s="645"/>
      <c r="BM32" s="639">
        <v>100</v>
      </c>
      <c r="BN32" s="645"/>
      <c r="BO32" s="645"/>
      <c r="BP32" s="645"/>
      <c r="BQ32" s="670"/>
      <c r="BR32" s="704">
        <v>100</v>
      </c>
      <c r="BS32" s="645"/>
      <c r="BT32" s="645"/>
      <c r="BU32" s="645"/>
      <c r="BV32" s="645"/>
      <c r="BW32" s="645"/>
      <c r="BX32" s="639">
        <v>100</v>
      </c>
      <c r="BY32" s="645"/>
      <c r="BZ32" s="645"/>
      <c r="CA32" s="645"/>
      <c r="CB32" s="670"/>
      <c r="CD32" s="659"/>
      <c r="CE32" s="660"/>
      <c r="CF32" s="632" t="s">
        <v>319</v>
      </c>
      <c r="CG32" s="633"/>
      <c r="CH32" s="633"/>
      <c r="CI32" s="633"/>
      <c r="CJ32" s="633"/>
      <c r="CK32" s="633"/>
      <c r="CL32" s="633"/>
      <c r="CM32" s="633"/>
      <c r="CN32" s="633"/>
      <c r="CO32" s="633"/>
      <c r="CP32" s="633"/>
      <c r="CQ32" s="634"/>
      <c r="CR32" s="635" t="s">
        <v>130</v>
      </c>
      <c r="CS32" s="636"/>
      <c r="CT32" s="636"/>
      <c r="CU32" s="636"/>
      <c r="CV32" s="636"/>
      <c r="CW32" s="636"/>
      <c r="CX32" s="636"/>
      <c r="CY32" s="637"/>
      <c r="CZ32" s="638" t="s">
        <v>130</v>
      </c>
      <c r="DA32" s="647"/>
      <c r="DB32" s="647"/>
      <c r="DC32" s="648"/>
      <c r="DD32" s="641" t="s">
        <v>130</v>
      </c>
      <c r="DE32" s="636"/>
      <c r="DF32" s="636"/>
      <c r="DG32" s="636"/>
      <c r="DH32" s="636"/>
      <c r="DI32" s="636"/>
      <c r="DJ32" s="636"/>
      <c r="DK32" s="637"/>
      <c r="DL32" s="641" t="s">
        <v>130</v>
      </c>
      <c r="DM32" s="636"/>
      <c r="DN32" s="636"/>
      <c r="DO32" s="636"/>
      <c r="DP32" s="636"/>
      <c r="DQ32" s="636"/>
      <c r="DR32" s="636"/>
      <c r="DS32" s="636"/>
      <c r="DT32" s="636"/>
      <c r="DU32" s="636"/>
      <c r="DV32" s="637"/>
      <c r="DW32" s="638" t="s">
        <v>130</v>
      </c>
      <c r="DX32" s="647"/>
      <c r="DY32" s="647"/>
      <c r="DZ32" s="647"/>
      <c r="EA32" s="647"/>
      <c r="EB32" s="647"/>
      <c r="EC32" s="666"/>
    </row>
    <row r="33" spans="2:133" ht="11.25" customHeight="1" x14ac:dyDescent="0.15">
      <c r="B33" s="692" t="s">
        <v>320</v>
      </c>
      <c r="C33" s="693"/>
      <c r="D33" s="693"/>
      <c r="E33" s="693"/>
      <c r="F33" s="693"/>
      <c r="G33" s="693"/>
      <c r="H33" s="693"/>
      <c r="I33" s="693"/>
      <c r="J33" s="693"/>
      <c r="K33" s="693"/>
      <c r="L33" s="693"/>
      <c r="M33" s="693"/>
      <c r="N33" s="693"/>
      <c r="O33" s="693"/>
      <c r="P33" s="693"/>
      <c r="Q33" s="694"/>
      <c r="R33" s="635" t="s">
        <v>130</v>
      </c>
      <c r="S33" s="636"/>
      <c r="T33" s="636"/>
      <c r="U33" s="636"/>
      <c r="V33" s="636"/>
      <c r="W33" s="636"/>
      <c r="X33" s="636"/>
      <c r="Y33" s="637"/>
      <c r="Z33" s="661" t="s">
        <v>130</v>
      </c>
      <c r="AA33" s="661"/>
      <c r="AB33" s="661"/>
      <c r="AC33" s="661"/>
      <c r="AD33" s="662" t="s">
        <v>130</v>
      </c>
      <c r="AE33" s="662"/>
      <c r="AF33" s="662"/>
      <c r="AG33" s="662"/>
      <c r="AH33" s="662"/>
      <c r="AI33" s="662"/>
      <c r="AJ33" s="662"/>
      <c r="AK33" s="662"/>
      <c r="AL33" s="638" t="s">
        <v>130</v>
      </c>
      <c r="AM33" s="639"/>
      <c r="AN33" s="639"/>
      <c r="AO33" s="663"/>
      <c r="AP33" s="674"/>
      <c r="AQ33" s="675"/>
      <c r="AR33" s="675"/>
      <c r="AS33" s="675"/>
      <c r="AT33" s="703"/>
      <c r="AU33" s="343"/>
      <c r="AV33" s="343"/>
      <c r="AW33" s="343"/>
      <c r="AX33" s="612" t="s">
        <v>321</v>
      </c>
      <c r="AY33" s="613"/>
      <c r="AZ33" s="613"/>
      <c r="BA33" s="613"/>
      <c r="BB33" s="613"/>
      <c r="BC33" s="613"/>
      <c r="BD33" s="613"/>
      <c r="BE33" s="613"/>
      <c r="BF33" s="614"/>
      <c r="BG33" s="691">
        <v>100</v>
      </c>
      <c r="BH33" s="616"/>
      <c r="BI33" s="616"/>
      <c r="BJ33" s="616"/>
      <c r="BK33" s="616"/>
      <c r="BL33" s="616"/>
      <c r="BM33" s="653">
        <v>100</v>
      </c>
      <c r="BN33" s="616"/>
      <c r="BO33" s="616"/>
      <c r="BP33" s="616"/>
      <c r="BQ33" s="664"/>
      <c r="BR33" s="691">
        <v>98</v>
      </c>
      <c r="BS33" s="616"/>
      <c r="BT33" s="616"/>
      <c r="BU33" s="616"/>
      <c r="BV33" s="616"/>
      <c r="BW33" s="616"/>
      <c r="BX33" s="653">
        <v>97.7</v>
      </c>
      <c r="BY33" s="616"/>
      <c r="BZ33" s="616"/>
      <c r="CA33" s="616"/>
      <c r="CB33" s="664"/>
      <c r="CD33" s="632" t="s">
        <v>322</v>
      </c>
      <c r="CE33" s="633"/>
      <c r="CF33" s="633"/>
      <c r="CG33" s="633"/>
      <c r="CH33" s="633"/>
      <c r="CI33" s="633"/>
      <c r="CJ33" s="633"/>
      <c r="CK33" s="633"/>
      <c r="CL33" s="633"/>
      <c r="CM33" s="633"/>
      <c r="CN33" s="633"/>
      <c r="CO33" s="633"/>
      <c r="CP33" s="633"/>
      <c r="CQ33" s="634"/>
      <c r="CR33" s="635">
        <v>1635365</v>
      </c>
      <c r="CS33" s="645"/>
      <c r="CT33" s="645"/>
      <c r="CU33" s="645"/>
      <c r="CV33" s="645"/>
      <c r="CW33" s="645"/>
      <c r="CX33" s="645"/>
      <c r="CY33" s="646"/>
      <c r="CZ33" s="638">
        <v>52.5</v>
      </c>
      <c r="DA33" s="647"/>
      <c r="DB33" s="647"/>
      <c r="DC33" s="648"/>
      <c r="DD33" s="641">
        <v>1134814</v>
      </c>
      <c r="DE33" s="645"/>
      <c r="DF33" s="645"/>
      <c r="DG33" s="645"/>
      <c r="DH33" s="645"/>
      <c r="DI33" s="645"/>
      <c r="DJ33" s="645"/>
      <c r="DK33" s="646"/>
      <c r="DL33" s="641">
        <v>616489</v>
      </c>
      <c r="DM33" s="645"/>
      <c r="DN33" s="645"/>
      <c r="DO33" s="645"/>
      <c r="DP33" s="645"/>
      <c r="DQ33" s="645"/>
      <c r="DR33" s="645"/>
      <c r="DS33" s="645"/>
      <c r="DT33" s="645"/>
      <c r="DU33" s="645"/>
      <c r="DV33" s="646"/>
      <c r="DW33" s="638">
        <v>32.200000000000003</v>
      </c>
      <c r="DX33" s="647"/>
      <c r="DY33" s="647"/>
      <c r="DZ33" s="647"/>
      <c r="EA33" s="647"/>
      <c r="EB33" s="647"/>
      <c r="EC33" s="666"/>
    </row>
    <row r="34" spans="2:133" ht="11.25" customHeight="1" x14ac:dyDescent="0.15">
      <c r="B34" s="632" t="s">
        <v>323</v>
      </c>
      <c r="C34" s="633"/>
      <c r="D34" s="633"/>
      <c r="E34" s="633"/>
      <c r="F34" s="633"/>
      <c r="G34" s="633"/>
      <c r="H34" s="633"/>
      <c r="I34" s="633"/>
      <c r="J34" s="633"/>
      <c r="K34" s="633"/>
      <c r="L34" s="633"/>
      <c r="M34" s="633"/>
      <c r="N34" s="633"/>
      <c r="O34" s="633"/>
      <c r="P34" s="633"/>
      <c r="Q34" s="634"/>
      <c r="R34" s="635">
        <v>197693</v>
      </c>
      <c r="S34" s="636"/>
      <c r="T34" s="636"/>
      <c r="U34" s="636"/>
      <c r="V34" s="636"/>
      <c r="W34" s="636"/>
      <c r="X34" s="636"/>
      <c r="Y34" s="637"/>
      <c r="Z34" s="661">
        <v>5.4</v>
      </c>
      <c r="AA34" s="661"/>
      <c r="AB34" s="661"/>
      <c r="AC34" s="661"/>
      <c r="AD34" s="662" t="s">
        <v>130</v>
      </c>
      <c r="AE34" s="662"/>
      <c r="AF34" s="662"/>
      <c r="AG34" s="662"/>
      <c r="AH34" s="662"/>
      <c r="AI34" s="662"/>
      <c r="AJ34" s="662"/>
      <c r="AK34" s="662"/>
      <c r="AL34" s="638" t="s">
        <v>130</v>
      </c>
      <c r="AM34" s="639"/>
      <c r="AN34" s="639"/>
      <c r="AO34" s="663"/>
      <c r="AP34" s="206"/>
      <c r="AQ34" s="207"/>
      <c r="AS34" s="342"/>
      <c r="AT34" s="342"/>
      <c r="AU34" s="342"/>
      <c r="AV34" s="342"/>
      <c r="AW34" s="342"/>
      <c r="AX34" s="342"/>
      <c r="AY34" s="342"/>
      <c r="AZ34" s="342"/>
      <c r="BA34" s="342"/>
      <c r="BB34" s="342"/>
      <c r="BC34" s="342"/>
      <c r="BD34" s="342"/>
      <c r="BE34" s="342"/>
      <c r="BF34" s="342"/>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D34" s="632" t="s">
        <v>324</v>
      </c>
      <c r="CE34" s="633"/>
      <c r="CF34" s="633"/>
      <c r="CG34" s="633"/>
      <c r="CH34" s="633"/>
      <c r="CI34" s="633"/>
      <c r="CJ34" s="633"/>
      <c r="CK34" s="633"/>
      <c r="CL34" s="633"/>
      <c r="CM34" s="633"/>
      <c r="CN34" s="633"/>
      <c r="CO34" s="633"/>
      <c r="CP34" s="633"/>
      <c r="CQ34" s="634"/>
      <c r="CR34" s="635">
        <v>535329</v>
      </c>
      <c r="CS34" s="636"/>
      <c r="CT34" s="636"/>
      <c r="CU34" s="636"/>
      <c r="CV34" s="636"/>
      <c r="CW34" s="636"/>
      <c r="CX34" s="636"/>
      <c r="CY34" s="637"/>
      <c r="CZ34" s="638">
        <v>17.2</v>
      </c>
      <c r="DA34" s="647"/>
      <c r="DB34" s="647"/>
      <c r="DC34" s="648"/>
      <c r="DD34" s="641">
        <v>308134</v>
      </c>
      <c r="DE34" s="636"/>
      <c r="DF34" s="636"/>
      <c r="DG34" s="636"/>
      <c r="DH34" s="636"/>
      <c r="DI34" s="636"/>
      <c r="DJ34" s="636"/>
      <c r="DK34" s="637"/>
      <c r="DL34" s="641">
        <v>225731</v>
      </c>
      <c r="DM34" s="636"/>
      <c r="DN34" s="636"/>
      <c r="DO34" s="636"/>
      <c r="DP34" s="636"/>
      <c r="DQ34" s="636"/>
      <c r="DR34" s="636"/>
      <c r="DS34" s="636"/>
      <c r="DT34" s="636"/>
      <c r="DU34" s="636"/>
      <c r="DV34" s="637"/>
      <c r="DW34" s="638">
        <v>11.8</v>
      </c>
      <c r="DX34" s="647"/>
      <c r="DY34" s="647"/>
      <c r="DZ34" s="647"/>
      <c r="EA34" s="647"/>
      <c r="EB34" s="647"/>
      <c r="EC34" s="666"/>
    </row>
    <row r="35" spans="2:133" ht="11.25" customHeight="1" x14ac:dyDescent="0.15">
      <c r="B35" s="632" t="s">
        <v>325</v>
      </c>
      <c r="C35" s="633"/>
      <c r="D35" s="633"/>
      <c r="E35" s="633"/>
      <c r="F35" s="633"/>
      <c r="G35" s="633"/>
      <c r="H35" s="633"/>
      <c r="I35" s="633"/>
      <c r="J35" s="633"/>
      <c r="K35" s="633"/>
      <c r="L35" s="633"/>
      <c r="M35" s="633"/>
      <c r="N35" s="633"/>
      <c r="O35" s="633"/>
      <c r="P35" s="633"/>
      <c r="Q35" s="634"/>
      <c r="R35" s="635">
        <v>16800</v>
      </c>
      <c r="S35" s="636"/>
      <c r="T35" s="636"/>
      <c r="U35" s="636"/>
      <c r="V35" s="636"/>
      <c r="W35" s="636"/>
      <c r="X35" s="636"/>
      <c r="Y35" s="637"/>
      <c r="Z35" s="661">
        <v>0.5</v>
      </c>
      <c r="AA35" s="661"/>
      <c r="AB35" s="661"/>
      <c r="AC35" s="661"/>
      <c r="AD35" s="662">
        <v>2</v>
      </c>
      <c r="AE35" s="662"/>
      <c r="AF35" s="662"/>
      <c r="AG35" s="662"/>
      <c r="AH35" s="662"/>
      <c r="AI35" s="662"/>
      <c r="AJ35" s="662"/>
      <c r="AK35" s="662"/>
      <c r="AL35" s="638">
        <v>0</v>
      </c>
      <c r="AM35" s="639"/>
      <c r="AN35" s="639"/>
      <c r="AO35" s="663"/>
      <c r="AP35" s="208"/>
      <c r="AQ35" s="688" t="s">
        <v>326</v>
      </c>
      <c r="AR35" s="689"/>
      <c r="AS35" s="689"/>
      <c r="AT35" s="689"/>
      <c r="AU35" s="689"/>
      <c r="AV35" s="689"/>
      <c r="AW35" s="689"/>
      <c r="AX35" s="689"/>
      <c r="AY35" s="689"/>
      <c r="AZ35" s="689"/>
      <c r="BA35" s="689"/>
      <c r="BB35" s="689"/>
      <c r="BC35" s="689"/>
      <c r="BD35" s="689"/>
      <c r="BE35" s="689"/>
      <c r="BF35" s="690"/>
      <c r="BG35" s="688" t="s">
        <v>327</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328</v>
      </c>
      <c r="CE35" s="633"/>
      <c r="CF35" s="633"/>
      <c r="CG35" s="633"/>
      <c r="CH35" s="633"/>
      <c r="CI35" s="633"/>
      <c r="CJ35" s="633"/>
      <c r="CK35" s="633"/>
      <c r="CL35" s="633"/>
      <c r="CM35" s="633"/>
      <c r="CN35" s="633"/>
      <c r="CO35" s="633"/>
      <c r="CP35" s="633"/>
      <c r="CQ35" s="634"/>
      <c r="CR35" s="635">
        <v>47337</v>
      </c>
      <c r="CS35" s="645"/>
      <c r="CT35" s="645"/>
      <c r="CU35" s="645"/>
      <c r="CV35" s="645"/>
      <c r="CW35" s="645"/>
      <c r="CX35" s="645"/>
      <c r="CY35" s="646"/>
      <c r="CZ35" s="638">
        <v>1.5</v>
      </c>
      <c r="DA35" s="647"/>
      <c r="DB35" s="647"/>
      <c r="DC35" s="648"/>
      <c r="DD35" s="641">
        <v>41765</v>
      </c>
      <c r="DE35" s="645"/>
      <c r="DF35" s="645"/>
      <c r="DG35" s="645"/>
      <c r="DH35" s="645"/>
      <c r="DI35" s="645"/>
      <c r="DJ35" s="645"/>
      <c r="DK35" s="646"/>
      <c r="DL35" s="641">
        <v>35188</v>
      </c>
      <c r="DM35" s="645"/>
      <c r="DN35" s="645"/>
      <c r="DO35" s="645"/>
      <c r="DP35" s="645"/>
      <c r="DQ35" s="645"/>
      <c r="DR35" s="645"/>
      <c r="DS35" s="645"/>
      <c r="DT35" s="645"/>
      <c r="DU35" s="645"/>
      <c r="DV35" s="646"/>
      <c r="DW35" s="638">
        <v>1.8</v>
      </c>
      <c r="DX35" s="647"/>
      <c r="DY35" s="647"/>
      <c r="DZ35" s="647"/>
      <c r="EA35" s="647"/>
      <c r="EB35" s="647"/>
      <c r="EC35" s="666"/>
    </row>
    <row r="36" spans="2:133" ht="11.25" customHeight="1" x14ac:dyDescent="0.15">
      <c r="B36" s="632" t="s">
        <v>329</v>
      </c>
      <c r="C36" s="633"/>
      <c r="D36" s="633"/>
      <c r="E36" s="633"/>
      <c r="F36" s="633"/>
      <c r="G36" s="633"/>
      <c r="H36" s="633"/>
      <c r="I36" s="633"/>
      <c r="J36" s="633"/>
      <c r="K36" s="633"/>
      <c r="L36" s="633"/>
      <c r="M36" s="633"/>
      <c r="N36" s="633"/>
      <c r="O36" s="633"/>
      <c r="P36" s="633"/>
      <c r="Q36" s="634"/>
      <c r="R36" s="635">
        <v>16396</v>
      </c>
      <c r="S36" s="636"/>
      <c r="T36" s="636"/>
      <c r="U36" s="636"/>
      <c r="V36" s="636"/>
      <c r="W36" s="636"/>
      <c r="X36" s="636"/>
      <c r="Y36" s="637"/>
      <c r="Z36" s="661">
        <v>0.5</v>
      </c>
      <c r="AA36" s="661"/>
      <c r="AB36" s="661"/>
      <c r="AC36" s="661"/>
      <c r="AD36" s="662" t="s">
        <v>130</v>
      </c>
      <c r="AE36" s="662"/>
      <c r="AF36" s="662"/>
      <c r="AG36" s="662"/>
      <c r="AH36" s="662"/>
      <c r="AI36" s="662"/>
      <c r="AJ36" s="662"/>
      <c r="AK36" s="662"/>
      <c r="AL36" s="638" t="s">
        <v>130</v>
      </c>
      <c r="AM36" s="639"/>
      <c r="AN36" s="639"/>
      <c r="AO36" s="663"/>
      <c r="AP36" s="208"/>
      <c r="AQ36" s="679" t="s">
        <v>330</v>
      </c>
      <c r="AR36" s="680"/>
      <c r="AS36" s="680"/>
      <c r="AT36" s="680"/>
      <c r="AU36" s="680"/>
      <c r="AV36" s="680"/>
      <c r="AW36" s="680"/>
      <c r="AX36" s="680"/>
      <c r="AY36" s="681"/>
      <c r="AZ36" s="682">
        <v>167683</v>
      </c>
      <c r="BA36" s="683"/>
      <c r="BB36" s="683"/>
      <c r="BC36" s="683"/>
      <c r="BD36" s="683"/>
      <c r="BE36" s="683"/>
      <c r="BF36" s="684"/>
      <c r="BG36" s="685" t="s">
        <v>331</v>
      </c>
      <c r="BH36" s="686"/>
      <c r="BI36" s="686"/>
      <c r="BJ36" s="686"/>
      <c r="BK36" s="686"/>
      <c r="BL36" s="686"/>
      <c r="BM36" s="686"/>
      <c r="BN36" s="686"/>
      <c r="BO36" s="686"/>
      <c r="BP36" s="686"/>
      <c r="BQ36" s="686"/>
      <c r="BR36" s="686"/>
      <c r="BS36" s="686"/>
      <c r="BT36" s="686"/>
      <c r="BU36" s="687"/>
      <c r="BV36" s="682">
        <v>5888</v>
      </c>
      <c r="BW36" s="683"/>
      <c r="BX36" s="683"/>
      <c r="BY36" s="683"/>
      <c r="BZ36" s="683"/>
      <c r="CA36" s="683"/>
      <c r="CB36" s="684"/>
      <c r="CD36" s="632" t="s">
        <v>332</v>
      </c>
      <c r="CE36" s="633"/>
      <c r="CF36" s="633"/>
      <c r="CG36" s="633"/>
      <c r="CH36" s="633"/>
      <c r="CI36" s="633"/>
      <c r="CJ36" s="633"/>
      <c r="CK36" s="633"/>
      <c r="CL36" s="633"/>
      <c r="CM36" s="633"/>
      <c r="CN36" s="633"/>
      <c r="CO36" s="633"/>
      <c r="CP36" s="633"/>
      <c r="CQ36" s="634"/>
      <c r="CR36" s="635">
        <v>560485</v>
      </c>
      <c r="CS36" s="636"/>
      <c r="CT36" s="636"/>
      <c r="CU36" s="636"/>
      <c r="CV36" s="636"/>
      <c r="CW36" s="636"/>
      <c r="CX36" s="636"/>
      <c r="CY36" s="637"/>
      <c r="CZ36" s="638">
        <v>18</v>
      </c>
      <c r="DA36" s="647"/>
      <c r="DB36" s="647"/>
      <c r="DC36" s="648"/>
      <c r="DD36" s="641">
        <v>344652</v>
      </c>
      <c r="DE36" s="636"/>
      <c r="DF36" s="636"/>
      <c r="DG36" s="636"/>
      <c r="DH36" s="636"/>
      <c r="DI36" s="636"/>
      <c r="DJ36" s="636"/>
      <c r="DK36" s="637"/>
      <c r="DL36" s="641">
        <v>217383</v>
      </c>
      <c r="DM36" s="636"/>
      <c r="DN36" s="636"/>
      <c r="DO36" s="636"/>
      <c r="DP36" s="636"/>
      <c r="DQ36" s="636"/>
      <c r="DR36" s="636"/>
      <c r="DS36" s="636"/>
      <c r="DT36" s="636"/>
      <c r="DU36" s="636"/>
      <c r="DV36" s="637"/>
      <c r="DW36" s="638">
        <v>11.3</v>
      </c>
      <c r="DX36" s="647"/>
      <c r="DY36" s="647"/>
      <c r="DZ36" s="647"/>
      <c r="EA36" s="647"/>
      <c r="EB36" s="647"/>
      <c r="EC36" s="666"/>
    </row>
    <row r="37" spans="2:133" ht="11.25" customHeight="1" x14ac:dyDescent="0.15">
      <c r="B37" s="632" t="s">
        <v>333</v>
      </c>
      <c r="C37" s="633"/>
      <c r="D37" s="633"/>
      <c r="E37" s="633"/>
      <c r="F37" s="633"/>
      <c r="G37" s="633"/>
      <c r="H37" s="633"/>
      <c r="I37" s="633"/>
      <c r="J37" s="633"/>
      <c r="K37" s="633"/>
      <c r="L37" s="633"/>
      <c r="M37" s="633"/>
      <c r="N37" s="633"/>
      <c r="O37" s="633"/>
      <c r="P37" s="633"/>
      <c r="Q37" s="634"/>
      <c r="R37" s="635">
        <v>164950</v>
      </c>
      <c r="S37" s="636"/>
      <c r="T37" s="636"/>
      <c r="U37" s="636"/>
      <c r="V37" s="636"/>
      <c r="W37" s="636"/>
      <c r="X37" s="636"/>
      <c r="Y37" s="637"/>
      <c r="Z37" s="661">
        <v>4.5</v>
      </c>
      <c r="AA37" s="661"/>
      <c r="AB37" s="661"/>
      <c r="AC37" s="661"/>
      <c r="AD37" s="662" t="s">
        <v>130</v>
      </c>
      <c r="AE37" s="662"/>
      <c r="AF37" s="662"/>
      <c r="AG37" s="662"/>
      <c r="AH37" s="662"/>
      <c r="AI37" s="662"/>
      <c r="AJ37" s="662"/>
      <c r="AK37" s="662"/>
      <c r="AL37" s="638" t="s">
        <v>130</v>
      </c>
      <c r="AM37" s="639"/>
      <c r="AN37" s="639"/>
      <c r="AO37" s="663"/>
      <c r="AQ37" s="667" t="s">
        <v>334</v>
      </c>
      <c r="AR37" s="668"/>
      <c r="AS37" s="668"/>
      <c r="AT37" s="668"/>
      <c r="AU37" s="668"/>
      <c r="AV37" s="668"/>
      <c r="AW37" s="668"/>
      <c r="AX37" s="668"/>
      <c r="AY37" s="669"/>
      <c r="AZ37" s="635">
        <v>8104</v>
      </c>
      <c r="BA37" s="636"/>
      <c r="BB37" s="636"/>
      <c r="BC37" s="636"/>
      <c r="BD37" s="645"/>
      <c r="BE37" s="645"/>
      <c r="BF37" s="670"/>
      <c r="BG37" s="632" t="s">
        <v>335</v>
      </c>
      <c r="BH37" s="633"/>
      <c r="BI37" s="633"/>
      <c r="BJ37" s="633"/>
      <c r="BK37" s="633"/>
      <c r="BL37" s="633"/>
      <c r="BM37" s="633"/>
      <c r="BN37" s="633"/>
      <c r="BO37" s="633"/>
      <c r="BP37" s="633"/>
      <c r="BQ37" s="633"/>
      <c r="BR37" s="633"/>
      <c r="BS37" s="633"/>
      <c r="BT37" s="633"/>
      <c r="BU37" s="634"/>
      <c r="BV37" s="635">
        <v>5888</v>
      </c>
      <c r="BW37" s="636"/>
      <c r="BX37" s="636"/>
      <c r="BY37" s="636"/>
      <c r="BZ37" s="636"/>
      <c r="CA37" s="636"/>
      <c r="CB37" s="671"/>
      <c r="CD37" s="632" t="s">
        <v>336</v>
      </c>
      <c r="CE37" s="633"/>
      <c r="CF37" s="633"/>
      <c r="CG37" s="633"/>
      <c r="CH37" s="633"/>
      <c r="CI37" s="633"/>
      <c r="CJ37" s="633"/>
      <c r="CK37" s="633"/>
      <c r="CL37" s="633"/>
      <c r="CM37" s="633"/>
      <c r="CN37" s="633"/>
      <c r="CO37" s="633"/>
      <c r="CP37" s="633"/>
      <c r="CQ37" s="634"/>
      <c r="CR37" s="635">
        <v>126616</v>
      </c>
      <c r="CS37" s="645"/>
      <c r="CT37" s="645"/>
      <c r="CU37" s="645"/>
      <c r="CV37" s="645"/>
      <c r="CW37" s="645"/>
      <c r="CX37" s="645"/>
      <c r="CY37" s="646"/>
      <c r="CZ37" s="638">
        <v>4.0999999999999996</v>
      </c>
      <c r="DA37" s="647"/>
      <c r="DB37" s="647"/>
      <c r="DC37" s="648"/>
      <c r="DD37" s="641">
        <v>126616</v>
      </c>
      <c r="DE37" s="645"/>
      <c r="DF37" s="645"/>
      <c r="DG37" s="645"/>
      <c r="DH37" s="645"/>
      <c r="DI37" s="645"/>
      <c r="DJ37" s="645"/>
      <c r="DK37" s="646"/>
      <c r="DL37" s="641">
        <v>120887</v>
      </c>
      <c r="DM37" s="645"/>
      <c r="DN37" s="645"/>
      <c r="DO37" s="645"/>
      <c r="DP37" s="645"/>
      <c r="DQ37" s="645"/>
      <c r="DR37" s="645"/>
      <c r="DS37" s="645"/>
      <c r="DT37" s="645"/>
      <c r="DU37" s="645"/>
      <c r="DV37" s="646"/>
      <c r="DW37" s="638">
        <v>6.3</v>
      </c>
      <c r="DX37" s="647"/>
      <c r="DY37" s="647"/>
      <c r="DZ37" s="647"/>
      <c r="EA37" s="647"/>
      <c r="EB37" s="647"/>
      <c r="EC37" s="666"/>
    </row>
    <row r="38" spans="2:133" ht="11.25" customHeight="1" x14ac:dyDescent="0.15">
      <c r="B38" s="632" t="s">
        <v>337</v>
      </c>
      <c r="C38" s="633"/>
      <c r="D38" s="633"/>
      <c r="E38" s="633"/>
      <c r="F38" s="633"/>
      <c r="G38" s="633"/>
      <c r="H38" s="633"/>
      <c r="I38" s="633"/>
      <c r="J38" s="633"/>
      <c r="K38" s="633"/>
      <c r="L38" s="633"/>
      <c r="M38" s="633"/>
      <c r="N38" s="633"/>
      <c r="O38" s="633"/>
      <c r="P38" s="633"/>
      <c r="Q38" s="634"/>
      <c r="R38" s="635">
        <v>523069</v>
      </c>
      <c r="S38" s="636"/>
      <c r="T38" s="636"/>
      <c r="U38" s="636"/>
      <c r="V38" s="636"/>
      <c r="W38" s="636"/>
      <c r="X38" s="636"/>
      <c r="Y38" s="637"/>
      <c r="Z38" s="661">
        <v>14.4</v>
      </c>
      <c r="AA38" s="661"/>
      <c r="AB38" s="661"/>
      <c r="AC38" s="661"/>
      <c r="AD38" s="662" t="s">
        <v>130</v>
      </c>
      <c r="AE38" s="662"/>
      <c r="AF38" s="662"/>
      <c r="AG38" s="662"/>
      <c r="AH38" s="662"/>
      <c r="AI38" s="662"/>
      <c r="AJ38" s="662"/>
      <c r="AK38" s="662"/>
      <c r="AL38" s="638" t="s">
        <v>130</v>
      </c>
      <c r="AM38" s="639"/>
      <c r="AN38" s="639"/>
      <c r="AO38" s="663"/>
      <c r="AQ38" s="667" t="s">
        <v>338</v>
      </c>
      <c r="AR38" s="668"/>
      <c r="AS38" s="668"/>
      <c r="AT38" s="668"/>
      <c r="AU38" s="668"/>
      <c r="AV38" s="668"/>
      <c r="AW38" s="668"/>
      <c r="AX38" s="668"/>
      <c r="AY38" s="669"/>
      <c r="AZ38" s="635" t="s">
        <v>130</v>
      </c>
      <c r="BA38" s="636"/>
      <c r="BB38" s="636"/>
      <c r="BC38" s="636"/>
      <c r="BD38" s="645"/>
      <c r="BE38" s="645"/>
      <c r="BF38" s="670"/>
      <c r="BG38" s="632" t="s">
        <v>339</v>
      </c>
      <c r="BH38" s="633"/>
      <c r="BI38" s="633"/>
      <c r="BJ38" s="633"/>
      <c r="BK38" s="633"/>
      <c r="BL38" s="633"/>
      <c r="BM38" s="633"/>
      <c r="BN38" s="633"/>
      <c r="BO38" s="633"/>
      <c r="BP38" s="633"/>
      <c r="BQ38" s="633"/>
      <c r="BR38" s="633"/>
      <c r="BS38" s="633"/>
      <c r="BT38" s="633"/>
      <c r="BU38" s="634"/>
      <c r="BV38" s="635">
        <v>441</v>
      </c>
      <c r="BW38" s="636"/>
      <c r="BX38" s="636"/>
      <c r="BY38" s="636"/>
      <c r="BZ38" s="636"/>
      <c r="CA38" s="636"/>
      <c r="CB38" s="671"/>
      <c r="CD38" s="632" t="s">
        <v>340</v>
      </c>
      <c r="CE38" s="633"/>
      <c r="CF38" s="633"/>
      <c r="CG38" s="633"/>
      <c r="CH38" s="633"/>
      <c r="CI38" s="633"/>
      <c r="CJ38" s="633"/>
      <c r="CK38" s="633"/>
      <c r="CL38" s="633"/>
      <c r="CM38" s="633"/>
      <c r="CN38" s="633"/>
      <c r="CO38" s="633"/>
      <c r="CP38" s="633"/>
      <c r="CQ38" s="634"/>
      <c r="CR38" s="635">
        <v>167683</v>
      </c>
      <c r="CS38" s="636"/>
      <c r="CT38" s="636"/>
      <c r="CU38" s="636"/>
      <c r="CV38" s="636"/>
      <c r="CW38" s="636"/>
      <c r="CX38" s="636"/>
      <c r="CY38" s="637"/>
      <c r="CZ38" s="638">
        <v>5.4</v>
      </c>
      <c r="DA38" s="647"/>
      <c r="DB38" s="647"/>
      <c r="DC38" s="648"/>
      <c r="DD38" s="641">
        <v>145073</v>
      </c>
      <c r="DE38" s="636"/>
      <c r="DF38" s="636"/>
      <c r="DG38" s="636"/>
      <c r="DH38" s="636"/>
      <c r="DI38" s="636"/>
      <c r="DJ38" s="636"/>
      <c r="DK38" s="637"/>
      <c r="DL38" s="641">
        <v>138187</v>
      </c>
      <c r="DM38" s="636"/>
      <c r="DN38" s="636"/>
      <c r="DO38" s="636"/>
      <c r="DP38" s="636"/>
      <c r="DQ38" s="636"/>
      <c r="DR38" s="636"/>
      <c r="DS38" s="636"/>
      <c r="DT38" s="636"/>
      <c r="DU38" s="636"/>
      <c r="DV38" s="637"/>
      <c r="DW38" s="638">
        <v>7.2</v>
      </c>
      <c r="DX38" s="647"/>
      <c r="DY38" s="647"/>
      <c r="DZ38" s="647"/>
      <c r="EA38" s="647"/>
      <c r="EB38" s="647"/>
      <c r="EC38" s="666"/>
    </row>
    <row r="39" spans="2:133" ht="11.25" customHeight="1" x14ac:dyDescent="0.15">
      <c r="B39" s="632" t="s">
        <v>341</v>
      </c>
      <c r="C39" s="633"/>
      <c r="D39" s="633"/>
      <c r="E39" s="633"/>
      <c r="F39" s="633"/>
      <c r="G39" s="633"/>
      <c r="H39" s="633"/>
      <c r="I39" s="633"/>
      <c r="J39" s="633"/>
      <c r="K39" s="633"/>
      <c r="L39" s="633"/>
      <c r="M39" s="633"/>
      <c r="N39" s="633"/>
      <c r="O39" s="633"/>
      <c r="P39" s="633"/>
      <c r="Q39" s="634"/>
      <c r="R39" s="635">
        <v>83797</v>
      </c>
      <c r="S39" s="636"/>
      <c r="T39" s="636"/>
      <c r="U39" s="636"/>
      <c r="V39" s="636"/>
      <c r="W39" s="636"/>
      <c r="X39" s="636"/>
      <c r="Y39" s="637"/>
      <c r="Z39" s="661">
        <v>2.2999999999999998</v>
      </c>
      <c r="AA39" s="661"/>
      <c r="AB39" s="661"/>
      <c r="AC39" s="661"/>
      <c r="AD39" s="662">
        <v>7045</v>
      </c>
      <c r="AE39" s="662"/>
      <c r="AF39" s="662"/>
      <c r="AG39" s="662"/>
      <c r="AH39" s="662"/>
      <c r="AI39" s="662"/>
      <c r="AJ39" s="662"/>
      <c r="AK39" s="662"/>
      <c r="AL39" s="638">
        <v>0.4</v>
      </c>
      <c r="AM39" s="639"/>
      <c r="AN39" s="639"/>
      <c r="AO39" s="663"/>
      <c r="AQ39" s="667" t="s">
        <v>342</v>
      </c>
      <c r="AR39" s="668"/>
      <c r="AS39" s="668"/>
      <c r="AT39" s="668"/>
      <c r="AU39" s="668"/>
      <c r="AV39" s="668"/>
      <c r="AW39" s="668"/>
      <c r="AX39" s="668"/>
      <c r="AY39" s="669"/>
      <c r="AZ39" s="635" t="s">
        <v>130</v>
      </c>
      <c r="BA39" s="636"/>
      <c r="BB39" s="636"/>
      <c r="BC39" s="636"/>
      <c r="BD39" s="645"/>
      <c r="BE39" s="645"/>
      <c r="BF39" s="670"/>
      <c r="BG39" s="632" t="s">
        <v>343</v>
      </c>
      <c r="BH39" s="633"/>
      <c r="BI39" s="633"/>
      <c r="BJ39" s="633"/>
      <c r="BK39" s="633"/>
      <c r="BL39" s="633"/>
      <c r="BM39" s="633"/>
      <c r="BN39" s="633"/>
      <c r="BO39" s="633"/>
      <c r="BP39" s="633"/>
      <c r="BQ39" s="633"/>
      <c r="BR39" s="633"/>
      <c r="BS39" s="633"/>
      <c r="BT39" s="633"/>
      <c r="BU39" s="634"/>
      <c r="BV39" s="635">
        <v>751</v>
      </c>
      <c r="BW39" s="636"/>
      <c r="BX39" s="636"/>
      <c r="BY39" s="636"/>
      <c r="BZ39" s="636"/>
      <c r="CA39" s="636"/>
      <c r="CB39" s="671"/>
      <c r="CD39" s="632" t="s">
        <v>344</v>
      </c>
      <c r="CE39" s="633"/>
      <c r="CF39" s="633"/>
      <c r="CG39" s="633"/>
      <c r="CH39" s="633"/>
      <c r="CI39" s="633"/>
      <c r="CJ39" s="633"/>
      <c r="CK39" s="633"/>
      <c r="CL39" s="633"/>
      <c r="CM39" s="633"/>
      <c r="CN39" s="633"/>
      <c r="CO39" s="633"/>
      <c r="CP39" s="633"/>
      <c r="CQ39" s="634"/>
      <c r="CR39" s="635">
        <v>324489</v>
      </c>
      <c r="CS39" s="645"/>
      <c r="CT39" s="645"/>
      <c r="CU39" s="645"/>
      <c r="CV39" s="645"/>
      <c r="CW39" s="645"/>
      <c r="CX39" s="645"/>
      <c r="CY39" s="646"/>
      <c r="CZ39" s="638">
        <v>10.4</v>
      </c>
      <c r="DA39" s="647"/>
      <c r="DB39" s="647"/>
      <c r="DC39" s="648"/>
      <c r="DD39" s="641">
        <v>295148</v>
      </c>
      <c r="DE39" s="645"/>
      <c r="DF39" s="645"/>
      <c r="DG39" s="645"/>
      <c r="DH39" s="645"/>
      <c r="DI39" s="645"/>
      <c r="DJ39" s="645"/>
      <c r="DK39" s="646"/>
      <c r="DL39" s="641" t="s">
        <v>130</v>
      </c>
      <c r="DM39" s="645"/>
      <c r="DN39" s="645"/>
      <c r="DO39" s="645"/>
      <c r="DP39" s="645"/>
      <c r="DQ39" s="645"/>
      <c r="DR39" s="645"/>
      <c r="DS39" s="645"/>
      <c r="DT39" s="645"/>
      <c r="DU39" s="645"/>
      <c r="DV39" s="646"/>
      <c r="DW39" s="638" t="s">
        <v>130</v>
      </c>
      <c r="DX39" s="647"/>
      <c r="DY39" s="647"/>
      <c r="DZ39" s="647"/>
      <c r="EA39" s="647"/>
      <c r="EB39" s="647"/>
      <c r="EC39" s="666"/>
    </row>
    <row r="40" spans="2:133" ht="11.25" customHeight="1" x14ac:dyDescent="0.15">
      <c r="B40" s="632" t="s">
        <v>345</v>
      </c>
      <c r="C40" s="633"/>
      <c r="D40" s="633"/>
      <c r="E40" s="633"/>
      <c r="F40" s="633"/>
      <c r="G40" s="633"/>
      <c r="H40" s="633"/>
      <c r="I40" s="633"/>
      <c r="J40" s="633"/>
      <c r="K40" s="633"/>
      <c r="L40" s="633"/>
      <c r="M40" s="633"/>
      <c r="N40" s="633"/>
      <c r="O40" s="633"/>
      <c r="P40" s="633"/>
      <c r="Q40" s="634"/>
      <c r="R40" s="635">
        <v>98630</v>
      </c>
      <c r="S40" s="636"/>
      <c r="T40" s="636"/>
      <c r="U40" s="636"/>
      <c r="V40" s="636"/>
      <c r="W40" s="636"/>
      <c r="X40" s="636"/>
      <c r="Y40" s="637"/>
      <c r="Z40" s="661">
        <v>2.7</v>
      </c>
      <c r="AA40" s="661"/>
      <c r="AB40" s="661"/>
      <c r="AC40" s="661"/>
      <c r="AD40" s="662" t="s">
        <v>130</v>
      </c>
      <c r="AE40" s="662"/>
      <c r="AF40" s="662"/>
      <c r="AG40" s="662"/>
      <c r="AH40" s="662"/>
      <c r="AI40" s="662"/>
      <c r="AJ40" s="662"/>
      <c r="AK40" s="662"/>
      <c r="AL40" s="638" t="s">
        <v>130</v>
      </c>
      <c r="AM40" s="639"/>
      <c r="AN40" s="639"/>
      <c r="AO40" s="663"/>
      <c r="AQ40" s="667" t="s">
        <v>346</v>
      </c>
      <c r="AR40" s="668"/>
      <c r="AS40" s="668"/>
      <c r="AT40" s="668"/>
      <c r="AU40" s="668"/>
      <c r="AV40" s="668"/>
      <c r="AW40" s="668"/>
      <c r="AX40" s="668"/>
      <c r="AY40" s="669"/>
      <c r="AZ40" s="635" t="s">
        <v>130</v>
      </c>
      <c r="BA40" s="636"/>
      <c r="BB40" s="636"/>
      <c r="BC40" s="636"/>
      <c r="BD40" s="645"/>
      <c r="BE40" s="645"/>
      <c r="BF40" s="670"/>
      <c r="BG40" s="672" t="s">
        <v>347</v>
      </c>
      <c r="BH40" s="673"/>
      <c r="BI40" s="673"/>
      <c r="BJ40" s="673"/>
      <c r="BK40" s="673"/>
      <c r="BL40" s="346"/>
      <c r="BM40" s="633" t="s">
        <v>348</v>
      </c>
      <c r="BN40" s="633"/>
      <c r="BO40" s="633"/>
      <c r="BP40" s="633"/>
      <c r="BQ40" s="633"/>
      <c r="BR40" s="633"/>
      <c r="BS40" s="633"/>
      <c r="BT40" s="633"/>
      <c r="BU40" s="634"/>
      <c r="BV40" s="635">
        <v>79</v>
      </c>
      <c r="BW40" s="636"/>
      <c r="BX40" s="636"/>
      <c r="BY40" s="636"/>
      <c r="BZ40" s="636"/>
      <c r="CA40" s="636"/>
      <c r="CB40" s="671"/>
      <c r="CD40" s="632" t="s">
        <v>349</v>
      </c>
      <c r="CE40" s="633"/>
      <c r="CF40" s="633"/>
      <c r="CG40" s="633"/>
      <c r="CH40" s="633"/>
      <c r="CI40" s="633"/>
      <c r="CJ40" s="633"/>
      <c r="CK40" s="633"/>
      <c r="CL40" s="633"/>
      <c r="CM40" s="633"/>
      <c r="CN40" s="633"/>
      <c r="CO40" s="633"/>
      <c r="CP40" s="633"/>
      <c r="CQ40" s="634"/>
      <c r="CR40" s="635">
        <v>42</v>
      </c>
      <c r="CS40" s="636"/>
      <c r="CT40" s="636"/>
      <c r="CU40" s="636"/>
      <c r="CV40" s="636"/>
      <c r="CW40" s="636"/>
      <c r="CX40" s="636"/>
      <c r="CY40" s="637"/>
      <c r="CZ40" s="638">
        <v>0</v>
      </c>
      <c r="DA40" s="647"/>
      <c r="DB40" s="647"/>
      <c r="DC40" s="648"/>
      <c r="DD40" s="641">
        <v>42</v>
      </c>
      <c r="DE40" s="636"/>
      <c r="DF40" s="636"/>
      <c r="DG40" s="636"/>
      <c r="DH40" s="636"/>
      <c r="DI40" s="636"/>
      <c r="DJ40" s="636"/>
      <c r="DK40" s="637"/>
      <c r="DL40" s="641" t="s">
        <v>130</v>
      </c>
      <c r="DM40" s="636"/>
      <c r="DN40" s="636"/>
      <c r="DO40" s="636"/>
      <c r="DP40" s="636"/>
      <c r="DQ40" s="636"/>
      <c r="DR40" s="636"/>
      <c r="DS40" s="636"/>
      <c r="DT40" s="636"/>
      <c r="DU40" s="636"/>
      <c r="DV40" s="637"/>
      <c r="DW40" s="638" t="s">
        <v>130</v>
      </c>
      <c r="DX40" s="647"/>
      <c r="DY40" s="647"/>
      <c r="DZ40" s="647"/>
      <c r="EA40" s="647"/>
      <c r="EB40" s="647"/>
      <c r="EC40" s="666"/>
    </row>
    <row r="41" spans="2:133" ht="11.25" customHeight="1" x14ac:dyDescent="0.15">
      <c r="B41" s="632" t="s">
        <v>350</v>
      </c>
      <c r="C41" s="633"/>
      <c r="D41" s="633"/>
      <c r="E41" s="633"/>
      <c r="F41" s="633"/>
      <c r="G41" s="633"/>
      <c r="H41" s="633"/>
      <c r="I41" s="633"/>
      <c r="J41" s="633"/>
      <c r="K41" s="633"/>
      <c r="L41" s="633"/>
      <c r="M41" s="633"/>
      <c r="N41" s="633"/>
      <c r="O41" s="633"/>
      <c r="P41" s="633"/>
      <c r="Q41" s="634"/>
      <c r="R41" s="635" t="s">
        <v>130</v>
      </c>
      <c r="S41" s="636"/>
      <c r="T41" s="636"/>
      <c r="U41" s="636"/>
      <c r="V41" s="636"/>
      <c r="W41" s="636"/>
      <c r="X41" s="636"/>
      <c r="Y41" s="637"/>
      <c r="Z41" s="661" t="s">
        <v>130</v>
      </c>
      <c r="AA41" s="661"/>
      <c r="AB41" s="661"/>
      <c r="AC41" s="661"/>
      <c r="AD41" s="662" t="s">
        <v>130</v>
      </c>
      <c r="AE41" s="662"/>
      <c r="AF41" s="662"/>
      <c r="AG41" s="662"/>
      <c r="AH41" s="662"/>
      <c r="AI41" s="662"/>
      <c r="AJ41" s="662"/>
      <c r="AK41" s="662"/>
      <c r="AL41" s="638" t="s">
        <v>130</v>
      </c>
      <c r="AM41" s="639"/>
      <c r="AN41" s="639"/>
      <c r="AO41" s="663"/>
      <c r="AQ41" s="667" t="s">
        <v>351</v>
      </c>
      <c r="AR41" s="668"/>
      <c r="AS41" s="668"/>
      <c r="AT41" s="668"/>
      <c r="AU41" s="668"/>
      <c r="AV41" s="668"/>
      <c r="AW41" s="668"/>
      <c r="AX41" s="668"/>
      <c r="AY41" s="669"/>
      <c r="AZ41" s="635">
        <v>24127</v>
      </c>
      <c r="BA41" s="636"/>
      <c r="BB41" s="636"/>
      <c r="BC41" s="636"/>
      <c r="BD41" s="645"/>
      <c r="BE41" s="645"/>
      <c r="BF41" s="670"/>
      <c r="BG41" s="672"/>
      <c r="BH41" s="673"/>
      <c r="BI41" s="673"/>
      <c r="BJ41" s="673"/>
      <c r="BK41" s="673"/>
      <c r="BL41" s="346"/>
      <c r="BM41" s="633" t="s">
        <v>352</v>
      </c>
      <c r="BN41" s="633"/>
      <c r="BO41" s="633"/>
      <c r="BP41" s="633"/>
      <c r="BQ41" s="633"/>
      <c r="BR41" s="633"/>
      <c r="BS41" s="633"/>
      <c r="BT41" s="633"/>
      <c r="BU41" s="634"/>
      <c r="BV41" s="635" t="s">
        <v>130</v>
      </c>
      <c r="BW41" s="636"/>
      <c r="BX41" s="636"/>
      <c r="BY41" s="636"/>
      <c r="BZ41" s="636"/>
      <c r="CA41" s="636"/>
      <c r="CB41" s="671"/>
      <c r="CD41" s="632" t="s">
        <v>353</v>
      </c>
      <c r="CE41" s="633"/>
      <c r="CF41" s="633"/>
      <c r="CG41" s="633"/>
      <c r="CH41" s="633"/>
      <c r="CI41" s="633"/>
      <c r="CJ41" s="633"/>
      <c r="CK41" s="633"/>
      <c r="CL41" s="633"/>
      <c r="CM41" s="633"/>
      <c r="CN41" s="633"/>
      <c r="CO41" s="633"/>
      <c r="CP41" s="633"/>
      <c r="CQ41" s="634"/>
      <c r="CR41" s="635" t="s">
        <v>130</v>
      </c>
      <c r="CS41" s="645"/>
      <c r="CT41" s="645"/>
      <c r="CU41" s="645"/>
      <c r="CV41" s="645"/>
      <c r="CW41" s="645"/>
      <c r="CX41" s="645"/>
      <c r="CY41" s="646"/>
      <c r="CZ41" s="638" t="s">
        <v>130</v>
      </c>
      <c r="DA41" s="647"/>
      <c r="DB41" s="647"/>
      <c r="DC41" s="648"/>
      <c r="DD41" s="641" t="s">
        <v>130</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15">
      <c r="B42" s="632" t="s">
        <v>354</v>
      </c>
      <c r="C42" s="633"/>
      <c r="D42" s="633"/>
      <c r="E42" s="633"/>
      <c r="F42" s="633"/>
      <c r="G42" s="633"/>
      <c r="H42" s="633"/>
      <c r="I42" s="633"/>
      <c r="J42" s="633"/>
      <c r="K42" s="633"/>
      <c r="L42" s="633"/>
      <c r="M42" s="633"/>
      <c r="N42" s="633"/>
      <c r="O42" s="633"/>
      <c r="P42" s="633"/>
      <c r="Q42" s="634"/>
      <c r="R42" s="635" t="s">
        <v>130</v>
      </c>
      <c r="S42" s="636"/>
      <c r="T42" s="636"/>
      <c r="U42" s="636"/>
      <c r="V42" s="636"/>
      <c r="W42" s="636"/>
      <c r="X42" s="636"/>
      <c r="Y42" s="637"/>
      <c r="Z42" s="661" t="s">
        <v>130</v>
      </c>
      <c r="AA42" s="661"/>
      <c r="AB42" s="661"/>
      <c r="AC42" s="661"/>
      <c r="AD42" s="662" t="s">
        <v>130</v>
      </c>
      <c r="AE42" s="662"/>
      <c r="AF42" s="662"/>
      <c r="AG42" s="662"/>
      <c r="AH42" s="662"/>
      <c r="AI42" s="662"/>
      <c r="AJ42" s="662"/>
      <c r="AK42" s="662"/>
      <c r="AL42" s="638" t="s">
        <v>130</v>
      </c>
      <c r="AM42" s="639"/>
      <c r="AN42" s="639"/>
      <c r="AO42" s="663"/>
      <c r="AQ42" s="676" t="s">
        <v>355</v>
      </c>
      <c r="AR42" s="677"/>
      <c r="AS42" s="677"/>
      <c r="AT42" s="677"/>
      <c r="AU42" s="677"/>
      <c r="AV42" s="677"/>
      <c r="AW42" s="677"/>
      <c r="AX42" s="677"/>
      <c r="AY42" s="678"/>
      <c r="AZ42" s="615">
        <v>135452</v>
      </c>
      <c r="BA42" s="649"/>
      <c r="BB42" s="649"/>
      <c r="BC42" s="649"/>
      <c r="BD42" s="616"/>
      <c r="BE42" s="616"/>
      <c r="BF42" s="664"/>
      <c r="BG42" s="674"/>
      <c r="BH42" s="675"/>
      <c r="BI42" s="675"/>
      <c r="BJ42" s="675"/>
      <c r="BK42" s="675"/>
      <c r="BL42" s="344"/>
      <c r="BM42" s="613" t="s">
        <v>356</v>
      </c>
      <c r="BN42" s="613"/>
      <c r="BO42" s="613"/>
      <c r="BP42" s="613"/>
      <c r="BQ42" s="613"/>
      <c r="BR42" s="613"/>
      <c r="BS42" s="613"/>
      <c r="BT42" s="613"/>
      <c r="BU42" s="614"/>
      <c r="BV42" s="615">
        <v>280</v>
      </c>
      <c r="BW42" s="649"/>
      <c r="BX42" s="649"/>
      <c r="BY42" s="649"/>
      <c r="BZ42" s="649"/>
      <c r="CA42" s="649"/>
      <c r="CB42" s="665"/>
      <c r="CD42" s="632" t="s">
        <v>357</v>
      </c>
      <c r="CE42" s="633"/>
      <c r="CF42" s="633"/>
      <c r="CG42" s="633"/>
      <c r="CH42" s="633"/>
      <c r="CI42" s="633"/>
      <c r="CJ42" s="633"/>
      <c r="CK42" s="633"/>
      <c r="CL42" s="633"/>
      <c r="CM42" s="633"/>
      <c r="CN42" s="633"/>
      <c r="CO42" s="633"/>
      <c r="CP42" s="633"/>
      <c r="CQ42" s="634"/>
      <c r="CR42" s="635">
        <v>626956</v>
      </c>
      <c r="CS42" s="645"/>
      <c r="CT42" s="645"/>
      <c r="CU42" s="645"/>
      <c r="CV42" s="645"/>
      <c r="CW42" s="645"/>
      <c r="CX42" s="645"/>
      <c r="CY42" s="646"/>
      <c r="CZ42" s="638">
        <v>20.100000000000001</v>
      </c>
      <c r="DA42" s="647"/>
      <c r="DB42" s="647"/>
      <c r="DC42" s="648"/>
      <c r="DD42" s="641">
        <v>338762</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15">
      <c r="B43" s="632" t="s">
        <v>358</v>
      </c>
      <c r="C43" s="633"/>
      <c r="D43" s="633"/>
      <c r="E43" s="633"/>
      <c r="F43" s="633"/>
      <c r="G43" s="633"/>
      <c r="H43" s="633"/>
      <c r="I43" s="633"/>
      <c r="J43" s="633"/>
      <c r="K43" s="633"/>
      <c r="L43" s="633"/>
      <c r="M43" s="633"/>
      <c r="N43" s="633"/>
      <c r="O43" s="633"/>
      <c r="P43" s="633"/>
      <c r="Q43" s="634"/>
      <c r="R43" s="635">
        <v>50000</v>
      </c>
      <c r="S43" s="636"/>
      <c r="T43" s="636"/>
      <c r="U43" s="636"/>
      <c r="V43" s="636"/>
      <c r="W43" s="636"/>
      <c r="X43" s="636"/>
      <c r="Y43" s="637"/>
      <c r="Z43" s="661">
        <v>1.4</v>
      </c>
      <c r="AA43" s="661"/>
      <c r="AB43" s="661"/>
      <c r="AC43" s="661"/>
      <c r="AD43" s="662" t="s">
        <v>130</v>
      </c>
      <c r="AE43" s="662"/>
      <c r="AF43" s="662"/>
      <c r="AG43" s="662"/>
      <c r="AH43" s="662"/>
      <c r="AI43" s="662"/>
      <c r="AJ43" s="662"/>
      <c r="AK43" s="662"/>
      <c r="AL43" s="638" t="s">
        <v>130</v>
      </c>
      <c r="AM43" s="639"/>
      <c r="AN43" s="639"/>
      <c r="AO43" s="663"/>
      <c r="CD43" s="632" t="s">
        <v>359</v>
      </c>
      <c r="CE43" s="633"/>
      <c r="CF43" s="633"/>
      <c r="CG43" s="633"/>
      <c r="CH43" s="633"/>
      <c r="CI43" s="633"/>
      <c r="CJ43" s="633"/>
      <c r="CK43" s="633"/>
      <c r="CL43" s="633"/>
      <c r="CM43" s="633"/>
      <c r="CN43" s="633"/>
      <c r="CO43" s="633"/>
      <c r="CP43" s="633"/>
      <c r="CQ43" s="634"/>
      <c r="CR43" s="635">
        <v>18491</v>
      </c>
      <c r="CS43" s="645"/>
      <c r="CT43" s="645"/>
      <c r="CU43" s="645"/>
      <c r="CV43" s="645"/>
      <c r="CW43" s="645"/>
      <c r="CX43" s="645"/>
      <c r="CY43" s="646"/>
      <c r="CZ43" s="638">
        <v>0.6</v>
      </c>
      <c r="DA43" s="647"/>
      <c r="DB43" s="647"/>
      <c r="DC43" s="648"/>
      <c r="DD43" s="641">
        <v>18491</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15">
      <c r="B44" s="612" t="s">
        <v>360</v>
      </c>
      <c r="C44" s="613"/>
      <c r="D44" s="613"/>
      <c r="E44" s="613"/>
      <c r="F44" s="613"/>
      <c r="G44" s="613"/>
      <c r="H44" s="613"/>
      <c r="I44" s="613"/>
      <c r="J44" s="613"/>
      <c r="K44" s="613"/>
      <c r="L44" s="613"/>
      <c r="M44" s="613"/>
      <c r="N44" s="613"/>
      <c r="O44" s="613"/>
      <c r="P44" s="613"/>
      <c r="Q44" s="614"/>
      <c r="R44" s="615">
        <v>3635390</v>
      </c>
      <c r="S44" s="649"/>
      <c r="T44" s="649"/>
      <c r="U44" s="649"/>
      <c r="V44" s="649"/>
      <c r="W44" s="649"/>
      <c r="X44" s="649"/>
      <c r="Y44" s="650"/>
      <c r="Z44" s="651">
        <v>100</v>
      </c>
      <c r="AA44" s="651"/>
      <c r="AB44" s="651"/>
      <c r="AC44" s="651"/>
      <c r="AD44" s="652">
        <v>1865688</v>
      </c>
      <c r="AE44" s="652"/>
      <c r="AF44" s="652"/>
      <c r="AG44" s="652"/>
      <c r="AH44" s="652"/>
      <c r="AI44" s="652"/>
      <c r="AJ44" s="652"/>
      <c r="AK44" s="652"/>
      <c r="AL44" s="618">
        <v>100</v>
      </c>
      <c r="AM44" s="653"/>
      <c r="AN44" s="653"/>
      <c r="AO44" s="654"/>
      <c r="CD44" s="655" t="s">
        <v>307</v>
      </c>
      <c r="CE44" s="656"/>
      <c r="CF44" s="632" t="s">
        <v>361</v>
      </c>
      <c r="CG44" s="633"/>
      <c r="CH44" s="633"/>
      <c r="CI44" s="633"/>
      <c r="CJ44" s="633"/>
      <c r="CK44" s="633"/>
      <c r="CL44" s="633"/>
      <c r="CM44" s="633"/>
      <c r="CN44" s="633"/>
      <c r="CO44" s="633"/>
      <c r="CP44" s="633"/>
      <c r="CQ44" s="634"/>
      <c r="CR44" s="635">
        <v>499548</v>
      </c>
      <c r="CS44" s="636"/>
      <c r="CT44" s="636"/>
      <c r="CU44" s="636"/>
      <c r="CV44" s="636"/>
      <c r="CW44" s="636"/>
      <c r="CX44" s="636"/>
      <c r="CY44" s="637"/>
      <c r="CZ44" s="638">
        <v>16</v>
      </c>
      <c r="DA44" s="639"/>
      <c r="DB44" s="639"/>
      <c r="DC44" s="640"/>
      <c r="DD44" s="641">
        <v>311537</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15">
      <c r="CD45" s="657"/>
      <c r="CE45" s="658"/>
      <c r="CF45" s="632" t="s">
        <v>362</v>
      </c>
      <c r="CG45" s="633"/>
      <c r="CH45" s="633"/>
      <c r="CI45" s="633"/>
      <c r="CJ45" s="633"/>
      <c r="CK45" s="633"/>
      <c r="CL45" s="633"/>
      <c r="CM45" s="633"/>
      <c r="CN45" s="633"/>
      <c r="CO45" s="633"/>
      <c r="CP45" s="633"/>
      <c r="CQ45" s="634"/>
      <c r="CR45" s="635">
        <v>242122</v>
      </c>
      <c r="CS45" s="645"/>
      <c r="CT45" s="645"/>
      <c r="CU45" s="645"/>
      <c r="CV45" s="645"/>
      <c r="CW45" s="645"/>
      <c r="CX45" s="645"/>
      <c r="CY45" s="646"/>
      <c r="CZ45" s="638">
        <v>7.8</v>
      </c>
      <c r="DA45" s="647"/>
      <c r="DB45" s="647"/>
      <c r="DC45" s="648"/>
      <c r="DD45" s="641">
        <v>110878</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15">
      <c r="B46" s="203" t="s">
        <v>363</v>
      </c>
      <c r="CD46" s="657"/>
      <c r="CE46" s="658"/>
      <c r="CF46" s="632" t="s">
        <v>364</v>
      </c>
      <c r="CG46" s="633"/>
      <c r="CH46" s="633"/>
      <c r="CI46" s="633"/>
      <c r="CJ46" s="633"/>
      <c r="CK46" s="633"/>
      <c r="CL46" s="633"/>
      <c r="CM46" s="633"/>
      <c r="CN46" s="633"/>
      <c r="CO46" s="633"/>
      <c r="CP46" s="633"/>
      <c r="CQ46" s="634"/>
      <c r="CR46" s="635">
        <v>257426</v>
      </c>
      <c r="CS46" s="636"/>
      <c r="CT46" s="636"/>
      <c r="CU46" s="636"/>
      <c r="CV46" s="636"/>
      <c r="CW46" s="636"/>
      <c r="CX46" s="636"/>
      <c r="CY46" s="637"/>
      <c r="CZ46" s="638">
        <v>8.3000000000000007</v>
      </c>
      <c r="DA46" s="639"/>
      <c r="DB46" s="639"/>
      <c r="DC46" s="640"/>
      <c r="DD46" s="641">
        <v>200659</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15">
      <c r="B47" s="631" t="s">
        <v>365</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366</v>
      </c>
      <c r="CG47" s="633"/>
      <c r="CH47" s="633"/>
      <c r="CI47" s="633"/>
      <c r="CJ47" s="633"/>
      <c r="CK47" s="633"/>
      <c r="CL47" s="633"/>
      <c r="CM47" s="633"/>
      <c r="CN47" s="633"/>
      <c r="CO47" s="633"/>
      <c r="CP47" s="633"/>
      <c r="CQ47" s="634"/>
      <c r="CR47" s="635">
        <v>127408</v>
      </c>
      <c r="CS47" s="645"/>
      <c r="CT47" s="645"/>
      <c r="CU47" s="645"/>
      <c r="CV47" s="645"/>
      <c r="CW47" s="645"/>
      <c r="CX47" s="645"/>
      <c r="CY47" s="646"/>
      <c r="CZ47" s="638">
        <v>4.0999999999999996</v>
      </c>
      <c r="DA47" s="647"/>
      <c r="DB47" s="647"/>
      <c r="DC47" s="648"/>
      <c r="DD47" s="641">
        <v>27225</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x14ac:dyDescent="0.15">
      <c r="B48" s="631" t="s">
        <v>367</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368</v>
      </c>
      <c r="CG48" s="633"/>
      <c r="CH48" s="633"/>
      <c r="CI48" s="633"/>
      <c r="CJ48" s="633"/>
      <c r="CK48" s="633"/>
      <c r="CL48" s="633"/>
      <c r="CM48" s="633"/>
      <c r="CN48" s="633"/>
      <c r="CO48" s="633"/>
      <c r="CP48" s="633"/>
      <c r="CQ48" s="634"/>
      <c r="CR48" s="635" t="s">
        <v>130</v>
      </c>
      <c r="CS48" s="636"/>
      <c r="CT48" s="636"/>
      <c r="CU48" s="636"/>
      <c r="CV48" s="636"/>
      <c r="CW48" s="636"/>
      <c r="CX48" s="636"/>
      <c r="CY48" s="637"/>
      <c r="CZ48" s="638" t="s">
        <v>130</v>
      </c>
      <c r="DA48" s="639"/>
      <c r="DB48" s="639"/>
      <c r="DC48" s="640"/>
      <c r="DD48" s="641" t="s">
        <v>130</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15">
      <c r="B49" s="347"/>
      <c r="CD49" s="612" t="s">
        <v>369</v>
      </c>
      <c r="CE49" s="613"/>
      <c r="CF49" s="613"/>
      <c r="CG49" s="613"/>
      <c r="CH49" s="613"/>
      <c r="CI49" s="613"/>
      <c r="CJ49" s="613"/>
      <c r="CK49" s="613"/>
      <c r="CL49" s="613"/>
      <c r="CM49" s="613"/>
      <c r="CN49" s="613"/>
      <c r="CO49" s="613"/>
      <c r="CP49" s="613"/>
      <c r="CQ49" s="614"/>
      <c r="CR49" s="615">
        <v>3117284</v>
      </c>
      <c r="CS49" s="616"/>
      <c r="CT49" s="616"/>
      <c r="CU49" s="616"/>
      <c r="CV49" s="616"/>
      <c r="CW49" s="616"/>
      <c r="CX49" s="616"/>
      <c r="CY49" s="617"/>
      <c r="CZ49" s="618">
        <v>100</v>
      </c>
      <c r="DA49" s="619"/>
      <c r="DB49" s="619"/>
      <c r="DC49" s="620"/>
      <c r="DD49" s="621">
        <v>2179028</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idden="1" x14ac:dyDescent="0.15">
      <c r="B50" s="347"/>
    </row>
  </sheetData>
  <sheetProtection algorithmName="SHA-512" hashValue="06WfFJrYnJ62lUdx5AYkaxMrtT0Ef8JAJFPidpCF5+AXi2ZBgnqKYgy/g5EAJzOof9IW3x25GQi+EbCutm8iIg==" saltValue="vMiHHC3AracNQpYIe/CWW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6" orientation="landscape" horizontalDpi="0"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R58" zoomScale="70" zoomScaleNormal="25" zoomScaleSheetLayoutView="70" workbookViewId="0">
      <selection activeCell="Q68" sqref="Q68:U68"/>
    </sheetView>
  </sheetViews>
  <sheetFormatPr defaultColWidth="0" defaultRowHeight="13.5" zeroHeight="1" x14ac:dyDescent="0.15"/>
  <cols>
    <col min="1" max="130" width="2.75" style="214" customWidth="1"/>
    <col min="131" max="131" width="1.625" style="214" customWidth="1"/>
    <col min="132" max="16384" width="9" style="214" hidden="1"/>
  </cols>
  <sheetData>
    <row r="1" spans="1:131" ht="11.25" customHeight="1" thickBot="1" x14ac:dyDescent="0.2">
      <c r="A1" s="210"/>
      <c r="B1" s="210"/>
      <c r="C1" s="210"/>
      <c r="D1" s="210"/>
      <c r="E1" s="210"/>
      <c r="F1" s="210"/>
      <c r="G1" s="210"/>
      <c r="H1" s="210"/>
      <c r="I1" s="210"/>
      <c r="J1" s="210"/>
      <c r="K1" s="210"/>
      <c r="L1" s="210"/>
      <c r="M1" s="210"/>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2"/>
      <c r="DR1" s="212"/>
      <c r="DS1" s="212"/>
      <c r="DT1" s="212"/>
      <c r="DU1" s="212"/>
      <c r="DV1" s="212"/>
      <c r="DW1" s="212"/>
      <c r="DX1" s="212"/>
      <c r="DY1" s="212"/>
      <c r="DZ1" s="212"/>
      <c r="EA1" s="213"/>
    </row>
    <row r="2" spans="1:131" ht="26.25" customHeight="1" thickBot="1" x14ac:dyDescent="0.2">
      <c r="A2" s="730" t="s">
        <v>370</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731" t="s">
        <v>371</v>
      </c>
      <c r="DK2" s="732"/>
      <c r="DL2" s="732"/>
      <c r="DM2" s="732"/>
      <c r="DN2" s="732"/>
      <c r="DO2" s="733"/>
      <c r="DP2" s="211"/>
      <c r="DQ2" s="731" t="s">
        <v>372</v>
      </c>
      <c r="DR2" s="732"/>
      <c r="DS2" s="732"/>
      <c r="DT2" s="732"/>
      <c r="DU2" s="732"/>
      <c r="DV2" s="732"/>
      <c r="DW2" s="732"/>
      <c r="DX2" s="732"/>
      <c r="DY2" s="732"/>
      <c r="DZ2" s="733"/>
      <c r="EA2" s="213"/>
    </row>
    <row r="3" spans="1:131" ht="11.25" customHeight="1" x14ac:dyDescent="0.15">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3"/>
    </row>
    <row r="4" spans="1:131" s="218" customFormat="1" ht="26.25" customHeight="1" thickBot="1" x14ac:dyDescent="0.2">
      <c r="A4" s="734" t="s">
        <v>373</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5"/>
      <c r="BA4" s="215"/>
      <c r="BB4" s="215"/>
      <c r="BC4" s="215"/>
      <c r="BD4" s="215"/>
      <c r="BE4" s="216"/>
      <c r="BF4" s="216"/>
      <c r="BG4" s="216"/>
      <c r="BH4" s="216"/>
      <c r="BI4" s="216"/>
      <c r="BJ4" s="216"/>
      <c r="BK4" s="216"/>
      <c r="BL4" s="216"/>
      <c r="BM4" s="216"/>
      <c r="BN4" s="216"/>
      <c r="BO4" s="216"/>
      <c r="BP4" s="216"/>
      <c r="BQ4" s="735" t="s">
        <v>374</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17"/>
    </row>
    <row r="5" spans="1:131" s="218" customFormat="1" ht="26.25" customHeight="1" x14ac:dyDescent="0.15">
      <c r="A5" s="736" t="s">
        <v>375</v>
      </c>
      <c r="B5" s="737"/>
      <c r="C5" s="737"/>
      <c r="D5" s="737"/>
      <c r="E5" s="737"/>
      <c r="F5" s="737"/>
      <c r="G5" s="737"/>
      <c r="H5" s="737"/>
      <c r="I5" s="737"/>
      <c r="J5" s="737"/>
      <c r="K5" s="737"/>
      <c r="L5" s="737"/>
      <c r="M5" s="737"/>
      <c r="N5" s="737"/>
      <c r="O5" s="737"/>
      <c r="P5" s="738"/>
      <c r="Q5" s="742" t="s">
        <v>376</v>
      </c>
      <c r="R5" s="743"/>
      <c r="S5" s="743"/>
      <c r="T5" s="743"/>
      <c r="U5" s="744"/>
      <c r="V5" s="742" t="s">
        <v>377</v>
      </c>
      <c r="W5" s="743"/>
      <c r="X5" s="743"/>
      <c r="Y5" s="743"/>
      <c r="Z5" s="744"/>
      <c r="AA5" s="742" t="s">
        <v>378</v>
      </c>
      <c r="AB5" s="743"/>
      <c r="AC5" s="743"/>
      <c r="AD5" s="743"/>
      <c r="AE5" s="743"/>
      <c r="AF5" s="748" t="s">
        <v>379</v>
      </c>
      <c r="AG5" s="743"/>
      <c r="AH5" s="743"/>
      <c r="AI5" s="743"/>
      <c r="AJ5" s="749"/>
      <c r="AK5" s="743" t="s">
        <v>380</v>
      </c>
      <c r="AL5" s="743"/>
      <c r="AM5" s="743"/>
      <c r="AN5" s="743"/>
      <c r="AO5" s="744"/>
      <c r="AP5" s="742" t="s">
        <v>381</v>
      </c>
      <c r="AQ5" s="743"/>
      <c r="AR5" s="743"/>
      <c r="AS5" s="743"/>
      <c r="AT5" s="744"/>
      <c r="AU5" s="742" t="s">
        <v>382</v>
      </c>
      <c r="AV5" s="743"/>
      <c r="AW5" s="743"/>
      <c r="AX5" s="743"/>
      <c r="AY5" s="749"/>
      <c r="AZ5" s="215"/>
      <c r="BA5" s="215"/>
      <c r="BB5" s="215"/>
      <c r="BC5" s="215"/>
      <c r="BD5" s="215"/>
      <c r="BE5" s="216"/>
      <c r="BF5" s="216"/>
      <c r="BG5" s="216"/>
      <c r="BH5" s="216"/>
      <c r="BI5" s="216"/>
      <c r="BJ5" s="216"/>
      <c r="BK5" s="216"/>
      <c r="BL5" s="216"/>
      <c r="BM5" s="216"/>
      <c r="BN5" s="216"/>
      <c r="BO5" s="216"/>
      <c r="BP5" s="216"/>
      <c r="BQ5" s="736" t="s">
        <v>383</v>
      </c>
      <c r="BR5" s="737"/>
      <c r="BS5" s="737"/>
      <c r="BT5" s="737"/>
      <c r="BU5" s="737"/>
      <c r="BV5" s="737"/>
      <c r="BW5" s="737"/>
      <c r="BX5" s="737"/>
      <c r="BY5" s="737"/>
      <c r="BZ5" s="737"/>
      <c r="CA5" s="737"/>
      <c r="CB5" s="737"/>
      <c r="CC5" s="737"/>
      <c r="CD5" s="737"/>
      <c r="CE5" s="737"/>
      <c r="CF5" s="737"/>
      <c r="CG5" s="738"/>
      <c r="CH5" s="742" t="s">
        <v>384</v>
      </c>
      <c r="CI5" s="743"/>
      <c r="CJ5" s="743"/>
      <c r="CK5" s="743"/>
      <c r="CL5" s="744"/>
      <c r="CM5" s="742" t="s">
        <v>385</v>
      </c>
      <c r="CN5" s="743"/>
      <c r="CO5" s="743"/>
      <c r="CP5" s="743"/>
      <c r="CQ5" s="744"/>
      <c r="CR5" s="742" t="s">
        <v>386</v>
      </c>
      <c r="CS5" s="743"/>
      <c r="CT5" s="743"/>
      <c r="CU5" s="743"/>
      <c r="CV5" s="744"/>
      <c r="CW5" s="742" t="s">
        <v>387</v>
      </c>
      <c r="CX5" s="743"/>
      <c r="CY5" s="743"/>
      <c r="CZ5" s="743"/>
      <c r="DA5" s="744"/>
      <c r="DB5" s="742" t="s">
        <v>388</v>
      </c>
      <c r="DC5" s="743"/>
      <c r="DD5" s="743"/>
      <c r="DE5" s="743"/>
      <c r="DF5" s="744"/>
      <c r="DG5" s="772" t="s">
        <v>389</v>
      </c>
      <c r="DH5" s="773"/>
      <c r="DI5" s="773"/>
      <c r="DJ5" s="773"/>
      <c r="DK5" s="774"/>
      <c r="DL5" s="772" t="s">
        <v>390</v>
      </c>
      <c r="DM5" s="773"/>
      <c r="DN5" s="773"/>
      <c r="DO5" s="773"/>
      <c r="DP5" s="774"/>
      <c r="DQ5" s="742" t="s">
        <v>391</v>
      </c>
      <c r="DR5" s="743"/>
      <c r="DS5" s="743"/>
      <c r="DT5" s="743"/>
      <c r="DU5" s="744"/>
      <c r="DV5" s="742" t="s">
        <v>382</v>
      </c>
      <c r="DW5" s="743"/>
      <c r="DX5" s="743"/>
      <c r="DY5" s="743"/>
      <c r="DZ5" s="749"/>
      <c r="EA5" s="217"/>
    </row>
    <row r="6" spans="1:131" s="218" customFormat="1" ht="26.25" customHeight="1" thickBot="1" x14ac:dyDescent="0.2">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5"/>
      <c r="BA6" s="215"/>
      <c r="BB6" s="215"/>
      <c r="BC6" s="215"/>
      <c r="BD6" s="215"/>
      <c r="BE6" s="216"/>
      <c r="BF6" s="216"/>
      <c r="BG6" s="216"/>
      <c r="BH6" s="216"/>
      <c r="BI6" s="216"/>
      <c r="BJ6" s="216"/>
      <c r="BK6" s="216"/>
      <c r="BL6" s="216"/>
      <c r="BM6" s="216"/>
      <c r="BN6" s="216"/>
      <c r="BO6" s="216"/>
      <c r="BP6" s="216"/>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17"/>
    </row>
    <row r="7" spans="1:131" s="218" customFormat="1" ht="26.25" customHeight="1" thickTop="1" x14ac:dyDescent="0.15">
      <c r="A7" s="219">
        <v>1</v>
      </c>
      <c r="B7" s="758" t="s">
        <v>392</v>
      </c>
      <c r="C7" s="759"/>
      <c r="D7" s="759"/>
      <c r="E7" s="759"/>
      <c r="F7" s="759"/>
      <c r="G7" s="759"/>
      <c r="H7" s="759"/>
      <c r="I7" s="759"/>
      <c r="J7" s="759"/>
      <c r="K7" s="759"/>
      <c r="L7" s="759"/>
      <c r="M7" s="759"/>
      <c r="N7" s="759"/>
      <c r="O7" s="759"/>
      <c r="P7" s="760"/>
      <c r="Q7" s="761">
        <v>3635</v>
      </c>
      <c r="R7" s="762"/>
      <c r="S7" s="762"/>
      <c r="T7" s="762"/>
      <c r="U7" s="762"/>
      <c r="V7" s="762">
        <v>3117</v>
      </c>
      <c r="W7" s="762"/>
      <c r="X7" s="762"/>
      <c r="Y7" s="762"/>
      <c r="Z7" s="762"/>
      <c r="AA7" s="762">
        <v>518</v>
      </c>
      <c r="AB7" s="762"/>
      <c r="AC7" s="762"/>
      <c r="AD7" s="762"/>
      <c r="AE7" s="763"/>
      <c r="AF7" s="764">
        <v>448</v>
      </c>
      <c r="AG7" s="765"/>
      <c r="AH7" s="765"/>
      <c r="AI7" s="765"/>
      <c r="AJ7" s="766"/>
      <c r="AK7" s="767"/>
      <c r="AL7" s="768"/>
      <c r="AM7" s="768"/>
      <c r="AN7" s="768"/>
      <c r="AO7" s="768"/>
      <c r="AP7" s="768">
        <v>799</v>
      </c>
      <c r="AQ7" s="768"/>
      <c r="AR7" s="768"/>
      <c r="AS7" s="768"/>
      <c r="AT7" s="768"/>
      <c r="AU7" s="769"/>
      <c r="AV7" s="769"/>
      <c r="AW7" s="769"/>
      <c r="AX7" s="769"/>
      <c r="AY7" s="770"/>
      <c r="AZ7" s="215"/>
      <c r="BA7" s="215"/>
      <c r="BB7" s="215"/>
      <c r="BC7" s="215"/>
      <c r="BD7" s="215"/>
      <c r="BE7" s="216"/>
      <c r="BF7" s="216"/>
      <c r="BG7" s="216"/>
      <c r="BH7" s="216"/>
      <c r="BI7" s="216"/>
      <c r="BJ7" s="216"/>
      <c r="BK7" s="216"/>
      <c r="BL7" s="216"/>
      <c r="BM7" s="216"/>
      <c r="BN7" s="216"/>
      <c r="BO7" s="216"/>
      <c r="BP7" s="216"/>
      <c r="BQ7" s="219">
        <v>1</v>
      </c>
      <c r="BR7" s="220"/>
      <c r="BS7" s="755" t="s">
        <v>570</v>
      </c>
      <c r="BT7" s="756"/>
      <c r="BU7" s="756"/>
      <c r="BV7" s="756"/>
      <c r="BW7" s="756"/>
      <c r="BX7" s="756"/>
      <c r="BY7" s="756"/>
      <c r="BZ7" s="756"/>
      <c r="CA7" s="756"/>
      <c r="CB7" s="756"/>
      <c r="CC7" s="756"/>
      <c r="CD7" s="756"/>
      <c r="CE7" s="756"/>
      <c r="CF7" s="756"/>
      <c r="CG7" s="771"/>
      <c r="CH7" s="752">
        <v>-21</v>
      </c>
      <c r="CI7" s="753"/>
      <c r="CJ7" s="753"/>
      <c r="CK7" s="753"/>
      <c r="CL7" s="754"/>
      <c r="CM7" s="752">
        <v>-2</v>
      </c>
      <c r="CN7" s="753"/>
      <c r="CO7" s="753"/>
      <c r="CP7" s="753"/>
      <c r="CQ7" s="754"/>
      <c r="CR7" s="752">
        <v>35</v>
      </c>
      <c r="CS7" s="753"/>
      <c r="CT7" s="753"/>
      <c r="CU7" s="753"/>
      <c r="CV7" s="754"/>
      <c r="CW7" s="752" t="s">
        <v>572</v>
      </c>
      <c r="CX7" s="753"/>
      <c r="CY7" s="753"/>
      <c r="CZ7" s="753"/>
      <c r="DA7" s="754"/>
      <c r="DB7" s="752" t="s">
        <v>572</v>
      </c>
      <c r="DC7" s="753"/>
      <c r="DD7" s="753"/>
      <c r="DE7" s="753"/>
      <c r="DF7" s="754"/>
      <c r="DG7" s="752" t="s">
        <v>572</v>
      </c>
      <c r="DH7" s="753"/>
      <c r="DI7" s="753"/>
      <c r="DJ7" s="753"/>
      <c r="DK7" s="754"/>
      <c r="DL7" s="752" t="s">
        <v>572</v>
      </c>
      <c r="DM7" s="753"/>
      <c r="DN7" s="753"/>
      <c r="DO7" s="753"/>
      <c r="DP7" s="754"/>
      <c r="DQ7" s="752" t="s">
        <v>572</v>
      </c>
      <c r="DR7" s="753"/>
      <c r="DS7" s="753"/>
      <c r="DT7" s="753"/>
      <c r="DU7" s="754"/>
      <c r="DV7" s="755"/>
      <c r="DW7" s="756"/>
      <c r="DX7" s="756"/>
      <c r="DY7" s="756"/>
      <c r="DZ7" s="757"/>
      <c r="EA7" s="217"/>
    </row>
    <row r="8" spans="1:131" s="218" customFormat="1" ht="26.25" customHeight="1" x14ac:dyDescent="0.15">
      <c r="A8" s="221">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15"/>
      <c r="BA8" s="215"/>
      <c r="BB8" s="215"/>
      <c r="BC8" s="215"/>
      <c r="BD8" s="215"/>
      <c r="BE8" s="216"/>
      <c r="BF8" s="216"/>
      <c r="BG8" s="216"/>
      <c r="BH8" s="216"/>
      <c r="BI8" s="216"/>
      <c r="BJ8" s="216"/>
      <c r="BK8" s="216"/>
      <c r="BL8" s="216"/>
      <c r="BM8" s="216"/>
      <c r="BN8" s="216"/>
      <c r="BO8" s="216"/>
      <c r="BP8" s="216"/>
      <c r="BQ8" s="221">
        <v>2</v>
      </c>
      <c r="BR8" s="222"/>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17"/>
    </row>
    <row r="9" spans="1:131" s="218" customFormat="1" ht="26.25" customHeight="1" x14ac:dyDescent="0.15">
      <c r="A9" s="221">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15"/>
      <c r="BA9" s="215"/>
      <c r="BB9" s="215"/>
      <c r="BC9" s="215"/>
      <c r="BD9" s="215"/>
      <c r="BE9" s="216"/>
      <c r="BF9" s="216"/>
      <c r="BG9" s="216"/>
      <c r="BH9" s="216"/>
      <c r="BI9" s="216"/>
      <c r="BJ9" s="216"/>
      <c r="BK9" s="216"/>
      <c r="BL9" s="216"/>
      <c r="BM9" s="216"/>
      <c r="BN9" s="216"/>
      <c r="BO9" s="216"/>
      <c r="BP9" s="216"/>
      <c r="BQ9" s="221">
        <v>3</v>
      </c>
      <c r="BR9" s="222"/>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17"/>
    </row>
    <row r="10" spans="1:131" s="218" customFormat="1" ht="26.25" customHeight="1" x14ac:dyDescent="0.15">
      <c r="A10" s="221">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15"/>
      <c r="BA10" s="215"/>
      <c r="BB10" s="215"/>
      <c r="BC10" s="215"/>
      <c r="BD10" s="215"/>
      <c r="BE10" s="216"/>
      <c r="BF10" s="216"/>
      <c r="BG10" s="216"/>
      <c r="BH10" s="216"/>
      <c r="BI10" s="216"/>
      <c r="BJ10" s="216"/>
      <c r="BK10" s="216"/>
      <c r="BL10" s="216"/>
      <c r="BM10" s="216"/>
      <c r="BN10" s="216"/>
      <c r="BO10" s="216"/>
      <c r="BP10" s="216"/>
      <c r="BQ10" s="221">
        <v>4</v>
      </c>
      <c r="BR10" s="222"/>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17"/>
    </row>
    <row r="11" spans="1:131" s="218" customFormat="1" ht="26.25" customHeight="1" x14ac:dyDescent="0.15">
      <c r="A11" s="221">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15"/>
      <c r="BA11" s="215"/>
      <c r="BB11" s="215"/>
      <c r="BC11" s="215"/>
      <c r="BD11" s="215"/>
      <c r="BE11" s="216"/>
      <c r="BF11" s="216"/>
      <c r="BG11" s="216"/>
      <c r="BH11" s="216"/>
      <c r="BI11" s="216"/>
      <c r="BJ11" s="216"/>
      <c r="BK11" s="216"/>
      <c r="BL11" s="216"/>
      <c r="BM11" s="216"/>
      <c r="BN11" s="216"/>
      <c r="BO11" s="216"/>
      <c r="BP11" s="216"/>
      <c r="BQ11" s="221">
        <v>5</v>
      </c>
      <c r="BR11" s="222"/>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17"/>
    </row>
    <row r="12" spans="1:131" s="218" customFormat="1" ht="26.25" customHeight="1" x14ac:dyDescent="0.15">
      <c r="A12" s="221">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15"/>
      <c r="BA12" s="215"/>
      <c r="BB12" s="215"/>
      <c r="BC12" s="215"/>
      <c r="BD12" s="215"/>
      <c r="BE12" s="216"/>
      <c r="BF12" s="216"/>
      <c r="BG12" s="216"/>
      <c r="BH12" s="216"/>
      <c r="BI12" s="216"/>
      <c r="BJ12" s="216"/>
      <c r="BK12" s="216"/>
      <c r="BL12" s="216"/>
      <c r="BM12" s="216"/>
      <c r="BN12" s="216"/>
      <c r="BO12" s="216"/>
      <c r="BP12" s="216"/>
      <c r="BQ12" s="221">
        <v>6</v>
      </c>
      <c r="BR12" s="222"/>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17"/>
    </row>
    <row r="13" spans="1:131" s="218" customFormat="1" ht="26.25" customHeight="1" x14ac:dyDescent="0.15">
      <c r="A13" s="221">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15"/>
      <c r="BA13" s="215"/>
      <c r="BB13" s="215"/>
      <c r="BC13" s="215"/>
      <c r="BD13" s="215"/>
      <c r="BE13" s="216"/>
      <c r="BF13" s="216"/>
      <c r="BG13" s="216"/>
      <c r="BH13" s="216"/>
      <c r="BI13" s="216"/>
      <c r="BJ13" s="216"/>
      <c r="BK13" s="216"/>
      <c r="BL13" s="216"/>
      <c r="BM13" s="216"/>
      <c r="BN13" s="216"/>
      <c r="BO13" s="216"/>
      <c r="BP13" s="216"/>
      <c r="BQ13" s="221">
        <v>7</v>
      </c>
      <c r="BR13" s="222"/>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17"/>
    </row>
    <row r="14" spans="1:131" s="218" customFormat="1" ht="26.25" customHeight="1" x14ac:dyDescent="0.15">
      <c r="A14" s="221">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15"/>
      <c r="BA14" s="215"/>
      <c r="BB14" s="215"/>
      <c r="BC14" s="215"/>
      <c r="BD14" s="215"/>
      <c r="BE14" s="216"/>
      <c r="BF14" s="216"/>
      <c r="BG14" s="216"/>
      <c r="BH14" s="216"/>
      <c r="BI14" s="216"/>
      <c r="BJ14" s="216"/>
      <c r="BK14" s="216"/>
      <c r="BL14" s="216"/>
      <c r="BM14" s="216"/>
      <c r="BN14" s="216"/>
      <c r="BO14" s="216"/>
      <c r="BP14" s="216"/>
      <c r="BQ14" s="221">
        <v>8</v>
      </c>
      <c r="BR14" s="222"/>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17"/>
    </row>
    <row r="15" spans="1:131" s="218" customFormat="1" ht="26.25" customHeight="1" x14ac:dyDescent="0.15">
      <c r="A15" s="221">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15"/>
      <c r="BA15" s="215"/>
      <c r="BB15" s="215"/>
      <c r="BC15" s="215"/>
      <c r="BD15" s="215"/>
      <c r="BE15" s="216"/>
      <c r="BF15" s="216"/>
      <c r="BG15" s="216"/>
      <c r="BH15" s="216"/>
      <c r="BI15" s="216"/>
      <c r="BJ15" s="216"/>
      <c r="BK15" s="216"/>
      <c r="BL15" s="216"/>
      <c r="BM15" s="216"/>
      <c r="BN15" s="216"/>
      <c r="BO15" s="216"/>
      <c r="BP15" s="216"/>
      <c r="BQ15" s="221">
        <v>9</v>
      </c>
      <c r="BR15" s="222"/>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17"/>
    </row>
    <row r="16" spans="1:131" s="218" customFormat="1" ht="26.25" customHeight="1" x14ac:dyDescent="0.15">
      <c r="A16" s="221">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15"/>
      <c r="BA16" s="215"/>
      <c r="BB16" s="215"/>
      <c r="BC16" s="215"/>
      <c r="BD16" s="215"/>
      <c r="BE16" s="216"/>
      <c r="BF16" s="216"/>
      <c r="BG16" s="216"/>
      <c r="BH16" s="216"/>
      <c r="BI16" s="216"/>
      <c r="BJ16" s="216"/>
      <c r="BK16" s="216"/>
      <c r="BL16" s="216"/>
      <c r="BM16" s="216"/>
      <c r="BN16" s="216"/>
      <c r="BO16" s="216"/>
      <c r="BP16" s="216"/>
      <c r="BQ16" s="221">
        <v>10</v>
      </c>
      <c r="BR16" s="222"/>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17"/>
    </row>
    <row r="17" spans="1:131" s="218" customFormat="1" ht="26.25" customHeight="1" x14ac:dyDescent="0.15">
      <c r="A17" s="221">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15"/>
      <c r="BA17" s="215"/>
      <c r="BB17" s="215"/>
      <c r="BC17" s="215"/>
      <c r="BD17" s="215"/>
      <c r="BE17" s="216"/>
      <c r="BF17" s="216"/>
      <c r="BG17" s="216"/>
      <c r="BH17" s="216"/>
      <c r="BI17" s="216"/>
      <c r="BJ17" s="216"/>
      <c r="BK17" s="216"/>
      <c r="BL17" s="216"/>
      <c r="BM17" s="216"/>
      <c r="BN17" s="216"/>
      <c r="BO17" s="216"/>
      <c r="BP17" s="216"/>
      <c r="BQ17" s="221">
        <v>11</v>
      </c>
      <c r="BR17" s="222"/>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17"/>
    </row>
    <row r="18" spans="1:131" s="218" customFormat="1" ht="26.25" customHeight="1" x14ac:dyDescent="0.15">
      <c r="A18" s="221">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15"/>
      <c r="BA18" s="215"/>
      <c r="BB18" s="215"/>
      <c r="BC18" s="215"/>
      <c r="BD18" s="215"/>
      <c r="BE18" s="216"/>
      <c r="BF18" s="216"/>
      <c r="BG18" s="216"/>
      <c r="BH18" s="216"/>
      <c r="BI18" s="216"/>
      <c r="BJ18" s="216"/>
      <c r="BK18" s="216"/>
      <c r="BL18" s="216"/>
      <c r="BM18" s="216"/>
      <c r="BN18" s="216"/>
      <c r="BO18" s="216"/>
      <c r="BP18" s="216"/>
      <c r="BQ18" s="221">
        <v>12</v>
      </c>
      <c r="BR18" s="222"/>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17"/>
    </row>
    <row r="19" spans="1:131" s="218" customFormat="1" ht="26.25" customHeight="1" x14ac:dyDescent="0.15">
      <c r="A19" s="221">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15"/>
      <c r="BA19" s="215"/>
      <c r="BB19" s="215"/>
      <c r="BC19" s="215"/>
      <c r="BD19" s="215"/>
      <c r="BE19" s="216"/>
      <c r="BF19" s="216"/>
      <c r="BG19" s="216"/>
      <c r="BH19" s="216"/>
      <c r="BI19" s="216"/>
      <c r="BJ19" s="216"/>
      <c r="BK19" s="216"/>
      <c r="BL19" s="216"/>
      <c r="BM19" s="216"/>
      <c r="BN19" s="216"/>
      <c r="BO19" s="216"/>
      <c r="BP19" s="216"/>
      <c r="BQ19" s="221">
        <v>13</v>
      </c>
      <c r="BR19" s="222"/>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17"/>
    </row>
    <row r="20" spans="1:131" s="218" customFormat="1" ht="26.25" customHeight="1" x14ac:dyDescent="0.15">
      <c r="A20" s="221">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15"/>
      <c r="BA20" s="215"/>
      <c r="BB20" s="215"/>
      <c r="BC20" s="215"/>
      <c r="BD20" s="215"/>
      <c r="BE20" s="216"/>
      <c r="BF20" s="216"/>
      <c r="BG20" s="216"/>
      <c r="BH20" s="216"/>
      <c r="BI20" s="216"/>
      <c r="BJ20" s="216"/>
      <c r="BK20" s="216"/>
      <c r="BL20" s="216"/>
      <c r="BM20" s="216"/>
      <c r="BN20" s="216"/>
      <c r="BO20" s="216"/>
      <c r="BP20" s="216"/>
      <c r="BQ20" s="221">
        <v>14</v>
      </c>
      <c r="BR20" s="222"/>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17"/>
    </row>
    <row r="21" spans="1:131" s="218" customFormat="1" ht="26.25" customHeight="1" thickBot="1" x14ac:dyDescent="0.2">
      <c r="A21" s="221">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15"/>
      <c r="BA21" s="215"/>
      <c r="BB21" s="215"/>
      <c r="BC21" s="215"/>
      <c r="BD21" s="215"/>
      <c r="BE21" s="216"/>
      <c r="BF21" s="216"/>
      <c r="BG21" s="216"/>
      <c r="BH21" s="216"/>
      <c r="BI21" s="216"/>
      <c r="BJ21" s="216"/>
      <c r="BK21" s="216"/>
      <c r="BL21" s="216"/>
      <c r="BM21" s="216"/>
      <c r="BN21" s="216"/>
      <c r="BO21" s="216"/>
      <c r="BP21" s="216"/>
      <c r="BQ21" s="221">
        <v>15</v>
      </c>
      <c r="BR21" s="222"/>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17"/>
    </row>
    <row r="22" spans="1:131" s="218" customFormat="1" ht="26.25" customHeight="1" x14ac:dyDescent="0.15">
      <c r="A22" s="221">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393</v>
      </c>
      <c r="BA22" s="815"/>
      <c r="BB22" s="815"/>
      <c r="BC22" s="815"/>
      <c r="BD22" s="816"/>
      <c r="BE22" s="216"/>
      <c r="BF22" s="216"/>
      <c r="BG22" s="216"/>
      <c r="BH22" s="216"/>
      <c r="BI22" s="216"/>
      <c r="BJ22" s="216"/>
      <c r="BK22" s="216"/>
      <c r="BL22" s="216"/>
      <c r="BM22" s="216"/>
      <c r="BN22" s="216"/>
      <c r="BO22" s="216"/>
      <c r="BP22" s="216"/>
      <c r="BQ22" s="221">
        <v>16</v>
      </c>
      <c r="BR22" s="222"/>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17"/>
    </row>
    <row r="23" spans="1:131" s="218" customFormat="1" ht="26.25" customHeight="1" thickBot="1" x14ac:dyDescent="0.2">
      <c r="A23" s="223" t="s">
        <v>394</v>
      </c>
      <c r="B23" s="798" t="s">
        <v>395</v>
      </c>
      <c r="C23" s="799"/>
      <c r="D23" s="799"/>
      <c r="E23" s="799"/>
      <c r="F23" s="799"/>
      <c r="G23" s="799"/>
      <c r="H23" s="799"/>
      <c r="I23" s="799"/>
      <c r="J23" s="799"/>
      <c r="K23" s="799"/>
      <c r="L23" s="799"/>
      <c r="M23" s="799"/>
      <c r="N23" s="799"/>
      <c r="O23" s="799"/>
      <c r="P23" s="800"/>
      <c r="Q23" s="801">
        <v>3635</v>
      </c>
      <c r="R23" s="802"/>
      <c r="S23" s="802"/>
      <c r="T23" s="802"/>
      <c r="U23" s="802"/>
      <c r="V23" s="802">
        <v>3117</v>
      </c>
      <c r="W23" s="802"/>
      <c r="X23" s="802"/>
      <c r="Y23" s="802"/>
      <c r="Z23" s="802"/>
      <c r="AA23" s="802">
        <v>518</v>
      </c>
      <c r="AB23" s="802"/>
      <c r="AC23" s="802"/>
      <c r="AD23" s="802"/>
      <c r="AE23" s="803"/>
      <c r="AF23" s="804">
        <v>448</v>
      </c>
      <c r="AG23" s="802"/>
      <c r="AH23" s="802"/>
      <c r="AI23" s="802"/>
      <c r="AJ23" s="805"/>
      <c r="AK23" s="806"/>
      <c r="AL23" s="807"/>
      <c r="AM23" s="807"/>
      <c r="AN23" s="807"/>
      <c r="AO23" s="807"/>
      <c r="AP23" s="802">
        <v>799</v>
      </c>
      <c r="AQ23" s="802"/>
      <c r="AR23" s="802"/>
      <c r="AS23" s="802"/>
      <c r="AT23" s="802"/>
      <c r="AU23" s="818"/>
      <c r="AV23" s="818"/>
      <c r="AW23" s="818"/>
      <c r="AX23" s="818"/>
      <c r="AY23" s="819"/>
      <c r="AZ23" s="820" t="s">
        <v>396</v>
      </c>
      <c r="BA23" s="821"/>
      <c r="BB23" s="821"/>
      <c r="BC23" s="821"/>
      <c r="BD23" s="822"/>
      <c r="BE23" s="216"/>
      <c r="BF23" s="216"/>
      <c r="BG23" s="216"/>
      <c r="BH23" s="216"/>
      <c r="BI23" s="216"/>
      <c r="BJ23" s="216"/>
      <c r="BK23" s="216"/>
      <c r="BL23" s="216"/>
      <c r="BM23" s="216"/>
      <c r="BN23" s="216"/>
      <c r="BO23" s="216"/>
      <c r="BP23" s="216"/>
      <c r="BQ23" s="221">
        <v>17</v>
      </c>
      <c r="BR23" s="222"/>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17"/>
    </row>
    <row r="24" spans="1:131" s="218" customFormat="1" ht="26.25" customHeight="1" x14ac:dyDescent="0.15">
      <c r="A24" s="817" t="s">
        <v>397</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5"/>
      <c r="BA24" s="215"/>
      <c r="BB24" s="215"/>
      <c r="BC24" s="215"/>
      <c r="BD24" s="215"/>
      <c r="BE24" s="216"/>
      <c r="BF24" s="216"/>
      <c r="BG24" s="216"/>
      <c r="BH24" s="216"/>
      <c r="BI24" s="216"/>
      <c r="BJ24" s="216"/>
      <c r="BK24" s="216"/>
      <c r="BL24" s="216"/>
      <c r="BM24" s="216"/>
      <c r="BN24" s="216"/>
      <c r="BO24" s="216"/>
      <c r="BP24" s="216"/>
      <c r="BQ24" s="221">
        <v>18</v>
      </c>
      <c r="BR24" s="222"/>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17"/>
    </row>
    <row r="25" spans="1:131" ht="26.25" customHeight="1" thickBot="1" x14ac:dyDescent="0.2">
      <c r="A25" s="734" t="s">
        <v>398</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5"/>
      <c r="BK25" s="215"/>
      <c r="BL25" s="215"/>
      <c r="BM25" s="215"/>
      <c r="BN25" s="215"/>
      <c r="BO25" s="224"/>
      <c r="BP25" s="224"/>
      <c r="BQ25" s="221">
        <v>19</v>
      </c>
      <c r="BR25" s="222"/>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13"/>
    </row>
    <row r="26" spans="1:131" ht="26.25" customHeight="1" x14ac:dyDescent="0.15">
      <c r="A26" s="736" t="s">
        <v>375</v>
      </c>
      <c r="B26" s="737"/>
      <c r="C26" s="737"/>
      <c r="D26" s="737"/>
      <c r="E26" s="737"/>
      <c r="F26" s="737"/>
      <c r="G26" s="737"/>
      <c r="H26" s="737"/>
      <c r="I26" s="737"/>
      <c r="J26" s="737"/>
      <c r="K26" s="737"/>
      <c r="L26" s="737"/>
      <c r="M26" s="737"/>
      <c r="N26" s="737"/>
      <c r="O26" s="737"/>
      <c r="P26" s="738"/>
      <c r="Q26" s="742" t="s">
        <v>399</v>
      </c>
      <c r="R26" s="743"/>
      <c r="S26" s="743"/>
      <c r="T26" s="743"/>
      <c r="U26" s="744"/>
      <c r="V26" s="742" t="s">
        <v>400</v>
      </c>
      <c r="W26" s="743"/>
      <c r="X26" s="743"/>
      <c r="Y26" s="743"/>
      <c r="Z26" s="744"/>
      <c r="AA26" s="742" t="s">
        <v>401</v>
      </c>
      <c r="AB26" s="743"/>
      <c r="AC26" s="743"/>
      <c r="AD26" s="743"/>
      <c r="AE26" s="743"/>
      <c r="AF26" s="823" t="s">
        <v>402</v>
      </c>
      <c r="AG26" s="824"/>
      <c r="AH26" s="824"/>
      <c r="AI26" s="824"/>
      <c r="AJ26" s="825"/>
      <c r="AK26" s="743" t="s">
        <v>403</v>
      </c>
      <c r="AL26" s="743"/>
      <c r="AM26" s="743"/>
      <c r="AN26" s="743"/>
      <c r="AO26" s="744"/>
      <c r="AP26" s="742" t="s">
        <v>404</v>
      </c>
      <c r="AQ26" s="743"/>
      <c r="AR26" s="743"/>
      <c r="AS26" s="743"/>
      <c r="AT26" s="744"/>
      <c r="AU26" s="742" t="s">
        <v>405</v>
      </c>
      <c r="AV26" s="743"/>
      <c r="AW26" s="743"/>
      <c r="AX26" s="743"/>
      <c r="AY26" s="744"/>
      <c r="AZ26" s="742" t="s">
        <v>406</v>
      </c>
      <c r="BA26" s="743"/>
      <c r="BB26" s="743"/>
      <c r="BC26" s="743"/>
      <c r="BD26" s="744"/>
      <c r="BE26" s="742" t="s">
        <v>382</v>
      </c>
      <c r="BF26" s="743"/>
      <c r="BG26" s="743"/>
      <c r="BH26" s="743"/>
      <c r="BI26" s="749"/>
      <c r="BJ26" s="215"/>
      <c r="BK26" s="215"/>
      <c r="BL26" s="215"/>
      <c r="BM26" s="215"/>
      <c r="BN26" s="215"/>
      <c r="BO26" s="224"/>
      <c r="BP26" s="224"/>
      <c r="BQ26" s="221">
        <v>20</v>
      </c>
      <c r="BR26" s="222"/>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13"/>
    </row>
    <row r="27" spans="1:131" ht="26.25" customHeight="1" thickBot="1" x14ac:dyDescent="0.2">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5"/>
      <c r="BK27" s="215"/>
      <c r="BL27" s="215"/>
      <c r="BM27" s="215"/>
      <c r="BN27" s="215"/>
      <c r="BO27" s="224"/>
      <c r="BP27" s="224"/>
      <c r="BQ27" s="221">
        <v>21</v>
      </c>
      <c r="BR27" s="222"/>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13"/>
    </row>
    <row r="28" spans="1:131" ht="26.25" customHeight="1" thickTop="1" x14ac:dyDescent="0.15">
      <c r="A28" s="225">
        <v>1</v>
      </c>
      <c r="B28" s="758" t="s">
        <v>407</v>
      </c>
      <c r="C28" s="759"/>
      <c r="D28" s="759"/>
      <c r="E28" s="759"/>
      <c r="F28" s="759"/>
      <c r="G28" s="759"/>
      <c r="H28" s="759"/>
      <c r="I28" s="759"/>
      <c r="J28" s="759"/>
      <c r="K28" s="759"/>
      <c r="L28" s="759"/>
      <c r="M28" s="759"/>
      <c r="N28" s="759"/>
      <c r="O28" s="759"/>
      <c r="P28" s="760"/>
      <c r="Q28" s="831">
        <v>303</v>
      </c>
      <c r="R28" s="832"/>
      <c r="S28" s="832"/>
      <c r="T28" s="832"/>
      <c r="U28" s="832"/>
      <c r="V28" s="832">
        <v>297</v>
      </c>
      <c r="W28" s="832"/>
      <c r="X28" s="832"/>
      <c r="Y28" s="832"/>
      <c r="Z28" s="832"/>
      <c r="AA28" s="832">
        <f>Q28-V28</f>
        <v>6</v>
      </c>
      <c r="AB28" s="832"/>
      <c r="AC28" s="832"/>
      <c r="AD28" s="832"/>
      <c r="AE28" s="833"/>
      <c r="AF28" s="834">
        <v>6</v>
      </c>
      <c r="AG28" s="832"/>
      <c r="AH28" s="832"/>
      <c r="AI28" s="832"/>
      <c r="AJ28" s="835"/>
      <c r="AK28" s="836">
        <v>24</v>
      </c>
      <c r="AL28" s="837"/>
      <c r="AM28" s="837"/>
      <c r="AN28" s="837"/>
      <c r="AO28" s="837"/>
      <c r="AP28" s="837" t="s">
        <v>572</v>
      </c>
      <c r="AQ28" s="837"/>
      <c r="AR28" s="837"/>
      <c r="AS28" s="837"/>
      <c r="AT28" s="837"/>
      <c r="AU28" s="837" t="s">
        <v>572</v>
      </c>
      <c r="AV28" s="837"/>
      <c r="AW28" s="837"/>
      <c r="AX28" s="837"/>
      <c r="AY28" s="837"/>
      <c r="AZ28" s="838"/>
      <c r="BA28" s="838"/>
      <c r="BB28" s="838"/>
      <c r="BC28" s="838"/>
      <c r="BD28" s="838"/>
      <c r="BE28" s="829"/>
      <c r="BF28" s="829"/>
      <c r="BG28" s="829"/>
      <c r="BH28" s="829"/>
      <c r="BI28" s="830"/>
      <c r="BJ28" s="215"/>
      <c r="BK28" s="215"/>
      <c r="BL28" s="215"/>
      <c r="BM28" s="215"/>
      <c r="BN28" s="215"/>
      <c r="BO28" s="224"/>
      <c r="BP28" s="224"/>
      <c r="BQ28" s="221">
        <v>22</v>
      </c>
      <c r="BR28" s="222"/>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13"/>
    </row>
    <row r="29" spans="1:131" ht="26.25" customHeight="1" x14ac:dyDescent="0.15">
      <c r="A29" s="225">
        <v>2</v>
      </c>
      <c r="B29" s="789" t="s">
        <v>408</v>
      </c>
      <c r="C29" s="790"/>
      <c r="D29" s="790"/>
      <c r="E29" s="790"/>
      <c r="F29" s="790"/>
      <c r="G29" s="790"/>
      <c r="H29" s="790"/>
      <c r="I29" s="790"/>
      <c r="J29" s="790"/>
      <c r="K29" s="790"/>
      <c r="L29" s="790"/>
      <c r="M29" s="790"/>
      <c r="N29" s="790"/>
      <c r="O29" s="790"/>
      <c r="P29" s="791"/>
      <c r="Q29" s="792">
        <v>482</v>
      </c>
      <c r="R29" s="793"/>
      <c r="S29" s="793"/>
      <c r="T29" s="793"/>
      <c r="U29" s="793"/>
      <c r="V29" s="793">
        <v>456</v>
      </c>
      <c r="W29" s="793"/>
      <c r="X29" s="793"/>
      <c r="Y29" s="793"/>
      <c r="Z29" s="793"/>
      <c r="AA29" s="794">
        <f>Q29-V29</f>
        <v>26</v>
      </c>
      <c r="AB29" s="796"/>
      <c r="AC29" s="796"/>
      <c r="AD29" s="796"/>
      <c r="AE29" s="797"/>
      <c r="AF29" s="795">
        <v>26</v>
      </c>
      <c r="AG29" s="796"/>
      <c r="AH29" s="796"/>
      <c r="AI29" s="796"/>
      <c r="AJ29" s="797"/>
      <c r="AK29" s="841">
        <v>80</v>
      </c>
      <c r="AL29" s="845"/>
      <c r="AM29" s="845"/>
      <c r="AN29" s="845"/>
      <c r="AO29" s="845"/>
      <c r="AP29" s="839" t="s">
        <v>573</v>
      </c>
      <c r="AQ29" s="840"/>
      <c r="AR29" s="840"/>
      <c r="AS29" s="840"/>
      <c r="AT29" s="841"/>
      <c r="AU29" s="839" t="s">
        <v>573</v>
      </c>
      <c r="AV29" s="840"/>
      <c r="AW29" s="840"/>
      <c r="AX29" s="840"/>
      <c r="AY29" s="841"/>
      <c r="AZ29" s="842"/>
      <c r="BA29" s="842"/>
      <c r="BB29" s="842"/>
      <c r="BC29" s="842"/>
      <c r="BD29" s="842"/>
      <c r="BE29" s="843"/>
      <c r="BF29" s="843"/>
      <c r="BG29" s="843"/>
      <c r="BH29" s="843"/>
      <c r="BI29" s="844"/>
      <c r="BJ29" s="215"/>
      <c r="BK29" s="215"/>
      <c r="BL29" s="215"/>
      <c r="BM29" s="215"/>
      <c r="BN29" s="215"/>
      <c r="BO29" s="224"/>
      <c r="BP29" s="224"/>
      <c r="BQ29" s="221">
        <v>23</v>
      </c>
      <c r="BR29" s="222"/>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13"/>
    </row>
    <row r="30" spans="1:131" ht="26.25" customHeight="1" x14ac:dyDescent="0.15">
      <c r="A30" s="225">
        <v>3</v>
      </c>
      <c r="B30" s="789" t="s">
        <v>409</v>
      </c>
      <c r="C30" s="790"/>
      <c r="D30" s="790"/>
      <c r="E30" s="790"/>
      <c r="F30" s="790"/>
      <c r="G30" s="790"/>
      <c r="H30" s="790"/>
      <c r="I30" s="790"/>
      <c r="J30" s="790"/>
      <c r="K30" s="790"/>
      <c r="L30" s="790"/>
      <c r="M30" s="790"/>
      <c r="N30" s="790"/>
      <c r="O30" s="790"/>
      <c r="P30" s="791"/>
      <c r="Q30" s="792">
        <v>48</v>
      </c>
      <c r="R30" s="793"/>
      <c r="S30" s="793"/>
      <c r="T30" s="793"/>
      <c r="U30" s="793"/>
      <c r="V30" s="793">
        <v>48</v>
      </c>
      <c r="W30" s="793"/>
      <c r="X30" s="793"/>
      <c r="Y30" s="793"/>
      <c r="Z30" s="793"/>
      <c r="AA30" s="794" t="s">
        <v>571</v>
      </c>
      <c r="AB30" s="796"/>
      <c r="AC30" s="796"/>
      <c r="AD30" s="796"/>
      <c r="AE30" s="797"/>
      <c r="AF30" s="795" t="s">
        <v>396</v>
      </c>
      <c r="AG30" s="796"/>
      <c r="AH30" s="796"/>
      <c r="AI30" s="796"/>
      <c r="AJ30" s="797"/>
      <c r="AK30" s="841">
        <v>15</v>
      </c>
      <c r="AL30" s="845"/>
      <c r="AM30" s="845"/>
      <c r="AN30" s="845"/>
      <c r="AO30" s="845"/>
      <c r="AP30" s="839" t="s">
        <v>572</v>
      </c>
      <c r="AQ30" s="840"/>
      <c r="AR30" s="840"/>
      <c r="AS30" s="840"/>
      <c r="AT30" s="841"/>
      <c r="AU30" s="839" t="s">
        <v>572</v>
      </c>
      <c r="AV30" s="840"/>
      <c r="AW30" s="840"/>
      <c r="AX30" s="840"/>
      <c r="AY30" s="841"/>
      <c r="AZ30" s="842"/>
      <c r="BA30" s="842"/>
      <c r="BB30" s="842"/>
      <c r="BC30" s="842"/>
      <c r="BD30" s="842"/>
      <c r="BE30" s="843"/>
      <c r="BF30" s="843"/>
      <c r="BG30" s="843"/>
      <c r="BH30" s="843"/>
      <c r="BI30" s="844"/>
      <c r="BJ30" s="215"/>
      <c r="BK30" s="215"/>
      <c r="BL30" s="215"/>
      <c r="BM30" s="215"/>
      <c r="BN30" s="215"/>
      <c r="BO30" s="224"/>
      <c r="BP30" s="224"/>
      <c r="BQ30" s="221">
        <v>24</v>
      </c>
      <c r="BR30" s="222"/>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13"/>
    </row>
    <row r="31" spans="1:131" ht="26.25" customHeight="1" x14ac:dyDescent="0.15">
      <c r="A31" s="225">
        <v>4</v>
      </c>
      <c r="B31" s="789" t="s">
        <v>410</v>
      </c>
      <c r="C31" s="790"/>
      <c r="D31" s="790"/>
      <c r="E31" s="790"/>
      <c r="F31" s="790"/>
      <c r="G31" s="790"/>
      <c r="H31" s="790"/>
      <c r="I31" s="790"/>
      <c r="J31" s="790"/>
      <c r="K31" s="790"/>
      <c r="L31" s="790"/>
      <c r="M31" s="790"/>
      <c r="N31" s="790"/>
      <c r="O31" s="790"/>
      <c r="P31" s="791"/>
      <c r="Q31" s="792">
        <v>77</v>
      </c>
      <c r="R31" s="793"/>
      <c r="S31" s="793"/>
      <c r="T31" s="793"/>
      <c r="U31" s="793"/>
      <c r="V31" s="793">
        <v>70</v>
      </c>
      <c r="W31" s="793"/>
      <c r="X31" s="793"/>
      <c r="Y31" s="793"/>
      <c r="Z31" s="793"/>
      <c r="AA31" s="794">
        <v>7</v>
      </c>
      <c r="AB31" s="796"/>
      <c r="AC31" s="796"/>
      <c r="AD31" s="796"/>
      <c r="AE31" s="797"/>
      <c r="AF31" s="795">
        <v>4</v>
      </c>
      <c r="AG31" s="796"/>
      <c r="AH31" s="796"/>
      <c r="AI31" s="796"/>
      <c r="AJ31" s="797"/>
      <c r="AK31" s="841">
        <v>8</v>
      </c>
      <c r="AL31" s="845"/>
      <c r="AM31" s="845"/>
      <c r="AN31" s="845"/>
      <c r="AO31" s="845"/>
      <c r="AP31" s="845">
        <v>8</v>
      </c>
      <c r="AQ31" s="845"/>
      <c r="AR31" s="845"/>
      <c r="AS31" s="845"/>
      <c r="AT31" s="845"/>
      <c r="AU31" s="845">
        <v>4</v>
      </c>
      <c r="AV31" s="845"/>
      <c r="AW31" s="845"/>
      <c r="AX31" s="845"/>
      <c r="AY31" s="845"/>
      <c r="AZ31" s="842"/>
      <c r="BA31" s="842"/>
      <c r="BB31" s="842"/>
      <c r="BC31" s="842"/>
      <c r="BD31" s="842"/>
      <c r="BE31" s="843" t="s">
        <v>411</v>
      </c>
      <c r="BF31" s="843"/>
      <c r="BG31" s="843"/>
      <c r="BH31" s="843"/>
      <c r="BI31" s="844"/>
      <c r="BJ31" s="215"/>
      <c r="BK31" s="215"/>
      <c r="BL31" s="215"/>
      <c r="BM31" s="215"/>
      <c r="BN31" s="215"/>
      <c r="BO31" s="224"/>
      <c r="BP31" s="224"/>
      <c r="BQ31" s="221">
        <v>25</v>
      </c>
      <c r="BR31" s="222"/>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13"/>
    </row>
    <row r="32" spans="1:131" ht="26.25" customHeight="1" x14ac:dyDescent="0.15">
      <c r="A32" s="225">
        <v>5</v>
      </c>
      <c r="B32" s="789"/>
      <c r="C32" s="790"/>
      <c r="D32" s="790"/>
      <c r="E32" s="790"/>
      <c r="F32" s="790"/>
      <c r="G32" s="790"/>
      <c r="H32" s="790"/>
      <c r="I32" s="790"/>
      <c r="J32" s="790"/>
      <c r="K32" s="790"/>
      <c r="L32" s="790"/>
      <c r="M32" s="790"/>
      <c r="N32" s="790"/>
      <c r="O32" s="790"/>
      <c r="P32" s="791"/>
      <c r="Q32" s="792"/>
      <c r="R32" s="793"/>
      <c r="S32" s="793"/>
      <c r="T32" s="793"/>
      <c r="U32" s="793"/>
      <c r="V32" s="793"/>
      <c r="W32" s="793"/>
      <c r="X32" s="793"/>
      <c r="Y32" s="793"/>
      <c r="Z32" s="793"/>
      <c r="AA32" s="793"/>
      <c r="AB32" s="793"/>
      <c r="AC32" s="793"/>
      <c r="AD32" s="793"/>
      <c r="AE32" s="794"/>
      <c r="AF32" s="795"/>
      <c r="AG32" s="796"/>
      <c r="AH32" s="796"/>
      <c r="AI32" s="796"/>
      <c r="AJ32" s="797"/>
      <c r="AK32" s="841"/>
      <c r="AL32" s="845"/>
      <c r="AM32" s="845"/>
      <c r="AN32" s="845"/>
      <c r="AO32" s="845"/>
      <c r="AP32" s="845"/>
      <c r="AQ32" s="845"/>
      <c r="AR32" s="845"/>
      <c r="AS32" s="845"/>
      <c r="AT32" s="845"/>
      <c r="AU32" s="845"/>
      <c r="AV32" s="845"/>
      <c r="AW32" s="845"/>
      <c r="AX32" s="845"/>
      <c r="AY32" s="845"/>
      <c r="AZ32" s="842"/>
      <c r="BA32" s="842"/>
      <c r="BB32" s="842"/>
      <c r="BC32" s="842"/>
      <c r="BD32" s="842"/>
      <c r="BE32" s="843"/>
      <c r="BF32" s="843"/>
      <c r="BG32" s="843"/>
      <c r="BH32" s="843"/>
      <c r="BI32" s="844"/>
      <c r="BJ32" s="215"/>
      <c r="BK32" s="215"/>
      <c r="BL32" s="215"/>
      <c r="BM32" s="215"/>
      <c r="BN32" s="215"/>
      <c r="BO32" s="224"/>
      <c r="BP32" s="224"/>
      <c r="BQ32" s="221">
        <v>26</v>
      </c>
      <c r="BR32" s="222"/>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13"/>
    </row>
    <row r="33" spans="1:131" ht="26.25" customHeight="1" x14ac:dyDescent="0.15">
      <c r="A33" s="225">
        <v>6</v>
      </c>
      <c r="B33" s="789"/>
      <c r="C33" s="790"/>
      <c r="D33" s="790"/>
      <c r="E33" s="790"/>
      <c r="F33" s="790"/>
      <c r="G33" s="790"/>
      <c r="H33" s="790"/>
      <c r="I33" s="790"/>
      <c r="J33" s="790"/>
      <c r="K33" s="790"/>
      <c r="L33" s="790"/>
      <c r="M33" s="790"/>
      <c r="N33" s="790"/>
      <c r="O33" s="790"/>
      <c r="P33" s="791"/>
      <c r="Q33" s="792"/>
      <c r="R33" s="793"/>
      <c r="S33" s="793"/>
      <c r="T33" s="793"/>
      <c r="U33" s="793"/>
      <c r="V33" s="793"/>
      <c r="W33" s="793"/>
      <c r="X33" s="793"/>
      <c r="Y33" s="793"/>
      <c r="Z33" s="793"/>
      <c r="AA33" s="793"/>
      <c r="AB33" s="793"/>
      <c r="AC33" s="793"/>
      <c r="AD33" s="793"/>
      <c r="AE33" s="794"/>
      <c r="AF33" s="795"/>
      <c r="AG33" s="796"/>
      <c r="AH33" s="796"/>
      <c r="AI33" s="796"/>
      <c r="AJ33" s="797"/>
      <c r="AK33" s="841"/>
      <c r="AL33" s="845"/>
      <c r="AM33" s="845"/>
      <c r="AN33" s="845"/>
      <c r="AO33" s="845"/>
      <c r="AP33" s="845"/>
      <c r="AQ33" s="845"/>
      <c r="AR33" s="845"/>
      <c r="AS33" s="845"/>
      <c r="AT33" s="845"/>
      <c r="AU33" s="845"/>
      <c r="AV33" s="845"/>
      <c r="AW33" s="845"/>
      <c r="AX33" s="845"/>
      <c r="AY33" s="845"/>
      <c r="AZ33" s="842"/>
      <c r="BA33" s="842"/>
      <c r="BB33" s="842"/>
      <c r="BC33" s="842"/>
      <c r="BD33" s="842"/>
      <c r="BE33" s="843"/>
      <c r="BF33" s="843"/>
      <c r="BG33" s="843"/>
      <c r="BH33" s="843"/>
      <c r="BI33" s="844"/>
      <c r="BJ33" s="215"/>
      <c r="BK33" s="215"/>
      <c r="BL33" s="215"/>
      <c r="BM33" s="215"/>
      <c r="BN33" s="215"/>
      <c r="BO33" s="224"/>
      <c r="BP33" s="224"/>
      <c r="BQ33" s="221">
        <v>27</v>
      </c>
      <c r="BR33" s="222"/>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13"/>
    </row>
    <row r="34" spans="1:131" ht="26.25" customHeight="1" x14ac:dyDescent="0.15">
      <c r="A34" s="225">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1"/>
      <c r="AL34" s="845"/>
      <c r="AM34" s="845"/>
      <c r="AN34" s="845"/>
      <c r="AO34" s="845"/>
      <c r="AP34" s="845"/>
      <c r="AQ34" s="845"/>
      <c r="AR34" s="845"/>
      <c r="AS34" s="845"/>
      <c r="AT34" s="845"/>
      <c r="AU34" s="845"/>
      <c r="AV34" s="845"/>
      <c r="AW34" s="845"/>
      <c r="AX34" s="845"/>
      <c r="AY34" s="845"/>
      <c r="AZ34" s="842"/>
      <c r="BA34" s="842"/>
      <c r="BB34" s="842"/>
      <c r="BC34" s="842"/>
      <c r="BD34" s="842"/>
      <c r="BE34" s="843"/>
      <c r="BF34" s="843"/>
      <c r="BG34" s="843"/>
      <c r="BH34" s="843"/>
      <c r="BI34" s="844"/>
      <c r="BJ34" s="215"/>
      <c r="BK34" s="215"/>
      <c r="BL34" s="215"/>
      <c r="BM34" s="215"/>
      <c r="BN34" s="215"/>
      <c r="BO34" s="224"/>
      <c r="BP34" s="224"/>
      <c r="BQ34" s="221">
        <v>28</v>
      </c>
      <c r="BR34" s="222"/>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13"/>
    </row>
    <row r="35" spans="1:131" ht="26.25" customHeight="1" x14ac:dyDescent="0.15">
      <c r="A35" s="225">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1"/>
      <c r="AL35" s="845"/>
      <c r="AM35" s="845"/>
      <c r="AN35" s="845"/>
      <c r="AO35" s="845"/>
      <c r="AP35" s="845"/>
      <c r="AQ35" s="845"/>
      <c r="AR35" s="845"/>
      <c r="AS35" s="845"/>
      <c r="AT35" s="845"/>
      <c r="AU35" s="845"/>
      <c r="AV35" s="845"/>
      <c r="AW35" s="845"/>
      <c r="AX35" s="845"/>
      <c r="AY35" s="845"/>
      <c r="AZ35" s="842"/>
      <c r="BA35" s="842"/>
      <c r="BB35" s="842"/>
      <c r="BC35" s="842"/>
      <c r="BD35" s="842"/>
      <c r="BE35" s="843"/>
      <c r="BF35" s="843"/>
      <c r="BG35" s="843"/>
      <c r="BH35" s="843"/>
      <c r="BI35" s="844"/>
      <c r="BJ35" s="215"/>
      <c r="BK35" s="215"/>
      <c r="BL35" s="215"/>
      <c r="BM35" s="215"/>
      <c r="BN35" s="215"/>
      <c r="BO35" s="224"/>
      <c r="BP35" s="224"/>
      <c r="BQ35" s="221">
        <v>29</v>
      </c>
      <c r="BR35" s="222"/>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13"/>
    </row>
    <row r="36" spans="1:131" ht="26.25" customHeight="1" x14ac:dyDescent="0.15">
      <c r="A36" s="225">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1"/>
      <c r="AL36" s="845"/>
      <c r="AM36" s="845"/>
      <c r="AN36" s="845"/>
      <c r="AO36" s="845"/>
      <c r="AP36" s="845"/>
      <c r="AQ36" s="845"/>
      <c r="AR36" s="845"/>
      <c r="AS36" s="845"/>
      <c r="AT36" s="845"/>
      <c r="AU36" s="845"/>
      <c r="AV36" s="845"/>
      <c r="AW36" s="845"/>
      <c r="AX36" s="845"/>
      <c r="AY36" s="845"/>
      <c r="AZ36" s="842"/>
      <c r="BA36" s="842"/>
      <c r="BB36" s="842"/>
      <c r="BC36" s="842"/>
      <c r="BD36" s="842"/>
      <c r="BE36" s="843"/>
      <c r="BF36" s="843"/>
      <c r="BG36" s="843"/>
      <c r="BH36" s="843"/>
      <c r="BI36" s="844"/>
      <c r="BJ36" s="215"/>
      <c r="BK36" s="215"/>
      <c r="BL36" s="215"/>
      <c r="BM36" s="215"/>
      <c r="BN36" s="215"/>
      <c r="BO36" s="224"/>
      <c r="BP36" s="224"/>
      <c r="BQ36" s="221">
        <v>30</v>
      </c>
      <c r="BR36" s="222"/>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13"/>
    </row>
    <row r="37" spans="1:131" ht="26.25" customHeight="1" x14ac:dyDescent="0.15">
      <c r="A37" s="225">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1"/>
      <c r="AL37" s="845"/>
      <c r="AM37" s="845"/>
      <c r="AN37" s="845"/>
      <c r="AO37" s="845"/>
      <c r="AP37" s="845"/>
      <c r="AQ37" s="845"/>
      <c r="AR37" s="845"/>
      <c r="AS37" s="845"/>
      <c r="AT37" s="845"/>
      <c r="AU37" s="845"/>
      <c r="AV37" s="845"/>
      <c r="AW37" s="845"/>
      <c r="AX37" s="845"/>
      <c r="AY37" s="845"/>
      <c r="AZ37" s="842"/>
      <c r="BA37" s="842"/>
      <c r="BB37" s="842"/>
      <c r="BC37" s="842"/>
      <c r="BD37" s="842"/>
      <c r="BE37" s="843"/>
      <c r="BF37" s="843"/>
      <c r="BG37" s="843"/>
      <c r="BH37" s="843"/>
      <c r="BI37" s="844"/>
      <c r="BJ37" s="215"/>
      <c r="BK37" s="215"/>
      <c r="BL37" s="215"/>
      <c r="BM37" s="215"/>
      <c r="BN37" s="215"/>
      <c r="BO37" s="224"/>
      <c r="BP37" s="224"/>
      <c r="BQ37" s="221">
        <v>31</v>
      </c>
      <c r="BR37" s="222"/>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13"/>
    </row>
    <row r="38" spans="1:131" ht="26.25" customHeight="1" x14ac:dyDescent="0.15">
      <c r="A38" s="225">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1"/>
      <c r="AL38" s="845"/>
      <c r="AM38" s="845"/>
      <c r="AN38" s="845"/>
      <c r="AO38" s="845"/>
      <c r="AP38" s="845"/>
      <c r="AQ38" s="845"/>
      <c r="AR38" s="845"/>
      <c r="AS38" s="845"/>
      <c r="AT38" s="845"/>
      <c r="AU38" s="845"/>
      <c r="AV38" s="845"/>
      <c r="AW38" s="845"/>
      <c r="AX38" s="845"/>
      <c r="AY38" s="845"/>
      <c r="AZ38" s="842"/>
      <c r="BA38" s="842"/>
      <c r="BB38" s="842"/>
      <c r="BC38" s="842"/>
      <c r="BD38" s="842"/>
      <c r="BE38" s="843"/>
      <c r="BF38" s="843"/>
      <c r="BG38" s="843"/>
      <c r="BH38" s="843"/>
      <c r="BI38" s="844"/>
      <c r="BJ38" s="215"/>
      <c r="BK38" s="215"/>
      <c r="BL38" s="215"/>
      <c r="BM38" s="215"/>
      <c r="BN38" s="215"/>
      <c r="BO38" s="224"/>
      <c r="BP38" s="224"/>
      <c r="BQ38" s="221">
        <v>32</v>
      </c>
      <c r="BR38" s="222"/>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13"/>
    </row>
    <row r="39" spans="1:131" ht="26.25" customHeight="1" x14ac:dyDescent="0.15">
      <c r="A39" s="225">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1"/>
      <c r="AL39" s="845"/>
      <c r="AM39" s="845"/>
      <c r="AN39" s="845"/>
      <c r="AO39" s="845"/>
      <c r="AP39" s="845"/>
      <c r="AQ39" s="845"/>
      <c r="AR39" s="845"/>
      <c r="AS39" s="845"/>
      <c r="AT39" s="845"/>
      <c r="AU39" s="845"/>
      <c r="AV39" s="845"/>
      <c r="AW39" s="845"/>
      <c r="AX39" s="845"/>
      <c r="AY39" s="845"/>
      <c r="AZ39" s="842"/>
      <c r="BA39" s="842"/>
      <c r="BB39" s="842"/>
      <c r="BC39" s="842"/>
      <c r="BD39" s="842"/>
      <c r="BE39" s="843"/>
      <c r="BF39" s="843"/>
      <c r="BG39" s="843"/>
      <c r="BH39" s="843"/>
      <c r="BI39" s="844"/>
      <c r="BJ39" s="215"/>
      <c r="BK39" s="215"/>
      <c r="BL39" s="215"/>
      <c r="BM39" s="215"/>
      <c r="BN39" s="215"/>
      <c r="BO39" s="224"/>
      <c r="BP39" s="224"/>
      <c r="BQ39" s="221">
        <v>33</v>
      </c>
      <c r="BR39" s="222"/>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13"/>
    </row>
    <row r="40" spans="1:131" ht="26.25" customHeight="1" x14ac:dyDescent="0.15">
      <c r="A40" s="221">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1"/>
      <c r="AL40" s="845"/>
      <c r="AM40" s="845"/>
      <c r="AN40" s="845"/>
      <c r="AO40" s="845"/>
      <c r="AP40" s="845"/>
      <c r="AQ40" s="845"/>
      <c r="AR40" s="845"/>
      <c r="AS40" s="845"/>
      <c r="AT40" s="845"/>
      <c r="AU40" s="845"/>
      <c r="AV40" s="845"/>
      <c r="AW40" s="845"/>
      <c r="AX40" s="845"/>
      <c r="AY40" s="845"/>
      <c r="AZ40" s="842"/>
      <c r="BA40" s="842"/>
      <c r="BB40" s="842"/>
      <c r="BC40" s="842"/>
      <c r="BD40" s="842"/>
      <c r="BE40" s="843"/>
      <c r="BF40" s="843"/>
      <c r="BG40" s="843"/>
      <c r="BH40" s="843"/>
      <c r="BI40" s="844"/>
      <c r="BJ40" s="215"/>
      <c r="BK40" s="215"/>
      <c r="BL40" s="215"/>
      <c r="BM40" s="215"/>
      <c r="BN40" s="215"/>
      <c r="BO40" s="224"/>
      <c r="BP40" s="224"/>
      <c r="BQ40" s="221">
        <v>34</v>
      </c>
      <c r="BR40" s="222"/>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13"/>
    </row>
    <row r="41" spans="1:131" ht="26.25" customHeight="1" x14ac:dyDescent="0.15">
      <c r="A41" s="221">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1"/>
      <c r="AL41" s="845"/>
      <c r="AM41" s="845"/>
      <c r="AN41" s="845"/>
      <c r="AO41" s="845"/>
      <c r="AP41" s="845"/>
      <c r="AQ41" s="845"/>
      <c r="AR41" s="845"/>
      <c r="AS41" s="845"/>
      <c r="AT41" s="845"/>
      <c r="AU41" s="845"/>
      <c r="AV41" s="845"/>
      <c r="AW41" s="845"/>
      <c r="AX41" s="845"/>
      <c r="AY41" s="845"/>
      <c r="AZ41" s="842"/>
      <c r="BA41" s="842"/>
      <c r="BB41" s="842"/>
      <c r="BC41" s="842"/>
      <c r="BD41" s="842"/>
      <c r="BE41" s="843"/>
      <c r="BF41" s="843"/>
      <c r="BG41" s="843"/>
      <c r="BH41" s="843"/>
      <c r="BI41" s="844"/>
      <c r="BJ41" s="215"/>
      <c r="BK41" s="215"/>
      <c r="BL41" s="215"/>
      <c r="BM41" s="215"/>
      <c r="BN41" s="215"/>
      <c r="BO41" s="224"/>
      <c r="BP41" s="224"/>
      <c r="BQ41" s="221">
        <v>35</v>
      </c>
      <c r="BR41" s="222"/>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13"/>
    </row>
    <row r="42" spans="1:131" ht="26.25" customHeight="1" x14ac:dyDescent="0.15">
      <c r="A42" s="221">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1"/>
      <c r="AL42" s="845"/>
      <c r="AM42" s="845"/>
      <c r="AN42" s="845"/>
      <c r="AO42" s="845"/>
      <c r="AP42" s="845"/>
      <c r="AQ42" s="845"/>
      <c r="AR42" s="845"/>
      <c r="AS42" s="845"/>
      <c r="AT42" s="845"/>
      <c r="AU42" s="845"/>
      <c r="AV42" s="845"/>
      <c r="AW42" s="845"/>
      <c r="AX42" s="845"/>
      <c r="AY42" s="845"/>
      <c r="AZ42" s="842"/>
      <c r="BA42" s="842"/>
      <c r="BB42" s="842"/>
      <c r="BC42" s="842"/>
      <c r="BD42" s="842"/>
      <c r="BE42" s="843"/>
      <c r="BF42" s="843"/>
      <c r="BG42" s="843"/>
      <c r="BH42" s="843"/>
      <c r="BI42" s="844"/>
      <c r="BJ42" s="215"/>
      <c r="BK42" s="215"/>
      <c r="BL42" s="215"/>
      <c r="BM42" s="215"/>
      <c r="BN42" s="215"/>
      <c r="BO42" s="224"/>
      <c r="BP42" s="224"/>
      <c r="BQ42" s="221">
        <v>36</v>
      </c>
      <c r="BR42" s="222"/>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13"/>
    </row>
    <row r="43" spans="1:131" ht="26.25" customHeight="1" x14ac:dyDescent="0.15">
      <c r="A43" s="221">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1"/>
      <c r="AL43" s="845"/>
      <c r="AM43" s="845"/>
      <c r="AN43" s="845"/>
      <c r="AO43" s="845"/>
      <c r="AP43" s="845"/>
      <c r="AQ43" s="845"/>
      <c r="AR43" s="845"/>
      <c r="AS43" s="845"/>
      <c r="AT43" s="845"/>
      <c r="AU43" s="845"/>
      <c r="AV43" s="845"/>
      <c r="AW43" s="845"/>
      <c r="AX43" s="845"/>
      <c r="AY43" s="845"/>
      <c r="AZ43" s="842"/>
      <c r="BA43" s="842"/>
      <c r="BB43" s="842"/>
      <c r="BC43" s="842"/>
      <c r="BD43" s="842"/>
      <c r="BE43" s="843"/>
      <c r="BF43" s="843"/>
      <c r="BG43" s="843"/>
      <c r="BH43" s="843"/>
      <c r="BI43" s="844"/>
      <c r="BJ43" s="215"/>
      <c r="BK43" s="215"/>
      <c r="BL43" s="215"/>
      <c r="BM43" s="215"/>
      <c r="BN43" s="215"/>
      <c r="BO43" s="224"/>
      <c r="BP43" s="224"/>
      <c r="BQ43" s="221">
        <v>37</v>
      </c>
      <c r="BR43" s="222"/>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13"/>
    </row>
    <row r="44" spans="1:131" ht="26.25" customHeight="1" x14ac:dyDescent="0.15">
      <c r="A44" s="221">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1"/>
      <c r="AL44" s="845"/>
      <c r="AM44" s="845"/>
      <c r="AN44" s="845"/>
      <c r="AO44" s="845"/>
      <c r="AP44" s="845"/>
      <c r="AQ44" s="845"/>
      <c r="AR44" s="845"/>
      <c r="AS44" s="845"/>
      <c r="AT44" s="845"/>
      <c r="AU44" s="845"/>
      <c r="AV44" s="845"/>
      <c r="AW44" s="845"/>
      <c r="AX44" s="845"/>
      <c r="AY44" s="845"/>
      <c r="AZ44" s="842"/>
      <c r="BA44" s="842"/>
      <c r="BB44" s="842"/>
      <c r="BC44" s="842"/>
      <c r="BD44" s="842"/>
      <c r="BE44" s="843"/>
      <c r="BF44" s="843"/>
      <c r="BG44" s="843"/>
      <c r="BH44" s="843"/>
      <c r="BI44" s="844"/>
      <c r="BJ44" s="215"/>
      <c r="BK44" s="215"/>
      <c r="BL44" s="215"/>
      <c r="BM44" s="215"/>
      <c r="BN44" s="215"/>
      <c r="BO44" s="224"/>
      <c r="BP44" s="224"/>
      <c r="BQ44" s="221">
        <v>38</v>
      </c>
      <c r="BR44" s="222"/>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13"/>
    </row>
    <row r="45" spans="1:131" ht="26.25" customHeight="1" x14ac:dyDescent="0.15">
      <c r="A45" s="221">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1"/>
      <c r="AL45" s="845"/>
      <c r="AM45" s="845"/>
      <c r="AN45" s="845"/>
      <c r="AO45" s="845"/>
      <c r="AP45" s="845"/>
      <c r="AQ45" s="845"/>
      <c r="AR45" s="845"/>
      <c r="AS45" s="845"/>
      <c r="AT45" s="845"/>
      <c r="AU45" s="845"/>
      <c r="AV45" s="845"/>
      <c r="AW45" s="845"/>
      <c r="AX45" s="845"/>
      <c r="AY45" s="845"/>
      <c r="AZ45" s="842"/>
      <c r="BA45" s="842"/>
      <c r="BB45" s="842"/>
      <c r="BC45" s="842"/>
      <c r="BD45" s="842"/>
      <c r="BE45" s="843"/>
      <c r="BF45" s="843"/>
      <c r="BG45" s="843"/>
      <c r="BH45" s="843"/>
      <c r="BI45" s="844"/>
      <c r="BJ45" s="215"/>
      <c r="BK45" s="215"/>
      <c r="BL45" s="215"/>
      <c r="BM45" s="215"/>
      <c r="BN45" s="215"/>
      <c r="BO45" s="224"/>
      <c r="BP45" s="224"/>
      <c r="BQ45" s="221">
        <v>39</v>
      </c>
      <c r="BR45" s="222"/>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13"/>
    </row>
    <row r="46" spans="1:131" ht="26.25" customHeight="1" x14ac:dyDescent="0.15">
      <c r="A46" s="221">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1"/>
      <c r="AL46" s="845"/>
      <c r="AM46" s="845"/>
      <c r="AN46" s="845"/>
      <c r="AO46" s="845"/>
      <c r="AP46" s="845"/>
      <c r="AQ46" s="845"/>
      <c r="AR46" s="845"/>
      <c r="AS46" s="845"/>
      <c r="AT46" s="845"/>
      <c r="AU46" s="845"/>
      <c r="AV46" s="845"/>
      <c r="AW46" s="845"/>
      <c r="AX46" s="845"/>
      <c r="AY46" s="845"/>
      <c r="AZ46" s="842"/>
      <c r="BA46" s="842"/>
      <c r="BB46" s="842"/>
      <c r="BC46" s="842"/>
      <c r="BD46" s="842"/>
      <c r="BE46" s="843"/>
      <c r="BF46" s="843"/>
      <c r="BG46" s="843"/>
      <c r="BH46" s="843"/>
      <c r="BI46" s="844"/>
      <c r="BJ46" s="215"/>
      <c r="BK46" s="215"/>
      <c r="BL46" s="215"/>
      <c r="BM46" s="215"/>
      <c r="BN46" s="215"/>
      <c r="BO46" s="224"/>
      <c r="BP46" s="224"/>
      <c r="BQ46" s="221">
        <v>40</v>
      </c>
      <c r="BR46" s="222"/>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13"/>
    </row>
    <row r="47" spans="1:131" ht="26.25" customHeight="1" x14ac:dyDescent="0.15">
      <c r="A47" s="221">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1"/>
      <c r="AL47" s="845"/>
      <c r="AM47" s="845"/>
      <c r="AN47" s="845"/>
      <c r="AO47" s="845"/>
      <c r="AP47" s="845"/>
      <c r="AQ47" s="845"/>
      <c r="AR47" s="845"/>
      <c r="AS47" s="845"/>
      <c r="AT47" s="845"/>
      <c r="AU47" s="845"/>
      <c r="AV47" s="845"/>
      <c r="AW47" s="845"/>
      <c r="AX47" s="845"/>
      <c r="AY47" s="845"/>
      <c r="AZ47" s="842"/>
      <c r="BA47" s="842"/>
      <c r="BB47" s="842"/>
      <c r="BC47" s="842"/>
      <c r="BD47" s="842"/>
      <c r="BE47" s="843"/>
      <c r="BF47" s="843"/>
      <c r="BG47" s="843"/>
      <c r="BH47" s="843"/>
      <c r="BI47" s="844"/>
      <c r="BJ47" s="215"/>
      <c r="BK47" s="215"/>
      <c r="BL47" s="215"/>
      <c r="BM47" s="215"/>
      <c r="BN47" s="215"/>
      <c r="BO47" s="224"/>
      <c r="BP47" s="224"/>
      <c r="BQ47" s="221">
        <v>41</v>
      </c>
      <c r="BR47" s="222"/>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13"/>
    </row>
    <row r="48" spans="1:131" ht="26.25" customHeight="1" x14ac:dyDescent="0.15">
      <c r="A48" s="221">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1"/>
      <c r="AL48" s="845"/>
      <c r="AM48" s="845"/>
      <c r="AN48" s="845"/>
      <c r="AO48" s="845"/>
      <c r="AP48" s="845"/>
      <c r="AQ48" s="845"/>
      <c r="AR48" s="845"/>
      <c r="AS48" s="845"/>
      <c r="AT48" s="845"/>
      <c r="AU48" s="845"/>
      <c r="AV48" s="845"/>
      <c r="AW48" s="845"/>
      <c r="AX48" s="845"/>
      <c r="AY48" s="845"/>
      <c r="AZ48" s="842"/>
      <c r="BA48" s="842"/>
      <c r="BB48" s="842"/>
      <c r="BC48" s="842"/>
      <c r="BD48" s="842"/>
      <c r="BE48" s="843"/>
      <c r="BF48" s="843"/>
      <c r="BG48" s="843"/>
      <c r="BH48" s="843"/>
      <c r="BI48" s="844"/>
      <c r="BJ48" s="215"/>
      <c r="BK48" s="215"/>
      <c r="BL48" s="215"/>
      <c r="BM48" s="215"/>
      <c r="BN48" s="215"/>
      <c r="BO48" s="224"/>
      <c r="BP48" s="224"/>
      <c r="BQ48" s="221">
        <v>42</v>
      </c>
      <c r="BR48" s="222"/>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13"/>
    </row>
    <row r="49" spans="1:131" ht="26.25" customHeight="1" x14ac:dyDescent="0.15">
      <c r="A49" s="221">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1"/>
      <c r="AL49" s="845"/>
      <c r="AM49" s="845"/>
      <c r="AN49" s="845"/>
      <c r="AO49" s="845"/>
      <c r="AP49" s="845"/>
      <c r="AQ49" s="845"/>
      <c r="AR49" s="845"/>
      <c r="AS49" s="845"/>
      <c r="AT49" s="845"/>
      <c r="AU49" s="845"/>
      <c r="AV49" s="845"/>
      <c r="AW49" s="845"/>
      <c r="AX49" s="845"/>
      <c r="AY49" s="845"/>
      <c r="AZ49" s="842"/>
      <c r="BA49" s="842"/>
      <c r="BB49" s="842"/>
      <c r="BC49" s="842"/>
      <c r="BD49" s="842"/>
      <c r="BE49" s="843"/>
      <c r="BF49" s="843"/>
      <c r="BG49" s="843"/>
      <c r="BH49" s="843"/>
      <c r="BI49" s="844"/>
      <c r="BJ49" s="215"/>
      <c r="BK49" s="215"/>
      <c r="BL49" s="215"/>
      <c r="BM49" s="215"/>
      <c r="BN49" s="215"/>
      <c r="BO49" s="224"/>
      <c r="BP49" s="224"/>
      <c r="BQ49" s="221">
        <v>43</v>
      </c>
      <c r="BR49" s="222"/>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13"/>
    </row>
    <row r="50" spans="1:131" ht="26.25" customHeight="1" x14ac:dyDescent="0.15">
      <c r="A50" s="221">
        <v>23</v>
      </c>
      <c r="B50" s="789"/>
      <c r="C50" s="790"/>
      <c r="D50" s="790"/>
      <c r="E50" s="790"/>
      <c r="F50" s="790"/>
      <c r="G50" s="790"/>
      <c r="H50" s="790"/>
      <c r="I50" s="790"/>
      <c r="J50" s="790"/>
      <c r="K50" s="790"/>
      <c r="L50" s="790"/>
      <c r="M50" s="790"/>
      <c r="N50" s="790"/>
      <c r="O50" s="790"/>
      <c r="P50" s="791"/>
      <c r="Q50" s="846"/>
      <c r="R50" s="847"/>
      <c r="S50" s="847"/>
      <c r="T50" s="847"/>
      <c r="U50" s="847"/>
      <c r="V50" s="847"/>
      <c r="W50" s="847"/>
      <c r="X50" s="847"/>
      <c r="Y50" s="847"/>
      <c r="Z50" s="847"/>
      <c r="AA50" s="847"/>
      <c r="AB50" s="847"/>
      <c r="AC50" s="847"/>
      <c r="AD50" s="847"/>
      <c r="AE50" s="848"/>
      <c r="AF50" s="795"/>
      <c r="AG50" s="796"/>
      <c r="AH50" s="796"/>
      <c r="AI50" s="796"/>
      <c r="AJ50" s="797"/>
      <c r="AK50" s="850"/>
      <c r="AL50" s="847"/>
      <c r="AM50" s="847"/>
      <c r="AN50" s="847"/>
      <c r="AO50" s="847"/>
      <c r="AP50" s="847"/>
      <c r="AQ50" s="847"/>
      <c r="AR50" s="847"/>
      <c r="AS50" s="847"/>
      <c r="AT50" s="847"/>
      <c r="AU50" s="847"/>
      <c r="AV50" s="847"/>
      <c r="AW50" s="847"/>
      <c r="AX50" s="847"/>
      <c r="AY50" s="847"/>
      <c r="AZ50" s="849"/>
      <c r="BA50" s="849"/>
      <c r="BB50" s="849"/>
      <c r="BC50" s="849"/>
      <c r="BD50" s="849"/>
      <c r="BE50" s="843"/>
      <c r="BF50" s="843"/>
      <c r="BG50" s="843"/>
      <c r="BH50" s="843"/>
      <c r="BI50" s="844"/>
      <c r="BJ50" s="215"/>
      <c r="BK50" s="215"/>
      <c r="BL50" s="215"/>
      <c r="BM50" s="215"/>
      <c r="BN50" s="215"/>
      <c r="BO50" s="224"/>
      <c r="BP50" s="224"/>
      <c r="BQ50" s="221">
        <v>44</v>
      </c>
      <c r="BR50" s="222"/>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13"/>
    </row>
    <row r="51" spans="1:131" ht="26.25" customHeight="1" x14ac:dyDescent="0.15">
      <c r="A51" s="221">
        <v>24</v>
      </c>
      <c r="B51" s="789"/>
      <c r="C51" s="790"/>
      <c r="D51" s="790"/>
      <c r="E51" s="790"/>
      <c r="F51" s="790"/>
      <c r="G51" s="790"/>
      <c r="H51" s="790"/>
      <c r="I51" s="790"/>
      <c r="J51" s="790"/>
      <c r="K51" s="790"/>
      <c r="L51" s="790"/>
      <c r="M51" s="790"/>
      <c r="N51" s="790"/>
      <c r="O51" s="790"/>
      <c r="P51" s="791"/>
      <c r="Q51" s="846"/>
      <c r="R51" s="847"/>
      <c r="S51" s="847"/>
      <c r="T51" s="847"/>
      <c r="U51" s="847"/>
      <c r="V51" s="847"/>
      <c r="W51" s="847"/>
      <c r="X51" s="847"/>
      <c r="Y51" s="847"/>
      <c r="Z51" s="847"/>
      <c r="AA51" s="847"/>
      <c r="AB51" s="847"/>
      <c r="AC51" s="847"/>
      <c r="AD51" s="847"/>
      <c r="AE51" s="848"/>
      <c r="AF51" s="795"/>
      <c r="AG51" s="796"/>
      <c r="AH51" s="796"/>
      <c r="AI51" s="796"/>
      <c r="AJ51" s="797"/>
      <c r="AK51" s="850"/>
      <c r="AL51" s="847"/>
      <c r="AM51" s="847"/>
      <c r="AN51" s="847"/>
      <c r="AO51" s="847"/>
      <c r="AP51" s="847"/>
      <c r="AQ51" s="847"/>
      <c r="AR51" s="847"/>
      <c r="AS51" s="847"/>
      <c r="AT51" s="847"/>
      <c r="AU51" s="847"/>
      <c r="AV51" s="847"/>
      <c r="AW51" s="847"/>
      <c r="AX51" s="847"/>
      <c r="AY51" s="847"/>
      <c r="AZ51" s="849"/>
      <c r="BA51" s="849"/>
      <c r="BB51" s="849"/>
      <c r="BC51" s="849"/>
      <c r="BD51" s="849"/>
      <c r="BE51" s="843"/>
      <c r="BF51" s="843"/>
      <c r="BG51" s="843"/>
      <c r="BH51" s="843"/>
      <c r="BI51" s="844"/>
      <c r="BJ51" s="215"/>
      <c r="BK51" s="215"/>
      <c r="BL51" s="215"/>
      <c r="BM51" s="215"/>
      <c r="BN51" s="215"/>
      <c r="BO51" s="224"/>
      <c r="BP51" s="224"/>
      <c r="BQ51" s="221">
        <v>45</v>
      </c>
      <c r="BR51" s="222"/>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13"/>
    </row>
    <row r="52" spans="1:131" ht="26.25" customHeight="1" x14ac:dyDescent="0.15">
      <c r="A52" s="221">
        <v>25</v>
      </c>
      <c r="B52" s="789"/>
      <c r="C52" s="790"/>
      <c r="D52" s="790"/>
      <c r="E52" s="790"/>
      <c r="F52" s="790"/>
      <c r="G52" s="790"/>
      <c r="H52" s="790"/>
      <c r="I52" s="790"/>
      <c r="J52" s="790"/>
      <c r="K52" s="790"/>
      <c r="L52" s="790"/>
      <c r="M52" s="790"/>
      <c r="N52" s="790"/>
      <c r="O52" s="790"/>
      <c r="P52" s="791"/>
      <c r="Q52" s="846"/>
      <c r="R52" s="847"/>
      <c r="S52" s="847"/>
      <c r="T52" s="847"/>
      <c r="U52" s="847"/>
      <c r="V52" s="847"/>
      <c r="W52" s="847"/>
      <c r="X52" s="847"/>
      <c r="Y52" s="847"/>
      <c r="Z52" s="847"/>
      <c r="AA52" s="847"/>
      <c r="AB52" s="847"/>
      <c r="AC52" s="847"/>
      <c r="AD52" s="847"/>
      <c r="AE52" s="848"/>
      <c r="AF52" s="795"/>
      <c r="AG52" s="796"/>
      <c r="AH52" s="796"/>
      <c r="AI52" s="796"/>
      <c r="AJ52" s="797"/>
      <c r="AK52" s="850"/>
      <c r="AL52" s="847"/>
      <c r="AM52" s="847"/>
      <c r="AN52" s="847"/>
      <c r="AO52" s="847"/>
      <c r="AP52" s="847"/>
      <c r="AQ52" s="847"/>
      <c r="AR52" s="847"/>
      <c r="AS52" s="847"/>
      <c r="AT52" s="847"/>
      <c r="AU52" s="847"/>
      <c r="AV52" s="847"/>
      <c r="AW52" s="847"/>
      <c r="AX52" s="847"/>
      <c r="AY52" s="847"/>
      <c r="AZ52" s="849"/>
      <c r="BA52" s="849"/>
      <c r="BB52" s="849"/>
      <c r="BC52" s="849"/>
      <c r="BD52" s="849"/>
      <c r="BE52" s="843"/>
      <c r="BF52" s="843"/>
      <c r="BG52" s="843"/>
      <c r="BH52" s="843"/>
      <c r="BI52" s="844"/>
      <c r="BJ52" s="215"/>
      <c r="BK52" s="215"/>
      <c r="BL52" s="215"/>
      <c r="BM52" s="215"/>
      <c r="BN52" s="215"/>
      <c r="BO52" s="224"/>
      <c r="BP52" s="224"/>
      <c r="BQ52" s="221">
        <v>46</v>
      </c>
      <c r="BR52" s="222"/>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13"/>
    </row>
    <row r="53" spans="1:131" ht="26.25" customHeight="1" x14ac:dyDescent="0.15">
      <c r="A53" s="221">
        <v>26</v>
      </c>
      <c r="B53" s="789"/>
      <c r="C53" s="790"/>
      <c r="D53" s="790"/>
      <c r="E53" s="790"/>
      <c r="F53" s="790"/>
      <c r="G53" s="790"/>
      <c r="H53" s="790"/>
      <c r="I53" s="790"/>
      <c r="J53" s="790"/>
      <c r="K53" s="790"/>
      <c r="L53" s="790"/>
      <c r="M53" s="790"/>
      <c r="N53" s="790"/>
      <c r="O53" s="790"/>
      <c r="P53" s="791"/>
      <c r="Q53" s="846"/>
      <c r="R53" s="847"/>
      <c r="S53" s="847"/>
      <c r="T53" s="847"/>
      <c r="U53" s="847"/>
      <c r="V53" s="847"/>
      <c r="W53" s="847"/>
      <c r="X53" s="847"/>
      <c r="Y53" s="847"/>
      <c r="Z53" s="847"/>
      <c r="AA53" s="847"/>
      <c r="AB53" s="847"/>
      <c r="AC53" s="847"/>
      <c r="AD53" s="847"/>
      <c r="AE53" s="848"/>
      <c r="AF53" s="795"/>
      <c r="AG53" s="796"/>
      <c r="AH53" s="796"/>
      <c r="AI53" s="796"/>
      <c r="AJ53" s="797"/>
      <c r="AK53" s="850"/>
      <c r="AL53" s="847"/>
      <c r="AM53" s="847"/>
      <c r="AN53" s="847"/>
      <c r="AO53" s="847"/>
      <c r="AP53" s="847"/>
      <c r="AQ53" s="847"/>
      <c r="AR53" s="847"/>
      <c r="AS53" s="847"/>
      <c r="AT53" s="847"/>
      <c r="AU53" s="847"/>
      <c r="AV53" s="847"/>
      <c r="AW53" s="847"/>
      <c r="AX53" s="847"/>
      <c r="AY53" s="847"/>
      <c r="AZ53" s="849"/>
      <c r="BA53" s="849"/>
      <c r="BB53" s="849"/>
      <c r="BC53" s="849"/>
      <c r="BD53" s="849"/>
      <c r="BE53" s="843"/>
      <c r="BF53" s="843"/>
      <c r="BG53" s="843"/>
      <c r="BH53" s="843"/>
      <c r="BI53" s="844"/>
      <c r="BJ53" s="215"/>
      <c r="BK53" s="215"/>
      <c r="BL53" s="215"/>
      <c r="BM53" s="215"/>
      <c r="BN53" s="215"/>
      <c r="BO53" s="224"/>
      <c r="BP53" s="224"/>
      <c r="BQ53" s="221">
        <v>47</v>
      </c>
      <c r="BR53" s="222"/>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13"/>
    </row>
    <row r="54" spans="1:131" ht="26.25" customHeight="1" x14ac:dyDescent="0.15">
      <c r="A54" s="221">
        <v>27</v>
      </c>
      <c r="B54" s="789"/>
      <c r="C54" s="790"/>
      <c r="D54" s="790"/>
      <c r="E54" s="790"/>
      <c r="F54" s="790"/>
      <c r="G54" s="790"/>
      <c r="H54" s="790"/>
      <c r="I54" s="790"/>
      <c r="J54" s="790"/>
      <c r="K54" s="790"/>
      <c r="L54" s="790"/>
      <c r="M54" s="790"/>
      <c r="N54" s="790"/>
      <c r="O54" s="790"/>
      <c r="P54" s="791"/>
      <c r="Q54" s="846"/>
      <c r="R54" s="847"/>
      <c r="S54" s="847"/>
      <c r="T54" s="847"/>
      <c r="U54" s="847"/>
      <c r="V54" s="847"/>
      <c r="W54" s="847"/>
      <c r="X54" s="847"/>
      <c r="Y54" s="847"/>
      <c r="Z54" s="847"/>
      <c r="AA54" s="847"/>
      <c r="AB54" s="847"/>
      <c r="AC54" s="847"/>
      <c r="AD54" s="847"/>
      <c r="AE54" s="848"/>
      <c r="AF54" s="795"/>
      <c r="AG54" s="796"/>
      <c r="AH54" s="796"/>
      <c r="AI54" s="796"/>
      <c r="AJ54" s="797"/>
      <c r="AK54" s="850"/>
      <c r="AL54" s="847"/>
      <c r="AM54" s="847"/>
      <c r="AN54" s="847"/>
      <c r="AO54" s="847"/>
      <c r="AP54" s="847"/>
      <c r="AQ54" s="847"/>
      <c r="AR54" s="847"/>
      <c r="AS54" s="847"/>
      <c r="AT54" s="847"/>
      <c r="AU54" s="847"/>
      <c r="AV54" s="847"/>
      <c r="AW54" s="847"/>
      <c r="AX54" s="847"/>
      <c r="AY54" s="847"/>
      <c r="AZ54" s="849"/>
      <c r="BA54" s="849"/>
      <c r="BB54" s="849"/>
      <c r="BC54" s="849"/>
      <c r="BD54" s="849"/>
      <c r="BE54" s="843"/>
      <c r="BF54" s="843"/>
      <c r="BG54" s="843"/>
      <c r="BH54" s="843"/>
      <c r="BI54" s="844"/>
      <c r="BJ54" s="215"/>
      <c r="BK54" s="215"/>
      <c r="BL54" s="215"/>
      <c r="BM54" s="215"/>
      <c r="BN54" s="215"/>
      <c r="BO54" s="224"/>
      <c r="BP54" s="224"/>
      <c r="BQ54" s="221">
        <v>48</v>
      </c>
      <c r="BR54" s="222"/>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13"/>
    </row>
    <row r="55" spans="1:131" ht="26.25" customHeight="1" x14ac:dyDescent="0.15">
      <c r="A55" s="221">
        <v>28</v>
      </c>
      <c r="B55" s="789"/>
      <c r="C55" s="790"/>
      <c r="D55" s="790"/>
      <c r="E55" s="790"/>
      <c r="F55" s="790"/>
      <c r="G55" s="790"/>
      <c r="H55" s="790"/>
      <c r="I55" s="790"/>
      <c r="J55" s="790"/>
      <c r="K55" s="790"/>
      <c r="L55" s="790"/>
      <c r="M55" s="790"/>
      <c r="N55" s="790"/>
      <c r="O55" s="790"/>
      <c r="P55" s="791"/>
      <c r="Q55" s="846"/>
      <c r="R55" s="847"/>
      <c r="S55" s="847"/>
      <c r="T55" s="847"/>
      <c r="U55" s="847"/>
      <c r="V55" s="847"/>
      <c r="W55" s="847"/>
      <c r="X55" s="847"/>
      <c r="Y55" s="847"/>
      <c r="Z55" s="847"/>
      <c r="AA55" s="847"/>
      <c r="AB55" s="847"/>
      <c r="AC55" s="847"/>
      <c r="AD55" s="847"/>
      <c r="AE55" s="848"/>
      <c r="AF55" s="795"/>
      <c r="AG55" s="796"/>
      <c r="AH55" s="796"/>
      <c r="AI55" s="796"/>
      <c r="AJ55" s="797"/>
      <c r="AK55" s="850"/>
      <c r="AL55" s="847"/>
      <c r="AM55" s="847"/>
      <c r="AN55" s="847"/>
      <c r="AO55" s="847"/>
      <c r="AP55" s="847"/>
      <c r="AQ55" s="847"/>
      <c r="AR55" s="847"/>
      <c r="AS55" s="847"/>
      <c r="AT55" s="847"/>
      <c r="AU55" s="847"/>
      <c r="AV55" s="847"/>
      <c r="AW55" s="847"/>
      <c r="AX55" s="847"/>
      <c r="AY55" s="847"/>
      <c r="AZ55" s="849"/>
      <c r="BA55" s="849"/>
      <c r="BB55" s="849"/>
      <c r="BC55" s="849"/>
      <c r="BD55" s="849"/>
      <c r="BE55" s="843"/>
      <c r="BF55" s="843"/>
      <c r="BG55" s="843"/>
      <c r="BH55" s="843"/>
      <c r="BI55" s="844"/>
      <c r="BJ55" s="215"/>
      <c r="BK55" s="215"/>
      <c r="BL55" s="215"/>
      <c r="BM55" s="215"/>
      <c r="BN55" s="215"/>
      <c r="BO55" s="224"/>
      <c r="BP55" s="224"/>
      <c r="BQ55" s="221">
        <v>49</v>
      </c>
      <c r="BR55" s="222"/>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13"/>
    </row>
    <row r="56" spans="1:131" ht="26.25" customHeight="1" x14ac:dyDescent="0.15">
      <c r="A56" s="221">
        <v>29</v>
      </c>
      <c r="B56" s="789"/>
      <c r="C56" s="790"/>
      <c r="D56" s="790"/>
      <c r="E56" s="790"/>
      <c r="F56" s="790"/>
      <c r="G56" s="790"/>
      <c r="H56" s="790"/>
      <c r="I56" s="790"/>
      <c r="J56" s="790"/>
      <c r="K56" s="790"/>
      <c r="L56" s="790"/>
      <c r="M56" s="790"/>
      <c r="N56" s="790"/>
      <c r="O56" s="790"/>
      <c r="P56" s="791"/>
      <c r="Q56" s="846"/>
      <c r="R56" s="847"/>
      <c r="S56" s="847"/>
      <c r="T56" s="847"/>
      <c r="U56" s="847"/>
      <c r="V56" s="847"/>
      <c r="W56" s="847"/>
      <c r="X56" s="847"/>
      <c r="Y56" s="847"/>
      <c r="Z56" s="847"/>
      <c r="AA56" s="847"/>
      <c r="AB56" s="847"/>
      <c r="AC56" s="847"/>
      <c r="AD56" s="847"/>
      <c r="AE56" s="848"/>
      <c r="AF56" s="795"/>
      <c r="AG56" s="796"/>
      <c r="AH56" s="796"/>
      <c r="AI56" s="796"/>
      <c r="AJ56" s="797"/>
      <c r="AK56" s="850"/>
      <c r="AL56" s="847"/>
      <c r="AM56" s="847"/>
      <c r="AN56" s="847"/>
      <c r="AO56" s="847"/>
      <c r="AP56" s="847"/>
      <c r="AQ56" s="847"/>
      <c r="AR56" s="847"/>
      <c r="AS56" s="847"/>
      <c r="AT56" s="847"/>
      <c r="AU56" s="847"/>
      <c r="AV56" s="847"/>
      <c r="AW56" s="847"/>
      <c r="AX56" s="847"/>
      <c r="AY56" s="847"/>
      <c r="AZ56" s="849"/>
      <c r="BA56" s="849"/>
      <c r="BB56" s="849"/>
      <c r="BC56" s="849"/>
      <c r="BD56" s="849"/>
      <c r="BE56" s="843"/>
      <c r="BF56" s="843"/>
      <c r="BG56" s="843"/>
      <c r="BH56" s="843"/>
      <c r="BI56" s="844"/>
      <c r="BJ56" s="215"/>
      <c r="BK56" s="215"/>
      <c r="BL56" s="215"/>
      <c r="BM56" s="215"/>
      <c r="BN56" s="215"/>
      <c r="BO56" s="224"/>
      <c r="BP56" s="224"/>
      <c r="BQ56" s="221">
        <v>50</v>
      </c>
      <c r="BR56" s="222"/>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13"/>
    </row>
    <row r="57" spans="1:131" ht="26.25" customHeight="1" x14ac:dyDescent="0.15">
      <c r="A57" s="221">
        <v>30</v>
      </c>
      <c r="B57" s="789"/>
      <c r="C57" s="790"/>
      <c r="D57" s="790"/>
      <c r="E57" s="790"/>
      <c r="F57" s="790"/>
      <c r="G57" s="790"/>
      <c r="H57" s="790"/>
      <c r="I57" s="790"/>
      <c r="J57" s="790"/>
      <c r="K57" s="790"/>
      <c r="L57" s="790"/>
      <c r="M57" s="790"/>
      <c r="N57" s="790"/>
      <c r="O57" s="790"/>
      <c r="P57" s="791"/>
      <c r="Q57" s="846"/>
      <c r="R57" s="847"/>
      <c r="S57" s="847"/>
      <c r="T57" s="847"/>
      <c r="U57" s="847"/>
      <c r="V57" s="847"/>
      <c r="W57" s="847"/>
      <c r="X57" s="847"/>
      <c r="Y57" s="847"/>
      <c r="Z57" s="847"/>
      <c r="AA57" s="847"/>
      <c r="AB57" s="847"/>
      <c r="AC57" s="847"/>
      <c r="AD57" s="847"/>
      <c r="AE57" s="848"/>
      <c r="AF57" s="795"/>
      <c r="AG57" s="796"/>
      <c r="AH57" s="796"/>
      <c r="AI57" s="796"/>
      <c r="AJ57" s="797"/>
      <c r="AK57" s="850"/>
      <c r="AL57" s="847"/>
      <c r="AM57" s="847"/>
      <c r="AN57" s="847"/>
      <c r="AO57" s="847"/>
      <c r="AP57" s="847"/>
      <c r="AQ57" s="847"/>
      <c r="AR57" s="847"/>
      <c r="AS57" s="847"/>
      <c r="AT57" s="847"/>
      <c r="AU57" s="847"/>
      <c r="AV57" s="847"/>
      <c r="AW57" s="847"/>
      <c r="AX57" s="847"/>
      <c r="AY57" s="847"/>
      <c r="AZ57" s="849"/>
      <c r="BA57" s="849"/>
      <c r="BB57" s="849"/>
      <c r="BC57" s="849"/>
      <c r="BD57" s="849"/>
      <c r="BE57" s="843"/>
      <c r="BF57" s="843"/>
      <c r="BG57" s="843"/>
      <c r="BH57" s="843"/>
      <c r="BI57" s="844"/>
      <c r="BJ57" s="215"/>
      <c r="BK57" s="215"/>
      <c r="BL57" s="215"/>
      <c r="BM57" s="215"/>
      <c r="BN57" s="215"/>
      <c r="BO57" s="224"/>
      <c r="BP57" s="224"/>
      <c r="BQ57" s="221">
        <v>51</v>
      </c>
      <c r="BR57" s="222"/>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13"/>
    </row>
    <row r="58" spans="1:131" ht="26.25" customHeight="1" x14ac:dyDescent="0.15">
      <c r="A58" s="221">
        <v>31</v>
      </c>
      <c r="B58" s="789"/>
      <c r="C58" s="790"/>
      <c r="D58" s="790"/>
      <c r="E58" s="790"/>
      <c r="F58" s="790"/>
      <c r="G58" s="790"/>
      <c r="H58" s="790"/>
      <c r="I58" s="790"/>
      <c r="J58" s="790"/>
      <c r="K58" s="790"/>
      <c r="L58" s="790"/>
      <c r="M58" s="790"/>
      <c r="N58" s="790"/>
      <c r="O58" s="790"/>
      <c r="P58" s="791"/>
      <c r="Q58" s="846"/>
      <c r="R58" s="847"/>
      <c r="S58" s="847"/>
      <c r="T58" s="847"/>
      <c r="U58" s="847"/>
      <c r="V58" s="847"/>
      <c r="W58" s="847"/>
      <c r="X58" s="847"/>
      <c r="Y58" s="847"/>
      <c r="Z58" s="847"/>
      <c r="AA58" s="847"/>
      <c r="AB58" s="847"/>
      <c r="AC58" s="847"/>
      <c r="AD58" s="847"/>
      <c r="AE58" s="848"/>
      <c r="AF58" s="795"/>
      <c r="AG58" s="796"/>
      <c r="AH58" s="796"/>
      <c r="AI58" s="796"/>
      <c r="AJ58" s="797"/>
      <c r="AK58" s="850"/>
      <c r="AL58" s="847"/>
      <c r="AM58" s="847"/>
      <c r="AN58" s="847"/>
      <c r="AO58" s="847"/>
      <c r="AP58" s="847"/>
      <c r="AQ58" s="847"/>
      <c r="AR58" s="847"/>
      <c r="AS58" s="847"/>
      <c r="AT58" s="847"/>
      <c r="AU58" s="847"/>
      <c r="AV58" s="847"/>
      <c r="AW58" s="847"/>
      <c r="AX58" s="847"/>
      <c r="AY58" s="847"/>
      <c r="AZ58" s="849"/>
      <c r="BA58" s="849"/>
      <c r="BB58" s="849"/>
      <c r="BC58" s="849"/>
      <c r="BD58" s="849"/>
      <c r="BE58" s="843"/>
      <c r="BF58" s="843"/>
      <c r="BG58" s="843"/>
      <c r="BH58" s="843"/>
      <c r="BI58" s="844"/>
      <c r="BJ58" s="215"/>
      <c r="BK58" s="215"/>
      <c r="BL58" s="215"/>
      <c r="BM58" s="215"/>
      <c r="BN58" s="215"/>
      <c r="BO58" s="224"/>
      <c r="BP58" s="224"/>
      <c r="BQ58" s="221">
        <v>52</v>
      </c>
      <c r="BR58" s="222"/>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13"/>
    </row>
    <row r="59" spans="1:131" ht="26.25" customHeight="1" x14ac:dyDescent="0.15">
      <c r="A59" s="221">
        <v>32</v>
      </c>
      <c r="B59" s="789"/>
      <c r="C59" s="790"/>
      <c r="D59" s="790"/>
      <c r="E59" s="790"/>
      <c r="F59" s="790"/>
      <c r="G59" s="790"/>
      <c r="H59" s="790"/>
      <c r="I59" s="790"/>
      <c r="J59" s="790"/>
      <c r="K59" s="790"/>
      <c r="L59" s="790"/>
      <c r="M59" s="790"/>
      <c r="N59" s="790"/>
      <c r="O59" s="790"/>
      <c r="P59" s="791"/>
      <c r="Q59" s="846"/>
      <c r="R59" s="847"/>
      <c r="S59" s="847"/>
      <c r="T59" s="847"/>
      <c r="U59" s="847"/>
      <c r="V59" s="847"/>
      <c r="W59" s="847"/>
      <c r="X59" s="847"/>
      <c r="Y59" s="847"/>
      <c r="Z59" s="847"/>
      <c r="AA59" s="847"/>
      <c r="AB59" s="847"/>
      <c r="AC59" s="847"/>
      <c r="AD59" s="847"/>
      <c r="AE59" s="848"/>
      <c r="AF59" s="795"/>
      <c r="AG59" s="796"/>
      <c r="AH59" s="796"/>
      <c r="AI59" s="796"/>
      <c r="AJ59" s="797"/>
      <c r="AK59" s="850"/>
      <c r="AL59" s="847"/>
      <c r="AM59" s="847"/>
      <c r="AN59" s="847"/>
      <c r="AO59" s="847"/>
      <c r="AP59" s="847"/>
      <c r="AQ59" s="847"/>
      <c r="AR59" s="847"/>
      <c r="AS59" s="847"/>
      <c r="AT59" s="847"/>
      <c r="AU59" s="847"/>
      <c r="AV59" s="847"/>
      <c r="AW59" s="847"/>
      <c r="AX59" s="847"/>
      <c r="AY59" s="847"/>
      <c r="AZ59" s="849"/>
      <c r="BA59" s="849"/>
      <c r="BB59" s="849"/>
      <c r="BC59" s="849"/>
      <c r="BD59" s="849"/>
      <c r="BE59" s="843"/>
      <c r="BF59" s="843"/>
      <c r="BG59" s="843"/>
      <c r="BH59" s="843"/>
      <c r="BI59" s="844"/>
      <c r="BJ59" s="215"/>
      <c r="BK59" s="215"/>
      <c r="BL59" s="215"/>
      <c r="BM59" s="215"/>
      <c r="BN59" s="215"/>
      <c r="BO59" s="224"/>
      <c r="BP59" s="224"/>
      <c r="BQ59" s="221">
        <v>53</v>
      </c>
      <c r="BR59" s="222"/>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13"/>
    </row>
    <row r="60" spans="1:131" ht="26.25" customHeight="1" x14ac:dyDescent="0.15">
      <c r="A60" s="221">
        <v>33</v>
      </c>
      <c r="B60" s="789"/>
      <c r="C60" s="790"/>
      <c r="D60" s="790"/>
      <c r="E60" s="790"/>
      <c r="F60" s="790"/>
      <c r="G60" s="790"/>
      <c r="H60" s="790"/>
      <c r="I60" s="790"/>
      <c r="J60" s="790"/>
      <c r="K60" s="790"/>
      <c r="L60" s="790"/>
      <c r="M60" s="790"/>
      <c r="N60" s="790"/>
      <c r="O60" s="790"/>
      <c r="P60" s="791"/>
      <c r="Q60" s="846"/>
      <c r="R60" s="847"/>
      <c r="S60" s="847"/>
      <c r="T60" s="847"/>
      <c r="U60" s="847"/>
      <c r="V60" s="847"/>
      <c r="W60" s="847"/>
      <c r="X60" s="847"/>
      <c r="Y60" s="847"/>
      <c r="Z60" s="847"/>
      <c r="AA60" s="847"/>
      <c r="AB60" s="847"/>
      <c r="AC60" s="847"/>
      <c r="AD60" s="847"/>
      <c r="AE60" s="848"/>
      <c r="AF60" s="795"/>
      <c r="AG60" s="796"/>
      <c r="AH60" s="796"/>
      <c r="AI60" s="796"/>
      <c r="AJ60" s="797"/>
      <c r="AK60" s="850"/>
      <c r="AL60" s="847"/>
      <c r="AM60" s="847"/>
      <c r="AN60" s="847"/>
      <c r="AO60" s="847"/>
      <c r="AP60" s="847"/>
      <c r="AQ60" s="847"/>
      <c r="AR60" s="847"/>
      <c r="AS60" s="847"/>
      <c r="AT60" s="847"/>
      <c r="AU60" s="847"/>
      <c r="AV60" s="847"/>
      <c r="AW60" s="847"/>
      <c r="AX60" s="847"/>
      <c r="AY60" s="847"/>
      <c r="AZ60" s="849"/>
      <c r="BA60" s="849"/>
      <c r="BB60" s="849"/>
      <c r="BC60" s="849"/>
      <c r="BD60" s="849"/>
      <c r="BE60" s="843"/>
      <c r="BF60" s="843"/>
      <c r="BG60" s="843"/>
      <c r="BH60" s="843"/>
      <c r="BI60" s="844"/>
      <c r="BJ60" s="215"/>
      <c r="BK60" s="215"/>
      <c r="BL60" s="215"/>
      <c r="BM60" s="215"/>
      <c r="BN60" s="215"/>
      <c r="BO60" s="224"/>
      <c r="BP60" s="224"/>
      <c r="BQ60" s="221">
        <v>54</v>
      </c>
      <c r="BR60" s="222"/>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13"/>
    </row>
    <row r="61" spans="1:131" ht="26.25" customHeight="1" thickBot="1" x14ac:dyDescent="0.2">
      <c r="A61" s="221">
        <v>34</v>
      </c>
      <c r="B61" s="789"/>
      <c r="C61" s="790"/>
      <c r="D61" s="790"/>
      <c r="E61" s="790"/>
      <c r="F61" s="790"/>
      <c r="G61" s="790"/>
      <c r="H61" s="790"/>
      <c r="I61" s="790"/>
      <c r="J61" s="790"/>
      <c r="K61" s="790"/>
      <c r="L61" s="790"/>
      <c r="M61" s="790"/>
      <c r="N61" s="790"/>
      <c r="O61" s="790"/>
      <c r="P61" s="791"/>
      <c r="Q61" s="846"/>
      <c r="R61" s="847"/>
      <c r="S61" s="847"/>
      <c r="T61" s="847"/>
      <c r="U61" s="847"/>
      <c r="V61" s="847"/>
      <c r="W61" s="847"/>
      <c r="X61" s="847"/>
      <c r="Y61" s="847"/>
      <c r="Z61" s="847"/>
      <c r="AA61" s="847"/>
      <c r="AB61" s="847"/>
      <c r="AC61" s="847"/>
      <c r="AD61" s="847"/>
      <c r="AE61" s="848"/>
      <c r="AF61" s="795"/>
      <c r="AG61" s="796"/>
      <c r="AH61" s="796"/>
      <c r="AI61" s="796"/>
      <c r="AJ61" s="797"/>
      <c r="AK61" s="850"/>
      <c r="AL61" s="847"/>
      <c r="AM61" s="847"/>
      <c r="AN61" s="847"/>
      <c r="AO61" s="847"/>
      <c r="AP61" s="847"/>
      <c r="AQ61" s="847"/>
      <c r="AR61" s="847"/>
      <c r="AS61" s="847"/>
      <c r="AT61" s="847"/>
      <c r="AU61" s="847"/>
      <c r="AV61" s="847"/>
      <c r="AW61" s="847"/>
      <c r="AX61" s="847"/>
      <c r="AY61" s="847"/>
      <c r="AZ61" s="849"/>
      <c r="BA61" s="849"/>
      <c r="BB61" s="849"/>
      <c r="BC61" s="849"/>
      <c r="BD61" s="849"/>
      <c r="BE61" s="843"/>
      <c r="BF61" s="843"/>
      <c r="BG61" s="843"/>
      <c r="BH61" s="843"/>
      <c r="BI61" s="844"/>
      <c r="BJ61" s="215"/>
      <c r="BK61" s="215"/>
      <c r="BL61" s="215"/>
      <c r="BM61" s="215"/>
      <c r="BN61" s="215"/>
      <c r="BO61" s="224"/>
      <c r="BP61" s="224"/>
      <c r="BQ61" s="221">
        <v>55</v>
      </c>
      <c r="BR61" s="222"/>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13"/>
    </row>
    <row r="62" spans="1:131" ht="26.25" customHeight="1" x14ac:dyDescent="0.15">
      <c r="A62" s="221">
        <v>35</v>
      </c>
      <c r="B62" s="789"/>
      <c r="C62" s="790"/>
      <c r="D62" s="790"/>
      <c r="E62" s="790"/>
      <c r="F62" s="790"/>
      <c r="G62" s="790"/>
      <c r="H62" s="790"/>
      <c r="I62" s="790"/>
      <c r="J62" s="790"/>
      <c r="K62" s="790"/>
      <c r="L62" s="790"/>
      <c r="M62" s="790"/>
      <c r="N62" s="790"/>
      <c r="O62" s="790"/>
      <c r="P62" s="791"/>
      <c r="Q62" s="846"/>
      <c r="R62" s="847"/>
      <c r="S62" s="847"/>
      <c r="T62" s="847"/>
      <c r="U62" s="847"/>
      <c r="V62" s="847"/>
      <c r="W62" s="847"/>
      <c r="X62" s="847"/>
      <c r="Y62" s="847"/>
      <c r="Z62" s="847"/>
      <c r="AA62" s="847"/>
      <c r="AB62" s="847"/>
      <c r="AC62" s="847"/>
      <c r="AD62" s="847"/>
      <c r="AE62" s="848"/>
      <c r="AF62" s="795"/>
      <c r="AG62" s="796"/>
      <c r="AH62" s="796"/>
      <c r="AI62" s="796"/>
      <c r="AJ62" s="797"/>
      <c r="AK62" s="850"/>
      <c r="AL62" s="847"/>
      <c r="AM62" s="847"/>
      <c r="AN62" s="847"/>
      <c r="AO62" s="847"/>
      <c r="AP62" s="847"/>
      <c r="AQ62" s="847"/>
      <c r="AR62" s="847"/>
      <c r="AS62" s="847"/>
      <c r="AT62" s="847"/>
      <c r="AU62" s="847"/>
      <c r="AV62" s="847"/>
      <c r="AW62" s="847"/>
      <c r="AX62" s="847"/>
      <c r="AY62" s="847"/>
      <c r="AZ62" s="849"/>
      <c r="BA62" s="849"/>
      <c r="BB62" s="849"/>
      <c r="BC62" s="849"/>
      <c r="BD62" s="849"/>
      <c r="BE62" s="843"/>
      <c r="BF62" s="843"/>
      <c r="BG62" s="843"/>
      <c r="BH62" s="843"/>
      <c r="BI62" s="844"/>
      <c r="BJ62" s="858" t="s">
        <v>412</v>
      </c>
      <c r="BK62" s="815"/>
      <c r="BL62" s="815"/>
      <c r="BM62" s="815"/>
      <c r="BN62" s="816"/>
      <c r="BO62" s="224"/>
      <c r="BP62" s="224"/>
      <c r="BQ62" s="221">
        <v>56</v>
      </c>
      <c r="BR62" s="222"/>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13"/>
    </row>
    <row r="63" spans="1:131" ht="26.25" customHeight="1" thickBot="1" x14ac:dyDescent="0.2">
      <c r="A63" s="223" t="s">
        <v>394</v>
      </c>
      <c r="B63" s="798" t="s">
        <v>413</v>
      </c>
      <c r="C63" s="799"/>
      <c r="D63" s="799"/>
      <c r="E63" s="799"/>
      <c r="F63" s="799"/>
      <c r="G63" s="799"/>
      <c r="H63" s="799"/>
      <c r="I63" s="799"/>
      <c r="J63" s="799"/>
      <c r="K63" s="799"/>
      <c r="L63" s="799"/>
      <c r="M63" s="799"/>
      <c r="N63" s="799"/>
      <c r="O63" s="799"/>
      <c r="P63" s="800"/>
      <c r="Q63" s="851"/>
      <c r="R63" s="852"/>
      <c r="S63" s="852"/>
      <c r="T63" s="852"/>
      <c r="U63" s="852"/>
      <c r="V63" s="852"/>
      <c r="W63" s="852"/>
      <c r="X63" s="852"/>
      <c r="Y63" s="852"/>
      <c r="Z63" s="852"/>
      <c r="AA63" s="852"/>
      <c r="AB63" s="852"/>
      <c r="AC63" s="852"/>
      <c r="AD63" s="852"/>
      <c r="AE63" s="853"/>
      <c r="AF63" s="854">
        <v>36</v>
      </c>
      <c r="AG63" s="855"/>
      <c r="AH63" s="855"/>
      <c r="AI63" s="855"/>
      <c r="AJ63" s="856"/>
      <c r="AK63" s="857"/>
      <c r="AL63" s="852"/>
      <c r="AM63" s="852"/>
      <c r="AN63" s="852"/>
      <c r="AO63" s="852"/>
      <c r="AP63" s="855"/>
      <c r="AQ63" s="855"/>
      <c r="AR63" s="855"/>
      <c r="AS63" s="855"/>
      <c r="AT63" s="855"/>
      <c r="AU63" s="855"/>
      <c r="AV63" s="855"/>
      <c r="AW63" s="855"/>
      <c r="AX63" s="855"/>
      <c r="AY63" s="855"/>
      <c r="AZ63" s="859"/>
      <c r="BA63" s="859"/>
      <c r="BB63" s="859"/>
      <c r="BC63" s="859"/>
      <c r="BD63" s="859"/>
      <c r="BE63" s="860"/>
      <c r="BF63" s="860"/>
      <c r="BG63" s="860"/>
      <c r="BH63" s="860"/>
      <c r="BI63" s="861"/>
      <c r="BJ63" s="862" t="s">
        <v>414</v>
      </c>
      <c r="BK63" s="863"/>
      <c r="BL63" s="863"/>
      <c r="BM63" s="863"/>
      <c r="BN63" s="864"/>
      <c r="BO63" s="224"/>
      <c r="BP63" s="224"/>
      <c r="BQ63" s="221">
        <v>57</v>
      </c>
      <c r="BR63" s="222"/>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13"/>
    </row>
    <row r="64" spans="1:131" ht="26.25" customHeight="1" x14ac:dyDescent="0.15">
      <c r="A64" s="224"/>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1">
        <v>58</v>
      </c>
      <c r="BR64" s="222"/>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13"/>
    </row>
    <row r="65" spans="1:131" ht="26.25" customHeight="1" thickBot="1" x14ac:dyDescent="0.2">
      <c r="A65" s="215" t="s">
        <v>415</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24"/>
      <c r="BF65" s="224"/>
      <c r="BG65" s="224"/>
      <c r="BH65" s="224"/>
      <c r="BI65" s="224"/>
      <c r="BJ65" s="224"/>
      <c r="BK65" s="224"/>
      <c r="BL65" s="224"/>
      <c r="BM65" s="224"/>
      <c r="BN65" s="224"/>
      <c r="BO65" s="224"/>
      <c r="BP65" s="224"/>
      <c r="BQ65" s="221">
        <v>59</v>
      </c>
      <c r="BR65" s="222"/>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13"/>
    </row>
    <row r="66" spans="1:131" ht="26.25" customHeight="1" x14ac:dyDescent="0.15">
      <c r="A66" s="736" t="s">
        <v>416</v>
      </c>
      <c r="B66" s="737"/>
      <c r="C66" s="737"/>
      <c r="D66" s="737"/>
      <c r="E66" s="737"/>
      <c r="F66" s="737"/>
      <c r="G66" s="737"/>
      <c r="H66" s="737"/>
      <c r="I66" s="737"/>
      <c r="J66" s="737"/>
      <c r="K66" s="737"/>
      <c r="L66" s="737"/>
      <c r="M66" s="737"/>
      <c r="N66" s="737"/>
      <c r="O66" s="737"/>
      <c r="P66" s="738"/>
      <c r="Q66" s="742" t="s">
        <v>399</v>
      </c>
      <c r="R66" s="743"/>
      <c r="S66" s="743"/>
      <c r="T66" s="743"/>
      <c r="U66" s="744"/>
      <c r="V66" s="742" t="s">
        <v>417</v>
      </c>
      <c r="W66" s="743"/>
      <c r="X66" s="743"/>
      <c r="Y66" s="743"/>
      <c r="Z66" s="744"/>
      <c r="AA66" s="742" t="s">
        <v>401</v>
      </c>
      <c r="AB66" s="743"/>
      <c r="AC66" s="743"/>
      <c r="AD66" s="743"/>
      <c r="AE66" s="744"/>
      <c r="AF66" s="865" t="s">
        <v>418</v>
      </c>
      <c r="AG66" s="824"/>
      <c r="AH66" s="824"/>
      <c r="AI66" s="824"/>
      <c r="AJ66" s="866"/>
      <c r="AK66" s="742" t="s">
        <v>403</v>
      </c>
      <c r="AL66" s="737"/>
      <c r="AM66" s="737"/>
      <c r="AN66" s="737"/>
      <c r="AO66" s="738"/>
      <c r="AP66" s="742" t="s">
        <v>404</v>
      </c>
      <c r="AQ66" s="743"/>
      <c r="AR66" s="743"/>
      <c r="AS66" s="743"/>
      <c r="AT66" s="744"/>
      <c r="AU66" s="742" t="s">
        <v>419</v>
      </c>
      <c r="AV66" s="743"/>
      <c r="AW66" s="743"/>
      <c r="AX66" s="743"/>
      <c r="AY66" s="744"/>
      <c r="AZ66" s="742" t="s">
        <v>382</v>
      </c>
      <c r="BA66" s="743"/>
      <c r="BB66" s="743"/>
      <c r="BC66" s="743"/>
      <c r="BD66" s="749"/>
      <c r="BE66" s="224"/>
      <c r="BF66" s="224"/>
      <c r="BG66" s="224"/>
      <c r="BH66" s="224"/>
      <c r="BI66" s="224"/>
      <c r="BJ66" s="224"/>
      <c r="BK66" s="224"/>
      <c r="BL66" s="224"/>
      <c r="BM66" s="224"/>
      <c r="BN66" s="224"/>
      <c r="BO66" s="224"/>
      <c r="BP66" s="224"/>
      <c r="BQ66" s="221">
        <v>60</v>
      </c>
      <c r="BR66" s="226"/>
      <c r="BS66" s="870"/>
      <c r="BT66" s="871"/>
      <c r="BU66" s="871"/>
      <c r="BV66" s="871"/>
      <c r="BW66" s="871"/>
      <c r="BX66" s="871"/>
      <c r="BY66" s="871"/>
      <c r="BZ66" s="871"/>
      <c r="CA66" s="871"/>
      <c r="CB66" s="871"/>
      <c r="CC66" s="871"/>
      <c r="CD66" s="871"/>
      <c r="CE66" s="871"/>
      <c r="CF66" s="871"/>
      <c r="CG66" s="876"/>
      <c r="CH66" s="873"/>
      <c r="CI66" s="874"/>
      <c r="CJ66" s="874"/>
      <c r="CK66" s="874"/>
      <c r="CL66" s="875"/>
      <c r="CM66" s="873"/>
      <c r="CN66" s="874"/>
      <c r="CO66" s="874"/>
      <c r="CP66" s="874"/>
      <c r="CQ66" s="875"/>
      <c r="CR66" s="873"/>
      <c r="CS66" s="874"/>
      <c r="CT66" s="874"/>
      <c r="CU66" s="874"/>
      <c r="CV66" s="875"/>
      <c r="CW66" s="873"/>
      <c r="CX66" s="874"/>
      <c r="CY66" s="874"/>
      <c r="CZ66" s="874"/>
      <c r="DA66" s="875"/>
      <c r="DB66" s="873"/>
      <c r="DC66" s="874"/>
      <c r="DD66" s="874"/>
      <c r="DE66" s="874"/>
      <c r="DF66" s="875"/>
      <c r="DG66" s="873"/>
      <c r="DH66" s="874"/>
      <c r="DI66" s="874"/>
      <c r="DJ66" s="874"/>
      <c r="DK66" s="875"/>
      <c r="DL66" s="873"/>
      <c r="DM66" s="874"/>
      <c r="DN66" s="874"/>
      <c r="DO66" s="874"/>
      <c r="DP66" s="875"/>
      <c r="DQ66" s="873"/>
      <c r="DR66" s="874"/>
      <c r="DS66" s="874"/>
      <c r="DT66" s="874"/>
      <c r="DU66" s="875"/>
      <c r="DV66" s="870"/>
      <c r="DW66" s="871"/>
      <c r="DX66" s="871"/>
      <c r="DY66" s="871"/>
      <c r="DZ66" s="872"/>
      <c r="EA66" s="213"/>
    </row>
    <row r="67" spans="1:131" ht="26.25" customHeight="1" thickBot="1" x14ac:dyDescent="0.2">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7"/>
      <c r="AG67" s="827"/>
      <c r="AH67" s="827"/>
      <c r="AI67" s="827"/>
      <c r="AJ67" s="868"/>
      <c r="AK67" s="869"/>
      <c r="AL67" s="740"/>
      <c r="AM67" s="740"/>
      <c r="AN67" s="740"/>
      <c r="AO67" s="741"/>
      <c r="AP67" s="745"/>
      <c r="AQ67" s="746"/>
      <c r="AR67" s="746"/>
      <c r="AS67" s="746"/>
      <c r="AT67" s="747"/>
      <c r="AU67" s="745"/>
      <c r="AV67" s="746"/>
      <c r="AW67" s="746"/>
      <c r="AX67" s="746"/>
      <c r="AY67" s="747"/>
      <c r="AZ67" s="745"/>
      <c r="BA67" s="746"/>
      <c r="BB67" s="746"/>
      <c r="BC67" s="746"/>
      <c r="BD67" s="751"/>
      <c r="BE67" s="224"/>
      <c r="BF67" s="224"/>
      <c r="BG67" s="224"/>
      <c r="BH67" s="224"/>
      <c r="BI67" s="224"/>
      <c r="BJ67" s="224"/>
      <c r="BK67" s="224"/>
      <c r="BL67" s="224"/>
      <c r="BM67" s="224"/>
      <c r="BN67" s="224"/>
      <c r="BO67" s="224"/>
      <c r="BP67" s="224"/>
      <c r="BQ67" s="221">
        <v>61</v>
      </c>
      <c r="BR67" s="226"/>
      <c r="BS67" s="870"/>
      <c r="BT67" s="871"/>
      <c r="BU67" s="871"/>
      <c r="BV67" s="871"/>
      <c r="BW67" s="871"/>
      <c r="BX67" s="871"/>
      <c r="BY67" s="871"/>
      <c r="BZ67" s="871"/>
      <c r="CA67" s="871"/>
      <c r="CB67" s="871"/>
      <c r="CC67" s="871"/>
      <c r="CD67" s="871"/>
      <c r="CE67" s="871"/>
      <c r="CF67" s="871"/>
      <c r="CG67" s="876"/>
      <c r="CH67" s="873"/>
      <c r="CI67" s="874"/>
      <c r="CJ67" s="874"/>
      <c r="CK67" s="874"/>
      <c r="CL67" s="875"/>
      <c r="CM67" s="873"/>
      <c r="CN67" s="874"/>
      <c r="CO67" s="874"/>
      <c r="CP67" s="874"/>
      <c r="CQ67" s="875"/>
      <c r="CR67" s="873"/>
      <c r="CS67" s="874"/>
      <c r="CT67" s="874"/>
      <c r="CU67" s="874"/>
      <c r="CV67" s="875"/>
      <c r="CW67" s="873"/>
      <c r="CX67" s="874"/>
      <c r="CY67" s="874"/>
      <c r="CZ67" s="874"/>
      <c r="DA67" s="875"/>
      <c r="DB67" s="873"/>
      <c r="DC67" s="874"/>
      <c r="DD67" s="874"/>
      <c r="DE67" s="874"/>
      <c r="DF67" s="875"/>
      <c r="DG67" s="873"/>
      <c r="DH67" s="874"/>
      <c r="DI67" s="874"/>
      <c r="DJ67" s="874"/>
      <c r="DK67" s="875"/>
      <c r="DL67" s="873"/>
      <c r="DM67" s="874"/>
      <c r="DN67" s="874"/>
      <c r="DO67" s="874"/>
      <c r="DP67" s="875"/>
      <c r="DQ67" s="873"/>
      <c r="DR67" s="874"/>
      <c r="DS67" s="874"/>
      <c r="DT67" s="874"/>
      <c r="DU67" s="875"/>
      <c r="DV67" s="870"/>
      <c r="DW67" s="871"/>
      <c r="DX67" s="871"/>
      <c r="DY67" s="871"/>
      <c r="DZ67" s="872"/>
      <c r="EA67" s="213"/>
    </row>
    <row r="68" spans="1:131" ht="26.25" customHeight="1" thickTop="1" x14ac:dyDescent="0.15">
      <c r="A68" s="219">
        <v>1</v>
      </c>
      <c r="B68" s="880" t="s">
        <v>579</v>
      </c>
      <c r="C68" s="881"/>
      <c r="D68" s="881"/>
      <c r="E68" s="881"/>
      <c r="F68" s="881"/>
      <c r="G68" s="881"/>
      <c r="H68" s="881"/>
      <c r="I68" s="881"/>
      <c r="J68" s="881"/>
      <c r="K68" s="881"/>
      <c r="L68" s="881"/>
      <c r="M68" s="881"/>
      <c r="N68" s="881"/>
      <c r="O68" s="881"/>
      <c r="P68" s="882"/>
      <c r="Q68" s="883">
        <v>1746</v>
      </c>
      <c r="R68" s="877"/>
      <c r="S68" s="877"/>
      <c r="T68" s="877"/>
      <c r="U68" s="877"/>
      <c r="V68" s="877">
        <v>1649</v>
      </c>
      <c r="W68" s="877"/>
      <c r="X68" s="877"/>
      <c r="Y68" s="877"/>
      <c r="Z68" s="877"/>
      <c r="AA68" s="877">
        <v>97</v>
      </c>
      <c r="AB68" s="877"/>
      <c r="AC68" s="877"/>
      <c r="AD68" s="877"/>
      <c r="AE68" s="877"/>
      <c r="AF68" s="877">
        <v>78</v>
      </c>
      <c r="AG68" s="877"/>
      <c r="AH68" s="877"/>
      <c r="AI68" s="877"/>
      <c r="AJ68" s="877"/>
      <c r="AK68" s="877">
        <v>69</v>
      </c>
      <c r="AL68" s="877"/>
      <c r="AM68" s="877"/>
      <c r="AN68" s="877"/>
      <c r="AO68" s="877"/>
      <c r="AP68" s="877">
        <v>2840</v>
      </c>
      <c r="AQ68" s="877"/>
      <c r="AR68" s="877"/>
      <c r="AS68" s="877"/>
      <c r="AT68" s="877"/>
      <c r="AU68" s="877">
        <v>72</v>
      </c>
      <c r="AV68" s="877"/>
      <c r="AW68" s="877"/>
      <c r="AX68" s="877"/>
      <c r="AY68" s="877"/>
      <c r="AZ68" s="878"/>
      <c r="BA68" s="878"/>
      <c r="BB68" s="878"/>
      <c r="BC68" s="878"/>
      <c r="BD68" s="879"/>
      <c r="BE68" s="224"/>
      <c r="BF68" s="224"/>
      <c r="BG68" s="224"/>
      <c r="BH68" s="224"/>
      <c r="BI68" s="224"/>
      <c r="BJ68" s="224"/>
      <c r="BK68" s="224"/>
      <c r="BL68" s="224"/>
      <c r="BM68" s="224"/>
      <c r="BN68" s="224"/>
      <c r="BO68" s="224"/>
      <c r="BP68" s="224"/>
      <c r="BQ68" s="221">
        <v>62</v>
      </c>
      <c r="BR68" s="226"/>
      <c r="BS68" s="870"/>
      <c r="BT68" s="871"/>
      <c r="BU68" s="871"/>
      <c r="BV68" s="871"/>
      <c r="BW68" s="871"/>
      <c r="BX68" s="871"/>
      <c r="BY68" s="871"/>
      <c r="BZ68" s="871"/>
      <c r="CA68" s="871"/>
      <c r="CB68" s="871"/>
      <c r="CC68" s="871"/>
      <c r="CD68" s="871"/>
      <c r="CE68" s="871"/>
      <c r="CF68" s="871"/>
      <c r="CG68" s="876"/>
      <c r="CH68" s="873"/>
      <c r="CI68" s="874"/>
      <c r="CJ68" s="874"/>
      <c r="CK68" s="874"/>
      <c r="CL68" s="875"/>
      <c r="CM68" s="873"/>
      <c r="CN68" s="874"/>
      <c r="CO68" s="874"/>
      <c r="CP68" s="874"/>
      <c r="CQ68" s="875"/>
      <c r="CR68" s="873"/>
      <c r="CS68" s="874"/>
      <c r="CT68" s="874"/>
      <c r="CU68" s="874"/>
      <c r="CV68" s="875"/>
      <c r="CW68" s="873"/>
      <c r="CX68" s="874"/>
      <c r="CY68" s="874"/>
      <c r="CZ68" s="874"/>
      <c r="DA68" s="875"/>
      <c r="DB68" s="873"/>
      <c r="DC68" s="874"/>
      <c r="DD68" s="874"/>
      <c r="DE68" s="874"/>
      <c r="DF68" s="875"/>
      <c r="DG68" s="873"/>
      <c r="DH68" s="874"/>
      <c r="DI68" s="874"/>
      <c r="DJ68" s="874"/>
      <c r="DK68" s="875"/>
      <c r="DL68" s="873"/>
      <c r="DM68" s="874"/>
      <c r="DN68" s="874"/>
      <c r="DO68" s="874"/>
      <c r="DP68" s="875"/>
      <c r="DQ68" s="873"/>
      <c r="DR68" s="874"/>
      <c r="DS68" s="874"/>
      <c r="DT68" s="874"/>
      <c r="DU68" s="875"/>
      <c r="DV68" s="870"/>
      <c r="DW68" s="871"/>
      <c r="DX68" s="871"/>
      <c r="DY68" s="871"/>
      <c r="DZ68" s="872"/>
      <c r="EA68" s="213"/>
    </row>
    <row r="69" spans="1:131" ht="26.25" customHeight="1" x14ac:dyDescent="0.15">
      <c r="A69" s="221">
        <v>2</v>
      </c>
      <c r="B69" s="884" t="s">
        <v>580</v>
      </c>
      <c r="C69" s="885"/>
      <c r="D69" s="885"/>
      <c r="E69" s="885"/>
      <c r="F69" s="885"/>
      <c r="G69" s="885"/>
      <c r="H69" s="885"/>
      <c r="I69" s="885"/>
      <c r="J69" s="885"/>
      <c r="K69" s="885"/>
      <c r="L69" s="885"/>
      <c r="M69" s="885"/>
      <c r="N69" s="885"/>
      <c r="O69" s="885"/>
      <c r="P69" s="886"/>
      <c r="Q69" s="887">
        <v>15</v>
      </c>
      <c r="R69" s="845"/>
      <c r="S69" s="845"/>
      <c r="T69" s="845"/>
      <c r="U69" s="845"/>
      <c r="V69" s="845">
        <v>5</v>
      </c>
      <c r="W69" s="845"/>
      <c r="X69" s="845"/>
      <c r="Y69" s="845"/>
      <c r="Z69" s="845"/>
      <c r="AA69" s="845">
        <v>10</v>
      </c>
      <c r="AB69" s="845"/>
      <c r="AC69" s="845"/>
      <c r="AD69" s="845"/>
      <c r="AE69" s="845"/>
      <c r="AF69" s="845">
        <v>7</v>
      </c>
      <c r="AG69" s="845"/>
      <c r="AH69" s="845"/>
      <c r="AI69" s="845"/>
      <c r="AJ69" s="845"/>
      <c r="AK69" s="845" t="s">
        <v>510</v>
      </c>
      <c r="AL69" s="845"/>
      <c r="AM69" s="845"/>
      <c r="AN69" s="845"/>
      <c r="AO69" s="845"/>
      <c r="AP69" s="845" t="s">
        <v>571</v>
      </c>
      <c r="AQ69" s="845"/>
      <c r="AR69" s="845"/>
      <c r="AS69" s="845"/>
      <c r="AT69" s="845"/>
      <c r="AU69" s="845" t="s">
        <v>571</v>
      </c>
      <c r="AV69" s="845"/>
      <c r="AW69" s="845"/>
      <c r="AX69" s="845"/>
      <c r="AY69" s="845"/>
      <c r="AZ69" s="843"/>
      <c r="BA69" s="843"/>
      <c r="BB69" s="843"/>
      <c r="BC69" s="843"/>
      <c r="BD69" s="844"/>
      <c r="BE69" s="224"/>
      <c r="BF69" s="224"/>
      <c r="BG69" s="224"/>
      <c r="BH69" s="224"/>
      <c r="BI69" s="224"/>
      <c r="BJ69" s="224"/>
      <c r="BK69" s="224"/>
      <c r="BL69" s="224"/>
      <c r="BM69" s="224"/>
      <c r="BN69" s="224"/>
      <c r="BO69" s="224"/>
      <c r="BP69" s="224"/>
      <c r="BQ69" s="221">
        <v>63</v>
      </c>
      <c r="BR69" s="226"/>
      <c r="BS69" s="870"/>
      <c r="BT69" s="871"/>
      <c r="BU69" s="871"/>
      <c r="BV69" s="871"/>
      <c r="BW69" s="871"/>
      <c r="BX69" s="871"/>
      <c r="BY69" s="871"/>
      <c r="BZ69" s="871"/>
      <c r="CA69" s="871"/>
      <c r="CB69" s="871"/>
      <c r="CC69" s="871"/>
      <c r="CD69" s="871"/>
      <c r="CE69" s="871"/>
      <c r="CF69" s="871"/>
      <c r="CG69" s="876"/>
      <c r="CH69" s="873"/>
      <c r="CI69" s="874"/>
      <c r="CJ69" s="874"/>
      <c r="CK69" s="874"/>
      <c r="CL69" s="875"/>
      <c r="CM69" s="873"/>
      <c r="CN69" s="874"/>
      <c r="CO69" s="874"/>
      <c r="CP69" s="874"/>
      <c r="CQ69" s="875"/>
      <c r="CR69" s="873"/>
      <c r="CS69" s="874"/>
      <c r="CT69" s="874"/>
      <c r="CU69" s="874"/>
      <c r="CV69" s="875"/>
      <c r="CW69" s="873"/>
      <c r="CX69" s="874"/>
      <c r="CY69" s="874"/>
      <c r="CZ69" s="874"/>
      <c r="DA69" s="875"/>
      <c r="DB69" s="873"/>
      <c r="DC69" s="874"/>
      <c r="DD69" s="874"/>
      <c r="DE69" s="874"/>
      <c r="DF69" s="875"/>
      <c r="DG69" s="873"/>
      <c r="DH69" s="874"/>
      <c r="DI69" s="874"/>
      <c r="DJ69" s="874"/>
      <c r="DK69" s="875"/>
      <c r="DL69" s="873"/>
      <c r="DM69" s="874"/>
      <c r="DN69" s="874"/>
      <c r="DO69" s="874"/>
      <c r="DP69" s="875"/>
      <c r="DQ69" s="873"/>
      <c r="DR69" s="874"/>
      <c r="DS69" s="874"/>
      <c r="DT69" s="874"/>
      <c r="DU69" s="875"/>
      <c r="DV69" s="870"/>
      <c r="DW69" s="871"/>
      <c r="DX69" s="871"/>
      <c r="DY69" s="871"/>
      <c r="DZ69" s="872"/>
      <c r="EA69" s="213"/>
    </row>
    <row r="70" spans="1:131" ht="26.25" customHeight="1" x14ac:dyDescent="0.15">
      <c r="A70" s="221">
        <v>3</v>
      </c>
      <c r="B70" s="884" t="s">
        <v>581</v>
      </c>
      <c r="C70" s="885"/>
      <c r="D70" s="885"/>
      <c r="E70" s="885"/>
      <c r="F70" s="885"/>
      <c r="G70" s="885"/>
      <c r="H70" s="885"/>
      <c r="I70" s="885"/>
      <c r="J70" s="885"/>
      <c r="K70" s="885"/>
      <c r="L70" s="885"/>
      <c r="M70" s="885"/>
      <c r="N70" s="885"/>
      <c r="O70" s="885"/>
      <c r="P70" s="886"/>
      <c r="Q70" s="887">
        <v>2183</v>
      </c>
      <c r="R70" s="845"/>
      <c r="S70" s="845"/>
      <c r="T70" s="845"/>
      <c r="U70" s="845"/>
      <c r="V70" s="845">
        <v>2135</v>
      </c>
      <c r="W70" s="845"/>
      <c r="X70" s="845"/>
      <c r="Y70" s="845"/>
      <c r="Z70" s="845"/>
      <c r="AA70" s="845">
        <v>48</v>
      </c>
      <c r="AB70" s="845"/>
      <c r="AC70" s="845"/>
      <c r="AD70" s="845"/>
      <c r="AE70" s="845"/>
      <c r="AF70" s="845">
        <v>68</v>
      </c>
      <c r="AG70" s="845"/>
      <c r="AH70" s="845"/>
      <c r="AI70" s="845"/>
      <c r="AJ70" s="845"/>
      <c r="AK70" s="845">
        <v>121</v>
      </c>
      <c r="AL70" s="845"/>
      <c r="AM70" s="845"/>
      <c r="AN70" s="845"/>
      <c r="AO70" s="845"/>
      <c r="AP70" s="845">
        <v>56</v>
      </c>
      <c r="AQ70" s="845"/>
      <c r="AR70" s="845"/>
      <c r="AS70" s="845"/>
      <c r="AT70" s="845"/>
      <c r="AU70" s="845">
        <v>2</v>
      </c>
      <c r="AV70" s="845"/>
      <c r="AW70" s="845"/>
      <c r="AX70" s="845"/>
      <c r="AY70" s="845"/>
      <c r="AZ70" s="843"/>
      <c r="BA70" s="843"/>
      <c r="BB70" s="843"/>
      <c r="BC70" s="843"/>
      <c r="BD70" s="844"/>
      <c r="BE70" s="224"/>
      <c r="BF70" s="224"/>
      <c r="BG70" s="224"/>
      <c r="BH70" s="224"/>
      <c r="BI70" s="224"/>
      <c r="BJ70" s="224"/>
      <c r="BK70" s="224"/>
      <c r="BL70" s="224"/>
      <c r="BM70" s="224"/>
      <c r="BN70" s="224"/>
      <c r="BO70" s="224"/>
      <c r="BP70" s="224"/>
      <c r="BQ70" s="221">
        <v>64</v>
      </c>
      <c r="BR70" s="226"/>
      <c r="BS70" s="870"/>
      <c r="BT70" s="871"/>
      <c r="BU70" s="871"/>
      <c r="BV70" s="871"/>
      <c r="BW70" s="871"/>
      <c r="BX70" s="871"/>
      <c r="BY70" s="871"/>
      <c r="BZ70" s="871"/>
      <c r="CA70" s="871"/>
      <c r="CB70" s="871"/>
      <c r="CC70" s="871"/>
      <c r="CD70" s="871"/>
      <c r="CE70" s="871"/>
      <c r="CF70" s="871"/>
      <c r="CG70" s="876"/>
      <c r="CH70" s="873"/>
      <c r="CI70" s="874"/>
      <c r="CJ70" s="874"/>
      <c r="CK70" s="874"/>
      <c r="CL70" s="875"/>
      <c r="CM70" s="873"/>
      <c r="CN70" s="874"/>
      <c r="CO70" s="874"/>
      <c r="CP70" s="874"/>
      <c r="CQ70" s="875"/>
      <c r="CR70" s="873"/>
      <c r="CS70" s="874"/>
      <c r="CT70" s="874"/>
      <c r="CU70" s="874"/>
      <c r="CV70" s="875"/>
      <c r="CW70" s="873"/>
      <c r="CX70" s="874"/>
      <c r="CY70" s="874"/>
      <c r="CZ70" s="874"/>
      <c r="DA70" s="875"/>
      <c r="DB70" s="873"/>
      <c r="DC70" s="874"/>
      <c r="DD70" s="874"/>
      <c r="DE70" s="874"/>
      <c r="DF70" s="875"/>
      <c r="DG70" s="873"/>
      <c r="DH70" s="874"/>
      <c r="DI70" s="874"/>
      <c r="DJ70" s="874"/>
      <c r="DK70" s="875"/>
      <c r="DL70" s="873"/>
      <c r="DM70" s="874"/>
      <c r="DN70" s="874"/>
      <c r="DO70" s="874"/>
      <c r="DP70" s="875"/>
      <c r="DQ70" s="873"/>
      <c r="DR70" s="874"/>
      <c r="DS70" s="874"/>
      <c r="DT70" s="874"/>
      <c r="DU70" s="875"/>
      <c r="DV70" s="870"/>
      <c r="DW70" s="871"/>
      <c r="DX70" s="871"/>
      <c r="DY70" s="871"/>
      <c r="DZ70" s="872"/>
      <c r="EA70" s="213"/>
    </row>
    <row r="71" spans="1:131" ht="26.25" customHeight="1" x14ac:dyDescent="0.15">
      <c r="A71" s="221">
        <v>4</v>
      </c>
      <c r="B71" s="884" t="s">
        <v>582</v>
      </c>
      <c r="C71" s="885"/>
      <c r="D71" s="885"/>
      <c r="E71" s="885"/>
      <c r="F71" s="885"/>
      <c r="G71" s="885"/>
      <c r="H71" s="885"/>
      <c r="I71" s="885"/>
      <c r="J71" s="885"/>
      <c r="K71" s="885"/>
      <c r="L71" s="885"/>
      <c r="M71" s="885"/>
      <c r="N71" s="885"/>
      <c r="O71" s="885"/>
      <c r="P71" s="886"/>
      <c r="Q71" s="887">
        <v>205</v>
      </c>
      <c r="R71" s="845"/>
      <c r="S71" s="845"/>
      <c r="T71" s="845"/>
      <c r="U71" s="845"/>
      <c r="V71" s="845">
        <v>199</v>
      </c>
      <c r="W71" s="845"/>
      <c r="X71" s="845"/>
      <c r="Y71" s="845"/>
      <c r="Z71" s="845"/>
      <c r="AA71" s="845">
        <v>6</v>
      </c>
      <c r="AB71" s="845"/>
      <c r="AC71" s="845"/>
      <c r="AD71" s="845"/>
      <c r="AE71" s="845"/>
      <c r="AF71" s="845">
        <v>6</v>
      </c>
      <c r="AG71" s="845"/>
      <c r="AH71" s="845"/>
      <c r="AI71" s="845"/>
      <c r="AJ71" s="845"/>
      <c r="AK71" s="845">
        <v>93</v>
      </c>
      <c r="AL71" s="845"/>
      <c r="AM71" s="845"/>
      <c r="AN71" s="845"/>
      <c r="AO71" s="845"/>
      <c r="AP71" s="845" t="s">
        <v>571</v>
      </c>
      <c r="AQ71" s="845"/>
      <c r="AR71" s="845"/>
      <c r="AS71" s="845"/>
      <c r="AT71" s="845"/>
      <c r="AU71" s="839" t="s">
        <v>571</v>
      </c>
      <c r="AV71" s="840"/>
      <c r="AW71" s="840"/>
      <c r="AX71" s="840"/>
      <c r="AY71" s="841"/>
      <c r="AZ71" s="843"/>
      <c r="BA71" s="843"/>
      <c r="BB71" s="843"/>
      <c r="BC71" s="843"/>
      <c r="BD71" s="844"/>
      <c r="BE71" s="224"/>
      <c r="BF71" s="224"/>
      <c r="BG71" s="224"/>
      <c r="BH71" s="224"/>
      <c r="BI71" s="224"/>
      <c r="BJ71" s="224"/>
      <c r="BK71" s="224"/>
      <c r="BL71" s="224"/>
      <c r="BM71" s="224"/>
      <c r="BN71" s="224"/>
      <c r="BO71" s="224"/>
      <c r="BP71" s="224"/>
      <c r="BQ71" s="221">
        <v>65</v>
      </c>
      <c r="BR71" s="226"/>
      <c r="BS71" s="870"/>
      <c r="BT71" s="871"/>
      <c r="BU71" s="871"/>
      <c r="BV71" s="871"/>
      <c r="BW71" s="871"/>
      <c r="BX71" s="871"/>
      <c r="BY71" s="871"/>
      <c r="BZ71" s="871"/>
      <c r="CA71" s="871"/>
      <c r="CB71" s="871"/>
      <c r="CC71" s="871"/>
      <c r="CD71" s="871"/>
      <c r="CE71" s="871"/>
      <c r="CF71" s="871"/>
      <c r="CG71" s="876"/>
      <c r="CH71" s="873"/>
      <c r="CI71" s="874"/>
      <c r="CJ71" s="874"/>
      <c r="CK71" s="874"/>
      <c r="CL71" s="875"/>
      <c r="CM71" s="873"/>
      <c r="CN71" s="874"/>
      <c r="CO71" s="874"/>
      <c r="CP71" s="874"/>
      <c r="CQ71" s="875"/>
      <c r="CR71" s="873"/>
      <c r="CS71" s="874"/>
      <c r="CT71" s="874"/>
      <c r="CU71" s="874"/>
      <c r="CV71" s="875"/>
      <c r="CW71" s="873"/>
      <c r="CX71" s="874"/>
      <c r="CY71" s="874"/>
      <c r="CZ71" s="874"/>
      <c r="DA71" s="875"/>
      <c r="DB71" s="873"/>
      <c r="DC71" s="874"/>
      <c r="DD71" s="874"/>
      <c r="DE71" s="874"/>
      <c r="DF71" s="875"/>
      <c r="DG71" s="873"/>
      <c r="DH71" s="874"/>
      <c r="DI71" s="874"/>
      <c r="DJ71" s="874"/>
      <c r="DK71" s="875"/>
      <c r="DL71" s="873"/>
      <c r="DM71" s="874"/>
      <c r="DN71" s="874"/>
      <c r="DO71" s="874"/>
      <c r="DP71" s="875"/>
      <c r="DQ71" s="873"/>
      <c r="DR71" s="874"/>
      <c r="DS71" s="874"/>
      <c r="DT71" s="874"/>
      <c r="DU71" s="875"/>
      <c r="DV71" s="870"/>
      <c r="DW71" s="871"/>
      <c r="DX71" s="871"/>
      <c r="DY71" s="871"/>
      <c r="DZ71" s="872"/>
      <c r="EA71" s="213"/>
    </row>
    <row r="72" spans="1:131" ht="26.25" customHeight="1" x14ac:dyDescent="0.15">
      <c r="A72" s="221">
        <v>5</v>
      </c>
      <c r="B72" s="884" t="s">
        <v>583</v>
      </c>
      <c r="C72" s="885"/>
      <c r="D72" s="885"/>
      <c r="E72" s="885"/>
      <c r="F72" s="885"/>
      <c r="G72" s="885"/>
      <c r="H72" s="885"/>
      <c r="I72" s="885"/>
      <c r="J72" s="885"/>
      <c r="K72" s="885"/>
      <c r="L72" s="885"/>
      <c r="M72" s="885"/>
      <c r="N72" s="885"/>
      <c r="O72" s="885"/>
      <c r="P72" s="886"/>
      <c r="Q72" s="887">
        <v>1447</v>
      </c>
      <c r="R72" s="845"/>
      <c r="S72" s="845"/>
      <c r="T72" s="845"/>
      <c r="U72" s="845"/>
      <c r="V72" s="845">
        <v>1407</v>
      </c>
      <c r="W72" s="845"/>
      <c r="X72" s="845"/>
      <c r="Y72" s="845"/>
      <c r="Z72" s="845"/>
      <c r="AA72" s="845">
        <v>39</v>
      </c>
      <c r="AB72" s="845"/>
      <c r="AC72" s="845"/>
      <c r="AD72" s="845"/>
      <c r="AE72" s="845"/>
      <c r="AF72" s="845">
        <v>39</v>
      </c>
      <c r="AG72" s="845"/>
      <c r="AH72" s="845"/>
      <c r="AI72" s="845"/>
      <c r="AJ72" s="845"/>
      <c r="AK72" s="845">
        <v>15</v>
      </c>
      <c r="AL72" s="845"/>
      <c r="AM72" s="845"/>
      <c r="AN72" s="845"/>
      <c r="AO72" s="845"/>
      <c r="AP72" s="845" t="s">
        <v>571</v>
      </c>
      <c r="AQ72" s="845"/>
      <c r="AR72" s="845"/>
      <c r="AS72" s="845"/>
      <c r="AT72" s="845"/>
      <c r="AU72" s="845" t="s">
        <v>571</v>
      </c>
      <c r="AV72" s="845"/>
      <c r="AW72" s="845"/>
      <c r="AX72" s="845"/>
      <c r="AY72" s="845"/>
      <c r="AZ72" s="843"/>
      <c r="BA72" s="843"/>
      <c r="BB72" s="843"/>
      <c r="BC72" s="843"/>
      <c r="BD72" s="844"/>
      <c r="BE72" s="224"/>
      <c r="BF72" s="224"/>
      <c r="BG72" s="224"/>
      <c r="BH72" s="224"/>
      <c r="BI72" s="224"/>
      <c r="BJ72" s="224"/>
      <c r="BK72" s="224"/>
      <c r="BL72" s="224"/>
      <c r="BM72" s="224"/>
      <c r="BN72" s="224"/>
      <c r="BO72" s="224"/>
      <c r="BP72" s="224"/>
      <c r="BQ72" s="221">
        <v>66</v>
      </c>
      <c r="BR72" s="226"/>
      <c r="BS72" s="870"/>
      <c r="BT72" s="871"/>
      <c r="BU72" s="871"/>
      <c r="BV72" s="871"/>
      <c r="BW72" s="871"/>
      <c r="BX72" s="871"/>
      <c r="BY72" s="871"/>
      <c r="BZ72" s="871"/>
      <c r="CA72" s="871"/>
      <c r="CB72" s="871"/>
      <c r="CC72" s="871"/>
      <c r="CD72" s="871"/>
      <c r="CE72" s="871"/>
      <c r="CF72" s="871"/>
      <c r="CG72" s="876"/>
      <c r="CH72" s="873"/>
      <c r="CI72" s="874"/>
      <c r="CJ72" s="874"/>
      <c r="CK72" s="874"/>
      <c r="CL72" s="875"/>
      <c r="CM72" s="873"/>
      <c r="CN72" s="874"/>
      <c r="CO72" s="874"/>
      <c r="CP72" s="874"/>
      <c r="CQ72" s="875"/>
      <c r="CR72" s="873"/>
      <c r="CS72" s="874"/>
      <c r="CT72" s="874"/>
      <c r="CU72" s="874"/>
      <c r="CV72" s="875"/>
      <c r="CW72" s="873"/>
      <c r="CX72" s="874"/>
      <c r="CY72" s="874"/>
      <c r="CZ72" s="874"/>
      <c r="DA72" s="875"/>
      <c r="DB72" s="873"/>
      <c r="DC72" s="874"/>
      <c r="DD72" s="874"/>
      <c r="DE72" s="874"/>
      <c r="DF72" s="875"/>
      <c r="DG72" s="873"/>
      <c r="DH72" s="874"/>
      <c r="DI72" s="874"/>
      <c r="DJ72" s="874"/>
      <c r="DK72" s="875"/>
      <c r="DL72" s="873"/>
      <c r="DM72" s="874"/>
      <c r="DN72" s="874"/>
      <c r="DO72" s="874"/>
      <c r="DP72" s="875"/>
      <c r="DQ72" s="873"/>
      <c r="DR72" s="874"/>
      <c r="DS72" s="874"/>
      <c r="DT72" s="874"/>
      <c r="DU72" s="875"/>
      <c r="DV72" s="870"/>
      <c r="DW72" s="871"/>
      <c r="DX72" s="871"/>
      <c r="DY72" s="871"/>
      <c r="DZ72" s="872"/>
      <c r="EA72" s="213"/>
    </row>
    <row r="73" spans="1:131" ht="26.25" customHeight="1" x14ac:dyDescent="0.15">
      <c r="A73" s="221">
        <v>6</v>
      </c>
      <c r="B73" s="884" t="s">
        <v>584</v>
      </c>
      <c r="C73" s="885"/>
      <c r="D73" s="885"/>
      <c r="E73" s="885"/>
      <c r="F73" s="885"/>
      <c r="G73" s="885"/>
      <c r="H73" s="885"/>
      <c r="I73" s="885"/>
      <c r="J73" s="885"/>
      <c r="K73" s="885"/>
      <c r="L73" s="885"/>
      <c r="M73" s="885"/>
      <c r="N73" s="885"/>
      <c r="O73" s="885"/>
      <c r="P73" s="886"/>
      <c r="Q73" s="887">
        <v>192</v>
      </c>
      <c r="R73" s="845"/>
      <c r="S73" s="845"/>
      <c r="T73" s="845"/>
      <c r="U73" s="845"/>
      <c r="V73" s="845">
        <v>184</v>
      </c>
      <c r="W73" s="845"/>
      <c r="X73" s="845"/>
      <c r="Y73" s="845"/>
      <c r="Z73" s="845"/>
      <c r="AA73" s="845">
        <v>7</v>
      </c>
      <c r="AB73" s="845"/>
      <c r="AC73" s="845"/>
      <c r="AD73" s="845"/>
      <c r="AE73" s="845"/>
      <c r="AF73" s="845">
        <v>7</v>
      </c>
      <c r="AG73" s="845"/>
      <c r="AH73" s="845"/>
      <c r="AI73" s="845"/>
      <c r="AJ73" s="845"/>
      <c r="AK73" s="845" t="s">
        <v>510</v>
      </c>
      <c r="AL73" s="845"/>
      <c r="AM73" s="845"/>
      <c r="AN73" s="845"/>
      <c r="AO73" s="845"/>
      <c r="AP73" s="845" t="s">
        <v>571</v>
      </c>
      <c r="AQ73" s="845"/>
      <c r="AR73" s="845"/>
      <c r="AS73" s="845"/>
      <c r="AT73" s="845"/>
      <c r="AU73" s="845" t="s">
        <v>571</v>
      </c>
      <c r="AV73" s="845"/>
      <c r="AW73" s="845"/>
      <c r="AX73" s="845"/>
      <c r="AY73" s="845"/>
      <c r="AZ73" s="843"/>
      <c r="BA73" s="843"/>
      <c r="BB73" s="843"/>
      <c r="BC73" s="843"/>
      <c r="BD73" s="844"/>
      <c r="BE73" s="224"/>
      <c r="BF73" s="224"/>
      <c r="BG73" s="224"/>
      <c r="BH73" s="224"/>
      <c r="BI73" s="224"/>
      <c r="BJ73" s="224"/>
      <c r="BK73" s="224"/>
      <c r="BL73" s="224"/>
      <c r="BM73" s="224"/>
      <c r="BN73" s="224"/>
      <c r="BO73" s="224"/>
      <c r="BP73" s="224"/>
      <c r="BQ73" s="221">
        <v>67</v>
      </c>
      <c r="BR73" s="226"/>
      <c r="BS73" s="870"/>
      <c r="BT73" s="871"/>
      <c r="BU73" s="871"/>
      <c r="BV73" s="871"/>
      <c r="BW73" s="871"/>
      <c r="BX73" s="871"/>
      <c r="BY73" s="871"/>
      <c r="BZ73" s="871"/>
      <c r="CA73" s="871"/>
      <c r="CB73" s="871"/>
      <c r="CC73" s="871"/>
      <c r="CD73" s="871"/>
      <c r="CE73" s="871"/>
      <c r="CF73" s="871"/>
      <c r="CG73" s="876"/>
      <c r="CH73" s="873"/>
      <c r="CI73" s="874"/>
      <c r="CJ73" s="874"/>
      <c r="CK73" s="874"/>
      <c r="CL73" s="875"/>
      <c r="CM73" s="873"/>
      <c r="CN73" s="874"/>
      <c r="CO73" s="874"/>
      <c r="CP73" s="874"/>
      <c r="CQ73" s="875"/>
      <c r="CR73" s="873"/>
      <c r="CS73" s="874"/>
      <c r="CT73" s="874"/>
      <c r="CU73" s="874"/>
      <c r="CV73" s="875"/>
      <c r="CW73" s="873"/>
      <c r="CX73" s="874"/>
      <c r="CY73" s="874"/>
      <c r="CZ73" s="874"/>
      <c r="DA73" s="875"/>
      <c r="DB73" s="873"/>
      <c r="DC73" s="874"/>
      <c r="DD73" s="874"/>
      <c r="DE73" s="874"/>
      <c r="DF73" s="875"/>
      <c r="DG73" s="873"/>
      <c r="DH73" s="874"/>
      <c r="DI73" s="874"/>
      <c r="DJ73" s="874"/>
      <c r="DK73" s="875"/>
      <c r="DL73" s="873"/>
      <c r="DM73" s="874"/>
      <c r="DN73" s="874"/>
      <c r="DO73" s="874"/>
      <c r="DP73" s="875"/>
      <c r="DQ73" s="873"/>
      <c r="DR73" s="874"/>
      <c r="DS73" s="874"/>
      <c r="DT73" s="874"/>
      <c r="DU73" s="875"/>
      <c r="DV73" s="870"/>
      <c r="DW73" s="871"/>
      <c r="DX73" s="871"/>
      <c r="DY73" s="871"/>
      <c r="DZ73" s="872"/>
      <c r="EA73" s="213"/>
    </row>
    <row r="74" spans="1:131" ht="26.25" customHeight="1" x14ac:dyDescent="0.15">
      <c r="A74" s="221">
        <v>7</v>
      </c>
      <c r="B74" s="884" t="s">
        <v>585</v>
      </c>
      <c r="C74" s="885"/>
      <c r="D74" s="885"/>
      <c r="E74" s="885"/>
      <c r="F74" s="885"/>
      <c r="G74" s="885"/>
      <c r="H74" s="885"/>
      <c r="I74" s="885"/>
      <c r="J74" s="885"/>
      <c r="K74" s="885"/>
      <c r="L74" s="885"/>
      <c r="M74" s="885"/>
      <c r="N74" s="885"/>
      <c r="O74" s="885"/>
      <c r="P74" s="886"/>
      <c r="Q74" s="887">
        <v>6522</v>
      </c>
      <c r="R74" s="845"/>
      <c r="S74" s="845"/>
      <c r="T74" s="845"/>
      <c r="U74" s="845"/>
      <c r="V74" s="845">
        <v>5585</v>
      </c>
      <c r="W74" s="845"/>
      <c r="X74" s="845"/>
      <c r="Y74" s="845"/>
      <c r="Z74" s="845"/>
      <c r="AA74" s="845">
        <v>937</v>
      </c>
      <c r="AB74" s="845"/>
      <c r="AC74" s="845"/>
      <c r="AD74" s="845"/>
      <c r="AE74" s="845"/>
      <c r="AF74" s="845">
        <v>937</v>
      </c>
      <c r="AG74" s="845"/>
      <c r="AH74" s="845"/>
      <c r="AI74" s="845"/>
      <c r="AJ74" s="845"/>
      <c r="AK74" s="845">
        <v>7</v>
      </c>
      <c r="AL74" s="845"/>
      <c r="AM74" s="845"/>
      <c r="AN74" s="845"/>
      <c r="AO74" s="845"/>
      <c r="AP74" s="845" t="s">
        <v>571</v>
      </c>
      <c r="AQ74" s="845"/>
      <c r="AR74" s="845"/>
      <c r="AS74" s="845"/>
      <c r="AT74" s="845"/>
      <c r="AU74" s="845" t="s">
        <v>571</v>
      </c>
      <c r="AV74" s="845"/>
      <c r="AW74" s="845"/>
      <c r="AX74" s="845"/>
      <c r="AY74" s="845"/>
      <c r="AZ74" s="843"/>
      <c r="BA74" s="843"/>
      <c r="BB74" s="843"/>
      <c r="BC74" s="843"/>
      <c r="BD74" s="844"/>
      <c r="BE74" s="224"/>
      <c r="BF74" s="224"/>
      <c r="BG74" s="224"/>
      <c r="BH74" s="224"/>
      <c r="BI74" s="224"/>
      <c r="BJ74" s="224"/>
      <c r="BK74" s="224"/>
      <c r="BL74" s="224"/>
      <c r="BM74" s="224"/>
      <c r="BN74" s="224"/>
      <c r="BO74" s="224"/>
      <c r="BP74" s="224"/>
      <c r="BQ74" s="221">
        <v>68</v>
      </c>
      <c r="BR74" s="226"/>
      <c r="BS74" s="870"/>
      <c r="BT74" s="871"/>
      <c r="BU74" s="871"/>
      <c r="BV74" s="871"/>
      <c r="BW74" s="871"/>
      <c r="BX74" s="871"/>
      <c r="BY74" s="871"/>
      <c r="BZ74" s="871"/>
      <c r="CA74" s="871"/>
      <c r="CB74" s="871"/>
      <c r="CC74" s="871"/>
      <c r="CD74" s="871"/>
      <c r="CE74" s="871"/>
      <c r="CF74" s="871"/>
      <c r="CG74" s="876"/>
      <c r="CH74" s="873"/>
      <c r="CI74" s="874"/>
      <c r="CJ74" s="874"/>
      <c r="CK74" s="874"/>
      <c r="CL74" s="875"/>
      <c r="CM74" s="873"/>
      <c r="CN74" s="874"/>
      <c r="CO74" s="874"/>
      <c r="CP74" s="874"/>
      <c r="CQ74" s="875"/>
      <c r="CR74" s="873"/>
      <c r="CS74" s="874"/>
      <c r="CT74" s="874"/>
      <c r="CU74" s="874"/>
      <c r="CV74" s="875"/>
      <c r="CW74" s="873"/>
      <c r="CX74" s="874"/>
      <c r="CY74" s="874"/>
      <c r="CZ74" s="874"/>
      <c r="DA74" s="875"/>
      <c r="DB74" s="873"/>
      <c r="DC74" s="874"/>
      <c r="DD74" s="874"/>
      <c r="DE74" s="874"/>
      <c r="DF74" s="875"/>
      <c r="DG74" s="873"/>
      <c r="DH74" s="874"/>
      <c r="DI74" s="874"/>
      <c r="DJ74" s="874"/>
      <c r="DK74" s="875"/>
      <c r="DL74" s="873"/>
      <c r="DM74" s="874"/>
      <c r="DN74" s="874"/>
      <c r="DO74" s="874"/>
      <c r="DP74" s="875"/>
      <c r="DQ74" s="873"/>
      <c r="DR74" s="874"/>
      <c r="DS74" s="874"/>
      <c r="DT74" s="874"/>
      <c r="DU74" s="875"/>
      <c r="DV74" s="870"/>
      <c r="DW74" s="871"/>
      <c r="DX74" s="871"/>
      <c r="DY74" s="871"/>
      <c r="DZ74" s="872"/>
      <c r="EA74" s="213"/>
    </row>
    <row r="75" spans="1:131" ht="26.25" customHeight="1" x14ac:dyDescent="0.15">
      <c r="A75" s="221">
        <v>8</v>
      </c>
      <c r="B75" s="884" t="s">
        <v>586</v>
      </c>
      <c r="C75" s="885"/>
      <c r="D75" s="885"/>
      <c r="E75" s="885"/>
      <c r="F75" s="885"/>
      <c r="G75" s="885"/>
      <c r="H75" s="885"/>
      <c r="I75" s="885"/>
      <c r="J75" s="885"/>
      <c r="K75" s="885"/>
      <c r="L75" s="885"/>
      <c r="M75" s="885"/>
      <c r="N75" s="885"/>
      <c r="O75" s="885"/>
      <c r="P75" s="886"/>
      <c r="Q75" s="888">
        <v>13</v>
      </c>
      <c r="R75" s="840"/>
      <c r="S75" s="840"/>
      <c r="T75" s="840"/>
      <c r="U75" s="841"/>
      <c r="V75" s="839">
        <v>11</v>
      </c>
      <c r="W75" s="840"/>
      <c r="X75" s="840"/>
      <c r="Y75" s="840"/>
      <c r="Z75" s="841"/>
      <c r="AA75" s="839">
        <v>2</v>
      </c>
      <c r="AB75" s="840"/>
      <c r="AC75" s="840"/>
      <c r="AD75" s="840"/>
      <c r="AE75" s="841"/>
      <c r="AF75" s="839">
        <v>2</v>
      </c>
      <c r="AG75" s="840"/>
      <c r="AH75" s="840"/>
      <c r="AI75" s="840"/>
      <c r="AJ75" s="841"/>
      <c r="AK75" s="839">
        <v>0</v>
      </c>
      <c r="AL75" s="840"/>
      <c r="AM75" s="840"/>
      <c r="AN75" s="840"/>
      <c r="AO75" s="841"/>
      <c r="AP75" s="839" t="s">
        <v>571</v>
      </c>
      <c r="AQ75" s="840"/>
      <c r="AR75" s="840"/>
      <c r="AS75" s="840"/>
      <c r="AT75" s="841"/>
      <c r="AU75" s="839" t="s">
        <v>571</v>
      </c>
      <c r="AV75" s="840"/>
      <c r="AW75" s="840"/>
      <c r="AX75" s="840"/>
      <c r="AY75" s="841"/>
      <c r="AZ75" s="843"/>
      <c r="BA75" s="843"/>
      <c r="BB75" s="843"/>
      <c r="BC75" s="843"/>
      <c r="BD75" s="844"/>
      <c r="BE75" s="224"/>
      <c r="BF75" s="224"/>
      <c r="BG75" s="224"/>
      <c r="BH75" s="224"/>
      <c r="BI75" s="224"/>
      <c r="BJ75" s="224"/>
      <c r="BK75" s="224"/>
      <c r="BL75" s="224"/>
      <c r="BM75" s="224"/>
      <c r="BN75" s="224"/>
      <c r="BO75" s="224"/>
      <c r="BP75" s="224"/>
      <c r="BQ75" s="221">
        <v>69</v>
      </c>
      <c r="BR75" s="226"/>
      <c r="BS75" s="870"/>
      <c r="BT75" s="871"/>
      <c r="BU75" s="871"/>
      <c r="BV75" s="871"/>
      <c r="BW75" s="871"/>
      <c r="BX75" s="871"/>
      <c r="BY75" s="871"/>
      <c r="BZ75" s="871"/>
      <c r="CA75" s="871"/>
      <c r="CB75" s="871"/>
      <c r="CC75" s="871"/>
      <c r="CD75" s="871"/>
      <c r="CE75" s="871"/>
      <c r="CF75" s="871"/>
      <c r="CG75" s="876"/>
      <c r="CH75" s="873"/>
      <c r="CI75" s="874"/>
      <c r="CJ75" s="874"/>
      <c r="CK75" s="874"/>
      <c r="CL75" s="875"/>
      <c r="CM75" s="873"/>
      <c r="CN75" s="874"/>
      <c r="CO75" s="874"/>
      <c r="CP75" s="874"/>
      <c r="CQ75" s="875"/>
      <c r="CR75" s="873"/>
      <c r="CS75" s="874"/>
      <c r="CT75" s="874"/>
      <c r="CU75" s="874"/>
      <c r="CV75" s="875"/>
      <c r="CW75" s="873"/>
      <c r="CX75" s="874"/>
      <c r="CY75" s="874"/>
      <c r="CZ75" s="874"/>
      <c r="DA75" s="875"/>
      <c r="DB75" s="873"/>
      <c r="DC75" s="874"/>
      <c r="DD75" s="874"/>
      <c r="DE75" s="874"/>
      <c r="DF75" s="875"/>
      <c r="DG75" s="873"/>
      <c r="DH75" s="874"/>
      <c r="DI75" s="874"/>
      <c r="DJ75" s="874"/>
      <c r="DK75" s="875"/>
      <c r="DL75" s="873"/>
      <c r="DM75" s="874"/>
      <c r="DN75" s="874"/>
      <c r="DO75" s="874"/>
      <c r="DP75" s="875"/>
      <c r="DQ75" s="873"/>
      <c r="DR75" s="874"/>
      <c r="DS75" s="874"/>
      <c r="DT75" s="874"/>
      <c r="DU75" s="875"/>
      <c r="DV75" s="870"/>
      <c r="DW75" s="871"/>
      <c r="DX75" s="871"/>
      <c r="DY75" s="871"/>
      <c r="DZ75" s="872"/>
      <c r="EA75" s="213"/>
    </row>
    <row r="76" spans="1:131" ht="26.25" customHeight="1" x14ac:dyDescent="0.15">
      <c r="A76" s="221">
        <v>9</v>
      </c>
      <c r="B76" s="884" t="s">
        <v>587</v>
      </c>
      <c r="C76" s="885"/>
      <c r="D76" s="885"/>
      <c r="E76" s="885"/>
      <c r="F76" s="885"/>
      <c r="G76" s="885"/>
      <c r="H76" s="885"/>
      <c r="I76" s="885"/>
      <c r="J76" s="885"/>
      <c r="K76" s="885"/>
      <c r="L76" s="885"/>
      <c r="M76" s="885"/>
      <c r="N76" s="885"/>
      <c r="O76" s="885"/>
      <c r="P76" s="886"/>
      <c r="Q76" s="888">
        <v>347</v>
      </c>
      <c r="R76" s="840"/>
      <c r="S76" s="840"/>
      <c r="T76" s="840"/>
      <c r="U76" s="841"/>
      <c r="V76" s="839">
        <v>294</v>
      </c>
      <c r="W76" s="840"/>
      <c r="X76" s="840"/>
      <c r="Y76" s="840"/>
      <c r="Z76" s="841"/>
      <c r="AA76" s="839">
        <v>54</v>
      </c>
      <c r="AB76" s="840"/>
      <c r="AC76" s="840"/>
      <c r="AD76" s="840"/>
      <c r="AE76" s="841"/>
      <c r="AF76" s="839">
        <v>54</v>
      </c>
      <c r="AG76" s="840"/>
      <c r="AH76" s="840"/>
      <c r="AI76" s="840"/>
      <c r="AJ76" s="841"/>
      <c r="AK76" s="839">
        <v>135</v>
      </c>
      <c r="AL76" s="840"/>
      <c r="AM76" s="840"/>
      <c r="AN76" s="840"/>
      <c r="AO76" s="841"/>
      <c r="AP76" s="839" t="s">
        <v>571</v>
      </c>
      <c r="AQ76" s="840"/>
      <c r="AR76" s="840"/>
      <c r="AS76" s="840"/>
      <c r="AT76" s="841"/>
      <c r="AU76" s="839" t="s">
        <v>571</v>
      </c>
      <c r="AV76" s="840"/>
      <c r="AW76" s="840"/>
      <c r="AX76" s="840"/>
      <c r="AY76" s="841"/>
      <c r="AZ76" s="843"/>
      <c r="BA76" s="843"/>
      <c r="BB76" s="843"/>
      <c r="BC76" s="843"/>
      <c r="BD76" s="844"/>
      <c r="BE76" s="224"/>
      <c r="BF76" s="224"/>
      <c r="BG76" s="224"/>
      <c r="BH76" s="224"/>
      <c r="BI76" s="224"/>
      <c r="BJ76" s="224"/>
      <c r="BK76" s="224"/>
      <c r="BL76" s="224"/>
      <c r="BM76" s="224"/>
      <c r="BN76" s="224"/>
      <c r="BO76" s="224"/>
      <c r="BP76" s="224"/>
      <c r="BQ76" s="221">
        <v>70</v>
      </c>
      <c r="BR76" s="226"/>
      <c r="BS76" s="870"/>
      <c r="BT76" s="871"/>
      <c r="BU76" s="871"/>
      <c r="BV76" s="871"/>
      <c r="BW76" s="871"/>
      <c r="BX76" s="871"/>
      <c r="BY76" s="871"/>
      <c r="BZ76" s="871"/>
      <c r="CA76" s="871"/>
      <c r="CB76" s="871"/>
      <c r="CC76" s="871"/>
      <c r="CD76" s="871"/>
      <c r="CE76" s="871"/>
      <c r="CF76" s="871"/>
      <c r="CG76" s="876"/>
      <c r="CH76" s="873"/>
      <c r="CI76" s="874"/>
      <c r="CJ76" s="874"/>
      <c r="CK76" s="874"/>
      <c r="CL76" s="875"/>
      <c r="CM76" s="873"/>
      <c r="CN76" s="874"/>
      <c r="CO76" s="874"/>
      <c r="CP76" s="874"/>
      <c r="CQ76" s="875"/>
      <c r="CR76" s="873"/>
      <c r="CS76" s="874"/>
      <c r="CT76" s="874"/>
      <c r="CU76" s="874"/>
      <c r="CV76" s="875"/>
      <c r="CW76" s="873"/>
      <c r="CX76" s="874"/>
      <c r="CY76" s="874"/>
      <c r="CZ76" s="874"/>
      <c r="DA76" s="875"/>
      <c r="DB76" s="873"/>
      <c r="DC76" s="874"/>
      <c r="DD76" s="874"/>
      <c r="DE76" s="874"/>
      <c r="DF76" s="875"/>
      <c r="DG76" s="873"/>
      <c r="DH76" s="874"/>
      <c r="DI76" s="874"/>
      <c r="DJ76" s="874"/>
      <c r="DK76" s="875"/>
      <c r="DL76" s="873"/>
      <c r="DM76" s="874"/>
      <c r="DN76" s="874"/>
      <c r="DO76" s="874"/>
      <c r="DP76" s="875"/>
      <c r="DQ76" s="873"/>
      <c r="DR76" s="874"/>
      <c r="DS76" s="874"/>
      <c r="DT76" s="874"/>
      <c r="DU76" s="875"/>
      <c r="DV76" s="870"/>
      <c r="DW76" s="871"/>
      <c r="DX76" s="871"/>
      <c r="DY76" s="871"/>
      <c r="DZ76" s="872"/>
      <c r="EA76" s="213"/>
    </row>
    <row r="77" spans="1:131" ht="26.25" customHeight="1" x14ac:dyDescent="0.15">
      <c r="A77" s="221">
        <v>10</v>
      </c>
      <c r="B77" s="884" t="s">
        <v>588</v>
      </c>
      <c r="C77" s="885"/>
      <c r="D77" s="885"/>
      <c r="E77" s="885"/>
      <c r="F77" s="885"/>
      <c r="G77" s="885"/>
      <c r="H77" s="885"/>
      <c r="I77" s="885"/>
      <c r="J77" s="885"/>
      <c r="K77" s="885"/>
      <c r="L77" s="885"/>
      <c r="M77" s="885"/>
      <c r="N77" s="885"/>
      <c r="O77" s="885"/>
      <c r="P77" s="886"/>
      <c r="Q77" s="888">
        <v>304201</v>
      </c>
      <c r="R77" s="840"/>
      <c r="S77" s="840"/>
      <c r="T77" s="840"/>
      <c r="U77" s="841"/>
      <c r="V77" s="839">
        <v>288028</v>
      </c>
      <c r="W77" s="840"/>
      <c r="X77" s="840"/>
      <c r="Y77" s="840"/>
      <c r="Z77" s="841"/>
      <c r="AA77" s="839">
        <v>16173</v>
      </c>
      <c r="AB77" s="840"/>
      <c r="AC77" s="840"/>
      <c r="AD77" s="840"/>
      <c r="AE77" s="841"/>
      <c r="AF77" s="839">
        <v>16179</v>
      </c>
      <c r="AG77" s="840"/>
      <c r="AH77" s="840"/>
      <c r="AI77" s="840"/>
      <c r="AJ77" s="841"/>
      <c r="AK77" s="839" t="s">
        <v>510</v>
      </c>
      <c r="AL77" s="840"/>
      <c r="AM77" s="840"/>
      <c r="AN77" s="840"/>
      <c r="AO77" s="841"/>
      <c r="AP77" s="839" t="s">
        <v>571</v>
      </c>
      <c r="AQ77" s="840"/>
      <c r="AR77" s="840"/>
      <c r="AS77" s="840"/>
      <c r="AT77" s="841"/>
      <c r="AU77" s="839" t="s">
        <v>571</v>
      </c>
      <c r="AV77" s="840"/>
      <c r="AW77" s="840"/>
      <c r="AX77" s="840"/>
      <c r="AY77" s="841"/>
      <c r="AZ77" s="843"/>
      <c r="BA77" s="843"/>
      <c r="BB77" s="843"/>
      <c r="BC77" s="843"/>
      <c r="BD77" s="844"/>
      <c r="BE77" s="224"/>
      <c r="BF77" s="224"/>
      <c r="BG77" s="224"/>
      <c r="BH77" s="224"/>
      <c r="BI77" s="224"/>
      <c r="BJ77" s="224"/>
      <c r="BK77" s="224"/>
      <c r="BL77" s="224"/>
      <c r="BM77" s="224"/>
      <c r="BN77" s="224"/>
      <c r="BO77" s="224"/>
      <c r="BP77" s="224"/>
      <c r="BQ77" s="221">
        <v>71</v>
      </c>
      <c r="BR77" s="226"/>
      <c r="BS77" s="870"/>
      <c r="BT77" s="871"/>
      <c r="BU77" s="871"/>
      <c r="BV77" s="871"/>
      <c r="BW77" s="871"/>
      <c r="BX77" s="871"/>
      <c r="BY77" s="871"/>
      <c r="BZ77" s="871"/>
      <c r="CA77" s="871"/>
      <c r="CB77" s="871"/>
      <c r="CC77" s="871"/>
      <c r="CD77" s="871"/>
      <c r="CE77" s="871"/>
      <c r="CF77" s="871"/>
      <c r="CG77" s="876"/>
      <c r="CH77" s="873"/>
      <c r="CI77" s="874"/>
      <c r="CJ77" s="874"/>
      <c r="CK77" s="874"/>
      <c r="CL77" s="875"/>
      <c r="CM77" s="873"/>
      <c r="CN77" s="874"/>
      <c r="CO77" s="874"/>
      <c r="CP77" s="874"/>
      <c r="CQ77" s="875"/>
      <c r="CR77" s="873"/>
      <c r="CS77" s="874"/>
      <c r="CT77" s="874"/>
      <c r="CU77" s="874"/>
      <c r="CV77" s="875"/>
      <c r="CW77" s="873"/>
      <c r="CX77" s="874"/>
      <c r="CY77" s="874"/>
      <c r="CZ77" s="874"/>
      <c r="DA77" s="875"/>
      <c r="DB77" s="873"/>
      <c r="DC77" s="874"/>
      <c r="DD77" s="874"/>
      <c r="DE77" s="874"/>
      <c r="DF77" s="875"/>
      <c r="DG77" s="873"/>
      <c r="DH77" s="874"/>
      <c r="DI77" s="874"/>
      <c r="DJ77" s="874"/>
      <c r="DK77" s="875"/>
      <c r="DL77" s="873"/>
      <c r="DM77" s="874"/>
      <c r="DN77" s="874"/>
      <c r="DO77" s="874"/>
      <c r="DP77" s="875"/>
      <c r="DQ77" s="873"/>
      <c r="DR77" s="874"/>
      <c r="DS77" s="874"/>
      <c r="DT77" s="874"/>
      <c r="DU77" s="875"/>
      <c r="DV77" s="870"/>
      <c r="DW77" s="871"/>
      <c r="DX77" s="871"/>
      <c r="DY77" s="871"/>
      <c r="DZ77" s="872"/>
      <c r="EA77" s="213"/>
    </row>
    <row r="78" spans="1:131" ht="26.25" customHeight="1" x14ac:dyDescent="0.15">
      <c r="A78" s="221">
        <v>11</v>
      </c>
      <c r="B78" s="884" t="s">
        <v>589</v>
      </c>
      <c r="C78" s="885"/>
      <c r="D78" s="885"/>
      <c r="E78" s="885"/>
      <c r="F78" s="885"/>
      <c r="G78" s="885"/>
      <c r="H78" s="885"/>
      <c r="I78" s="885"/>
      <c r="J78" s="885"/>
      <c r="K78" s="885"/>
      <c r="L78" s="885"/>
      <c r="M78" s="885"/>
      <c r="N78" s="885"/>
      <c r="O78" s="885"/>
      <c r="P78" s="886"/>
      <c r="Q78" s="887">
        <v>212</v>
      </c>
      <c r="R78" s="845"/>
      <c r="S78" s="845"/>
      <c r="T78" s="845"/>
      <c r="U78" s="845"/>
      <c r="V78" s="845">
        <v>205</v>
      </c>
      <c r="W78" s="845"/>
      <c r="X78" s="845"/>
      <c r="Y78" s="845"/>
      <c r="Z78" s="845"/>
      <c r="AA78" s="845">
        <v>7</v>
      </c>
      <c r="AB78" s="845"/>
      <c r="AC78" s="845"/>
      <c r="AD78" s="845"/>
      <c r="AE78" s="845"/>
      <c r="AF78" s="845">
        <v>7</v>
      </c>
      <c r="AG78" s="845"/>
      <c r="AH78" s="845"/>
      <c r="AI78" s="845"/>
      <c r="AJ78" s="845"/>
      <c r="AK78" s="845" t="s">
        <v>510</v>
      </c>
      <c r="AL78" s="845"/>
      <c r="AM78" s="845"/>
      <c r="AN78" s="845"/>
      <c r="AO78" s="845"/>
      <c r="AP78" s="845" t="s">
        <v>571</v>
      </c>
      <c r="AQ78" s="845"/>
      <c r="AR78" s="845"/>
      <c r="AS78" s="845"/>
      <c r="AT78" s="845"/>
      <c r="AU78" s="845" t="s">
        <v>571</v>
      </c>
      <c r="AV78" s="845"/>
      <c r="AW78" s="845"/>
      <c r="AX78" s="845"/>
      <c r="AY78" s="845"/>
      <c r="AZ78" s="843"/>
      <c r="BA78" s="843"/>
      <c r="BB78" s="843"/>
      <c r="BC78" s="843"/>
      <c r="BD78" s="844"/>
      <c r="BE78" s="224"/>
      <c r="BF78" s="224"/>
      <c r="BG78" s="224"/>
      <c r="BH78" s="224"/>
      <c r="BI78" s="224"/>
      <c r="BJ78" s="213"/>
      <c r="BK78" s="213"/>
      <c r="BL78" s="213"/>
      <c r="BM78" s="213"/>
      <c r="BN78" s="213"/>
      <c r="BO78" s="224"/>
      <c r="BP78" s="224"/>
      <c r="BQ78" s="221">
        <v>72</v>
      </c>
      <c r="BR78" s="226"/>
      <c r="BS78" s="870"/>
      <c r="BT78" s="871"/>
      <c r="BU78" s="871"/>
      <c r="BV78" s="871"/>
      <c r="BW78" s="871"/>
      <c r="BX78" s="871"/>
      <c r="BY78" s="871"/>
      <c r="BZ78" s="871"/>
      <c r="CA78" s="871"/>
      <c r="CB78" s="871"/>
      <c r="CC78" s="871"/>
      <c r="CD78" s="871"/>
      <c r="CE78" s="871"/>
      <c r="CF78" s="871"/>
      <c r="CG78" s="876"/>
      <c r="CH78" s="873"/>
      <c r="CI78" s="874"/>
      <c r="CJ78" s="874"/>
      <c r="CK78" s="874"/>
      <c r="CL78" s="875"/>
      <c r="CM78" s="873"/>
      <c r="CN78" s="874"/>
      <c r="CO78" s="874"/>
      <c r="CP78" s="874"/>
      <c r="CQ78" s="875"/>
      <c r="CR78" s="873"/>
      <c r="CS78" s="874"/>
      <c r="CT78" s="874"/>
      <c r="CU78" s="874"/>
      <c r="CV78" s="875"/>
      <c r="CW78" s="873"/>
      <c r="CX78" s="874"/>
      <c r="CY78" s="874"/>
      <c r="CZ78" s="874"/>
      <c r="DA78" s="875"/>
      <c r="DB78" s="873"/>
      <c r="DC78" s="874"/>
      <c r="DD78" s="874"/>
      <c r="DE78" s="874"/>
      <c r="DF78" s="875"/>
      <c r="DG78" s="873"/>
      <c r="DH78" s="874"/>
      <c r="DI78" s="874"/>
      <c r="DJ78" s="874"/>
      <c r="DK78" s="875"/>
      <c r="DL78" s="873"/>
      <c r="DM78" s="874"/>
      <c r="DN78" s="874"/>
      <c r="DO78" s="874"/>
      <c r="DP78" s="875"/>
      <c r="DQ78" s="873"/>
      <c r="DR78" s="874"/>
      <c r="DS78" s="874"/>
      <c r="DT78" s="874"/>
      <c r="DU78" s="875"/>
      <c r="DV78" s="870"/>
      <c r="DW78" s="871"/>
      <c r="DX78" s="871"/>
      <c r="DY78" s="871"/>
      <c r="DZ78" s="872"/>
      <c r="EA78" s="213"/>
    </row>
    <row r="79" spans="1:131" ht="26.25" customHeight="1" x14ac:dyDescent="0.15">
      <c r="A79" s="221">
        <v>12</v>
      </c>
      <c r="B79" s="884" t="s">
        <v>590</v>
      </c>
      <c r="C79" s="885"/>
      <c r="D79" s="885"/>
      <c r="E79" s="885"/>
      <c r="F79" s="885"/>
      <c r="G79" s="885"/>
      <c r="H79" s="885"/>
      <c r="I79" s="885"/>
      <c r="J79" s="885"/>
      <c r="K79" s="885"/>
      <c r="L79" s="885"/>
      <c r="M79" s="885"/>
      <c r="N79" s="885"/>
      <c r="O79" s="885"/>
      <c r="P79" s="886"/>
      <c r="Q79" s="887">
        <v>2</v>
      </c>
      <c r="R79" s="845"/>
      <c r="S79" s="845"/>
      <c r="T79" s="845"/>
      <c r="U79" s="845"/>
      <c r="V79" s="845">
        <v>2</v>
      </c>
      <c r="W79" s="845"/>
      <c r="X79" s="845"/>
      <c r="Y79" s="845"/>
      <c r="Z79" s="845"/>
      <c r="AA79" s="845">
        <v>0</v>
      </c>
      <c r="AB79" s="845"/>
      <c r="AC79" s="845"/>
      <c r="AD79" s="845"/>
      <c r="AE79" s="845"/>
      <c r="AF79" s="845">
        <v>0</v>
      </c>
      <c r="AG79" s="845"/>
      <c r="AH79" s="845"/>
      <c r="AI79" s="845"/>
      <c r="AJ79" s="845"/>
      <c r="AK79" s="845" t="s">
        <v>510</v>
      </c>
      <c r="AL79" s="845"/>
      <c r="AM79" s="845"/>
      <c r="AN79" s="845"/>
      <c r="AO79" s="845"/>
      <c r="AP79" s="845" t="s">
        <v>571</v>
      </c>
      <c r="AQ79" s="845"/>
      <c r="AR79" s="845"/>
      <c r="AS79" s="845"/>
      <c r="AT79" s="845"/>
      <c r="AU79" s="845" t="s">
        <v>571</v>
      </c>
      <c r="AV79" s="845"/>
      <c r="AW79" s="845"/>
      <c r="AX79" s="845"/>
      <c r="AY79" s="845"/>
      <c r="AZ79" s="843"/>
      <c r="BA79" s="843"/>
      <c r="BB79" s="843"/>
      <c r="BC79" s="843"/>
      <c r="BD79" s="844"/>
      <c r="BE79" s="224"/>
      <c r="BF79" s="224"/>
      <c r="BG79" s="224"/>
      <c r="BH79" s="224"/>
      <c r="BI79" s="224"/>
      <c r="BJ79" s="213"/>
      <c r="BK79" s="213"/>
      <c r="BL79" s="213"/>
      <c r="BM79" s="213"/>
      <c r="BN79" s="213"/>
      <c r="BO79" s="224"/>
      <c r="BP79" s="224"/>
      <c r="BQ79" s="221">
        <v>73</v>
      </c>
      <c r="BR79" s="226"/>
      <c r="BS79" s="870"/>
      <c r="BT79" s="871"/>
      <c r="BU79" s="871"/>
      <c r="BV79" s="871"/>
      <c r="BW79" s="871"/>
      <c r="BX79" s="871"/>
      <c r="BY79" s="871"/>
      <c r="BZ79" s="871"/>
      <c r="CA79" s="871"/>
      <c r="CB79" s="871"/>
      <c r="CC79" s="871"/>
      <c r="CD79" s="871"/>
      <c r="CE79" s="871"/>
      <c r="CF79" s="871"/>
      <c r="CG79" s="876"/>
      <c r="CH79" s="873"/>
      <c r="CI79" s="874"/>
      <c r="CJ79" s="874"/>
      <c r="CK79" s="874"/>
      <c r="CL79" s="875"/>
      <c r="CM79" s="873"/>
      <c r="CN79" s="874"/>
      <c r="CO79" s="874"/>
      <c r="CP79" s="874"/>
      <c r="CQ79" s="875"/>
      <c r="CR79" s="873"/>
      <c r="CS79" s="874"/>
      <c r="CT79" s="874"/>
      <c r="CU79" s="874"/>
      <c r="CV79" s="875"/>
      <c r="CW79" s="873"/>
      <c r="CX79" s="874"/>
      <c r="CY79" s="874"/>
      <c r="CZ79" s="874"/>
      <c r="DA79" s="875"/>
      <c r="DB79" s="873"/>
      <c r="DC79" s="874"/>
      <c r="DD79" s="874"/>
      <c r="DE79" s="874"/>
      <c r="DF79" s="875"/>
      <c r="DG79" s="873"/>
      <c r="DH79" s="874"/>
      <c r="DI79" s="874"/>
      <c r="DJ79" s="874"/>
      <c r="DK79" s="875"/>
      <c r="DL79" s="873"/>
      <c r="DM79" s="874"/>
      <c r="DN79" s="874"/>
      <c r="DO79" s="874"/>
      <c r="DP79" s="875"/>
      <c r="DQ79" s="873"/>
      <c r="DR79" s="874"/>
      <c r="DS79" s="874"/>
      <c r="DT79" s="874"/>
      <c r="DU79" s="875"/>
      <c r="DV79" s="870"/>
      <c r="DW79" s="871"/>
      <c r="DX79" s="871"/>
      <c r="DY79" s="871"/>
      <c r="DZ79" s="872"/>
      <c r="EA79" s="213"/>
    </row>
    <row r="80" spans="1:131" ht="26.25" customHeight="1" x14ac:dyDescent="0.15">
      <c r="A80" s="221">
        <v>13</v>
      </c>
      <c r="B80" s="884" t="s">
        <v>591</v>
      </c>
      <c r="C80" s="885"/>
      <c r="D80" s="885"/>
      <c r="E80" s="885"/>
      <c r="F80" s="885"/>
      <c r="G80" s="885"/>
      <c r="H80" s="885"/>
      <c r="I80" s="885"/>
      <c r="J80" s="885"/>
      <c r="K80" s="885"/>
      <c r="L80" s="885"/>
      <c r="M80" s="885"/>
      <c r="N80" s="885"/>
      <c r="O80" s="885"/>
      <c r="P80" s="886"/>
      <c r="Q80" s="887">
        <v>28</v>
      </c>
      <c r="R80" s="845"/>
      <c r="S80" s="845"/>
      <c r="T80" s="845"/>
      <c r="U80" s="845"/>
      <c r="V80" s="845">
        <v>26</v>
      </c>
      <c r="W80" s="845"/>
      <c r="X80" s="845"/>
      <c r="Y80" s="845"/>
      <c r="Z80" s="845"/>
      <c r="AA80" s="845">
        <v>2</v>
      </c>
      <c r="AB80" s="845"/>
      <c r="AC80" s="845"/>
      <c r="AD80" s="845"/>
      <c r="AE80" s="845"/>
      <c r="AF80" s="845">
        <v>0</v>
      </c>
      <c r="AG80" s="845"/>
      <c r="AH80" s="845"/>
      <c r="AI80" s="845"/>
      <c r="AJ80" s="845"/>
      <c r="AK80" s="845" t="s">
        <v>510</v>
      </c>
      <c r="AL80" s="845"/>
      <c r="AM80" s="845"/>
      <c r="AN80" s="845"/>
      <c r="AO80" s="845"/>
      <c r="AP80" s="845" t="s">
        <v>571</v>
      </c>
      <c r="AQ80" s="845"/>
      <c r="AR80" s="845"/>
      <c r="AS80" s="845"/>
      <c r="AT80" s="845"/>
      <c r="AU80" s="845" t="s">
        <v>571</v>
      </c>
      <c r="AV80" s="845"/>
      <c r="AW80" s="845"/>
      <c r="AX80" s="845"/>
      <c r="AY80" s="845"/>
      <c r="AZ80" s="843"/>
      <c r="BA80" s="843"/>
      <c r="BB80" s="843"/>
      <c r="BC80" s="843"/>
      <c r="BD80" s="844"/>
      <c r="BE80" s="224"/>
      <c r="BF80" s="224"/>
      <c r="BG80" s="224"/>
      <c r="BH80" s="224"/>
      <c r="BI80" s="224"/>
      <c r="BJ80" s="224"/>
      <c r="BK80" s="224"/>
      <c r="BL80" s="224"/>
      <c r="BM80" s="224"/>
      <c r="BN80" s="224"/>
      <c r="BO80" s="224"/>
      <c r="BP80" s="224"/>
      <c r="BQ80" s="221">
        <v>74</v>
      </c>
      <c r="BR80" s="226"/>
      <c r="BS80" s="870"/>
      <c r="BT80" s="871"/>
      <c r="BU80" s="871"/>
      <c r="BV80" s="871"/>
      <c r="BW80" s="871"/>
      <c r="BX80" s="871"/>
      <c r="BY80" s="871"/>
      <c r="BZ80" s="871"/>
      <c r="CA80" s="871"/>
      <c r="CB80" s="871"/>
      <c r="CC80" s="871"/>
      <c r="CD80" s="871"/>
      <c r="CE80" s="871"/>
      <c r="CF80" s="871"/>
      <c r="CG80" s="876"/>
      <c r="CH80" s="873"/>
      <c r="CI80" s="874"/>
      <c r="CJ80" s="874"/>
      <c r="CK80" s="874"/>
      <c r="CL80" s="875"/>
      <c r="CM80" s="873"/>
      <c r="CN80" s="874"/>
      <c r="CO80" s="874"/>
      <c r="CP80" s="874"/>
      <c r="CQ80" s="875"/>
      <c r="CR80" s="873"/>
      <c r="CS80" s="874"/>
      <c r="CT80" s="874"/>
      <c r="CU80" s="874"/>
      <c r="CV80" s="875"/>
      <c r="CW80" s="873"/>
      <c r="CX80" s="874"/>
      <c r="CY80" s="874"/>
      <c r="CZ80" s="874"/>
      <c r="DA80" s="875"/>
      <c r="DB80" s="873"/>
      <c r="DC80" s="874"/>
      <c r="DD80" s="874"/>
      <c r="DE80" s="874"/>
      <c r="DF80" s="875"/>
      <c r="DG80" s="873"/>
      <c r="DH80" s="874"/>
      <c r="DI80" s="874"/>
      <c r="DJ80" s="874"/>
      <c r="DK80" s="875"/>
      <c r="DL80" s="873"/>
      <c r="DM80" s="874"/>
      <c r="DN80" s="874"/>
      <c r="DO80" s="874"/>
      <c r="DP80" s="875"/>
      <c r="DQ80" s="873"/>
      <c r="DR80" s="874"/>
      <c r="DS80" s="874"/>
      <c r="DT80" s="874"/>
      <c r="DU80" s="875"/>
      <c r="DV80" s="870"/>
      <c r="DW80" s="871"/>
      <c r="DX80" s="871"/>
      <c r="DY80" s="871"/>
      <c r="DZ80" s="872"/>
      <c r="EA80" s="213"/>
    </row>
    <row r="81" spans="1:131" ht="26.25" customHeight="1" x14ac:dyDescent="0.15">
      <c r="A81" s="221">
        <v>14</v>
      </c>
      <c r="B81" s="884" t="s">
        <v>592</v>
      </c>
      <c r="C81" s="885"/>
      <c r="D81" s="885"/>
      <c r="E81" s="885"/>
      <c r="F81" s="885"/>
      <c r="G81" s="885"/>
      <c r="H81" s="885"/>
      <c r="I81" s="885"/>
      <c r="J81" s="885"/>
      <c r="K81" s="885"/>
      <c r="L81" s="885"/>
      <c r="M81" s="885"/>
      <c r="N81" s="885"/>
      <c r="O81" s="885"/>
      <c r="P81" s="886"/>
      <c r="Q81" s="887">
        <v>11</v>
      </c>
      <c r="R81" s="845"/>
      <c r="S81" s="845"/>
      <c r="T81" s="845"/>
      <c r="U81" s="845"/>
      <c r="V81" s="845">
        <v>11</v>
      </c>
      <c r="W81" s="845"/>
      <c r="X81" s="845"/>
      <c r="Y81" s="845"/>
      <c r="Z81" s="845"/>
      <c r="AA81" s="845">
        <v>0</v>
      </c>
      <c r="AB81" s="845"/>
      <c r="AC81" s="845"/>
      <c r="AD81" s="845"/>
      <c r="AE81" s="845"/>
      <c r="AF81" s="845">
        <v>0</v>
      </c>
      <c r="AG81" s="845"/>
      <c r="AH81" s="845"/>
      <c r="AI81" s="845"/>
      <c r="AJ81" s="845"/>
      <c r="AK81" s="845" t="s">
        <v>510</v>
      </c>
      <c r="AL81" s="845"/>
      <c r="AM81" s="845"/>
      <c r="AN81" s="845"/>
      <c r="AO81" s="845"/>
      <c r="AP81" s="845" t="s">
        <v>571</v>
      </c>
      <c r="AQ81" s="845"/>
      <c r="AR81" s="845"/>
      <c r="AS81" s="845"/>
      <c r="AT81" s="845"/>
      <c r="AU81" s="845" t="s">
        <v>571</v>
      </c>
      <c r="AV81" s="845"/>
      <c r="AW81" s="845"/>
      <c r="AX81" s="845"/>
      <c r="AY81" s="845"/>
      <c r="AZ81" s="843"/>
      <c r="BA81" s="843"/>
      <c r="BB81" s="843"/>
      <c r="BC81" s="843"/>
      <c r="BD81" s="844"/>
      <c r="BE81" s="224"/>
      <c r="BF81" s="224"/>
      <c r="BG81" s="224"/>
      <c r="BH81" s="224"/>
      <c r="BI81" s="224"/>
      <c r="BJ81" s="224"/>
      <c r="BK81" s="224"/>
      <c r="BL81" s="224"/>
      <c r="BM81" s="224"/>
      <c r="BN81" s="224"/>
      <c r="BO81" s="224"/>
      <c r="BP81" s="224"/>
      <c r="BQ81" s="221">
        <v>75</v>
      </c>
      <c r="BR81" s="226"/>
      <c r="BS81" s="870"/>
      <c r="BT81" s="871"/>
      <c r="BU81" s="871"/>
      <c r="BV81" s="871"/>
      <c r="BW81" s="871"/>
      <c r="BX81" s="871"/>
      <c r="BY81" s="871"/>
      <c r="BZ81" s="871"/>
      <c r="CA81" s="871"/>
      <c r="CB81" s="871"/>
      <c r="CC81" s="871"/>
      <c r="CD81" s="871"/>
      <c r="CE81" s="871"/>
      <c r="CF81" s="871"/>
      <c r="CG81" s="876"/>
      <c r="CH81" s="873"/>
      <c r="CI81" s="874"/>
      <c r="CJ81" s="874"/>
      <c r="CK81" s="874"/>
      <c r="CL81" s="875"/>
      <c r="CM81" s="873"/>
      <c r="CN81" s="874"/>
      <c r="CO81" s="874"/>
      <c r="CP81" s="874"/>
      <c r="CQ81" s="875"/>
      <c r="CR81" s="873"/>
      <c r="CS81" s="874"/>
      <c r="CT81" s="874"/>
      <c r="CU81" s="874"/>
      <c r="CV81" s="875"/>
      <c r="CW81" s="873"/>
      <c r="CX81" s="874"/>
      <c r="CY81" s="874"/>
      <c r="CZ81" s="874"/>
      <c r="DA81" s="875"/>
      <c r="DB81" s="873"/>
      <c r="DC81" s="874"/>
      <c r="DD81" s="874"/>
      <c r="DE81" s="874"/>
      <c r="DF81" s="875"/>
      <c r="DG81" s="873"/>
      <c r="DH81" s="874"/>
      <c r="DI81" s="874"/>
      <c r="DJ81" s="874"/>
      <c r="DK81" s="875"/>
      <c r="DL81" s="873"/>
      <c r="DM81" s="874"/>
      <c r="DN81" s="874"/>
      <c r="DO81" s="874"/>
      <c r="DP81" s="875"/>
      <c r="DQ81" s="873"/>
      <c r="DR81" s="874"/>
      <c r="DS81" s="874"/>
      <c r="DT81" s="874"/>
      <c r="DU81" s="875"/>
      <c r="DV81" s="870"/>
      <c r="DW81" s="871"/>
      <c r="DX81" s="871"/>
      <c r="DY81" s="871"/>
      <c r="DZ81" s="872"/>
      <c r="EA81" s="213"/>
    </row>
    <row r="82" spans="1:131" ht="26.25" customHeight="1" x14ac:dyDescent="0.15">
      <c r="A82" s="221">
        <v>15</v>
      </c>
      <c r="B82" s="884" t="s">
        <v>593</v>
      </c>
      <c r="C82" s="885"/>
      <c r="D82" s="885"/>
      <c r="E82" s="885"/>
      <c r="F82" s="885"/>
      <c r="G82" s="885"/>
      <c r="H82" s="885"/>
      <c r="I82" s="885"/>
      <c r="J82" s="885"/>
      <c r="K82" s="885"/>
      <c r="L82" s="885"/>
      <c r="M82" s="885"/>
      <c r="N82" s="885"/>
      <c r="O82" s="885"/>
      <c r="P82" s="886"/>
      <c r="Q82" s="887">
        <v>143</v>
      </c>
      <c r="R82" s="845"/>
      <c r="S82" s="845"/>
      <c r="T82" s="845"/>
      <c r="U82" s="845"/>
      <c r="V82" s="845">
        <v>137</v>
      </c>
      <c r="W82" s="845"/>
      <c r="X82" s="845"/>
      <c r="Y82" s="845"/>
      <c r="Z82" s="845"/>
      <c r="AA82" s="845">
        <v>7</v>
      </c>
      <c r="AB82" s="845"/>
      <c r="AC82" s="845"/>
      <c r="AD82" s="845"/>
      <c r="AE82" s="845"/>
      <c r="AF82" s="845">
        <v>7</v>
      </c>
      <c r="AG82" s="845"/>
      <c r="AH82" s="845"/>
      <c r="AI82" s="845"/>
      <c r="AJ82" s="845"/>
      <c r="AK82" s="845" t="s">
        <v>510</v>
      </c>
      <c r="AL82" s="845"/>
      <c r="AM82" s="845"/>
      <c r="AN82" s="845"/>
      <c r="AO82" s="845"/>
      <c r="AP82" s="845" t="s">
        <v>571</v>
      </c>
      <c r="AQ82" s="845"/>
      <c r="AR82" s="845"/>
      <c r="AS82" s="845"/>
      <c r="AT82" s="845"/>
      <c r="AU82" s="845" t="s">
        <v>571</v>
      </c>
      <c r="AV82" s="845"/>
      <c r="AW82" s="845"/>
      <c r="AX82" s="845"/>
      <c r="AY82" s="845"/>
      <c r="AZ82" s="843"/>
      <c r="BA82" s="843"/>
      <c r="BB82" s="843"/>
      <c r="BC82" s="843"/>
      <c r="BD82" s="844"/>
      <c r="BE82" s="224"/>
      <c r="BF82" s="224"/>
      <c r="BG82" s="224"/>
      <c r="BH82" s="224"/>
      <c r="BI82" s="224"/>
      <c r="BJ82" s="224"/>
      <c r="BK82" s="224"/>
      <c r="BL82" s="224"/>
      <c r="BM82" s="224"/>
      <c r="BN82" s="224"/>
      <c r="BO82" s="224"/>
      <c r="BP82" s="224"/>
      <c r="BQ82" s="221">
        <v>76</v>
      </c>
      <c r="BR82" s="226"/>
      <c r="BS82" s="870"/>
      <c r="BT82" s="871"/>
      <c r="BU82" s="871"/>
      <c r="BV82" s="871"/>
      <c r="BW82" s="871"/>
      <c r="BX82" s="871"/>
      <c r="BY82" s="871"/>
      <c r="BZ82" s="871"/>
      <c r="CA82" s="871"/>
      <c r="CB82" s="871"/>
      <c r="CC82" s="871"/>
      <c r="CD82" s="871"/>
      <c r="CE82" s="871"/>
      <c r="CF82" s="871"/>
      <c r="CG82" s="876"/>
      <c r="CH82" s="873"/>
      <c r="CI82" s="874"/>
      <c r="CJ82" s="874"/>
      <c r="CK82" s="874"/>
      <c r="CL82" s="875"/>
      <c r="CM82" s="873"/>
      <c r="CN82" s="874"/>
      <c r="CO82" s="874"/>
      <c r="CP82" s="874"/>
      <c r="CQ82" s="875"/>
      <c r="CR82" s="873"/>
      <c r="CS82" s="874"/>
      <c r="CT82" s="874"/>
      <c r="CU82" s="874"/>
      <c r="CV82" s="875"/>
      <c r="CW82" s="873"/>
      <c r="CX82" s="874"/>
      <c r="CY82" s="874"/>
      <c r="CZ82" s="874"/>
      <c r="DA82" s="875"/>
      <c r="DB82" s="873"/>
      <c r="DC82" s="874"/>
      <c r="DD82" s="874"/>
      <c r="DE82" s="874"/>
      <c r="DF82" s="875"/>
      <c r="DG82" s="873"/>
      <c r="DH82" s="874"/>
      <c r="DI82" s="874"/>
      <c r="DJ82" s="874"/>
      <c r="DK82" s="875"/>
      <c r="DL82" s="873"/>
      <c r="DM82" s="874"/>
      <c r="DN82" s="874"/>
      <c r="DO82" s="874"/>
      <c r="DP82" s="875"/>
      <c r="DQ82" s="873"/>
      <c r="DR82" s="874"/>
      <c r="DS82" s="874"/>
      <c r="DT82" s="874"/>
      <c r="DU82" s="875"/>
      <c r="DV82" s="870"/>
      <c r="DW82" s="871"/>
      <c r="DX82" s="871"/>
      <c r="DY82" s="871"/>
      <c r="DZ82" s="872"/>
      <c r="EA82" s="213"/>
    </row>
    <row r="83" spans="1:131" ht="26.25" customHeight="1" x14ac:dyDescent="0.15">
      <c r="A83" s="221">
        <v>16</v>
      </c>
      <c r="B83" s="884"/>
      <c r="C83" s="885"/>
      <c r="D83" s="885"/>
      <c r="E83" s="885"/>
      <c r="F83" s="885"/>
      <c r="G83" s="885"/>
      <c r="H83" s="885"/>
      <c r="I83" s="885"/>
      <c r="J83" s="885"/>
      <c r="K83" s="885"/>
      <c r="L83" s="885"/>
      <c r="M83" s="885"/>
      <c r="N83" s="885"/>
      <c r="O83" s="885"/>
      <c r="P83" s="886"/>
      <c r="Q83" s="887"/>
      <c r="R83" s="845"/>
      <c r="S83" s="845"/>
      <c r="T83" s="845"/>
      <c r="U83" s="845"/>
      <c r="V83" s="845"/>
      <c r="W83" s="845"/>
      <c r="X83" s="845"/>
      <c r="Y83" s="845"/>
      <c r="Z83" s="845"/>
      <c r="AA83" s="845"/>
      <c r="AB83" s="845"/>
      <c r="AC83" s="845"/>
      <c r="AD83" s="845"/>
      <c r="AE83" s="845"/>
      <c r="AF83" s="845"/>
      <c r="AG83" s="845"/>
      <c r="AH83" s="845"/>
      <c r="AI83" s="845"/>
      <c r="AJ83" s="845"/>
      <c r="AK83" s="845"/>
      <c r="AL83" s="845"/>
      <c r="AM83" s="845"/>
      <c r="AN83" s="845"/>
      <c r="AO83" s="845"/>
      <c r="AP83" s="845"/>
      <c r="AQ83" s="845"/>
      <c r="AR83" s="845"/>
      <c r="AS83" s="845"/>
      <c r="AT83" s="845"/>
      <c r="AU83" s="845"/>
      <c r="AV83" s="845"/>
      <c r="AW83" s="845"/>
      <c r="AX83" s="845"/>
      <c r="AY83" s="845"/>
      <c r="AZ83" s="843"/>
      <c r="BA83" s="843"/>
      <c r="BB83" s="843"/>
      <c r="BC83" s="843"/>
      <c r="BD83" s="844"/>
      <c r="BE83" s="224"/>
      <c r="BF83" s="224"/>
      <c r="BG83" s="224"/>
      <c r="BH83" s="224"/>
      <c r="BI83" s="224"/>
      <c r="BJ83" s="224"/>
      <c r="BK83" s="224"/>
      <c r="BL83" s="224"/>
      <c r="BM83" s="224"/>
      <c r="BN83" s="224"/>
      <c r="BO83" s="224"/>
      <c r="BP83" s="224"/>
      <c r="BQ83" s="221">
        <v>77</v>
      </c>
      <c r="BR83" s="226"/>
      <c r="BS83" s="870"/>
      <c r="BT83" s="871"/>
      <c r="BU83" s="871"/>
      <c r="BV83" s="871"/>
      <c r="BW83" s="871"/>
      <c r="BX83" s="871"/>
      <c r="BY83" s="871"/>
      <c r="BZ83" s="871"/>
      <c r="CA83" s="871"/>
      <c r="CB83" s="871"/>
      <c r="CC83" s="871"/>
      <c r="CD83" s="871"/>
      <c r="CE83" s="871"/>
      <c r="CF83" s="871"/>
      <c r="CG83" s="876"/>
      <c r="CH83" s="873"/>
      <c r="CI83" s="874"/>
      <c r="CJ83" s="874"/>
      <c r="CK83" s="874"/>
      <c r="CL83" s="875"/>
      <c r="CM83" s="873"/>
      <c r="CN83" s="874"/>
      <c r="CO83" s="874"/>
      <c r="CP83" s="874"/>
      <c r="CQ83" s="875"/>
      <c r="CR83" s="873"/>
      <c r="CS83" s="874"/>
      <c r="CT83" s="874"/>
      <c r="CU83" s="874"/>
      <c r="CV83" s="875"/>
      <c r="CW83" s="873"/>
      <c r="CX83" s="874"/>
      <c r="CY83" s="874"/>
      <c r="CZ83" s="874"/>
      <c r="DA83" s="875"/>
      <c r="DB83" s="873"/>
      <c r="DC83" s="874"/>
      <c r="DD83" s="874"/>
      <c r="DE83" s="874"/>
      <c r="DF83" s="875"/>
      <c r="DG83" s="873"/>
      <c r="DH83" s="874"/>
      <c r="DI83" s="874"/>
      <c r="DJ83" s="874"/>
      <c r="DK83" s="875"/>
      <c r="DL83" s="873"/>
      <c r="DM83" s="874"/>
      <c r="DN83" s="874"/>
      <c r="DO83" s="874"/>
      <c r="DP83" s="875"/>
      <c r="DQ83" s="873"/>
      <c r="DR83" s="874"/>
      <c r="DS83" s="874"/>
      <c r="DT83" s="874"/>
      <c r="DU83" s="875"/>
      <c r="DV83" s="870"/>
      <c r="DW83" s="871"/>
      <c r="DX83" s="871"/>
      <c r="DY83" s="871"/>
      <c r="DZ83" s="872"/>
      <c r="EA83" s="213"/>
    </row>
    <row r="84" spans="1:131" ht="26.25" customHeight="1" x14ac:dyDescent="0.15">
      <c r="A84" s="221">
        <v>17</v>
      </c>
      <c r="B84" s="884"/>
      <c r="C84" s="885"/>
      <c r="D84" s="885"/>
      <c r="E84" s="885"/>
      <c r="F84" s="885"/>
      <c r="G84" s="885"/>
      <c r="H84" s="885"/>
      <c r="I84" s="885"/>
      <c r="J84" s="885"/>
      <c r="K84" s="885"/>
      <c r="L84" s="885"/>
      <c r="M84" s="885"/>
      <c r="N84" s="885"/>
      <c r="O84" s="885"/>
      <c r="P84" s="886"/>
      <c r="Q84" s="887"/>
      <c r="R84" s="845"/>
      <c r="S84" s="845"/>
      <c r="T84" s="845"/>
      <c r="U84" s="845"/>
      <c r="V84" s="845"/>
      <c r="W84" s="845"/>
      <c r="X84" s="845"/>
      <c r="Y84" s="845"/>
      <c r="Z84" s="845"/>
      <c r="AA84" s="845"/>
      <c r="AB84" s="845"/>
      <c r="AC84" s="845"/>
      <c r="AD84" s="845"/>
      <c r="AE84" s="845"/>
      <c r="AF84" s="845"/>
      <c r="AG84" s="845"/>
      <c r="AH84" s="845"/>
      <c r="AI84" s="845"/>
      <c r="AJ84" s="845"/>
      <c r="AK84" s="845"/>
      <c r="AL84" s="845"/>
      <c r="AM84" s="845"/>
      <c r="AN84" s="845"/>
      <c r="AO84" s="845"/>
      <c r="AP84" s="845"/>
      <c r="AQ84" s="845"/>
      <c r="AR84" s="845"/>
      <c r="AS84" s="845"/>
      <c r="AT84" s="845"/>
      <c r="AU84" s="845"/>
      <c r="AV84" s="845"/>
      <c r="AW84" s="845"/>
      <c r="AX84" s="845"/>
      <c r="AY84" s="845"/>
      <c r="AZ84" s="843"/>
      <c r="BA84" s="843"/>
      <c r="BB84" s="843"/>
      <c r="BC84" s="843"/>
      <c r="BD84" s="844"/>
      <c r="BE84" s="224"/>
      <c r="BF84" s="224"/>
      <c r="BG84" s="224"/>
      <c r="BH84" s="224"/>
      <c r="BI84" s="224"/>
      <c r="BJ84" s="224"/>
      <c r="BK84" s="224"/>
      <c r="BL84" s="224"/>
      <c r="BM84" s="224"/>
      <c r="BN84" s="224"/>
      <c r="BO84" s="224"/>
      <c r="BP84" s="224"/>
      <c r="BQ84" s="221">
        <v>78</v>
      </c>
      <c r="BR84" s="226"/>
      <c r="BS84" s="870"/>
      <c r="BT84" s="871"/>
      <c r="BU84" s="871"/>
      <c r="BV84" s="871"/>
      <c r="BW84" s="871"/>
      <c r="BX84" s="871"/>
      <c r="BY84" s="871"/>
      <c r="BZ84" s="871"/>
      <c r="CA84" s="871"/>
      <c r="CB84" s="871"/>
      <c r="CC84" s="871"/>
      <c r="CD84" s="871"/>
      <c r="CE84" s="871"/>
      <c r="CF84" s="871"/>
      <c r="CG84" s="876"/>
      <c r="CH84" s="873"/>
      <c r="CI84" s="874"/>
      <c r="CJ84" s="874"/>
      <c r="CK84" s="874"/>
      <c r="CL84" s="875"/>
      <c r="CM84" s="873"/>
      <c r="CN84" s="874"/>
      <c r="CO84" s="874"/>
      <c r="CP84" s="874"/>
      <c r="CQ84" s="875"/>
      <c r="CR84" s="873"/>
      <c r="CS84" s="874"/>
      <c r="CT84" s="874"/>
      <c r="CU84" s="874"/>
      <c r="CV84" s="875"/>
      <c r="CW84" s="873"/>
      <c r="CX84" s="874"/>
      <c r="CY84" s="874"/>
      <c r="CZ84" s="874"/>
      <c r="DA84" s="875"/>
      <c r="DB84" s="873"/>
      <c r="DC84" s="874"/>
      <c r="DD84" s="874"/>
      <c r="DE84" s="874"/>
      <c r="DF84" s="875"/>
      <c r="DG84" s="873"/>
      <c r="DH84" s="874"/>
      <c r="DI84" s="874"/>
      <c r="DJ84" s="874"/>
      <c r="DK84" s="875"/>
      <c r="DL84" s="873"/>
      <c r="DM84" s="874"/>
      <c r="DN84" s="874"/>
      <c r="DO84" s="874"/>
      <c r="DP84" s="875"/>
      <c r="DQ84" s="873"/>
      <c r="DR84" s="874"/>
      <c r="DS84" s="874"/>
      <c r="DT84" s="874"/>
      <c r="DU84" s="875"/>
      <c r="DV84" s="870"/>
      <c r="DW84" s="871"/>
      <c r="DX84" s="871"/>
      <c r="DY84" s="871"/>
      <c r="DZ84" s="872"/>
      <c r="EA84" s="213"/>
    </row>
    <row r="85" spans="1:131" ht="26.25" customHeight="1" x14ac:dyDescent="0.15">
      <c r="A85" s="221">
        <v>18</v>
      </c>
      <c r="B85" s="884"/>
      <c r="C85" s="885"/>
      <c r="D85" s="885"/>
      <c r="E85" s="885"/>
      <c r="F85" s="885"/>
      <c r="G85" s="885"/>
      <c r="H85" s="885"/>
      <c r="I85" s="885"/>
      <c r="J85" s="885"/>
      <c r="K85" s="885"/>
      <c r="L85" s="885"/>
      <c r="M85" s="885"/>
      <c r="N85" s="885"/>
      <c r="O85" s="885"/>
      <c r="P85" s="886"/>
      <c r="Q85" s="887"/>
      <c r="R85" s="845"/>
      <c r="S85" s="845"/>
      <c r="T85" s="845"/>
      <c r="U85" s="845"/>
      <c r="V85" s="845"/>
      <c r="W85" s="845"/>
      <c r="X85" s="845"/>
      <c r="Y85" s="845"/>
      <c r="Z85" s="845"/>
      <c r="AA85" s="845"/>
      <c r="AB85" s="845"/>
      <c r="AC85" s="845"/>
      <c r="AD85" s="845"/>
      <c r="AE85" s="845"/>
      <c r="AF85" s="845"/>
      <c r="AG85" s="845"/>
      <c r="AH85" s="845"/>
      <c r="AI85" s="845"/>
      <c r="AJ85" s="845"/>
      <c r="AK85" s="845"/>
      <c r="AL85" s="845"/>
      <c r="AM85" s="845"/>
      <c r="AN85" s="845"/>
      <c r="AO85" s="845"/>
      <c r="AP85" s="845"/>
      <c r="AQ85" s="845"/>
      <c r="AR85" s="845"/>
      <c r="AS85" s="845"/>
      <c r="AT85" s="845"/>
      <c r="AU85" s="845"/>
      <c r="AV85" s="845"/>
      <c r="AW85" s="845"/>
      <c r="AX85" s="845"/>
      <c r="AY85" s="845"/>
      <c r="AZ85" s="843"/>
      <c r="BA85" s="843"/>
      <c r="BB85" s="843"/>
      <c r="BC85" s="843"/>
      <c r="BD85" s="844"/>
      <c r="BE85" s="224"/>
      <c r="BF85" s="224"/>
      <c r="BG85" s="224"/>
      <c r="BH85" s="224"/>
      <c r="BI85" s="224"/>
      <c r="BJ85" s="224"/>
      <c r="BK85" s="224"/>
      <c r="BL85" s="224"/>
      <c r="BM85" s="224"/>
      <c r="BN85" s="224"/>
      <c r="BO85" s="224"/>
      <c r="BP85" s="224"/>
      <c r="BQ85" s="221">
        <v>79</v>
      </c>
      <c r="BR85" s="226"/>
      <c r="BS85" s="870"/>
      <c r="BT85" s="871"/>
      <c r="BU85" s="871"/>
      <c r="BV85" s="871"/>
      <c r="BW85" s="871"/>
      <c r="BX85" s="871"/>
      <c r="BY85" s="871"/>
      <c r="BZ85" s="871"/>
      <c r="CA85" s="871"/>
      <c r="CB85" s="871"/>
      <c r="CC85" s="871"/>
      <c r="CD85" s="871"/>
      <c r="CE85" s="871"/>
      <c r="CF85" s="871"/>
      <c r="CG85" s="876"/>
      <c r="CH85" s="873"/>
      <c r="CI85" s="874"/>
      <c r="CJ85" s="874"/>
      <c r="CK85" s="874"/>
      <c r="CL85" s="875"/>
      <c r="CM85" s="873"/>
      <c r="CN85" s="874"/>
      <c r="CO85" s="874"/>
      <c r="CP85" s="874"/>
      <c r="CQ85" s="875"/>
      <c r="CR85" s="873"/>
      <c r="CS85" s="874"/>
      <c r="CT85" s="874"/>
      <c r="CU85" s="874"/>
      <c r="CV85" s="875"/>
      <c r="CW85" s="873"/>
      <c r="CX85" s="874"/>
      <c r="CY85" s="874"/>
      <c r="CZ85" s="874"/>
      <c r="DA85" s="875"/>
      <c r="DB85" s="873"/>
      <c r="DC85" s="874"/>
      <c r="DD85" s="874"/>
      <c r="DE85" s="874"/>
      <c r="DF85" s="875"/>
      <c r="DG85" s="873"/>
      <c r="DH85" s="874"/>
      <c r="DI85" s="874"/>
      <c r="DJ85" s="874"/>
      <c r="DK85" s="875"/>
      <c r="DL85" s="873"/>
      <c r="DM85" s="874"/>
      <c r="DN85" s="874"/>
      <c r="DO85" s="874"/>
      <c r="DP85" s="875"/>
      <c r="DQ85" s="873"/>
      <c r="DR85" s="874"/>
      <c r="DS85" s="874"/>
      <c r="DT85" s="874"/>
      <c r="DU85" s="875"/>
      <c r="DV85" s="870"/>
      <c r="DW85" s="871"/>
      <c r="DX85" s="871"/>
      <c r="DY85" s="871"/>
      <c r="DZ85" s="872"/>
      <c r="EA85" s="213"/>
    </row>
    <row r="86" spans="1:131" ht="26.25" customHeight="1" x14ac:dyDescent="0.15">
      <c r="A86" s="221">
        <v>19</v>
      </c>
      <c r="B86" s="884"/>
      <c r="C86" s="885"/>
      <c r="D86" s="885"/>
      <c r="E86" s="885"/>
      <c r="F86" s="885"/>
      <c r="G86" s="885"/>
      <c r="H86" s="885"/>
      <c r="I86" s="885"/>
      <c r="J86" s="885"/>
      <c r="K86" s="885"/>
      <c r="L86" s="885"/>
      <c r="M86" s="885"/>
      <c r="N86" s="885"/>
      <c r="O86" s="885"/>
      <c r="P86" s="886"/>
      <c r="Q86" s="887"/>
      <c r="R86" s="845"/>
      <c r="S86" s="845"/>
      <c r="T86" s="845"/>
      <c r="U86" s="845"/>
      <c r="V86" s="845"/>
      <c r="W86" s="845"/>
      <c r="X86" s="845"/>
      <c r="Y86" s="845"/>
      <c r="Z86" s="845"/>
      <c r="AA86" s="845"/>
      <c r="AB86" s="845"/>
      <c r="AC86" s="845"/>
      <c r="AD86" s="845"/>
      <c r="AE86" s="845"/>
      <c r="AF86" s="845"/>
      <c r="AG86" s="845"/>
      <c r="AH86" s="845"/>
      <c r="AI86" s="845"/>
      <c r="AJ86" s="845"/>
      <c r="AK86" s="845"/>
      <c r="AL86" s="845"/>
      <c r="AM86" s="845"/>
      <c r="AN86" s="845"/>
      <c r="AO86" s="845"/>
      <c r="AP86" s="845"/>
      <c r="AQ86" s="845"/>
      <c r="AR86" s="845"/>
      <c r="AS86" s="845"/>
      <c r="AT86" s="845"/>
      <c r="AU86" s="845"/>
      <c r="AV86" s="845"/>
      <c r="AW86" s="845"/>
      <c r="AX86" s="845"/>
      <c r="AY86" s="845"/>
      <c r="AZ86" s="843"/>
      <c r="BA86" s="843"/>
      <c r="BB86" s="843"/>
      <c r="BC86" s="843"/>
      <c r="BD86" s="844"/>
      <c r="BE86" s="224"/>
      <c r="BF86" s="224"/>
      <c r="BG86" s="224"/>
      <c r="BH86" s="224"/>
      <c r="BI86" s="224"/>
      <c r="BJ86" s="224"/>
      <c r="BK86" s="224"/>
      <c r="BL86" s="224"/>
      <c r="BM86" s="224"/>
      <c r="BN86" s="224"/>
      <c r="BO86" s="224"/>
      <c r="BP86" s="224"/>
      <c r="BQ86" s="221">
        <v>80</v>
      </c>
      <c r="BR86" s="226"/>
      <c r="BS86" s="870"/>
      <c r="BT86" s="871"/>
      <c r="BU86" s="871"/>
      <c r="BV86" s="871"/>
      <c r="BW86" s="871"/>
      <c r="BX86" s="871"/>
      <c r="BY86" s="871"/>
      <c r="BZ86" s="871"/>
      <c r="CA86" s="871"/>
      <c r="CB86" s="871"/>
      <c r="CC86" s="871"/>
      <c r="CD86" s="871"/>
      <c r="CE86" s="871"/>
      <c r="CF86" s="871"/>
      <c r="CG86" s="876"/>
      <c r="CH86" s="873"/>
      <c r="CI86" s="874"/>
      <c r="CJ86" s="874"/>
      <c r="CK86" s="874"/>
      <c r="CL86" s="875"/>
      <c r="CM86" s="873"/>
      <c r="CN86" s="874"/>
      <c r="CO86" s="874"/>
      <c r="CP86" s="874"/>
      <c r="CQ86" s="875"/>
      <c r="CR86" s="873"/>
      <c r="CS86" s="874"/>
      <c r="CT86" s="874"/>
      <c r="CU86" s="874"/>
      <c r="CV86" s="875"/>
      <c r="CW86" s="873"/>
      <c r="CX86" s="874"/>
      <c r="CY86" s="874"/>
      <c r="CZ86" s="874"/>
      <c r="DA86" s="875"/>
      <c r="DB86" s="873"/>
      <c r="DC86" s="874"/>
      <c r="DD86" s="874"/>
      <c r="DE86" s="874"/>
      <c r="DF86" s="875"/>
      <c r="DG86" s="873"/>
      <c r="DH86" s="874"/>
      <c r="DI86" s="874"/>
      <c r="DJ86" s="874"/>
      <c r="DK86" s="875"/>
      <c r="DL86" s="873"/>
      <c r="DM86" s="874"/>
      <c r="DN86" s="874"/>
      <c r="DO86" s="874"/>
      <c r="DP86" s="875"/>
      <c r="DQ86" s="873"/>
      <c r="DR86" s="874"/>
      <c r="DS86" s="874"/>
      <c r="DT86" s="874"/>
      <c r="DU86" s="875"/>
      <c r="DV86" s="870"/>
      <c r="DW86" s="871"/>
      <c r="DX86" s="871"/>
      <c r="DY86" s="871"/>
      <c r="DZ86" s="872"/>
      <c r="EA86" s="213"/>
    </row>
    <row r="87" spans="1:131" ht="26.25" customHeight="1" x14ac:dyDescent="0.15">
      <c r="A87" s="227">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24"/>
      <c r="BF87" s="224"/>
      <c r="BG87" s="224"/>
      <c r="BH87" s="224"/>
      <c r="BI87" s="224"/>
      <c r="BJ87" s="224"/>
      <c r="BK87" s="224"/>
      <c r="BL87" s="224"/>
      <c r="BM87" s="224"/>
      <c r="BN87" s="224"/>
      <c r="BO87" s="224"/>
      <c r="BP87" s="224"/>
      <c r="BQ87" s="221">
        <v>81</v>
      </c>
      <c r="BR87" s="226"/>
      <c r="BS87" s="870"/>
      <c r="BT87" s="871"/>
      <c r="BU87" s="871"/>
      <c r="BV87" s="871"/>
      <c r="BW87" s="871"/>
      <c r="BX87" s="871"/>
      <c r="BY87" s="871"/>
      <c r="BZ87" s="871"/>
      <c r="CA87" s="871"/>
      <c r="CB87" s="871"/>
      <c r="CC87" s="871"/>
      <c r="CD87" s="871"/>
      <c r="CE87" s="871"/>
      <c r="CF87" s="871"/>
      <c r="CG87" s="876"/>
      <c r="CH87" s="873"/>
      <c r="CI87" s="874"/>
      <c r="CJ87" s="874"/>
      <c r="CK87" s="874"/>
      <c r="CL87" s="875"/>
      <c r="CM87" s="873"/>
      <c r="CN87" s="874"/>
      <c r="CO87" s="874"/>
      <c r="CP87" s="874"/>
      <c r="CQ87" s="875"/>
      <c r="CR87" s="873"/>
      <c r="CS87" s="874"/>
      <c r="CT87" s="874"/>
      <c r="CU87" s="874"/>
      <c r="CV87" s="875"/>
      <c r="CW87" s="873"/>
      <c r="CX87" s="874"/>
      <c r="CY87" s="874"/>
      <c r="CZ87" s="874"/>
      <c r="DA87" s="875"/>
      <c r="DB87" s="873"/>
      <c r="DC87" s="874"/>
      <c r="DD87" s="874"/>
      <c r="DE87" s="874"/>
      <c r="DF87" s="875"/>
      <c r="DG87" s="873"/>
      <c r="DH87" s="874"/>
      <c r="DI87" s="874"/>
      <c r="DJ87" s="874"/>
      <c r="DK87" s="875"/>
      <c r="DL87" s="873"/>
      <c r="DM87" s="874"/>
      <c r="DN87" s="874"/>
      <c r="DO87" s="874"/>
      <c r="DP87" s="875"/>
      <c r="DQ87" s="873"/>
      <c r="DR87" s="874"/>
      <c r="DS87" s="874"/>
      <c r="DT87" s="874"/>
      <c r="DU87" s="875"/>
      <c r="DV87" s="870"/>
      <c r="DW87" s="871"/>
      <c r="DX87" s="871"/>
      <c r="DY87" s="871"/>
      <c r="DZ87" s="872"/>
      <c r="EA87" s="213"/>
    </row>
    <row r="88" spans="1:131" ht="26.25" customHeight="1" thickBot="1" x14ac:dyDescent="0.2">
      <c r="A88" s="223" t="s">
        <v>394</v>
      </c>
      <c r="B88" s="798" t="s">
        <v>420</v>
      </c>
      <c r="C88" s="799"/>
      <c r="D88" s="799"/>
      <c r="E88" s="799"/>
      <c r="F88" s="799"/>
      <c r="G88" s="799"/>
      <c r="H88" s="799"/>
      <c r="I88" s="799"/>
      <c r="J88" s="799"/>
      <c r="K88" s="799"/>
      <c r="L88" s="799"/>
      <c r="M88" s="799"/>
      <c r="N88" s="799"/>
      <c r="O88" s="799"/>
      <c r="P88" s="800"/>
      <c r="Q88" s="851"/>
      <c r="R88" s="852"/>
      <c r="S88" s="852"/>
      <c r="T88" s="852"/>
      <c r="U88" s="852"/>
      <c r="V88" s="852"/>
      <c r="W88" s="852"/>
      <c r="X88" s="852"/>
      <c r="Y88" s="852"/>
      <c r="Z88" s="852"/>
      <c r="AA88" s="852"/>
      <c r="AB88" s="852"/>
      <c r="AC88" s="852"/>
      <c r="AD88" s="852"/>
      <c r="AE88" s="852"/>
      <c r="AF88" s="855">
        <v>17391</v>
      </c>
      <c r="AG88" s="855"/>
      <c r="AH88" s="855"/>
      <c r="AI88" s="855"/>
      <c r="AJ88" s="855"/>
      <c r="AK88" s="852"/>
      <c r="AL88" s="852"/>
      <c r="AM88" s="852"/>
      <c r="AN88" s="852"/>
      <c r="AO88" s="852"/>
      <c r="AP88" s="855"/>
      <c r="AQ88" s="855"/>
      <c r="AR88" s="855"/>
      <c r="AS88" s="855"/>
      <c r="AT88" s="855"/>
      <c r="AU88" s="855"/>
      <c r="AV88" s="855"/>
      <c r="AW88" s="855"/>
      <c r="AX88" s="855"/>
      <c r="AY88" s="855"/>
      <c r="AZ88" s="860"/>
      <c r="BA88" s="860"/>
      <c r="BB88" s="860"/>
      <c r="BC88" s="860"/>
      <c r="BD88" s="861"/>
      <c r="BE88" s="224"/>
      <c r="BF88" s="224"/>
      <c r="BG88" s="224"/>
      <c r="BH88" s="224"/>
      <c r="BI88" s="224"/>
      <c r="BJ88" s="224"/>
      <c r="BK88" s="224"/>
      <c r="BL88" s="224"/>
      <c r="BM88" s="224"/>
      <c r="BN88" s="224"/>
      <c r="BO88" s="224"/>
      <c r="BP88" s="224"/>
      <c r="BQ88" s="221">
        <v>82</v>
      </c>
      <c r="BR88" s="226"/>
      <c r="BS88" s="870"/>
      <c r="BT88" s="871"/>
      <c r="BU88" s="871"/>
      <c r="BV88" s="871"/>
      <c r="BW88" s="871"/>
      <c r="BX88" s="871"/>
      <c r="BY88" s="871"/>
      <c r="BZ88" s="871"/>
      <c r="CA88" s="871"/>
      <c r="CB88" s="871"/>
      <c r="CC88" s="871"/>
      <c r="CD88" s="871"/>
      <c r="CE88" s="871"/>
      <c r="CF88" s="871"/>
      <c r="CG88" s="876"/>
      <c r="CH88" s="873"/>
      <c r="CI88" s="874"/>
      <c r="CJ88" s="874"/>
      <c r="CK88" s="874"/>
      <c r="CL88" s="875"/>
      <c r="CM88" s="873"/>
      <c r="CN88" s="874"/>
      <c r="CO88" s="874"/>
      <c r="CP88" s="874"/>
      <c r="CQ88" s="875"/>
      <c r="CR88" s="873"/>
      <c r="CS88" s="874"/>
      <c r="CT88" s="874"/>
      <c r="CU88" s="874"/>
      <c r="CV88" s="875"/>
      <c r="CW88" s="873"/>
      <c r="CX88" s="874"/>
      <c r="CY88" s="874"/>
      <c r="CZ88" s="874"/>
      <c r="DA88" s="875"/>
      <c r="DB88" s="873"/>
      <c r="DC88" s="874"/>
      <c r="DD88" s="874"/>
      <c r="DE88" s="874"/>
      <c r="DF88" s="875"/>
      <c r="DG88" s="873"/>
      <c r="DH88" s="874"/>
      <c r="DI88" s="874"/>
      <c r="DJ88" s="874"/>
      <c r="DK88" s="875"/>
      <c r="DL88" s="873"/>
      <c r="DM88" s="874"/>
      <c r="DN88" s="874"/>
      <c r="DO88" s="874"/>
      <c r="DP88" s="875"/>
      <c r="DQ88" s="873"/>
      <c r="DR88" s="874"/>
      <c r="DS88" s="874"/>
      <c r="DT88" s="874"/>
      <c r="DU88" s="875"/>
      <c r="DV88" s="870"/>
      <c r="DW88" s="871"/>
      <c r="DX88" s="871"/>
      <c r="DY88" s="871"/>
      <c r="DZ88" s="872"/>
      <c r="EA88" s="213"/>
    </row>
    <row r="89" spans="1:131" ht="26.25" hidden="1" customHeight="1" x14ac:dyDescent="0.15">
      <c r="A89" s="228"/>
      <c r="B89" s="229"/>
      <c r="C89" s="229"/>
      <c r="D89" s="229"/>
      <c r="E89" s="229"/>
      <c r="F89" s="229"/>
      <c r="G89" s="229"/>
      <c r="H89" s="229"/>
      <c r="I89" s="229"/>
      <c r="J89" s="229"/>
      <c r="K89" s="229"/>
      <c r="L89" s="229"/>
      <c r="M89" s="229"/>
      <c r="N89" s="229"/>
      <c r="O89" s="229"/>
      <c r="P89" s="229"/>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1"/>
      <c r="BA89" s="231"/>
      <c r="BB89" s="231"/>
      <c r="BC89" s="231"/>
      <c r="BD89" s="231"/>
      <c r="BE89" s="224"/>
      <c r="BF89" s="224"/>
      <c r="BG89" s="224"/>
      <c r="BH89" s="224"/>
      <c r="BI89" s="224"/>
      <c r="BJ89" s="224"/>
      <c r="BK89" s="224"/>
      <c r="BL89" s="224"/>
      <c r="BM89" s="224"/>
      <c r="BN89" s="224"/>
      <c r="BO89" s="224"/>
      <c r="BP89" s="224"/>
      <c r="BQ89" s="221">
        <v>83</v>
      </c>
      <c r="BR89" s="226"/>
      <c r="BS89" s="870"/>
      <c r="BT89" s="871"/>
      <c r="BU89" s="871"/>
      <c r="BV89" s="871"/>
      <c r="BW89" s="871"/>
      <c r="BX89" s="871"/>
      <c r="BY89" s="871"/>
      <c r="BZ89" s="871"/>
      <c r="CA89" s="871"/>
      <c r="CB89" s="871"/>
      <c r="CC89" s="871"/>
      <c r="CD89" s="871"/>
      <c r="CE89" s="871"/>
      <c r="CF89" s="871"/>
      <c r="CG89" s="876"/>
      <c r="CH89" s="873"/>
      <c r="CI89" s="874"/>
      <c r="CJ89" s="874"/>
      <c r="CK89" s="874"/>
      <c r="CL89" s="875"/>
      <c r="CM89" s="873"/>
      <c r="CN89" s="874"/>
      <c r="CO89" s="874"/>
      <c r="CP89" s="874"/>
      <c r="CQ89" s="875"/>
      <c r="CR89" s="873"/>
      <c r="CS89" s="874"/>
      <c r="CT89" s="874"/>
      <c r="CU89" s="874"/>
      <c r="CV89" s="875"/>
      <c r="CW89" s="873"/>
      <c r="CX89" s="874"/>
      <c r="CY89" s="874"/>
      <c r="CZ89" s="874"/>
      <c r="DA89" s="875"/>
      <c r="DB89" s="873"/>
      <c r="DC89" s="874"/>
      <c r="DD89" s="874"/>
      <c r="DE89" s="874"/>
      <c r="DF89" s="875"/>
      <c r="DG89" s="873"/>
      <c r="DH89" s="874"/>
      <c r="DI89" s="874"/>
      <c r="DJ89" s="874"/>
      <c r="DK89" s="875"/>
      <c r="DL89" s="873"/>
      <c r="DM89" s="874"/>
      <c r="DN89" s="874"/>
      <c r="DO89" s="874"/>
      <c r="DP89" s="875"/>
      <c r="DQ89" s="873"/>
      <c r="DR89" s="874"/>
      <c r="DS89" s="874"/>
      <c r="DT89" s="874"/>
      <c r="DU89" s="875"/>
      <c r="DV89" s="870"/>
      <c r="DW89" s="871"/>
      <c r="DX89" s="871"/>
      <c r="DY89" s="871"/>
      <c r="DZ89" s="872"/>
      <c r="EA89" s="213"/>
    </row>
    <row r="90" spans="1:131" ht="26.25" hidden="1" customHeight="1" x14ac:dyDescent="0.15">
      <c r="A90" s="228"/>
      <c r="B90" s="229"/>
      <c r="C90" s="229"/>
      <c r="D90" s="229"/>
      <c r="E90" s="229"/>
      <c r="F90" s="229"/>
      <c r="G90" s="229"/>
      <c r="H90" s="229"/>
      <c r="I90" s="229"/>
      <c r="J90" s="229"/>
      <c r="K90" s="229"/>
      <c r="L90" s="229"/>
      <c r="M90" s="229"/>
      <c r="N90" s="229"/>
      <c r="O90" s="229"/>
      <c r="P90" s="229"/>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1"/>
      <c r="BA90" s="231"/>
      <c r="BB90" s="231"/>
      <c r="BC90" s="231"/>
      <c r="BD90" s="231"/>
      <c r="BE90" s="224"/>
      <c r="BF90" s="224"/>
      <c r="BG90" s="224"/>
      <c r="BH90" s="224"/>
      <c r="BI90" s="224"/>
      <c r="BJ90" s="224"/>
      <c r="BK90" s="224"/>
      <c r="BL90" s="224"/>
      <c r="BM90" s="224"/>
      <c r="BN90" s="224"/>
      <c r="BO90" s="224"/>
      <c r="BP90" s="224"/>
      <c r="BQ90" s="221">
        <v>84</v>
      </c>
      <c r="BR90" s="226"/>
      <c r="BS90" s="870"/>
      <c r="BT90" s="871"/>
      <c r="BU90" s="871"/>
      <c r="BV90" s="871"/>
      <c r="BW90" s="871"/>
      <c r="BX90" s="871"/>
      <c r="BY90" s="871"/>
      <c r="BZ90" s="871"/>
      <c r="CA90" s="871"/>
      <c r="CB90" s="871"/>
      <c r="CC90" s="871"/>
      <c r="CD90" s="871"/>
      <c r="CE90" s="871"/>
      <c r="CF90" s="871"/>
      <c r="CG90" s="876"/>
      <c r="CH90" s="873"/>
      <c r="CI90" s="874"/>
      <c r="CJ90" s="874"/>
      <c r="CK90" s="874"/>
      <c r="CL90" s="875"/>
      <c r="CM90" s="873"/>
      <c r="CN90" s="874"/>
      <c r="CO90" s="874"/>
      <c r="CP90" s="874"/>
      <c r="CQ90" s="875"/>
      <c r="CR90" s="873"/>
      <c r="CS90" s="874"/>
      <c r="CT90" s="874"/>
      <c r="CU90" s="874"/>
      <c r="CV90" s="875"/>
      <c r="CW90" s="873"/>
      <c r="CX90" s="874"/>
      <c r="CY90" s="874"/>
      <c r="CZ90" s="874"/>
      <c r="DA90" s="875"/>
      <c r="DB90" s="873"/>
      <c r="DC90" s="874"/>
      <c r="DD90" s="874"/>
      <c r="DE90" s="874"/>
      <c r="DF90" s="875"/>
      <c r="DG90" s="873"/>
      <c r="DH90" s="874"/>
      <c r="DI90" s="874"/>
      <c r="DJ90" s="874"/>
      <c r="DK90" s="875"/>
      <c r="DL90" s="873"/>
      <c r="DM90" s="874"/>
      <c r="DN90" s="874"/>
      <c r="DO90" s="874"/>
      <c r="DP90" s="875"/>
      <c r="DQ90" s="873"/>
      <c r="DR90" s="874"/>
      <c r="DS90" s="874"/>
      <c r="DT90" s="874"/>
      <c r="DU90" s="875"/>
      <c r="DV90" s="870"/>
      <c r="DW90" s="871"/>
      <c r="DX90" s="871"/>
      <c r="DY90" s="871"/>
      <c r="DZ90" s="872"/>
      <c r="EA90" s="213"/>
    </row>
    <row r="91" spans="1:131" ht="26.25" hidden="1" customHeight="1" x14ac:dyDescent="0.15">
      <c r="A91" s="228"/>
      <c r="B91" s="229"/>
      <c r="C91" s="229"/>
      <c r="D91" s="229"/>
      <c r="E91" s="229"/>
      <c r="F91" s="229"/>
      <c r="G91" s="229"/>
      <c r="H91" s="229"/>
      <c r="I91" s="229"/>
      <c r="J91" s="229"/>
      <c r="K91" s="229"/>
      <c r="L91" s="229"/>
      <c r="M91" s="229"/>
      <c r="N91" s="229"/>
      <c r="O91" s="229"/>
      <c r="P91" s="229"/>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1"/>
      <c r="BA91" s="231"/>
      <c r="BB91" s="231"/>
      <c r="BC91" s="231"/>
      <c r="BD91" s="231"/>
      <c r="BE91" s="224"/>
      <c r="BF91" s="224"/>
      <c r="BG91" s="224"/>
      <c r="BH91" s="224"/>
      <c r="BI91" s="224"/>
      <c r="BJ91" s="224"/>
      <c r="BK91" s="224"/>
      <c r="BL91" s="224"/>
      <c r="BM91" s="224"/>
      <c r="BN91" s="224"/>
      <c r="BO91" s="224"/>
      <c r="BP91" s="224"/>
      <c r="BQ91" s="221">
        <v>85</v>
      </c>
      <c r="BR91" s="226"/>
      <c r="BS91" s="870"/>
      <c r="BT91" s="871"/>
      <c r="BU91" s="871"/>
      <c r="BV91" s="871"/>
      <c r="BW91" s="871"/>
      <c r="BX91" s="871"/>
      <c r="BY91" s="871"/>
      <c r="BZ91" s="871"/>
      <c r="CA91" s="871"/>
      <c r="CB91" s="871"/>
      <c r="CC91" s="871"/>
      <c r="CD91" s="871"/>
      <c r="CE91" s="871"/>
      <c r="CF91" s="871"/>
      <c r="CG91" s="876"/>
      <c r="CH91" s="873"/>
      <c r="CI91" s="874"/>
      <c r="CJ91" s="874"/>
      <c r="CK91" s="874"/>
      <c r="CL91" s="875"/>
      <c r="CM91" s="873"/>
      <c r="CN91" s="874"/>
      <c r="CO91" s="874"/>
      <c r="CP91" s="874"/>
      <c r="CQ91" s="875"/>
      <c r="CR91" s="873"/>
      <c r="CS91" s="874"/>
      <c r="CT91" s="874"/>
      <c r="CU91" s="874"/>
      <c r="CV91" s="875"/>
      <c r="CW91" s="873"/>
      <c r="CX91" s="874"/>
      <c r="CY91" s="874"/>
      <c r="CZ91" s="874"/>
      <c r="DA91" s="875"/>
      <c r="DB91" s="873"/>
      <c r="DC91" s="874"/>
      <c r="DD91" s="874"/>
      <c r="DE91" s="874"/>
      <c r="DF91" s="875"/>
      <c r="DG91" s="873"/>
      <c r="DH91" s="874"/>
      <c r="DI91" s="874"/>
      <c r="DJ91" s="874"/>
      <c r="DK91" s="875"/>
      <c r="DL91" s="873"/>
      <c r="DM91" s="874"/>
      <c r="DN91" s="874"/>
      <c r="DO91" s="874"/>
      <c r="DP91" s="875"/>
      <c r="DQ91" s="873"/>
      <c r="DR91" s="874"/>
      <c r="DS91" s="874"/>
      <c r="DT91" s="874"/>
      <c r="DU91" s="875"/>
      <c r="DV91" s="870"/>
      <c r="DW91" s="871"/>
      <c r="DX91" s="871"/>
      <c r="DY91" s="871"/>
      <c r="DZ91" s="872"/>
      <c r="EA91" s="213"/>
    </row>
    <row r="92" spans="1:131" ht="26.25" hidden="1" customHeight="1" x14ac:dyDescent="0.15">
      <c r="A92" s="228"/>
      <c r="B92" s="229"/>
      <c r="C92" s="229"/>
      <c r="D92" s="229"/>
      <c r="E92" s="229"/>
      <c r="F92" s="229"/>
      <c r="G92" s="229"/>
      <c r="H92" s="229"/>
      <c r="I92" s="229"/>
      <c r="J92" s="229"/>
      <c r="K92" s="229"/>
      <c r="L92" s="229"/>
      <c r="M92" s="229"/>
      <c r="N92" s="229"/>
      <c r="O92" s="229"/>
      <c r="P92" s="229"/>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1"/>
      <c r="BA92" s="231"/>
      <c r="BB92" s="231"/>
      <c r="BC92" s="231"/>
      <c r="BD92" s="231"/>
      <c r="BE92" s="224"/>
      <c r="BF92" s="224"/>
      <c r="BG92" s="224"/>
      <c r="BH92" s="224"/>
      <c r="BI92" s="224"/>
      <c r="BJ92" s="224"/>
      <c r="BK92" s="224"/>
      <c r="BL92" s="224"/>
      <c r="BM92" s="224"/>
      <c r="BN92" s="224"/>
      <c r="BO92" s="224"/>
      <c r="BP92" s="224"/>
      <c r="BQ92" s="221">
        <v>86</v>
      </c>
      <c r="BR92" s="226"/>
      <c r="BS92" s="870"/>
      <c r="BT92" s="871"/>
      <c r="BU92" s="871"/>
      <c r="BV92" s="871"/>
      <c r="BW92" s="871"/>
      <c r="BX92" s="871"/>
      <c r="BY92" s="871"/>
      <c r="BZ92" s="871"/>
      <c r="CA92" s="871"/>
      <c r="CB92" s="871"/>
      <c r="CC92" s="871"/>
      <c r="CD92" s="871"/>
      <c r="CE92" s="871"/>
      <c r="CF92" s="871"/>
      <c r="CG92" s="876"/>
      <c r="CH92" s="873"/>
      <c r="CI92" s="874"/>
      <c r="CJ92" s="874"/>
      <c r="CK92" s="874"/>
      <c r="CL92" s="875"/>
      <c r="CM92" s="873"/>
      <c r="CN92" s="874"/>
      <c r="CO92" s="874"/>
      <c r="CP92" s="874"/>
      <c r="CQ92" s="875"/>
      <c r="CR92" s="873"/>
      <c r="CS92" s="874"/>
      <c r="CT92" s="874"/>
      <c r="CU92" s="874"/>
      <c r="CV92" s="875"/>
      <c r="CW92" s="873"/>
      <c r="CX92" s="874"/>
      <c r="CY92" s="874"/>
      <c r="CZ92" s="874"/>
      <c r="DA92" s="875"/>
      <c r="DB92" s="873"/>
      <c r="DC92" s="874"/>
      <c r="DD92" s="874"/>
      <c r="DE92" s="874"/>
      <c r="DF92" s="875"/>
      <c r="DG92" s="873"/>
      <c r="DH92" s="874"/>
      <c r="DI92" s="874"/>
      <c r="DJ92" s="874"/>
      <c r="DK92" s="875"/>
      <c r="DL92" s="873"/>
      <c r="DM92" s="874"/>
      <c r="DN92" s="874"/>
      <c r="DO92" s="874"/>
      <c r="DP92" s="875"/>
      <c r="DQ92" s="873"/>
      <c r="DR92" s="874"/>
      <c r="DS92" s="874"/>
      <c r="DT92" s="874"/>
      <c r="DU92" s="875"/>
      <c r="DV92" s="870"/>
      <c r="DW92" s="871"/>
      <c r="DX92" s="871"/>
      <c r="DY92" s="871"/>
      <c r="DZ92" s="872"/>
      <c r="EA92" s="213"/>
    </row>
    <row r="93" spans="1:131" ht="26.25" hidden="1" customHeight="1" x14ac:dyDescent="0.15">
      <c r="A93" s="228"/>
      <c r="B93" s="229"/>
      <c r="C93" s="229"/>
      <c r="D93" s="229"/>
      <c r="E93" s="229"/>
      <c r="F93" s="229"/>
      <c r="G93" s="229"/>
      <c r="H93" s="229"/>
      <c r="I93" s="229"/>
      <c r="J93" s="229"/>
      <c r="K93" s="229"/>
      <c r="L93" s="229"/>
      <c r="M93" s="229"/>
      <c r="N93" s="229"/>
      <c r="O93" s="229"/>
      <c r="P93" s="229"/>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1"/>
      <c r="BA93" s="231"/>
      <c r="BB93" s="231"/>
      <c r="BC93" s="231"/>
      <c r="BD93" s="231"/>
      <c r="BE93" s="224"/>
      <c r="BF93" s="224"/>
      <c r="BG93" s="224"/>
      <c r="BH93" s="224"/>
      <c r="BI93" s="224"/>
      <c r="BJ93" s="224"/>
      <c r="BK93" s="224"/>
      <c r="BL93" s="224"/>
      <c r="BM93" s="224"/>
      <c r="BN93" s="224"/>
      <c r="BO93" s="224"/>
      <c r="BP93" s="224"/>
      <c r="BQ93" s="221">
        <v>87</v>
      </c>
      <c r="BR93" s="226"/>
      <c r="BS93" s="870"/>
      <c r="BT93" s="871"/>
      <c r="BU93" s="871"/>
      <c r="BV93" s="871"/>
      <c r="BW93" s="871"/>
      <c r="BX93" s="871"/>
      <c r="BY93" s="871"/>
      <c r="BZ93" s="871"/>
      <c r="CA93" s="871"/>
      <c r="CB93" s="871"/>
      <c r="CC93" s="871"/>
      <c r="CD93" s="871"/>
      <c r="CE93" s="871"/>
      <c r="CF93" s="871"/>
      <c r="CG93" s="876"/>
      <c r="CH93" s="873"/>
      <c r="CI93" s="874"/>
      <c r="CJ93" s="874"/>
      <c r="CK93" s="874"/>
      <c r="CL93" s="875"/>
      <c r="CM93" s="873"/>
      <c r="CN93" s="874"/>
      <c r="CO93" s="874"/>
      <c r="CP93" s="874"/>
      <c r="CQ93" s="875"/>
      <c r="CR93" s="873"/>
      <c r="CS93" s="874"/>
      <c r="CT93" s="874"/>
      <c r="CU93" s="874"/>
      <c r="CV93" s="875"/>
      <c r="CW93" s="873"/>
      <c r="CX93" s="874"/>
      <c r="CY93" s="874"/>
      <c r="CZ93" s="874"/>
      <c r="DA93" s="875"/>
      <c r="DB93" s="873"/>
      <c r="DC93" s="874"/>
      <c r="DD93" s="874"/>
      <c r="DE93" s="874"/>
      <c r="DF93" s="875"/>
      <c r="DG93" s="873"/>
      <c r="DH93" s="874"/>
      <c r="DI93" s="874"/>
      <c r="DJ93" s="874"/>
      <c r="DK93" s="875"/>
      <c r="DL93" s="873"/>
      <c r="DM93" s="874"/>
      <c r="DN93" s="874"/>
      <c r="DO93" s="874"/>
      <c r="DP93" s="875"/>
      <c r="DQ93" s="873"/>
      <c r="DR93" s="874"/>
      <c r="DS93" s="874"/>
      <c r="DT93" s="874"/>
      <c r="DU93" s="875"/>
      <c r="DV93" s="870"/>
      <c r="DW93" s="871"/>
      <c r="DX93" s="871"/>
      <c r="DY93" s="871"/>
      <c r="DZ93" s="872"/>
      <c r="EA93" s="213"/>
    </row>
    <row r="94" spans="1:131" ht="26.25" hidden="1" customHeight="1" x14ac:dyDescent="0.15">
      <c r="A94" s="228"/>
      <c r="B94" s="229"/>
      <c r="C94" s="229"/>
      <c r="D94" s="229"/>
      <c r="E94" s="229"/>
      <c r="F94" s="229"/>
      <c r="G94" s="229"/>
      <c r="H94" s="229"/>
      <c r="I94" s="229"/>
      <c r="J94" s="229"/>
      <c r="K94" s="229"/>
      <c r="L94" s="229"/>
      <c r="M94" s="229"/>
      <c r="N94" s="229"/>
      <c r="O94" s="229"/>
      <c r="P94" s="229"/>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1"/>
      <c r="BA94" s="231"/>
      <c r="BB94" s="231"/>
      <c r="BC94" s="231"/>
      <c r="BD94" s="231"/>
      <c r="BE94" s="224"/>
      <c r="BF94" s="224"/>
      <c r="BG94" s="224"/>
      <c r="BH94" s="224"/>
      <c r="BI94" s="224"/>
      <c r="BJ94" s="224"/>
      <c r="BK94" s="224"/>
      <c r="BL94" s="224"/>
      <c r="BM94" s="224"/>
      <c r="BN94" s="224"/>
      <c r="BO94" s="224"/>
      <c r="BP94" s="224"/>
      <c r="BQ94" s="221">
        <v>88</v>
      </c>
      <c r="BR94" s="226"/>
      <c r="BS94" s="870"/>
      <c r="BT94" s="871"/>
      <c r="BU94" s="871"/>
      <c r="BV94" s="871"/>
      <c r="BW94" s="871"/>
      <c r="BX94" s="871"/>
      <c r="BY94" s="871"/>
      <c r="BZ94" s="871"/>
      <c r="CA94" s="871"/>
      <c r="CB94" s="871"/>
      <c r="CC94" s="871"/>
      <c r="CD94" s="871"/>
      <c r="CE94" s="871"/>
      <c r="CF94" s="871"/>
      <c r="CG94" s="876"/>
      <c r="CH94" s="873"/>
      <c r="CI94" s="874"/>
      <c r="CJ94" s="874"/>
      <c r="CK94" s="874"/>
      <c r="CL94" s="875"/>
      <c r="CM94" s="873"/>
      <c r="CN94" s="874"/>
      <c r="CO94" s="874"/>
      <c r="CP94" s="874"/>
      <c r="CQ94" s="875"/>
      <c r="CR94" s="873"/>
      <c r="CS94" s="874"/>
      <c r="CT94" s="874"/>
      <c r="CU94" s="874"/>
      <c r="CV94" s="875"/>
      <c r="CW94" s="873"/>
      <c r="CX94" s="874"/>
      <c r="CY94" s="874"/>
      <c r="CZ94" s="874"/>
      <c r="DA94" s="875"/>
      <c r="DB94" s="873"/>
      <c r="DC94" s="874"/>
      <c r="DD94" s="874"/>
      <c r="DE94" s="874"/>
      <c r="DF94" s="875"/>
      <c r="DG94" s="873"/>
      <c r="DH94" s="874"/>
      <c r="DI94" s="874"/>
      <c r="DJ94" s="874"/>
      <c r="DK94" s="875"/>
      <c r="DL94" s="873"/>
      <c r="DM94" s="874"/>
      <c r="DN94" s="874"/>
      <c r="DO94" s="874"/>
      <c r="DP94" s="875"/>
      <c r="DQ94" s="873"/>
      <c r="DR94" s="874"/>
      <c r="DS94" s="874"/>
      <c r="DT94" s="874"/>
      <c r="DU94" s="875"/>
      <c r="DV94" s="870"/>
      <c r="DW94" s="871"/>
      <c r="DX94" s="871"/>
      <c r="DY94" s="871"/>
      <c r="DZ94" s="872"/>
      <c r="EA94" s="213"/>
    </row>
    <row r="95" spans="1:131" ht="26.25" hidden="1" customHeight="1" x14ac:dyDescent="0.15">
      <c r="A95" s="228"/>
      <c r="B95" s="229"/>
      <c r="C95" s="229"/>
      <c r="D95" s="229"/>
      <c r="E95" s="229"/>
      <c r="F95" s="229"/>
      <c r="G95" s="229"/>
      <c r="H95" s="229"/>
      <c r="I95" s="229"/>
      <c r="J95" s="229"/>
      <c r="K95" s="229"/>
      <c r="L95" s="229"/>
      <c r="M95" s="229"/>
      <c r="N95" s="229"/>
      <c r="O95" s="229"/>
      <c r="P95" s="229"/>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1"/>
      <c r="BA95" s="231"/>
      <c r="BB95" s="231"/>
      <c r="BC95" s="231"/>
      <c r="BD95" s="231"/>
      <c r="BE95" s="224"/>
      <c r="BF95" s="224"/>
      <c r="BG95" s="224"/>
      <c r="BH95" s="224"/>
      <c r="BI95" s="224"/>
      <c r="BJ95" s="224"/>
      <c r="BK95" s="224"/>
      <c r="BL95" s="224"/>
      <c r="BM95" s="224"/>
      <c r="BN95" s="224"/>
      <c r="BO95" s="224"/>
      <c r="BP95" s="224"/>
      <c r="BQ95" s="221">
        <v>89</v>
      </c>
      <c r="BR95" s="226"/>
      <c r="BS95" s="870"/>
      <c r="BT95" s="871"/>
      <c r="BU95" s="871"/>
      <c r="BV95" s="871"/>
      <c r="BW95" s="871"/>
      <c r="BX95" s="871"/>
      <c r="BY95" s="871"/>
      <c r="BZ95" s="871"/>
      <c r="CA95" s="871"/>
      <c r="CB95" s="871"/>
      <c r="CC95" s="871"/>
      <c r="CD95" s="871"/>
      <c r="CE95" s="871"/>
      <c r="CF95" s="871"/>
      <c r="CG95" s="876"/>
      <c r="CH95" s="873"/>
      <c r="CI95" s="874"/>
      <c r="CJ95" s="874"/>
      <c r="CK95" s="874"/>
      <c r="CL95" s="875"/>
      <c r="CM95" s="873"/>
      <c r="CN95" s="874"/>
      <c r="CO95" s="874"/>
      <c r="CP95" s="874"/>
      <c r="CQ95" s="875"/>
      <c r="CR95" s="873"/>
      <c r="CS95" s="874"/>
      <c r="CT95" s="874"/>
      <c r="CU95" s="874"/>
      <c r="CV95" s="875"/>
      <c r="CW95" s="873"/>
      <c r="CX95" s="874"/>
      <c r="CY95" s="874"/>
      <c r="CZ95" s="874"/>
      <c r="DA95" s="875"/>
      <c r="DB95" s="873"/>
      <c r="DC95" s="874"/>
      <c r="DD95" s="874"/>
      <c r="DE95" s="874"/>
      <c r="DF95" s="875"/>
      <c r="DG95" s="873"/>
      <c r="DH95" s="874"/>
      <c r="DI95" s="874"/>
      <c r="DJ95" s="874"/>
      <c r="DK95" s="875"/>
      <c r="DL95" s="873"/>
      <c r="DM95" s="874"/>
      <c r="DN95" s="874"/>
      <c r="DO95" s="874"/>
      <c r="DP95" s="875"/>
      <c r="DQ95" s="873"/>
      <c r="DR95" s="874"/>
      <c r="DS95" s="874"/>
      <c r="DT95" s="874"/>
      <c r="DU95" s="875"/>
      <c r="DV95" s="870"/>
      <c r="DW95" s="871"/>
      <c r="DX95" s="871"/>
      <c r="DY95" s="871"/>
      <c r="DZ95" s="872"/>
      <c r="EA95" s="213"/>
    </row>
    <row r="96" spans="1:131" ht="26.25" hidden="1" customHeight="1" x14ac:dyDescent="0.15">
      <c r="A96" s="228"/>
      <c r="B96" s="229"/>
      <c r="C96" s="229"/>
      <c r="D96" s="229"/>
      <c r="E96" s="229"/>
      <c r="F96" s="229"/>
      <c r="G96" s="229"/>
      <c r="H96" s="229"/>
      <c r="I96" s="229"/>
      <c r="J96" s="229"/>
      <c r="K96" s="229"/>
      <c r="L96" s="229"/>
      <c r="M96" s="229"/>
      <c r="N96" s="229"/>
      <c r="O96" s="229"/>
      <c r="P96" s="229"/>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0"/>
      <c r="AZ96" s="231"/>
      <c r="BA96" s="231"/>
      <c r="BB96" s="231"/>
      <c r="BC96" s="231"/>
      <c r="BD96" s="231"/>
      <c r="BE96" s="224"/>
      <c r="BF96" s="224"/>
      <c r="BG96" s="224"/>
      <c r="BH96" s="224"/>
      <c r="BI96" s="224"/>
      <c r="BJ96" s="224"/>
      <c r="BK96" s="224"/>
      <c r="BL96" s="224"/>
      <c r="BM96" s="224"/>
      <c r="BN96" s="224"/>
      <c r="BO96" s="224"/>
      <c r="BP96" s="224"/>
      <c r="BQ96" s="221">
        <v>90</v>
      </c>
      <c r="BR96" s="226"/>
      <c r="BS96" s="870"/>
      <c r="BT96" s="871"/>
      <c r="BU96" s="871"/>
      <c r="BV96" s="871"/>
      <c r="BW96" s="871"/>
      <c r="BX96" s="871"/>
      <c r="BY96" s="871"/>
      <c r="BZ96" s="871"/>
      <c r="CA96" s="871"/>
      <c r="CB96" s="871"/>
      <c r="CC96" s="871"/>
      <c r="CD96" s="871"/>
      <c r="CE96" s="871"/>
      <c r="CF96" s="871"/>
      <c r="CG96" s="876"/>
      <c r="CH96" s="873"/>
      <c r="CI96" s="874"/>
      <c r="CJ96" s="874"/>
      <c r="CK96" s="874"/>
      <c r="CL96" s="875"/>
      <c r="CM96" s="873"/>
      <c r="CN96" s="874"/>
      <c r="CO96" s="874"/>
      <c r="CP96" s="874"/>
      <c r="CQ96" s="875"/>
      <c r="CR96" s="873"/>
      <c r="CS96" s="874"/>
      <c r="CT96" s="874"/>
      <c r="CU96" s="874"/>
      <c r="CV96" s="875"/>
      <c r="CW96" s="873"/>
      <c r="CX96" s="874"/>
      <c r="CY96" s="874"/>
      <c r="CZ96" s="874"/>
      <c r="DA96" s="875"/>
      <c r="DB96" s="873"/>
      <c r="DC96" s="874"/>
      <c r="DD96" s="874"/>
      <c r="DE96" s="874"/>
      <c r="DF96" s="875"/>
      <c r="DG96" s="873"/>
      <c r="DH96" s="874"/>
      <c r="DI96" s="874"/>
      <c r="DJ96" s="874"/>
      <c r="DK96" s="875"/>
      <c r="DL96" s="873"/>
      <c r="DM96" s="874"/>
      <c r="DN96" s="874"/>
      <c r="DO96" s="874"/>
      <c r="DP96" s="875"/>
      <c r="DQ96" s="873"/>
      <c r="DR96" s="874"/>
      <c r="DS96" s="874"/>
      <c r="DT96" s="874"/>
      <c r="DU96" s="875"/>
      <c r="DV96" s="870"/>
      <c r="DW96" s="871"/>
      <c r="DX96" s="871"/>
      <c r="DY96" s="871"/>
      <c r="DZ96" s="872"/>
      <c r="EA96" s="213"/>
    </row>
    <row r="97" spans="1:131" ht="26.25" hidden="1" customHeight="1" x14ac:dyDescent="0.15">
      <c r="A97" s="228"/>
      <c r="B97" s="229"/>
      <c r="C97" s="229"/>
      <c r="D97" s="229"/>
      <c r="E97" s="229"/>
      <c r="F97" s="229"/>
      <c r="G97" s="229"/>
      <c r="H97" s="229"/>
      <c r="I97" s="229"/>
      <c r="J97" s="229"/>
      <c r="K97" s="229"/>
      <c r="L97" s="229"/>
      <c r="M97" s="229"/>
      <c r="N97" s="229"/>
      <c r="O97" s="229"/>
      <c r="P97" s="229"/>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1"/>
      <c r="BA97" s="231"/>
      <c r="BB97" s="231"/>
      <c r="BC97" s="231"/>
      <c r="BD97" s="231"/>
      <c r="BE97" s="224"/>
      <c r="BF97" s="224"/>
      <c r="BG97" s="224"/>
      <c r="BH97" s="224"/>
      <c r="BI97" s="224"/>
      <c r="BJ97" s="224"/>
      <c r="BK97" s="224"/>
      <c r="BL97" s="224"/>
      <c r="BM97" s="224"/>
      <c r="BN97" s="224"/>
      <c r="BO97" s="224"/>
      <c r="BP97" s="224"/>
      <c r="BQ97" s="221">
        <v>91</v>
      </c>
      <c r="BR97" s="226"/>
      <c r="BS97" s="870"/>
      <c r="BT97" s="871"/>
      <c r="BU97" s="871"/>
      <c r="BV97" s="871"/>
      <c r="BW97" s="871"/>
      <c r="BX97" s="871"/>
      <c r="BY97" s="871"/>
      <c r="BZ97" s="871"/>
      <c r="CA97" s="871"/>
      <c r="CB97" s="871"/>
      <c r="CC97" s="871"/>
      <c r="CD97" s="871"/>
      <c r="CE97" s="871"/>
      <c r="CF97" s="871"/>
      <c r="CG97" s="876"/>
      <c r="CH97" s="873"/>
      <c r="CI97" s="874"/>
      <c r="CJ97" s="874"/>
      <c r="CK97" s="874"/>
      <c r="CL97" s="875"/>
      <c r="CM97" s="873"/>
      <c r="CN97" s="874"/>
      <c r="CO97" s="874"/>
      <c r="CP97" s="874"/>
      <c r="CQ97" s="875"/>
      <c r="CR97" s="873"/>
      <c r="CS97" s="874"/>
      <c r="CT97" s="874"/>
      <c r="CU97" s="874"/>
      <c r="CV97" s="875"/>
      <c r="CW97" s="873"/>
      <c r="CX97" s="874"/>
      <c r="CY97" s="874"/>
      <c r="CZ97" s="874"/>
      <c r="DA97" s="875"/>
      <c r="DB97" s="873"/>
      <c r="DC97" s="874"/>
      <c r="DD97" s="874"/>
      <c r="DE97" s="874"/>
      <c r="DF97" s="875"/>
      <c r="DG97" s="873"/>
      <c r="DH97" s="874"/>
      <c r="DI97" s="874"/>
      <c r="DJ97" s="874"/>
      <c r="DK97" s="875"/>
      <c r="DL97" s="873"/>
      <c r="DM97" s="874"/>
      <c r="DN97" s="874"/>
      <c r="DO97" s="874"/>
      <c r="DP97" s="875"/>
      <c r="DQ97" s="873"/>
      <c r="DR97" s="874"/>
      <c r="DS97" s="874"/>
      <c r="DT97" s="874"/>
      <c r="DU97" s="875"/>
      <c r="DV97" s="870"/>
      <c r="DW97" s="871"/>
      <c r="DX97" s="871"/>
      <c r="DY97" s="871"/>
      <c r="DZ97" s="872"/>
      <c r="EA97" s="213"/>
    </row>
    <row r="98" spans="1:131" ht="26.25" hidden="1" customHeight="1" x14ac:dyDescent="0.15">
      <c r="A98" s="228"/>
      <c r="B98" s="229"/>
      <c r="C98" s="229"/>
      <c r="D98" s="229"/>
      <c r="E98" s="229"/>
      <c r="F98" s="229"/>
      <c r="G98" s="229"/>
      <c r="H98" s="229"/>
      <c r="I98" s="229"/>
      <c r="J98" s="229"/>
      <c r="K98" s="229"/>
      <c r="L98" s="229"/>
      <c r="M98" s="229"/>
      <c r="N98" s="229"/>
      <c r="O98" s="229"/>
      <c r="P98" s="229"/>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0"/>
      <c r="AZ98" s="231"/>
      <c r="BA98" s="231"/>
      <c r="BB98" s="231"/>
      <c r="BC98" s="231"/>
      <c r="BD98" s="231"/>
      <c r="BE98" s="224"/>
      <c r="BF98" s="224"/>
      <c r="BG98" s="224"/>
      <c r="BH98" s="224"/>
      <c r="BI98" s="224"/>
      <c r="BJ98" s="224"/>
      <c r="BK98" s="224"/>
      <c r="BL98" s="224"/>
      <c r="BM98" s="224"/>
      <c r="BN98" s="224"/>
      <c r="BO98" s="224"/>
      <c r="BP98" s="224"/>
      <c r="BQ98" s="221">
        <v>92</v>
      </c>
      <c r="BR98" s="226"/>
      <c r="BS98" s="870"/>
      <c r="BT98" s="871"/>
      <c r="BU98" s="871"/>
      <c r="BV98" s="871"/>
      <c r="BW98" s="871"/>
      <c r="BX98" s="871"/>
      <c r="BY98" s="871"/>
      <c r="BZ98" s="871"/>
      <c r="CA98" s="871"/>
      <c r="CB98" s="871"/>
      <c r="CC98" s="871"/>
      <c r="CD98" s="871"/>
      <c r="CE98" s="871"/>
      <c r="CF98" s="871"/>
      <c r="CG98" s="876"/>
      <c r="CH98" s="873"/>
      <c r="CI98" s="874"/>
      <c r="CJ98" s="874"/>
      <c r="CK98" s="874"/>
      <c r="CL98" s="875"/>
      <c r="CM98" s="873"/>
      <c r="CN98" s="874"/>
      <c r="CO98" s="874"/>
      <c r="CP98" s="874"/>
      <c r="CQ98" s="875"/>
      <c r="CR98" s="873"/>
      <c r="CS98" s="874"/>
      <c r="CT98" s="874"/>
      <c r="CU98" s="874"/>
      <c r="CV98" s="875"/>
      <c r="CW98" s="873"/>
      <c r="CX98" s="874"/>
      <c r="CY98" s="874"/>
      <c r="CZ98" s="874"/>
      <c r="DA98" s="875"/>
      <c r="DB98" s="873"/>
      <c r="DC98" s="874"/>
      <c r="DD98" s="874"/>
      <c r="DE98" s="874"/>
      <c r="DF98" s="875"/>
      <c r="DG98" s="873"/>
      <c r="DH98" s="874"/>
      <c r="DI98" s="874"/>
      <c r="DJ98" s="874"/>
      <c r="DK98" s="875"/>
      <c r="DL98" s="873"/>
      <c r="DM98" s="874"/>
      <c r="DN98" s="874"/>
      <c r="DO98" s="874"/>
      <c r="DP98" s="875"/>
      <c r="DQ98" s="873"/>
      <c r="DR98" s="874"/>
      <c r="DS98" s="874"/>
      <c r="DT98" s="874"/>
      <c r="DU98" s="875"/>
      <c r="DV98" s="870"/>
      <c r="DW98" s="871"/>
      <c r="DX98" s="871"/>
      <c r="DY98" s="871"/>
      <c r="DZ98" s="872"/>
      <c r="EA98" s="213"/>
    </row>
    <row r="99" spans="1:131" ht="26.25" hidden="1" customHeight="1" x14ac:dyDescent="0.15">
      <c r="A99" s="228"/>
      <c r="B99" s="229"/>
      <c r="C99" s="229"/>
      <c r="D99" s="229"/>
      <c r="E99" s="229"/>
      <c r="F99" s="229"/>
      <c r="G99" s="229"/>
      <c r="H99" s="229"/>
      <c r="I99" s="229"/>
      <c r="J99" s="229"/>
      <c r="K99" s="229"/>
      <c r="L99" s="229"/>
      <c r="M99" s="229"/>
      <c r="N99" s="229"/>
      <c r="O99" s="229"/>
      <c r="P99" s="229"/>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c r="AZ99" s="231"/>
      <c r="BA99" s="231"/>
      <c r="BB99" s="231"/>
      <c r="BC99" s="231"/>
      <c r="BD99" s="231"/>
      <c r="BE99" s="224"/>
      <c r="BF99" s="224"/>
      <c r="BG99" s="224"/>
      <c r="BH99" s="224"/>
      <c r="BI99" s="224"/>
      <c r="BJ99" s="224"/>
      <c r="BK99" s="224"/>
      <c r="BL99" s="224"/>
      <c r="BM99" s="224"/>
      <c r="BN99" s="224"/>
      <c r="BO99" s="224"/>
      <c r="BP99" s="224"/>
      <c r="BQ99" s="221">
        <v>93</v>
      </c>
      <c r="BR99" s="226"/>
      <c r="BS99" s="870"/>
      <c r="BT99" s="871"/>
      <c r="BU99" s="871"/>
      <c r="BV99" s="871"/>
      <c r="BW99" s="871"/>
      <c r="BX99" s="871"/>
      <c r="BY99" s="871"/>
      <c r="BZ99" s="871"/>
      <c r="CA99" s="871"/>
      <c r="CB99" s="871"/>
      <c r="CC99" s="871"/>
      <c r="CD99" s="871"/>
      <c r="CE99" s="871"/>
      <c r="CF99" s="871"/>
      <c r="CG99" s="876"/>
      <c r="CH99" s="873"/>
      <c r="CI99" s="874"/>
      <c r="CJ99" s="874"/>
      <c r="CK99" s="874"/>
      <c r="CL99" s="875"/>
      <c r="CM99" s="873"/>
      <c r="CN99" s="874"/>
      <c r="CO99" s="874"/>
      <c r="CP99" s="874"/>
      <c r="CQ99" s="875"/>
      <c r="CR99" s="873"/>
      <c r="CS99" s="874"/>
      <c r="CT99" s="874"/>
      <c r="CU99" s="874"/>
      <c r="CV99" s="875"/>
      <c r="CW99" s="873"/>
      <c r="CX99" s="874"/>
      <c r="CY99" s="874"/>
      <c r="CZ99" s="874"/>
      <c r="DA99" s="875"/>
      <c r="DB99" s="873"/>
      <c r="DC99" s="874"/>
      <c r="DD99" s="874"/>
      <c r="DE99" s="874"/>
      <c r="DF99" s="875"/>
      <c r="DG99" s="873"/>
      <c r="DH99" s="874"/>
      <c r="DI99" s="874"/>
      <c r="DJ99" s="874"/>
      <c r="DK99" s="875"/>
      <c r="DL99" s="873"/>
      <c r="DM99" s="874"/>
      <c r="DN99" s="874"/>
      <c r="DO99" s="874"/>
      <c r="DP99" s="875"/>
      <c r="DQ99" s="873"/>
      <c r="DR99" s="874"/>
      <c r="DS99" s="874"/>
      <c r="DT99" s="874"/>
      <c r="DU99" s="875"/>
      <c r="DV99" s="870"/>
      <c r="DW99" s="871"/>
      <c r="DX99" s="871"/>
      <c r="DY99" s="871"/>
      <c r="DZ99" s="872"/>
      <c r="EA99" s="213"/>
    </row>
    <row r="100" spans="1:131" ht="26.25" hidden="1" customHeight="1" x14ac:dyDescent="0.15">
      <c r="A100" s="228"/>
      <c r="B100" s="229"/>
      <c r="C100" s="229"/>
      <c r="D100" s="229"/>
      <c r="E100" s="229"/>
      <c r="F100" s="229"/>
      <c r="G100" s="229"/>
      <c r="H100" s="229"/>
      <c r="I100" s="229"/>
      <c r="J100" s="229"/>
      <c r="K100" s="229"/>
      <c r="L100" s="229"/>
      <c r="M100" s="229"/>
      <c r="N100" s="229"/>
      <c r="O100" s="229"/>
      <c r="P100" s="229"/>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1"/>
      <c r="BA100" s="231"/>
      <c r="BB100" s="231"/>
      <c r="BC100" s="231"/>
      <c r="BD100" s="231"/>
      <c r="BE100" s="224"/>
      <c r="BF100" s="224"/>
      <c r="BG100" s="224"/>
      <c r="BH100" s="224"/>
      <c r="BI100" s="224"/>
      <c r="BJ100" s="224"/>
      <c r="BK100" s="224"/>
      <c r="BL100" s="224"/>
      <c r="BM100" s="224"/>
      <c r="BN100" s="224"/>
      <c r="BO100" s="224"/>
      <c r="BP100" s="224"/>
      <c r="BQ100" s="221">
        <v>94</v>
      </c>
      <c r="BR100" s="226"/>
      <c r="BS100" s="870"/>
      <c r="BT100" s="871"/>
      <c r="BU100" s="871"/>
      <c r="BV100" s="871"/>
      <c r="BW100" s="871"/>
      <c r="BX100" s="871"/>
      <c r="BY100" s="871"/>
      <c r="BZ100" s="871"/>
      <c r="CA100" s="871"/>
      <c r="CB100" s="871"/>
      <c r="CC100" s="871"/>
      <c r="CD100" s="871"/>
      <c r="CE100" s="871"/>
      <c r="CF100" s="871"/>
      <c r="CG100" s="876"/>
      <c r="CH100" s="873"/>
      <c r="CI100" s="874"/>
      <c r="CJ100" s="874"/>
      <c r="CK100" s="874"/>
      <c r="CL100" s="875"/>
      <c r="CM100" s="873"/>
      <c r="CN100" s="874"/>
      <c r="CO100" s="874"/>
      <c r="CP100" s="874"/>
      <c r="CQ100" s="875"/>
      <c r="CR100" s="873"/>
      <c r="CS100" s="874"/>
      <c r="CT100" s="874"/>
      <c r="CU100" s="874"/>
      <c r="CV100" s="875"/>
      <c r="CW100" s="873"/>
      <c r="CX100" s="874"/>
      <c r="CY100" s="874"/>
      <c r="CZ100" s="874"/>
      <c r="DA100" s="875"/>
      <c r="DB100" s="873"/>
      <c r="DC100" s="874"/>
      <c r="DD100" s="874"/>
      <c r="DE100" s="874"/>
      <c r="DF100" s="875"/>
      <c r="DG100" s="873"/>
      <c r="DH100" s="874"/>
      <c r="DI100" s="874"/>
      <c r="DJ100" s="874"/>
      <c r="DK100" s="875"/>
      <c r="DL100" s="873"/>
      <c r="DM100" s="874"/>
      <c r="DN100" s="874"/>
      <c r="DO100" s="874"/>
      <c r="DP100" s="875"/>
      <c r="DQ100" s="873"/>
      <c r="DR100" s="874"/>
      <c r="DS100" s="874"/>
      <c r="DT100" s="874"/>
      <c r="DU100" s="875"/>
      <c r="DV100" s="870"/>
      <c r="DW100" s="871"/>
      <c r="DX100" s="871"/>
      <c r="DY100" s="871"/>
      <c r="DZ100" s="872"/>
      <c r="EA100" s="213"/>
    </row>
    <row r="101" spans="1:131" ht="26.25" hidden="1" customHeight="1" x14ac:dyDescent="0.15">
      <c r="A101" s="228"/>
      <c r="B101" s="229"/>
      <c r="C101" s="229"/>
      <c r="D101" s="229"/>
      <c r="E101" s="229"/>
      <c r="F101" s="229"/>
      <c r="G101" s="229"/>
      <c r="H101" s="229"/>
      <c r="I101" s="229"/>
      <c r="J101" s="229"/>
      <c r="K101" s="229"/>
      <c r="L101" s="229"/>
      <c r="M101" s="229"/>
      <c r="N101" s="229"/>
      <c r="O101" s="229"/>
      <c r="P101" s="229"/>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1"/>
      <c r="BA101" s="231"/>
      <c r="BB101" s="231"/>
      <c r="BC101" s="231"/>
      <c r="BD101" s="231"/>
      <c r="BE101" s="224"/>
      <c r="BF101" s="224"/>
      <c r="BG101" s="224"/>
      <c r="BH101" s="224"/>
      <c r="BI101" s="224"/>
      <c r="BJ101" s="224"/>
      <c r="BK101" s="224"/>
      <c r="BL101" s="224"/>
      <c r="BM101" s="224"/>
      <c r="BN101" s="224"/>
      <c r="BO101" s="224"/>
      <c r="BP101" s="224"/>
      <c r="BQ101" s="221">
        <v>95</v>
      </c>
      <c r="BR101" s="226"/>
      <c r="BS101" s="870"/>
      <c r="BT101" s="871"/>
      <c r="BU101" s="871"/>
      <c r="BV101" s="871"/>
      <c r="BW101" s="871"/>
      <c r="BX101" s="871"/>
      <c r="BY101" s="871"/>
      <c r="BZ101" s="871"/>
      <c r="CA101" s="871"/>
      <c r="CB101" s="871"/>
      <c r="CC101" s="871"/>
      <c r="CD101" s="871"/>
      <c r="CE101" s="871"/>
      <c r="CF101" s="871"/>
      <c r="CG101" s="876"/>
      <c r="CH101" s="873"/>
      <c r="CI101" s="874"/>
      <c r="CJ101" s="874"/>
      <c r="CK101" s="874"/>
      <c r="CL101" s="875"/>
      <c r="CM101" s="873"/>
      <c r="CN101" s="874"/>
      <c r="CO101" s="874"/>
      <c r="CP101" s="874"/>
      <c r="CQ101" s="875"/>
      <c r="CR101" s="873"/>
      <c r="CS101" s="874"/>
      <c r="CT101" s="874"/>
      <c r="CU101" s="874"/>
      <c r="CV101" s="875"/>
      <c r="CW101" s="873"/>
      <c r="CX101" s="874"/>
      <c r="CY101" s="874"/>
      <c r="CZ101" s="874"/>
      <c r="DA101" s="875"/>
      <c r="DB101" s="873"/>
      <c r="DC101" s="874"/>
      <c r="DD101" s="874"/>
      <c r="DE101" s="874"/>
      <c r="DF101" s="875"/>
      <c r="DG101" s="873"/>
      <c r="DH101" s="874"/>
      <c r="DI101" s="874"/>
      <c r="DJ101" s="874"/>
      <c r="DK101" s="875"/>
      <c r="DL101" s="873"/>
      <c r="DM101" s="874"/>
      <c r="DN101" s="874"/>
      <c r="DO101" s="874"/>
      <c r="DP101" s="875"/>
      <c r="DQ101" s="873"/>
      <c r="DR101" s="874"/>
      <c r="DS101" s="874"/>
      <c r="DT101" s="874"/>
      <c r="DU101" s="875"/>
      <c r="DV101" s="870"/>
      <c r="DW101" s="871"/>
      <c r="DX101" s="871"/>
      <c r="DY101" s="871"/>
      <c r="DZ101" s="872"/>
      <c r="EA101" s="213"/>
    </row>
    <row r="102" spans="1:131" ht="26.25" customHeight="1" thickBot="1" x14ac:dyDescent="0.2">
      <c r="A102" s="228"/>
      <c r="B102" s="229"/>
      <c r="C102" s="229"/>
      <c r="D102" s="229"/>
      <c r="E102" s="229"/>
      <c r="F102" s="229"/>
      <c r="G102" s="229"/>
      <c r="H102" s="229"/>
      <c r="I102" s="229"/>
      <c r="J102" s="229"/>
      <c r="K102" s="229"/>
      <c r="L102" s="229"/>
      <c r="M102" s="229"/>
      <c r="N102" s="229"/>
      <c r="O102" s="229"/>
      <c r="P102" s="229"/>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1"/>
      <c r="BA102" s="231"/>
      <c r="BB102" s="231"/>
      <c r="BC102" s="231"/>
      <c r="BD102" s="231"/>
      <c r="BE102" s="224"/>
      <c r="BF102" s="224"/>
      <c r="BG102" s="224"/>
      <c r="BH102" s="224"/>
      <c r="BI102" s="224"/>
      <c r="BJ102" s="224"/>
      <c r="BK102" s="224"/>
      <c r="BL102" s="224"/>
      <c r="BM102" s="224"/>
      <c r="BN102" s="224"/>
      <c r="BO102" s="224"/>
      <c r="BP102" s="224"/>
      <c r="BQ102" s="223" t="s">
        <v>394</v>
      </c>
      <c r="BR102" s="798" t="s">
        <v>421</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c r="CS102" s="863"/>
      <c r="CT102" s="863"/>
      <c r="CU102" s="863"/>
      <c r="CV102" s="900"/>
      <c r="CW102" s="899"/>
      <c r="CX102" s="863"/>
      <c r="CY102" s="863"/>
      <c r="CZ102" s="863"/>
      <c r="DA102" s="900"/>
      <c r="DB102" s="899"/>
      <c r="DC102" s="863"/>
      <c r="DD102" s="863"/>
      <c r="DE102" s="863"/>
      <c r="DF102" s="900"/>
      <c r="DG102" s="899"/>
      <c r="DH102" s="863"/>
      <c r="DI102" s="863"/>
      <c r="DJ102" s="863"/>
      <c r="DK102" s="900"/>
      <c r="DL102" s="899"/>
      <c r="DM102" s="863"/>
      <c r="DN102" s="863"/>
      <c r="DO102" s="863"/>
      <c r="DP102" s="900"/>
      <c r="DQ102" s="899"/>
      <c r="DR102" s="863"/>
      <c r="DS102" s="863"/>
      <c r="DT102" s="863"/>
      <c r="DU102" s="900"/>
      <c r="DV102" s="798"/>
      <c r="DW102" s="799"/>
      <c r="DX102" s="799"/>
      <c r="DY102" s="799"/>
      <c r="DZ102" s="923"/>
      <c r="EA102" s="213"/>
    </row>
    <row r="103" spans="1:131" ht="26.25" customHeight="1" x14ac:dyDescent="0.15">
      <c r="A103" s="228"/>
      <c r="B103" s="229"/>
      <c r="C103" s="229"/>
      <c r="D103" s="229"/>
      <c r="E103" s="229"/>
      <c r="F103" s="229"/>
      <c r="G103" s="229"/>
      <c r="H103" s="229"/>
      <c r="I103" s="229"/>
      <c r="J103" s="229"/>
      <c r="K103" s="229"/>
      <c r="L103" s="229"/>
      <c r="M103" s="229"/>
      <c r="N103" s="229"/>
      <c r="O103" s="229"/>
      <c r="P103" s="229"/>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1"/>
      <c r="BA103" s="231"/>
      <c r="BB103" s="231"/>
      <c r="BC103" s="231"/>
      <c r="BD103" s="231"/>
      <c r="BE103" s="224"/>
      <c r="BF103" s="224"/>
      <c r="BG103" s="224"/>
      <c r="BH103" s="224"/>
      <c r="BI103" s="224"/>
      <c r="BJ103" s="224"/>
      <c r="BK103" s="224"/>
      <c r="BL103" s="224"/>
      <c r="BM103" s="224"/>
      <c r="BN103" s="224"/>
      <c r="BO103" s="224"/>
      <c r="BP103" s="224"/>
      <c r="BQ103" s="924" t="s">
        <v>422</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3"/>
    </row>
    <row r="104" spans="1:131" ht="26.25" customHeight="1" x14ac:dyDescent="0.15">
      <c r="A104" s="228"/>
      <c r="B104" s="229"/>
      <c r="C104" s="229"/>
      <c r="D104" s="229"/>
      <c r="E104" s="229"/>
      <c r="F104" s="229"/>
      <c r="G104" s="229"/>
      <c r="H104" s="229"/>
      <c r="I104" s="229"/>
      <c r="J104" s="229"/>
      <c r="K104" s="229"/>
      <c r="L104" s="229"/>
      <c r="M104" s="229"/>
      <c r="N104" s="229"/>
      <c r="O104" s="229"/>
      <c r="P104" s="229"/>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1"/>
      <c r="BA104" s="231"/>
      <c r="BB104" s="231"/>
      <c r="BC104" s="231"/>
      <c r="BD104" s="231"/>
      <c r="BE104" s="224"/>
      <c r="BF104" s="224"/>
      <c r="BG104" s="224"/>
      <c r="BH104" s="224"/>
      <c r="BI104" s="224"/>
      <c r="BJ104" s="224"/>
      <c r="BK104" s="224"/>
      <c r="BL104" s="224"/>
      <c r="BM104" s="224"/>
      <c r="BN104" s="224"/>
      <c r="BO104" s="224"/>
      <c r="BP104" s="224"/>
      <c r="BQ104" s="925" t="s">
        <v>423</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3"/>
    </row>
    <row r="105" spans="1:131" ht="11.25" customHeight="1" x14ac:dyDescent="0.15">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4"/>
      <c r="BO105" s="224"/>
      <c r="BP105" s="224"/>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213"/>
    </row>
    <row r="106" spans="1:131" ht="11.25" customHeight="1" x14ac:dyDescent="0.15">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213"/>
    </row>
    <row r="107" spans="1:131" s="213" customFormat="1" ht="26.25" customHeight="1" thickBot="1" x14ac:dyDescent="0.2">
      <c r="A107" s="232" t="s">
        <v>424</v>
      </c>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2" t="s">
        <v>425</v>
      </c>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233"/>
      <c r="CO107" s="233"/>
      <c r="CP107" s="233"/>
      <c r="CQ107" s="233"/>
      <c r="CR107" s="233"/>
      <c r="CS107" s="233"/>
      <c r="CT107" s="233"/>
      <c r="CU107" s="233"/>
      <c r="CV107" s="233"/>
      <c r="CW107" s="233"/>
      <c r="CX107" s="233"/>
      <c r="CY107" s="233"/>
      <c r="CZ107" s="233"/>
      <c r="DA107" s="233"/>
      <c r="DB107" s="233"/>
      <c r="DC107" s="233"/>
      <c r="DD107" s="233"/>
      <c r="DE107" s="233"/>
      <c r="DF107" s="233"/>
      <c r="DG107" s="233"/>
      <c r="DH107" s="233"/>
      <c r="DI107" s="233"/>
      <c r="DJ107" s="233"/>
      <c r="DK107" s="233"/>
      <c r="DL107" s="233"/>
      <c r="DM107" s="233"/>
      <c r="DN107" s="233"/>
      <c r="DO107" s="233"/>
      <c r="DP107" s="233"/>
      <c r="DQ107" s="233"/>
      <c r="DR107" s="233"/>
      <c r="DS107" s="233"/>
      <c r="DT107" s="233"/>
      <c r="DU107" s="233"/>
      <c r="DV107" s="233"/>
      <c r="DW107" s="233"/>
      <c r="DX107" s="233"/>
      <c r="DY107" s="233"/>
      <c r="DZ107" s="233"/>
    </row>
    <row r="108" spans="1:131" s="213" customFormat="1" ht="26.25" customHeight="1" x14ac:dyDescent="0.15">
      <c r="A108" s="926" t="s">
        <v>426</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427</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3" customFormat="1" ht="26.25" customHeight="1" x14ac:dyDescent="0.15">
      <c r="A109" s="921" t="s">
        <v>428</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429</v>
      </c>
      <c r="AB109" s="902"/>
      <c r="AC109" s="902"/>
      <c r="AD109" s="902"/>
      <c r="AE109" s="903"/>
      <c r="AF109" s="901" t="s">
        <v>430</v>
      </c>
      <c r="AG109" s="902"/>
      <c r="AH109" s="902"/>
      <c r="AI109" s="902"/>
      <c r="AJ109" s="903"/>
      <c r="AK109" s="901" t="s">
        <v>309</v>
      </c>
      <c r="AL109" s="902"/>
      <c r="AM109" s="902"/>
      <c r="AN109" s="902"/>
      <c r="AO109" s="903"/>
      <c r="AP109" s="901" t="s">
        <v>431</v>
      </c>
      <c r="AQ109" s="902"/>
      <c r="AR109" s="902"/>
      <c r="AS109" s="902"/>
      <c r="AT109" s="904"/>
      <c r="AU109" s="921" t="s">
        <v>428</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429</v>
      </c>
      <c r="BR109" s="902"/>
      <c r="BS109" s="902"/>
      <c r="BT109" s="902"/>
      <c r="BU109" s="903"/>
      <c r="BV109" s="901" t="s">
        <v>430</v>
      </c>
      <c r="BW109" s="902"/>
      <c r="BX109" s="902"/>
      <c r="BY109" s="902"/>
      <c r="BZ109" s="903"/>
      <c r="CA109" s="901" t="s">
        <v>309</v>
      </c>
      <c r="CB109" s="902"/>
      <c r="CC109" s="902"/>
      <c r="CD109" s="902"/>
      <c r="CE109" s="903"/>
      <c r="CF109" s="922" t="s">
        <v>431</v>
      </c>
      <c r="CG109" s="922"/>
      <c r="CH109" s="922"/>
      <c r="CI109" s="922"/>
      <c r="CJ109" s="922"/>
      <c r="CK109" s="901" t="s">
        <v>432</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429</v>
      </c>
      <c r="DH109" s="902"/>
      <c r="DI109" s="902"/>
      <c r="DJ109" s="902"/>
      <c r="DK109" s="903"/>
      <c r="DL109" s="901" t="s">
        <v>430</v>
      </c>
      <c r="DM109" s="902"/>
      <c r="DN109" s="902"/>
      <c r="DO109" s="902"/>
      <c r="DP109" s="903"/>
      <c r="DQ109" s="901" t="s">
        <v>309</v>
      </c>
      <c r="DR109" s="902"/>
      <c r="DS109" s="902"/>
      <c r="DT109" s="902"/>
      <c r="DU109" s="903"/>
      <c r="DV109" s="901" t="s">
        <v>431</v>
      </c>
      <c r="DW109" s="902"/>
      <c r="DX109" s="902"/>
      <c r="DY109" s="902"/>
      <c r="DZ109" s="904"/>
    </row>
    <row r="110" spans="1:131" s="213" customFormat="1" ht="26.25" customHeight="1" x14ac:dyDescent="0.15">
      <c r="A110" s="905" t="s">
        <v>433</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68823</v>
      </c>
      <c r="AB110" s="909"/>
      <c r="AC110" s="909"/>
      <c r="AD110" s="909"/>
      <c r="AE110" s="910"/>
      <c r="AF110" s="911">
        <v>68213</v>
      </c>
      <c r="AG110" s="909"/>
      <c r="AH110" s="909"/>
      <c r="AI110" s="909"/>
      <c r="AJ110" s="910"/>
      <c r="AK110" s="911">
        <v>64683</v>
      </c>
      <c r="AL110" s="909"/>
      <c r="AM110" s="909"/>
      <c r="AN110" s="909"/>
      <c r="AO110" s="910"/>
      <c r="AP110" s="912">
        <v>3.7</v>
      </c>
      <c r="AQ110" s="913"/>
      <c r="AR110" s="913"/>
      <c r="AS110" s="913"/>
      <c r="AT110" s="914"/>
      <c r="AU110" s="915" t="s">
        <v>73</v>
      </c>
      <c r="AV110" s="916"/>
      <c r="AW110" s="916"/>
      <c r="AX110" s="916"/>
      <c r="AY110" s="916"/>
      <c r="AZ110" s="938" t="s">
        <v>434</v>
      </c>
      <c r="BA110" s="906"/>
      <c r="BB110" s="906"/>
      <c r="BC110" s="906"/>
      <c r="BD110" s="906"/>
      <c r="BE110" s="906"/>
      <c r="BF110" s="906"/>
      <c r="BG110" s="906"/>
      <c r="BH110" s="906"/>
      <c r="BI110" s="906"/>
      <c r="BJ110" s="906"/>
      <c r="BK110" s="906"/>
      <c r="BL110" s="906"/>
      <c r="BM110" s="906"/>
      <c r="BN110" s="906"/>
      <c r="BO110" s="906"/>
      <c r="BP110" s="907"/>
      <c r="BQ110" s="939">
        <v>1063192</v>
      </c>
      <c r="BR110" s="940"/>
      <c r="BS110" s="940"/>
      <c r="BT110" s="940"/>
      <c r="BU110" s="940"/>
      <c r="BV110" s="940">
        <v>915816</v>
      </c>
      <c r="BW110" s="940"/>
      <c r="BX110" s="940"/>
      <c r="BY110" s="940"/>
      <c r="BZ110" s="940"/>
      <c r="CA110" s="940">
        <v>799163</v>
      </c>
      <c r="CB110" s="940"/>
      <c r="CC110" s="940"/>
      <c r="CD110" s="940"/>
      <c r="CE110" s="940"/>
      <c r="CF110" s="953">
        <v>45.8</v>
      </c>
      <c r="CG110" s="954"/>
      <c r="CH110" s="954"/>
      <c r="CI110" s="954"/>
      <c r="CJ110" s="954"/>
      <c r="CK110" s="955" t="s">
        <v>435</v>
      </c>
      <c r="CL110" s="956"/>
      <c r="CM110" s="938" t="s">
        <v>436</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437</v>
      </c>
      <c r="DH110" s="940"/>
      <c r="DI110" s="940"/>
      <c r="DJ110" s="940"/>
      <c r="DK110" s="940"/>
      <c r="DL110" s="940" t="s">
        <v>437</v>
      </c>
      <c r="DM110" s="940"/>
      <c r="DN110" s="940"/>
      <c r="DO110" s="940"/>
      <c r="DP110" s="940"/>
      <c r="DQ110" s="940" t="s">
        <v>437</v>
      </c>
      <c r="DR110" s="940"/>
      <c r="DS110" s="940"/>
      <c r="DT110" s="940"/>
      <c r="DU110" s="940"/>
      <c r="DV110" s="941" t="s">
        <v>437</v>
      </c>
      <c r="DW110" s="941"/>
      <c r="DX110" s="941"/>
      <c r="DY110" s="941"/>
      <c r="DZ110" s="942"/>
    </row>
    <row r="111" spans="1:131" s="213" customFormat="1" ht="26.25" customHeight="1" x14ac:dyDescent="0.15">
      <c r="A111" s="943" t="s">
        <v>438</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396</v>
      </c>
      <c r="AB111" s="947"/>
      <c r="AC111" s="947"/>
      <c r="AD111" s="947"/>
      <c r="AE111" s="948"/>
      <c r="AF111" s="949" t="s">
        <v>396</v>
      </c>
      <c r="AG111" s="947"/>
      <c r="AH111" s="947"/>
      <c r="AI111" s="947"/>
      <c r="AJ111" s="948"/>
      <c r="AK111" s="949" t="s">
        <v>414</v>
      </c>
      <c r="AL111" s="947"/>
      <c r="AM111" s="947"/>
      <c r="AN111" s="947"/>
      <c r="AO111" s="948"/>
      <c r="AP111" s="950" t="s">
        <v>396</v>
      </c>
      <c r="AQ111" s="951"/>
      <c r="AR111" s="951"/>
      <c r="AS111" s="951"/>
      <c r="AT111" s="952"/>
      <c r="AU111" s="917"/>
      <c r="AV111" s="918"/>
      <c r="AW111" s="918"/>
      <c r="AX111" s="918"/>
      <c r="AY111" s="918"/>
      <c r="AZ111" s="931" t="s">
        <v>439</v>
      </c>
      <c r="BA111" s="932"/>
      <c r="BB111" s="932"/>
      <c r="BC111" s="932"/>
      <c r="BD111" s="932"/>
      <c r="BE111" s="932"/>
      <c r="BF111" s="932"/>
      <c r="BG111" s="932"/>
      <c r="BH111" s="932"/>
      <c r="BI111" s="932"/>
      <c r="BJ111" s="932"/>
      <c r="BK111" s="932"/>
      <c r="BL111" s="932"/>
      <c r="BM111" s="932"/>
      <c r="BN111" s="932"/>
      <c r="BO111" s="932"/>
      <c r="BP111" s="933"/>
      <c r="BQ111" s="934" t="s">
        <v>396</v>
      </c>
      <c r="BR111" s="935"/>
      <c r="BS111" s="935"/>
      <c r="BT111" s="935"/>
      <c r="BU111" s="935"/>
      <c r="BV111" s="935" t="s">
        <v>396</v>
      </c>
      <c r="BW111" s="935"/>
      <c r="BX111" s="935"/>
      <c r="BY111" s="935"/>
      <c r="BZ111" s="935"/>
      <c r="CA111" s="935" t="s">
        <v>396</v>
      </c>
      <c r="CB111" s="935"/>
      <c r="CC111" s="935"/>
      <c r="CD111" s="935"/>
      <c r="CE111" s="935"/>
      <c r="CF111" s="929" t="s">
        <v>396</v>
      </c>
      <c r="CG111" s="930"/>
      <c r="CH111" s="930"/>
      <c r="CI111" s="930"/>
      <c r="CJ111" s="930"/>
      <c r="CK111" s="957"/>
      <c r="CL111" s="958"/>
      <c r="CM111" s="931" t="s">
        <v>440</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396</v>
      </c>
      <c r="DH111" s="935"/>
      <c r="DI111" s="935"/>
      <c r="DJ111" s="935"/>
      <c r="DK111" s="935"/>
      <c r="DL111" s="935" t="s">
        <v>396</v>
      </c>
      <c r="DM111" s="935"/>
      <c r="DN111" s="935"/>
      <c r="DO111" s="935"/>
      <c r="DP111" s="935"/>
      <c r="DQ111" s="935" t="s">
        <v>396</v>
      </c>
      <c r="DR111" s="935"/>
      <c r="DS111" s="935"/>
      <c r="DT111" s="935"/>
      <c r="DU111" s="935"/>
      <c r="DV111" s="936" t="s">
        <v>396</v>
      </c>
      <c r="DW111" s="936"/>
      <c r="DX111" s="936"/>
      <c r="DY111" s="936"/>
      <c r="DZ111" s="937"/>
    </row>
    <row r="112" spans="1:131" s="213" customFormat="1" ht="26.25" customHeight="1" x14ac:dyDescent="0.15">
      <c r="A112" s="961" t="s">
        <v>441</v>
      </c>
      <c r="B112" s="962"/>
      <c r="C112" s="932" t="s">
        <v>442</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396</v>
      </c>
      <c r="AB112" s="968"/>
      <c r="AC112" s="968"/>
      <c r="AD112" s="968"/>
      <c r="AE112" s="969"/>
      <c r="AF112" s="970" t="s">
        <v>396</v>
      </c>
      <c r="AG112" s="968"/>
      <c r="AH112" s="968"/>
      <c r="AI112" s="968"/>
      <c r="AJ112" s="969"/>
      <c r="AK112" s="970" t="s">
        <v>396</v>
      </c>
      <c r="AL112" s="968"/>
      <c r="AM112" s="968"/>
      <c r="AN112" s="968"/>
      <c r="AO112" s="969"/>
      <c r="AP112" s="971" t="s">
        <v>396</v>
      </c>
      <c r="AQ112" s="972"/>
      <c r="AR112" s="972"/>
      <c r="AS112" s="972"/>
      <c r="AT112" s="973"/>
      <c r="AU112" s="917"/>
      <c r="AV112" s="918"/>
      <c r="AW112" s="918"/>
      <c r="AX112" s="918"/>
      <c r="AY112" s="918"/>
      <c r="AZ112" s="931" t="s">
        <v>443</v>
      </c>
      <c r="BA112" s="932"/>
      <c r="BB112" s="932"/>
      <c r="BC112" s="932"/>
      <c r="BD112" s="932"/>
      <c r="BE112" s="932"/>
      <c r="BF112" s="932"/>
      <c r="BG112" s="932"/>
      <c r="BH112" s="932"/>
      <c r="BI112" s="932"/>
      <c r="BJ112" s="932"/>
      <c r="BK112" s="932"/>
      <c r="BL112" s="932"/>
      <c r="BM112" s="932"/>
      <c r="BN112" s="932"/>
      <c r="BO112" s="932"/>
      <c r="BP112" s="933"/>
      <c r="BQ112" s="934">
        <v>5069</v>
      </c>
      <c r="BR112" s="935"/>
      <c r="BS112" s="935"/>
      <c r="BT112" s="935"/>
      <c r="BU112" s="935"/>
      <c r="BV112" s="935">
        <v>1800</v>
      </c>
      <c r="BW112" s="935"/>
      <c r="BX112" s="935"/>
      <c r="BY112" s="935"/>
      <c r="BZ112" s="935"/>
      <c r="CA112" s="935">
        <v>1950</v>
      </c>
      <c r="CB112" s="935"/>
      <c r="CC112" s="935"/>
      <c r="CD112" s="935"/>
      <c r="CE112" s="935"/>
      <c r="CF112" s="929">
        <v>0.1</v>
      </c>
      <c r="CG112" s="930"/>
      <c r="CH112" s="930"/>
      <c r="CI112" s="930"/>
      <c r="CJ112" s="930"/>
      <c r="CK112" s="957"/>
      <c r="CL112" s="958"/>
      <c r="CM112" s="931" t="s">
        <v>444</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396</v>
      </c>
      <c r="DH112" s="935"/>
      <c r="DI112" s="935"/>
      <c r="DJ112" s="935"/>
      <c r="DK112" s="935"/>
      <c r="DL112" s="935" t="s">
        <v>396</v>
      </c>
      <c r="DM112" s="935"/>
      <c r="DN112" s="935"/>
      <c r="DO112" s="935"/>
      <c r="DP112" s="935"/>
      <c r="DQ112" s="935" t="s">
        <v>396</v>
      </c>
      <c r="DR112" s="935"/>
      <c r="DS112" s="935"/>
      <c r="DT112" s="935"/>
      <c r="DU112" s="935"/>
      <c r="DV112" s="936" t="s">
        <v>396</v>
      </c>
      <c r="DW112" s="936"/>
      <c r="DX112" s="936"/>
      <c r="DY112" s="936"/>
      <c r="DZ112" s="937"/>
    </row>
    <row r="113" spans="1:130" s="213" customFormat="1" ht="26.25" customHeight="1" x14ac:dyDescent="0.15">
      <c r="A113" s="963"/>
      <c r="B113" s="964"/>
      <c r="C113" s="932" t="s">
        <v>445</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15050</v>
      </c>
      <c r="AB113" s="947"/>
      <c r="AC113" s="947"/>
      <c r="AD113" s="947"/>
      <c r="AE113" s="948"/>
      <c r="AF113" s="949">
        <v>5590</v>
      </c>
      <c r="AG113" s="947"/>
      <c r="AH113" s="947"/>
      <c r="AI113" s="947"/>
      <c r="AJ113" s="948"/>
      <c r="AK113" s="949">
        <v>4</v>
      </c>
      <c r="AL113" s="947"/>
      <c r="AM113" s="947"/>
      <c r="AN113" s="947"/>
      <c r="AO113" s="948"/>
      <c r="AP113" s="950">
        <v>0</v>
      </c>
      <c r="AQ113" s="951"/>
      <c r="AR113" s="951"/>
      <c r="AS113" s="951"/>
      <c r="AT113" s="952"/>
      <c r="AU113" s="917"/>
      <c r="AV113" s="918"/>
      <c r="AW113" s="918"/>
      <c r="AX113" s="918"/>
      <c r="AY113" s="918"/>
      <c r="AZ113" s="931" t="s">
        <v>446</v>
      </c>
      <c r="BA113" s="932"/>
      <c r="BB113" s="932"/>
      <c r="BC113" s="932"/>
      <c r="BD113" s="932"/>
      <c r="BE113" s="932"/>
      <c r="BF113" s="932"/>
      <c r="BG113" s="932"/>
      <c r="BH113" s="932"/>
      <c r="BI113" s="932"/>
      <c r="BJ113" s="932"/>
      <c r="BK113" s="932"/>
      <c r="BL113" s="932"/>
      <c r="BM113" s="932"/>
      <c r="BN113" s="932"/>
      <c r="BO113" s="932"/>
      <c r="BP113" s="933"/>
      <c r="BQ113" s="934">
        <v>136252</v>
      </c>
      <c r="BR113" s="935"/>
      <c r="BS113" s="935"/>
      <c r="BT113" s="935"/>
      <c r="BU113" s="935"/>
      <c r="BV113" s="935">
        <v>82276</v>
      </c>
      <c r="BW113" s="935"/>
      <c r="BX113" s="935"/>
      <c r="BY113" s="935"/>
      <c r="BZ113" s="935"/>
      <c r="CA113" s="935">
        <v>73739</v>
      </c>
      <c r="CB113" s="935"/>
      <c r="CC113" s="935"/>
      <c r="CD113" s="935"/>
      <c r="CE113" s="935"/>
      <c r="CF113" s="929">
        <v>4.2</v>
      </c>
      <c r="CG113" s="930"/>
      <c r="CH113" s="930"/>
      <c r="CI113" s="930"/>
      <c r="CJ113" s="930"/>
      <c r="CK113" s="957"/>
      <c r="CL113" s="958"/>
      <c r="CM113" s="931" t="s">
        <v>447</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396</v>
      </c>
      <c r="DH113" s="968"/>
      <c r="DI113" s="968"/>
      <c r="DJ113" s="968"/>
      <c r="DK113" s="969"/>
      <c r="DL113" s="970" t="s">
        <v>396</v>
      </c>
      <c r="DM113" s="968"/>
      <c r="DN113" s="968"/>
      <c r="DO113" s="968"/>
      <c r="DP113" s="969"/>
      <c r="DQ113" s="970" t="s">
        <v>396</v>
      </c>
      <c r="DR113" s="968"/>
      <c r="DS113" s="968"/>
      <c r="DT113" s="968"/>
      <c r="DU113" s="969"/>
      <c r="DV113" s="971" t="s">
        <v>396</v>
      </c>
      <c r="DW113" s="972"/>
      <c r="DX113" s="972"/>
      <c r="DY113" s="972"/>
      <c r="DZ113" s="973"/>
    </row>
    <row r="114" spans="1:130" s="213" customFormat="1" ht="26.25" customHeight="1" x14ac:dyDescent="0.15">
      <c r="A114" s="963"/>
      <c r="B114" s="964"/>
      <c r="C114" s="932" t="s">
        <v>448</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2021</v>
      </c>
      <c r="AB114" s="968"/>
      <c r="AC114" s="968"/>
      <c r="AD114" s="968"/>
      <c r="AE114" s="969"/>
      <c r="AF114" s="970">
        <v>6835</v>
      </c>
      <c r="AG114" s="968"/>
      <c r="AH114" s="968"/>
      <c r="AI114" s="968"/>
      <c r="AJ114" s="969"/>
      <c r="AK114" s="970">
        <v>8509</v>
      </c>
      <c r="AL114" s="968"/>
      <c r="AM114" s="968"/>
      <c r="AN114" s="968"/>
      <c r="AO114" s="969"/>
      <c r="AP114" s="971">
        <v>0.5</v>
      </c>
      <c r="AQ114" s="972"/>
      <c r="AR114" s="972"/>
      <c r="AS114" s="972"/>
      <c r="AT114" s="973"/>
      <c r="AU114" s="917"/>
      <c r="AV114" s="918"/>
      <c r="AW114" s="918"/>
      <c r="AX114" s="918"/>
      <c r="AY114" s="918"/>
      <c r="AZ114" s="931" t="s">
        <v>449</v>
      </c>
      <c r="BA114" s="932"/>
      <c r="BB114" s="932"/>
      <c r="BC114" s="932"/>
      <c r="BD114" s="932"/>
      <c r="BE114" s="932"/>
      <c r="BF114" s="932"/>
      <c r="BG114" s="932"/>
      <c r="BH114" s="932"/>
      <c r="BI114" s="932"/>
      <c r="BJ114" s="932"/>
      <c r="BK114" s="932"/>
      <c r="BL114" s="932"/>
      <c r="BM114" s="932"/>
      <c r="BN114" s="932"/>
      <c r="BO114" s="932"/>
      <c r="BP114" s="933"/>
      <c r="BQ114" s="934">
        <v>450676</v>
      </c>
      <c r="BR114" s="935"/>
      <c r="BS114" s="935"/>
      <c r="BT114" s="935"/>
      <c r="BU114" s="935"/>
      <c r="BV114" s="935">
        <v>449394</v>
      </c>
      <c r="BW114" s="935"/>
      <c r="BX114" s="935"/>
      <c r="BY114" s="935"/>
      <c r="BZ114" s="935"/>
      <c r="CA114" s="935">
        <v>438386</v>
      </c>
      <c r="CB114" s="935"/>
      <c r="CC114" s="935"/>
      <c r="CD114" s="935"/>
      <c r="CE114" s="935"/>
      <c r="CF114" s="929">
        <v>25.1</v>
      </c>
      <c r="CG114" s="930"/>
      <c r="CH114" s="930"/>
      <c r="CI114" s="930"/>
      <c r="CJ114" s="930"/>
      <c r="CK114" s="957"/>
      <c r="CL114" s="958"/>
      <c r="CM114" s="931" t="s">
        <v>450</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396</v>
      </c>
      <c r="DH114" s="968"/>
      <c r="DI114" s="968"/>
      <c r="DJ114" s="968"/>
      <c r="DK114" s="969"/>
      <c r="DL114" s="970" t="s">
        <v>396</v>
      </c>
      <c r="DM114" s="968"/>
      <c r="DN114" s="968"/>
      <c r="DO114" s="968"/>
      <c r="DP114" s="969"/>
      <c r="DQ114" s="970" t="s">
        <v>396</v>
      </c>
      <c r="DR114" s="968"/>
      <c r="DS114" s="968"/>
      <c r="DT114" s="968"/>
      <c r="DU114" s="969"/>
      <c r="DV114" s="971" t="s">
        <v>396</v>
      </c>
      <c r="DW114" s="972"/>
      <c r="DX114" s="972"/>
      <c r="DY114" s="972"/>
      <c r="DZ114" s="973"/>
    </row>
    <row r="115" spans="1:130" s="213" customFormat="1" ht="26.25" customHeight="1" x14ac:dyDescent="0.15">
      <c r="A115" s="963"/>
      <c r="B115" s="964"/>
      <c r="C115" s="932" t="s">
        <v>451</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t="s">
        <v>396</v>
      </c>
      <c r="AB115" s="947"/>
      <c r="AC115" s="947"/>
      <c r="AD115" s="947"/>
      <c r="AE115" s="948"/>
      <c r="AF115" s="949" t="s">
        <v>396</v>
      </c>
      <c r="AG115" s="947"/>
      <c r="AH115" s="947"/>
      <c r="AI115" s="947"/>
      <c r="AJ115" s="948"/>
      <c r="AK115" s="949" t="s">
        <v>396</v>
      </c>
      <c r="AL115" s="947"/>
      <c r="AM115" s="947"/>
      <c r="AN115" s="947"/>
      <c r="AO115" s="948"/>
      <c r="AP115" s="950" t="s">
        <v>396</v>
      </c>
      <c r="AQ115" s="951"/>
      <c r="AR115" s="951"/>
      <c r="AS115" s="951"/>
      <c r="AT115" s="952"/>
      <c r="AU115" s="917"/>
      <c r="AV115" s="918"/>
      <c r="AW115" s="918"/>
      <c r="AX115" s="918"/>
      <c r="AY115" s="918"/>
      <c r="AZ115" s="931" t="s">
        <v>452</v>
      </c>
      <c r="BA115" s="932"/>
      <c r="BB115" s="932"/>
      <c r="BC115" s="932"/>
      <c r="BD115" s="932"/>
      <c r="BE115" s="932"/>
      <c r="BF115" s="932"/>
      <c r="BG115" s="932"/>
      <c r="BH115" s="932"/>
      <c r="BI115" s="932"/>
      <c r="BJ115" s="932"/>
      <c r="BK115" s="932"/>
      <c r="BL115" s="932"/>
      <c r="BM115" s="932"/>
      <c r="BN115" s="932"/>
      <c r="BO115" s="932"/>
      <c r="BP115" s="933"/>
      <c r="BQ115" s="934" t="s">
        <v>396</v>
      </c>
      <c r="BR115" s="935"/>
      <c r="BS115" s="935"/>
      <c r="BT115" s="935"/>
      <c r="BU115" s="935"/>
      <c r="BV115" s="935" t="s">
        <v>396</v>
      </c>
      <c r="BW115" s="935"/>
      <c r="BX115" s="935"/>
      <c r="BY115" s="935"/>
      <c r="BZ115" s="935"/>
      <c r="CA115" s="935" t="s">
        <v>396</v>
      </c>
      <c r="CB115" s="935"/>
      <c r="CC115" s="935"/>
      <c r="CD115" s="935"/>
      <c r="CE115" s="935"/>
      <c r="CF115" s="929" t="s">
        <v>396</v>
      </c>
      <c r="CG115" s="930"/>
      <c r="CH115" s="930"/>
      <c r="CI115" s="930"/>
      <c r="CJ115" s="930"/>
      <c r="CK115" s="957"/>
      <c r="CL115" s="958"/>
      <c r="CM115" s="931" t="s">
        <v>453</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396</v>
      </c>
      <c r="DH115" s="968"/>
      <c r="DI115" s="968"/>
      <c r="DJ115" s="968"/>
      <c r="DK115" s="969"/>
      <c r="DL115" s="970" t="s">
        <v>396</v>
      </c>
      <c r="DM115" s="968"/>
      <c r="DN115" s="968"/>
      <c r="DO115" s="968"/>
      <c r="DP115" s="969"/>
      <c r="DQ115" s="970" t="s">
        <v>396</v>
      </c>
      <c r="DR115" s="968"/>
      <c r="DS115" s="968"/>
      <c r="DT115" s="968"/>
      <c r="DU115" s="969"/>
      <c r="DV115" s="971" t="s">
        <v>396</v>
      </c>
      <c r="DW115" s="972"/>
      <c r="DX115" s="972"/>
      <c r="DY115" s="972"/>
      <c r="DZ115" s="973"/>
    </row>
    <row r="116" spans="1:130" s="213" customFormat="1" ht="26.25" customHeight="1" x14ac:dyDescent="0.15">
      <c r="A116" s="965"/>
      <c r="B116" s="966"/>
      <c r="C116" s="974" t="s">
        <v>454</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t="s">
        <v>396</v>
      </c>
      <c r="AB116" s="968"/>
      <c r="AC116" s="968"/>
      <c r="AD116" s="968"/>
      <c r="AE116" s="969"/>
      <c r="AF116" s="970" t="s">
        <v>396</v>
      </c>
      <c r="AG116" s="968"/>
      <c r="AH116" s="968"/>
      <c r="AI116" s="968"/>
      <c r="AJ116" s="969"/>
      <c r="AK116" s="970" t="s">
        <v>396</v>
      </c>
      <c r="AL116" s="968"/>
      <c r="AM116" s="968"/>
      <c r="AN116" s="968"/>
      <c r="AO116" s="969"/>
      <c r="AP116" s="971" t="s">
        <v>396</v>
      </c>
      <c r="AQ116" s="972"/>
      <c r="AR116" s="972"/>
      <c r="AS116" s="972"/>
      <c r="AT116" s="973"/>
      <c r="AU116" s="917"/>
      <c r="AV116" s="918"/>
      <c r="AW116" s="918"/>
      <c r="AX116" s="918"/>
      <c r="AY116" s="918"/>
      <c r="AZ116" s="976" t="s">
        <v>455</v>
      </c>
      <c r="BA116" s="977"/>
      <c r="BB116" s="977"/>
      <c r="BC116" s="977"/>
      <c r="BD116" s="977"/>
      <c r="BE116" s="977"/>
      <c r="BF116" s="977"/>
      <c r="BG116" s="977"/>
      <c r="BH116" s="977"/>
      <c r="BI116" s="977"/>
      <c r="BJ116" s="977"/>
      <c r="BK116" s="977"/>
      <c r="BL116" s="977"/>
      <c r="BM116" s="977"/>
      <c r="BN116" s="977"/>
      <c r="BO116" s="977"/>
      <c r="BP116" s="978"/>
      <c r="BQ116" s="934" t="s">
        <v>396</v>
      </c>
      <c r="BR116" s="935"/>
      <c r="BS116" s="935"/>
      <c r="BT116" s="935"/>
      <c r="BU116" s="935"/>
      <c r="BV116" s="935" t="s">
        <v>396</v>
      </c>
      <c r="BW116" s="935"/>
      <c r="BX116" s="935"/>
      <c r="BY116" s="935"/>
      <c r="BZ116" s="935"/>
      <c r="CA116" s="935" t="s">
        <v>396</v>
      </c>
      <c r="CB116" s="935"/>
      <c r="CC116" s="935"/>
      <c r="CD116" s="935"/>
      <c r="CE116" s="935"/>
      <c r="CF116" s="929" t="s">
        <v>396</v>
      </c>
      <c r="CG116" s="930"/>
      <c r="CH116" s="930"/>
      <c r="CI116" s="930"/>
      <c r="CJ116" s="930"/>
      <c r="CK116" s="957"/>
      <c r="CL116" s="958"/>
      <c r="CM116" s="931" t="s">
        <v>456</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396</v>
      </c>
      <c r="DH116" s="968"/>
      <c r="DI116" s="968"/>
      <c r="DJ116" s="968"/>
      <c r="DK116" s="969"/>
      <c r="DL116" s="970" t="s">
        <v>396</v>
      </c>
      <c r="DM116" s="968"/>
      <c r="DN116" s="968"/>
      <c r="DO116" s="968"/>
      <c r="DP116" s="969"/>
      <c r="DQ116" s="970" t="s">
        <v>396</v>
      </c>
      <c r="DR116" s="968"/>
      <c r="DS116" s="968"/>
      <c r="DT116" s="968"/>
      <c r="DU116" s="969"/>
      <c r="DV116" s="971" t="s">
        <v>396</v>
      </c>
      <c r="DW116" s="972"/>
      <c r="DX116" s="972"/>
      <c r="DY116" s="972"/>
      <c r="DZ116" s="973"/>
    </row>
    <row r="117" spans="1:130" s="213" customFormat="1" ht="26.25" customHeight="1" x14ac:dyDescent="0.15">
      <c r="A117" s="921" t="s">
        <v>192</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457</v>
      </c>
      <c r="Z117" s="903"/>
      <c r="AA117" s="987">
        <v>85894</v>
      </c>
      <c r="AB117" s="988"/>
      <c r="AC117" s="988"/>
      <c r="AD117" s="988"/>
      <c r="AE117" s="989"/>
      <c r="AF117" s="990">
        <v>80638</v>
      </c>
      <c r="AG117" s="988"/>
      <c r="AH117" s="988"/>
      <c r="AI117" s="988"/>
      <c r="AJ117" s="989"/>
      <c r="AK117" s="990">
        <v>73196</v>
      </c>
      <c r="AL117" s="988"/>
      <c r="AM117" s="988"/>
      <c r="AN117" s="988"/>
      <c r="AO117" s="989"/>
      <c r="AP117" s="991"/>
      <c r="AQ117" s="992"/>
      <c r="AR117" s="992"/>
      <c r="AS117" s="992"/>
      <c r="AT117" s="993"/>
      <c r="AU117" s="917"/>
      <c r="AV117" s="918"/>
      <c r="AW117" s="918"/>
      <c r="AX117" s="918"/>
      <c r="AY117" s="918"/>
      <c r="AZ117" s="983" t="s">
        <v>458</v>
      </c>
      <c r="BA117" s="984"/>
      <c r="BB117" s="984"/>
      <c r="BC117" s="984"/>
      <c r="BD117" s="984"/>
      <c r="BE117" s="984"/>
      <c r="BF117" s="984"/>
      <c r="BG117" s="984"/>
      <c r="BH117" s="984"/>
      <c r="BI117" s="984"/>
      <c r="BJ117" s="984"/>
      <c r="BK117" s="984"/>
      <c r="BL117" s="984"/>
      <c r="BM117" s="984"/>
      <c r="BN117" s="984"/>
      <c r="BO117" s="984"/>
      <c r="BP117" s="985"/>
      <c r="BQ117" s="934" t="s">
        <v>396</v>
      </c>
      <c r="BR117" s="935"/>
      <c r="BS117" s="935"/>
      <c r="BT117" s="935"/>
      <c r="BU117" s="935"/>
      <c r="BV117" s="935" t="s">
        <v>396</v>
      </c>
      <c r="BW117" s="935"/>
      <c r="BX117" s="935"/>
      <c r="BY117" s="935"/>
      <c r="BZ117" s="935"/>
      <c r="CA117" s="935" t="s">
        <v>396</v>
      </c>
      <c r="CB117" s="935"/>
      <c r="CC117" s="935"/>
      <c r="CD117" s="935"/>
      <c r="CE117" s="935"/>
      <c r="CF117" s="929" t="s">
        <v>396</v>
      </c>
      <c r="CG117" s="930"/>
      <c r="CH117" s="930"/>
      <c r="CI117" s="930"/>
      <c r="CJ117" s="930"/>
      <c r="CK117" s="957"/>
      <c r="CL117" s="958"/>
      <c r="CM117" s="931" t="s">
        <v>459</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396</v>
      </c>
      <c r="DH117" s="968"/>
      <c r="DI117" s="968"/>
      <c r="DJ117" s="968"/>
      <c r="DK117" s="969"/>
      <c r="DL117" s="970" t="s">
        <v>396</v>
      </c>
      <c r="DM117" s="968"/>
      <c r="DN117" s="968"/>
      <c r="DO117" s="968"/>
      <c r="DP117" s="969"/>
      <c r="DQ117" s="970" t="s">
        <v>396</v>
      </c>
      <c r="DR117" s="968"/>
      <c r="DS117" s="968"/>
      <c r="DT117" s="968"/>
      <c r="DU117" s="969"/>
      <c r="DV117" s="971" t="s">
        <v>396</v>
      </c>
      <c r="DW117" s="972"/>
      <c r="DX117" s="972"/>
      <c r="DY117" s="972"/>
      <c r="DZ117" s="973"/>
    </row>
    <row r="118" spans="1:130" s="213" customFormat="1" ht="26.25" customHeight="1" x14ac:dyDescent="0.15">
      <c r="A118" s="921" t="s">
        <v>432</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429</v>
      </c>
      <c r="AB118" s="902"/>
      <c r="AC118" s="902"/>
      <c r="AD118" s="902"/>
      <c r="AE118" s="903"/>
      <c r="AF118" s="901" t="s">
        <v>430</v>
      </c>
      <c r="AG118" s="902"/>
      <c r="AH118" s="902"/>
      <c r="AI118" s="902"/>
      <c r="AJ118" s="903"/>
      <c r="AK118" s="901" t="s">
        <v>309</v>
      </c>
      <c r="AL118" s="902"/>
      <c r="AM118" s="902"/>
      <c r="AN118" s="902"/>
      <c r="AO118" s="903"/>
      <c r="AP118" s="979" t="s">
        <v>431</v>
      </c>
      <c r="AQ118" s="980"/>
      <c r="AR118" s="980"/>
      <c r="AS118" s="980"/>
      <c r="AT118" s="981"/>
      <c r="AU118" s="917"/>
      <c r="AV118" s="918"/>
      <c r="AW118" s="918"/>
      <c r="AX118" s="918"/>
      <c r="AY118" s="918"/>
      <c r="AZ118" s="982" t="s">
        <v>460</v>
      </c>
      <c r="BA118" s="974"/>
      <c r="BB118" s="974"/>
      <c r="BC118" s="974"/>
      <c r="BD118" s="974"/>
      <c r="BE118" s="974"/>
      <c r="BF118" s="974"/>
      <c r="BG118" s="974"/>
      <c r="BH118" s="974"/>
      <c r="BI118" s="974"/>
      <c r="BJ118" s="974"/>
      <c r="BK118" s="974"/>
      <c r="BL118" s="974"/>
      <c r="BM118" s="974"/>
      <c r="BN118" s="974"/>
      <c r="BO118" s="974"/>
      <c r="BP118" s="975"/>
      <c r="BQ118" s="1008" t="s">
        <v>396</v>
      </c>
      <c r="BR118" s="1009"/>
      <c r="BS118" s="1009"/>
      <c r="BT118" s="1009"/>
      <c r="BU118" s="1009"/>
      <c r="BV118" s="1009" t="s">
        <v>396</v>
      </c>
      <c r="BW118" s="1009"/>
      <c r="BX118" s="1009"/>
      <c r="BY118" s="1009"/>
      <c r="BZ118" s="1009"/>
      <c r="CA118" s="1009" t="s">
        <v>396</v>
      </c>
      <c r="CB118" s="1009"/>
      <c r="CC118" s="1009"/>
      <c r="CD118" s="1009"/>
      <c r="CE118" s="1009"/>
      <c r="CF118" s="929" t="s">
        <v>396</v>
      </c>
      <c r="CG118" s="930"/>
      <c r="CH118" s="930"/>
      <c r="CI118" s="930"/>
      <c r="CJ118" s="930"/>
      <c r="CK118" s="957"/>
      <c r="CL118" s="958"/>
      <c r="CM118" s="931" t="s">
        <v>461</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396</v>
      </c>
      <c r="DH118" s="968"/>
      <c r="DI118" s="968"/>
      <c r="DJ118" s="968"/>
      <c r="DK118" s="969"/>
      <c r="DL118" s="970" t="s">
        <v>396</v>
      </c>
      <c r="DM118" s="968"/>
      <c r="DN118" s="968"/>
      <c r="DO118" s="968"/>
      <c r="DP118" s="969"/>
      <c r="DQ118" s="970" t="s">
        <v>396</v>
      </c>
      <c r="DR118" s="968"/>
      <c r="DS118" s="968"/>
      <c r="DT118" s="968"/>
      <c r="DU118" s="969"/>
      <c r="DV118" s="971" t="s">
        <v>396</v>
      </c>
      <c r="DW118" s="972"/>
      <c r="DX118" s="972"/>
      <c r="DY118" s="972"/>
      <c r="DZ118" s="973"/>
    </row>
    <row r="119" spans="1:130" s="213" customFormat="1" ht="26.25" customHeight="1" x14ac:dyDescent="0.15">
      <c r="A119" s="1065" t="s">
        <v>435</v>
      </c>
      <c r="B119" s="956"/>
      <c r="C119" s="938" t="s">
        <v>436</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396</v>
      </c>
      <c r="AB119" s="909"/>
      <c r="AC119" s="909"/>
      <c r="AD119" s="909"/>
      <c r="AE119" s="910"/>
      <c r="AF119" s="911" t="s">
        <v>396</v>
      </c>
      <c r="AG119" s="909"/>
      <c r="AH119" s="909"/>
      <c r="AI119" s="909"/>
      <c r="AJ119" s="910"/>
      <c r="AK119" s="911" t="s">
        <v>396</v>
      </c>
      <c r="AL119" s="909"/>
      <c r="AM119" s="909"/>
      <c r="AN119" s="909"/>
      <c r="AO119" s="910"/>
      <c r="AP119" s="912" t="s">
        <v>396</v>
      </c>
      <c r="AQ119" s="913"/>
      <c r="AR119" s="913"/>
      <c r="AS119" s="913"/>
      <c r="AT119" s="914"/>
      <c r="AU119" s="919"/>
      <c r="AV119" s="920"/>
      <c r="AW119" s="920"/>
      <c r="AX119" s="920"/>
      <c r="AY119" s="920"/>
      <c r="AZ119" s="234" t="s">
        <v>192</v>
      </c>
      <c r="BA119" s="234"/>
      <c r="BB119" s="234"/>
      <c r="BC119" s="234"/>
      <c r="BD119" s="234"/>
      <c r="BE119" s="234"/>
      <c r="BF119" s="234"/>
      <c r="BG119" s="234"/>
      <c r="BH119" s="234"/>
      <c r="BI119" s="234"/>
      <c r="BJ119" s="234"/>
      <c r="BK119" s="234"/>
      <c r="BL119" s="234"/>
      <c r="BM119" s="234"/>
      <c r="BN119" s="234"/>
      <c r="BO119" s="986" t="s">
        <v>462</v>
      </c>
      <c r="BP119" s="1014"/>
      <c r="BQ119" s="1008">
        <v>1655189</v>
      </c>
      <c r="BR119" s="1009"/>
      <c r="BS119" s="1009"/>
      <c r="BT119" s="1009"/>
      <c r="BU119" s="1009"/>
      <c r="BV119" s="1009">
        <v>1449286</v>
      </c>
      <c r="BW119" s="1009"/>
      <c r="BX119" s="1009"/>
      <c r="BY119" s="1009"/>
      <c r="BZ119" s="1009"/>
      <c r="CA119" s="1009">
        <v>1313238</v>
      </c>
      <c r="CB119" s="1009"/>
      <c r="CC119" s="1009"/>
      <c r="CD119" s="1009"/>
      <c r="CE119" s="1009"/>
      <c r="CF119" s="1010"/>
      <c r="CG119" s="1011"/>
      <c r="CH119" s="1011"/>
      <c r="CI119" s="1011"/>
      <c r="CJ119" s="1012"/>
      <c r="CK119" s="959"/>
      <c r="CL119" s="960"/>
      <c r="CM119" s="982" t="s">
        <v>463</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t="s">
        <v>396</v>
      </c>
      <c r="DH119" s="995"/>
      <c r="DI119" s="995"/>
      <c r="DJ119" s="995"/>
      <c r="DK119" s="996"/>
      <c r="DL119" s="994" t="s">
        <v>396</v>
      </c>
      <c r="DM119" s="995"/>
      <c r="DN119" s="995"/>
      <c r="DO119" s="995"/>
      <c r="DP119" s="996"/>
      <c r="DQ119" s="994" t="s">
        <v>396</v>
      </c>
      <c r="DR119" s="995"/>
      <c r="DS119" s="995"/>
      <c r="DT119" s="995"/>
      <c r="DU119" s="996"/>
      <c r="DV119" s="997" t="s">
        <v>396</v>
      </c>
      <c r="DW119" s="998"/>
      <c r="DX119" s="998"/>
      <c r="DY119" s="998"/>
      <c r="DZ119" s="999"/>
    </row>
    <row r="120" spans="1:130" s="213" customFormat="1" ht="26.25" customHeight="1" x14ac:dyDescent="0.15">
      <c r="A120" s="1066"/>
      <c r="B120" s="958"/>
      <c r="C120" s="931" t="s">
        <v>440</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396</v>
      </c>
      <c r="AB120" s="968"/>
      <c r="AC120" s="968"/>
      <c r="AD120" s="968"/>
      <c r="AE120" s="969"/>
      <c r="AF120" s="970" t="s">
        <v>396</v>
      </c>
      <c r="AG120" s="968"/>
      <c r="AH120" s="968"/>
      <c r="AI120" s="968"/>
      <c r="AJ120" s="969"/>
      <c r="AK120" s="970" t="s">
        <v>396</v>
      </c>
      <c r="AL120" s="968"/>
      <c r="AM120" s="968"/>
      <c r="AN120" s="968"/>
      <c r="AO120" s="969"/>
      <c r="AP120" s="971" t="s">
        <v>396</v>
      </c>
      <c r="AQ120" s="972"/>
      <c r="AR120" s="972"/>
      <c r="AS120" s="972"/>
      <c r="AT120" s="973"/>
      <c r="AU120" s="1000" t="s">
        <v>464</v>
      </c>
      <c r="AV120" s="1001"/>
      <c r="AW120" s="1001"/>
      <c r="AX120" s="1001"/>
      <c r="AY120" s="1002"/>
      <c r="AZ120" s="938" t="s">
        <v>465</v>
      </c>
      <c r="BA120" s="906"/>
      <c r="BB120" s="906"/>
      <c r="BC120" s="906"/>
      <c r="BD120" s="906"/>
      <c r="BE120" s="906"/>
      <c r="BF120" s="906"/>
      <c r="BG120" s="906"/>
      <c r="BH120" s="906"/>
      <c r="BI120" s="906"/>
      <c r="BJ120" s="906"/>
      <c r="BK120" s="906"/>
      <c r="BL120" s="906"/>
      <c r="BM120" s="906"/>
      <c r="BN120" s="906"/>
      <c r="BO120" s="906"/>
      <c r="BP120" s="907"/>
      <c r="BQ120" s="939">
        <v>7496995</v>
      </c>
      <c r="BR120" s="940"/>
      <c r="BS120" s="940"/>
      <c r="BT120" s="940"/>
      <c r="BU120" s="940"/>
      <c r="BV120" s="940">
        <v>7522970</v>
      </c>
      <c r="BW120" s="940"/>
      <c r="BX120" s="940"/>
      <c r="BY120" s="940"/>
      <c r="BZ120" s="940"/>
      <c r="CA120" s="940">
        <v>7783407</v>
      </c>
      <c r="CB120" s="940"/>
      <c r="CC120" s="940"/>
      <c r="CD120" s="940"/>
      <c r="CE120" s="940"/>
      <c r="CF120" s="953">
        <v>446</v>
      </c>
      <c r="CG120" s="954"/>
      <c r="CH120" s="954"/>
      <c r="CI120" s="954"/>
      <c r="CJ120" s="954"/>
      <c r="CK120" s="1015" t="s">
        <v>466</v>
      </c>
      <c r="CL120" s="1016"/>
      <c r="CM120" s="1016"/>
      <c r="CN120" s="1016"/>
      <c r="CO120" s="1017"/>
      <c r="CP120" s="1023" t="s">
        <v>410</v>
      </c>
      <c r="CQ120" s="1024"/>
      <c r="CR120" s="1024"/>
      <c r="CS120" s="1024"/>
      <c r="CT120" s="1024"/>
      <c r="CU120" s="1024"/>
      <c r="CV120" s="1024"/>
      <c r="CW120" s="1024"/>
      <c r="CX120" s="1024"/>
      <c r="CY120" s="1024"/>
      <c r="CZ120" s="1024"/>
      <c r="DA120" s="1024"/>
      <c r="DB120" s="1024"/>
      <c r="DC120" s="1024"/>
      <c r="DD120" s="1024"/>
      <c r="DE120" s="1024"/>
      <c r="DF120" s="1025"/>
      <c r="DG120" s="939">
        <v>5069</v>
      </c>
      <c r="DH120" s="940"/>
      <c r="DI120" s="940"/>
      <c r="DJ120" s="940"/>
      <c r="DK120" s="940"/>
      <c r="DL120" s="940">
        <v>1796</v>
      </c>
      <c r="DM120" s="940"/>
      <c r="DN120" s="940"/>
      <c r="DO120" s="940"/>
      <c r="DP120" s="940"/>
      <c r="DQ120" s="940">
        <v>1950</v>
      </c>
      <c r="DR120" s="940"/>
      <c r="DS120" s="940"/>
      <c r="DT120" s="940"/>
      <c r="DU120" s="940"/>
      <c r="DV120" s="941">
        <v>0.1</v>
      </c>
      <c r="DW120" s="941"/>
      <c r="DX120" s="941"/>
      <c r="DY120" s="941"/>
      <c r="DZ120" s="942"/>
    </row>
    <row r="121" spans="1:130" s="213" customFormat="1" ht="26.25" customHeight="1" x14ac:dyDescent="0.15">
      <c r="A121" s="1066"/>
      <c r="B121" s="958"/>
      <c r="C121" s="983" t="s">
        <v>467</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396</v>
      </c>
      <c r="AB121" s="968"/>
      <c r="AC121" s="968"/>
      <c r="AD121" s="968"/>
      <c r="AE121" s="969"/>
      <c r="AF121" s="970" t="s">
        <v>396</v>
      </c>
      <c r="AG121" s="968"/>
      <c r="AH121" s="968"/>
      <c r="AI121" s="968"/>
      <c r="AJ121" s="969"/>
      <c r="AK121" s="970" t="s">
        <v>396</v>
      </c>
      <c r="AL121" s="968"/>
      <c r="AM121" s="968"/>
      <c r="AN121" s="968"/>
      <c r="AO121" s="969"/>
      <c r="AP121" s="971" t="s">
        <v>396</v>
      </c>
      <c r="AQ121" s="972"/>
      <c r="AR121" s="972"/>
      <c r="AS121" s="972"/>
      <c r="AT121" s="973"/>
      <c r="AU121" s="1003"/>
      <c r="AV121" s="1004"/>
      <c r="AW121" s="1004"/>
      <c r="AX121" s="1004"/>
      <c r="AY121" s="1005"/>
      <c r="AZ121" s="931" t="s">
        <v>468</v>
      </c>
      <c r="BA121" s="932"/>
      <c r="BB121" s="932"/>
      <c r="BC121" s="932"/>
      <c r="BD121" s="932"/>
      <c r="BE121" s="932"/>
      <c r="BF121" s="932"/>
      <c r="BG121" s="932"/>
      <c r="BH121" s="932"/>
      <c r="BI121" s="932"/>
      <c r="BJ121" s="932"/>
      <c r="BK121" s="932"/>
      <c r="BL121" s="932"/>
      <c r="BM121" s="932"/>
      <c r="BN121" s="932"/>
      <c r="BO121" s="932"/>
      <c r="BP121" s="933"/>
      <c r="BQ121" s="934" t="s">
        <v>396</v>
      </c>
      <c r="BR121" s="935"/>
      <c r="BS121" s="935"/>
      <c r="BT121" s="935"/>
      <c r="BU121" s="935"/>
      <c r="BV121" s="935" t="s">
        <v>396</v>
      </c>
      <c r="BW121" s="935"/>
      <c r="BX121" s="935"/>
      <c r="BY121" s="935"/>
      <c r="BZ121" s="935"/>
      <c r="CA121" s="935" t="s">
        <v>396</v>
      </c>
      <c r="CB121" s="935"/>
      <c r="CC121" s="935"/>
      <c r="CD121" s="935"/>
      <c r="CE121" s="935"/>
      <c r="CF121" s="929" t="s">
        <v>396</v>
      </c>
      <c r="CG121" s="930"/>
      <c r="CH121" s="930"/>
      <c r="CI121" s="930"/>
      <c r="CJ121" s="930"/>
      <c r="CK121" s="1018"/>
      <c r="CL121" s="1019"/>
      <c r="CM121" s="1019"/>
      <c r="CN121" s="1019"/>
      <c r="CO121" s="1020"/>
      <c r="CP121" s="1028" t="s">
        <v>469</v>
      </c>
      <c r="CQ121" s="1029"/>
      <c r="CR121" s="1029"/>
      <c r="CS121" s="1029"/>
      <c r="CT121" s="1029"/>
      <c r="CU121" s="1029"/>
      <c r="CV121" s="1029"/>
      <c r="CW121" s="1029"/>
      <c r="CX121" s="1029"/>
      <c r="CY121" s="1029"/>
      <c r="CZ121" s="1029"/>
      <c r="DA121" s="1029"/>
      <c r="DB121" s="1029"/>
      <c r="DC121" s="1029"/>
      <c r="DD121" s="1029"/>
      <c r="DE121" s="1029"/>
      <c r="DF121" s="1030"/>
      <c r="DG121" s="934" t="s">
        <v>396</v>
      </c>
      <c r="DH121" s="935"/>
      <c r="DI121" s="935"/>
      <c r="DJ121" s="935"/>
      <c r="DK121" s="935"/>
      <c r="DL121" s="935" t="s">
        <v>396</v>
      </c>
      <c r="DM121" s="935"/>
      <c r="DN121" s="935"/>
      <c r="DO121" s="935"/>
      <c r="DP121" s="935"/>
      <c r="DQ121" s="935" t="s">
        <v>396</v>
      </c>
      <c r="DR121" s="935"/>
      <c r="DS121" s="935"/>
      <c r="DT121" s="935"/>
      <c r="DU121" s="935"/>
      <c r="DV121" s="936" t="s">
        <v>396</v>
      </c>
      <c r="DW121" s="936"/>
      <c r="DX121" s="936"/>
      <c r="DY121" s="936"/>
      <c r="DZ121" s="937"/>
    </row>
    <row r="122" spans="1:130" s="213" customFormat="1" ht="26.25" customHeight="1" x14ac:dyDescent="0.15">
      <c r="A122" s="1066"/>
      <c r="B122" s="958"/>
      <c r="C122" s="931" t="s">
        <v>450</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396</v>
      </c>
      <c r="AB122" s="968"/>
      <c r="AC122" s="968"/>
      <c r="AD122" s="968"/>
      <c r="AE122" s="969"/>
      <c r="AF122" s="970" t="s">
        <v>396</v>
      </c>
      <c r="AG122" s="968"/>
      <c r="AH122" s="968"/>
      <c r="AI122" s="968"/>
      <c r="AJ122" s="969"/>
      <c r="AK122" s="970" t="s">
        <v>396</v>
      </c>
      <c r="AL122" s="968"/>
      <c r="AM122" s="968"/>
      <c r="AN122" s="968"/>
      <c r="AO122" s="969"/>
      <c r="AP122" s="971" t="s">
        <v>396</v>
      </c>
      <c r="AQ122" s="972"/>
      <c r="AR122" s="972"/>
      <c r="AS122" s="972"/>
      <c r="AT122" s="973"/>
      <c r="AU122" s="1003"/>
      <c r="AV122" s="1004"/>
      <c r="AW122" s="1004"/>
      <c r="AX122" s="1004"/>
      <c r="AY122" s="1005"/>
      <c r="AZ122" s="982" t="s">
        <v>470</v>
      </c>
      <c r="BA122" s="974"/>
      <c r="BB122" s="974"/>
      <c r="BC122" s="974"/>
      <c r="BD122" s="974"/>
      <c r="BE122" s="974"/>
      <c r="BF122" s="974"/>
      <c r="BG122" s="974"/>
      <c r="BH122" s="974"/>
      <c r="BI122" s="974"/>
      <c r="BJ122" s="974"/>
      <c r="BK122" s="974"/>
      <c r="BL122" s="974"/>
      <c r="BM122" s="974"/>
      <c r="BN122" s="974"/>
      <c r="BO122" s="974"/>
      <c r="BP122" s="975"/>
      <c r="BQ122" s="1008">
        <v>1788861</v>
      </c>
      <c r="BR122" s="1009"/>
      <c r="BS122" s="1009"/>
      <c r="BT122" s="1009"/>
      <c r="BU122" s="1009"/>
      <c r="BV122" s="1009">
        <v>1710231</v>
      </c>
      <c r="BW122" s="1009"/>
      <c r="BX122" s="1009"/>
      <c r="BY122" s="1009"/>
      <c r="BZ122" s="1009"/>
      <c r="CA122" s="1009">
        <v>1707945</v>
      </c>
      <c r="CB122" s="1009"/>
      <c r="CC122" s="1009"/>
      <c r="CD122" s="1009"/>
      <c r="CE122" s="1009"/>
      <c r="CF122" s="1026">
        <v>97.9</v>
      </c>
      <c r="CG122" s="1027"/>
      <c r="CH122" s="1027"/>
      <c r="CI122" s="1027"/>
      <c r="CJ122" s="1027"/>
      <c r="CK122" s="1018"/>
      <c r="CL122" s="1019"/>
      <c r="CM122" s="1019"/>
      <c r="CN122" s="1019"/>
      <c r="CO122" s="1020"/>
      <c r="CP122" s="1028" t="s">
        <v>409</v>
      </c>
      <c r="CQ122" s="1029"/>
      <c r="CR122" s="1029"/>
      <c r="CS122" s="1029"/>
      <c r="CT122" s="1029"/>
      <c r="CU122" s="1029"/>
      <c r="CV122" s="1029"/>
      <c r="CW122" s="1029"/>
      <c r="CX122" s="1029"/>
      <c r="CY122" s="1029"/>
      <c r="CZ122" s="1029"/>
      <c r="DA122" s="1029"/>
      <c r="DB122" s="1029"/>
      <c r="DC122" s="1029"/>
      <c r="DD122" s="1029"/>
      <c r="DE122" s="1029"/>
      <c r="DF122" s="1030"/>
      <c r="DG122" s="934" t="s">
        <v>396</v>
      </c>
      <c r="DH122" s="935"/>
      <c r="DI122" s="935"/>
      <c r="DJ122" s="935"/>
      <c r="DK122" s="935"/>
      <c r="DL122" s="935" t="s">
        <v>396</v>
      </c>
      <c r="DM122" s="935"/>
      <c r="DN122" s="935"/>
      <c r="DO122" s="935"/>
      <c r="DP122" s="935"/>
      <c r="DQ122" s="935" t="s">
        <v>471</v>
      </c>
      <c r="DR122" s="935"/>
      <c r="DS122" s="935"/>
      <c r="DT122" s="935"/>
      <c r="DU122" s="935"/>
      <c r="DV122" s="936" t="s">
        <v>396</v>
      </c>
      <c r="DW122" s="936"/>
      <c r="DX122" s="936"/>
      <c r="DY122" s="936"/>
      <c r="DZ122" s="937"/>
    </row>
    <row r="123" spans="1:130" s="213" customFormat="1" ht="26.25" customHeight="1" x14ac:dyDescent="0.15">
      <c r="A123" s="1066"/>
      <c r="B123" s="958"/>
      <c r="C123" s="931" t="s">
        <v>456</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396</v>
      </c>
      <c r="AB123" s="968"/>
      <c r="AC123" s="968"/>
      <c r="AD123" s="968"/>
      <c r="AE123" s="969"/>
      <c r="AF123" s="970" t="s">
        <v>396</v>
      </c>
      <c r="AG123" s="968"/>
      <c r="AH123" s="968"/>
      <c r="AI123" s="968"/>
      <c r="AJ123" s="969"/>
      <c r="AK123" s="970" t="s">
        <v>396</v>
      </c>
      <c r="AL123" s="968"/>
      <c r="AM123" s="968"/>
      <c r="AN123" s="968"/>
      <c r="AO123" s="969"/>
      <c r="AP123" s="971" t="s">
        <v>396</v>
      </c>
      <c r="AQ123" s="972"/>
      <c r="AR123" s="972"/>
      <c r="AS123" s="972"/>
      <c r="AT123" s="973"/>
      <c r="AU123" s="1006"/>
      <c r="AV123" s="1007"/>
      <c r="AW123" s="1007"/>
      <c r="AX123" s="1007"/>
      <c r="AY123" s="1007"/>
      <c r="AZ123" s="234" t="s">
        <v>192</v>
      </c>
      <c r="BA123" s="234"/>
      <c r="BB123" s="234"/>
      <c r="BC123" s="234"/>
      <c r="BD123" s="234"/>
      <c r="BE123" s="234"/>
      <c r="BF123" s="234"/>
      <c r="BG123" s="234"/>
      <c r="BH123" s="234"/>
      <c r="BI123" s="234"/>
      <c r="BJ123" s="234"/>
      <c r="BK123" s="234"/>
      <c r="BL123" s="234"/>
      <c r="BM123" s="234"/>
      <c r="BN123" s="234"/>
      <c r="BO123" s="986" t="s">
        <v>472</v>
      </c>
      <c r="BP123" s="1014"/>
      <c r="BQ123" s="1072">
        <v>9285856</v>
      </c>
      <c r="BR123" s="1073"/>
      <c r="BS123" s="1073"/>
      <c r="BT123" s="1073"/>
      <c r="BU123" s="1073"/>
      <c r="BV123" s="1073">
        <v>9233201</v>
      </c>
      <c r="BW123" s="1073"/>
      <c r="BX123" s="1073"/>
      <c r="BY123" s="1073"/>
      <c r="BZ123" s="1073"/>
      <c r="CA123" s="1073">
        <v>9491352</v>
      </c>
      <c r="CB123" s="1073"/>
      <c r="CC123" s="1073"/>
      <c r="CD123" s="1073"/>
      <c r="CE123" s="1073"/>
      <c r="CF123" s="1010"/>
      <c r="CG123" s="1011"/>
      <c r="CH123" s="1011"/>
      <c r="CI123" s="1011"/>
      <c r="CJ123" s="1012"/>
      <c r="CK123" s="1018"/>
      <c r="CL123" s="1019"/>
      <c r="CM123" s="1019"/>
      <c r="CN123" s="1019"/>
      <c r="CO123" s="1020"/>
      <c r="CP123" s="1028" t="s">
        <v>473</v>
      </c>
      <c r="CQ123" s="1029"/>
      <c r="CR123" s="1029"/>
      <c r="CS123" s="1029"/>
      <c r="CT123" s="1029"/>
      <c r="CU123" s="1029"/>
      <c r="CV123" s="1029"/>
      <c r="CW123" s="1029"/>
      <c r="CX123" s="1029"/>
      <c r="CY123" s="1029"/>
      <c r="CZ123" s="1029"/>
      <c r="DA123" s="1029"/>
      <c r="DB123" s="1029"/>
      <c r="DC123" s="1029"/>
      <c r="DD123" s="1029"/>
      <c r="DE123" s="1029"/>
      <c r="DF123" s="1030"/>
      <c r="DG123" s="967" t="s">
        <v>471</v>
      </c>
      <c r="DH123" s="968"/>
      <c r="DI123" s="968"/>
      <c r="DJ123" s="968"/>
      <c r="DK123" s="969"/>
      <c r="DL123" s="970" t="s">
        <v>396</v>
      </c>
      <c r="DM123" s="968"/>
      <c r="DN123" s="968"/>
      <c r="DO123" s="968"/>
      <c r="DP123" s="969"/>
      <c r="DQ123" s="970" t="s">
        <v>396</v>
      </c>
      <c r="DR123" s="968"/>
      <c r="DS123" s="968"/>
      <c r="DT123" s="968"/>
      <c r="DU123" s="969"/>
      <c r="DV123" s="971" t="s">
        <v>396</v>
      </c>
      <c r="DW123" s="972"/>
      <c r="DX123" s="972"/>
      <c r="DY123" s="972"/>
      <c r="DZ123" s="973"/>
    </row>
    <row r="124" spans="1:130" s="213" customFormat="1" ht="26.25" customHeight="1" thickBot="1" x14ac:dyDescent="0.2">
      <c r="A124" s="1066"/>
      <c r="B124" s="958"/>
      <c r="C124" s="931" t="s">
        <v>459</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471</v>
      </c>
      <c r="AB124" s="968"/>
      <c r="AC124" s="968"/>
      <c r="AD124" s="968"/>
      <c r="AE124" s="969"/>
      <c r="AF124" s="970" t="s">
        <v>396</v>
      </c>
      <c r="AG124" s="968"/>
      <c r="AH124" s="968"/>
      <c r="AI124" s="968"/>
      <c r="AJ124" s="969"/>
      <c r="AK124" s="970" t="s">
        <v>396</v>
      </c>
      <c r="AL124" s="968"/>
      <c r="AM124" s="968"/>
      <c r="AN124" s="968"/>
      <c r="AO124" s="969"/>
      <c r="AP124" s="971" t="s">
        <v>396</v>
      </c>
      <c r="AQ124" s="972"/>
      <c r="AR124" s="972"/>
      <c r="AS124" s="972"/>
      <c r="AT124" s="973"/>
      <c r="AU124" s="1068" t="s">
        <v>474</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t="s">
        <v>396</v>
      </c>
      <c r="BR124" s="1036"/>
      <c r="BS124" s="1036"/>
      <c r="BT124" s="1036"/>
      <c r="BU124" s="1036"/>
      <c r="BV124" s="1036" t="s">
        <v>396</v>
      </c>
      <c r="BW124" s="1036"/>
      <c r="BX124" s="1036"/>
      <c r="BY124" s="1036"/>
      <c r="BZ124" s="1036"/>
      <c r="CA124" s="1036" t="s">
        <v>396</v>
      </c>
      <c r="CB124" s="1036"/>
      <c r="CC124" s="1036"/>
      <c r="CD124" s="1036"/>
      <c r="CE124" s="1036"/>
      <c r="CF124" s="1037"/>
      <c r="CG124" s="1038"/>
      <c r="CH124" s="1038"/>
      <c r="CI124" s="1038"/>
      <c r="CJ124" s="1039"/>
      <c r="CK124" s="1021"/>
      <c r="CL124" s="1021"/>
      <c r="CM124" s="1021"/>
      <c r="CN124" s="1021"/>
      <c r="CO124" s="1022"/>
      <c r="CP124" s="1028" t="s">
        <v>475</v>
      </c>
      <c r="CQ124" s="1029"/>
      <c r="CR124" s="1029"/>
      <c r="CS124" s="1029"/>
      <c r="CT124" s="1029"/>
      <c r="CU124" s="1029"/>
      <c r="CV124" s="1029"/>
      <c r="CW124" s="1029"/>
      <c r="CX124" s="1029"/>
      <c r="CY124" s="1029"/>
      <c r="CZ124" s="1029"/>
      <c r="DA124" s="1029"/>
      <c r="DB124" s="1029"/>
      <c r="DC124" s="1029"/>
      <c r="DD124" s="1029"/>
      <c r="DE124" s="1029"/>
      <c r="DF124" s="1030"/>
      <c r="DG124" s="1013" t="s">
        <v>471</v>
      </c>
      <c r="DH124" s="995"/>
      <c r="DI124" s="995"/>
      <c r="DJ124" s="995"/>
      <c r="DK124" s="996"/>
      <c r="DL124" s="994" t="s">
        <v>396</v>
      </c>
      <c r="DM124" s="995"/>
      <c r="DN124" s="995"/>
      <c r="DO124" s="995"/>
      <c r="DP124" s="996"/>
      <c r="DQ124" s="994" t="s">
        <v>396</v>
      </c>
      <c r="DR124" s="995"/>
      <c r="DS124" s="995"/>
      <c r="DT124" s="995"/>
      <c r="DU124" s="996"/>
      <c r="DV124" s="997" t="s">
        <v>471</v>
      </c>
      <c r="DW124" s="998"/>
      <c r="DX124" s="998"/>
      <c r="DY124" s="998"/>
      <c r="DZ124" s="999"/>
    </row>
    <row r="125" spans="1:130" s="213" customFormat="1" ht="26.25" customHeight="1" x14ac:dyDescent="0.15">
      <c r="A125" s="1066"/>
      <c r="B125" s="958"/>
      <c r="C125" s="931" t="s">
        <v>461</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471</v>
      </c>
      <c r="AB125" s="968"/>
      <c r="AC125" s="968"/>
      <c r="AD125" s="968"/>
      <c r="AE125" s="969"/>
      <c r="AF125" s="970" t="s">
        <v>471</v>
      </c>
      <c r="AG125" s="968"/>
      <c r="AH125" s="968"/>
      <c r="AI125" s="968"/>
      <c r="AJ125" s="969"/>
      <c r="AK125" s="970" t="s">
        <v>396</v>
      </c>
      <c r="AL125" s="968"/>
      <c r="AM125" s="968"/>
      <c r="AN125" s="968"/>
      <c r="AO125" s="969"/>
      <c r="AP125" s="971" t="s">
        <v>471</v>
      </c>
      <c r="AQ125" s="972"/>
      <c r="AR125" s="972"/>
      <c r="AS125" s="972"/>
      <c r="AT125" s="973"/>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5"/>
      <c r="BR125" s="215"/>
      <c r="BS125" s="215"/>
      <c r="BT125" s="215"/>
      <c r="BU125" s="215"/>
      <c r="BV125" s="215"/>
      <c r="BW125" s="215"/>
      <c r="BX125" s="215"/>
      <c r="BY125" s="215"/>
      <c r="BZ125" s="215"/>
      <c r="CA125" s="215"/>
      <c r="CB125" s="215"/>
      <c r="CC125" s="215"/>
      <c r="CD125" s="215"/>
      <c r="CE125" s="215"/>
      <c r="CF125" s="215"/>
      <c r="CG125" s="215"/>
      <c r="CH125" s="215"/>
      <c r="CI125" s="215"/>
      <c r="CJ125" s="237"/>
      <c r="CK125" s="1031" t="s">
        <v>476</v>
      </c>
      <c r="CL125" s="1016"/>
      <c r="CM125" s="1016"/>
      <c r="CN125" s="1016"/>
      <c r="CO125" s="1017"/>
      <c r="CP125" s="938" t="s">
        <v>477</v>
      </c>
      <c r="CQ125" s="906"/>
      <c r="CR125" s="906"/>
      <c r="CS125" s="906"/>
      <c r="CT125" s="906"/>
      <c r="CU125" s="906"/>
      <c r="CV125" s="906"/>
      <c r="CW125" s="906"/>
      <c r="CX125" s="906"/>
      <c r="CY125" s="906"/>
      <c r="CZ125" s="906"/>
      <c r="DA125" s="906"/>
      <c r="DB125" s="906"/>
      <c r="DC125" s="906"/>
      <c r="DD125" s="906"/>
      <c r="DE125" s="906"/>
      <c r="DF125" s="907"/>
      <c r="DG125" s="939" t="s">
        <v>396</v>
      </c>
      <c r="DH125" s="940"/>
      <c r="DI125" s="940"/>
      <c r="DJ125" s="940"/>
      <c r="DK125" s="940"/>
      <c r="DL125" s="940" t="s">
        <v>396</v>
      </c>
      <c r="DM125" s="940"/>
      <c r="DN125" s="940"/>
      <c r="DO125" s="940"/>
      <c r="DP125" s="940"/>
      <c r="DQ125" s="940" t="s">
        <v>396</v>
      </c>
      <c r="DR125" s="940"/>
      <c r="DS125" s="940"/>
      <c r="DT125" s="940"/>
      <c r="DU125" s="940"/>
      <c r="DV125" s="941" t="s">
        <v>396</v>
      </c>
      <c r="DW125" s="941"/>
      <c r="DX125" s="941"/>
      <c r="DY125" s="941"/>
      <c r="DZ125" s="942"/>
    </row>
    <row r="126" spans="1:130" s="213" customFormat="1" ht="26.25" customHeight="1" thickBot="1" x14ac:dyDescent="0.2">
      <c r="A126" s="1066"/>
      <c r="B126" s="958"/>
      <c r="C126" s="931" t="s">
        <v>463</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t="s">
        <v>471</v>
      </c>
      <c r="AB126" s="968"/>
      <c r="AC126" s="968"/>
      <c r="AD126" s="968"/>
      <c r="AE126" s="969"/>
      <c r="AF126" s="970" t="s">
        <v>396</v>
      </c>
      <c r="AG126" s="968"/>
      <c r="AH126" s="968"/>
      <c r="AI126" s="968"/>
      <c r="AJ126" s="969"/>
      <c r="AK126" s="970" t="s">
        <v>396</v>
      </c>
      <c r="AL126" s="968"/>
      <c r="AM126" s="968"/>
      <c r="AN126" s="968"/>
      <c r="AO126" s="969"/>
      <c r="AP126" s="971" t="s">
        <v>396</v>
      </c>
      <c r="AQ126" s="972"/>
      <c r="AR126" s="972"/>
      <c r="AS126" s="972"/>
      <c r="AT126" s="973"/>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5"/>
      <c r="BQ126" s="215"/>
      <c r="BR126" s="215"/>
      <c r="BS126" s="215"/>
      <c r="BT126" s="215"/>
      <c r="BU126" s="215"/>
      <c r="BV126" s="215"/>
      <c r="BW126" s="215"/>
      <c r="BX126" s="215"/>
      <c r="BY126" s="215"/>
      <c r="BZ126" s="215"/>
      <c r="CA126" s="215"/>
      <c r="CB126" s="215"/>
      <c r="CC126" s="215"/>
      <c r="CD126" s="238"/>
      <c r="CE126" s="238"/>
      <c r="CF126" s="238"/>
      <c r="CG126" s="215"/>
      <c r="CH126" s="215"/>
      <c r="CI126" s="215"/>
      <c r="CJ126" s="237"/>
      <c r="CK126" s="1032"/>
      <c r="CL126" s="1019"/>
      <c r="CM126" s="1019"/>
      <c r="CN126" s="1019"/>
      <c r="CO126" s="1020"/>
      <c r="CP126" s="931" t="s">
        <v>478</v>
      </c>
      <c r="CQ126" s="932"/>
      <c r="CR126" s="932"/>
      <c r="CS126" s="932"/>
      <c r="CT126" s="932"/>
      <c r="CU126" s="932"/>
      <c r="CV126" s="932"/>
      <c r="CW126" s="932"/>
      <c r="CX126" s="932"/>
      <c r="CY126" s="932"/>
      <c r="CZ126" s="932"/>
      <c r="DA126" s="932"/>
      <c r="DB126" s="932"/>
      <c r="DC126" s="932"/>
      <c r="DD126" s="932"/>
      <c r="DE126" s="932"/>
      <c r="DF126" s="933"/>
      <c r="DG126" s="934" t="s">
        <v>396</v>
      </c>
      <c r="DH126" s="935"/>
      <c r="DI126" s="935"/>
      <c r="DJ126" s="935"/>
      <c r="DK126" s="935"/>
      <c r="DL126" s="935" t="s">
        <v>471</v>
      </c>
      <c r="DM126" s="935"/>
      <c r="DN126" s="935"/>
      <c r="DO126" s="935"/>
      <c r="DP126" s="935"/>
      <c r="DQ126" s="935" t="s">
        <v>396</v>
      </c>
      <c r="DR126" s="935"/>
      <c r="DS126" s="935"/>
      <c r="DT126" s="935"/>
      <c r="DU126" s="935"/>
      <c r="DV126" s="936" t="s">
        <v>471</v>
      </c>
      <c r="DW126" s="936"/>
      <c r="DX126" s="936"/>
      <c r="DY126" s="936"/>
      <c r="DZ126" s="937"/>
    </row>
    <row r="127" spans="1:130" s="213" customFormat="1" ht="26.25" customHeight="1" x14ac:dyDescent="0.15">
      <c r="A127" s="1067"/>
      <c r="B127" s="960"/>
      <c r="C127" s="982" t="s">
        <v>479</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396</v>
      </c>
      <c r="AB127" s="968"/>
      <c r="AC127" s="968"/>
      <c r="AD127" s="968"/>
      <c r="AE127" s="969"/>
      <c r="AF127" s="970" t="s">
        <v>396</v>
      </c>
      <c r="AG127" s="968"/>
      <c r="AH127" s="968"/>
      <c r="AI127" s="968"/>
      <c r="AJ127" s="969"/>
      <c r="AK127" s="970" t="s">
        <v>396</v>
      </c>
      <c r="AL127" s="968"/>
      <c r="AM127" s="968"/>
      <c r="AN127" s="968"/>
      <c r="AO127" s="969"/>
      <c r="AP127" s="971" t="s">
        <v>471</v>
      </c>
      <c r="AQ127" s="972"/>
      <c r="AR127" s="972"/>
      <c r="AS127" s="972"/>
      <c r="AT127" s="973"/>
      <c r="AU127" s="215"/>
      <c r="AV127" s="215"/>
      <c r="AW127" s="215"/>
      <c r="AX127" s="1040" t="s">
        <v>480</v>
      </c>
      <c r="AY127" s="1041"/>
      <c r="AZ127" s="1041"/>
      <c r="BA127" s="1041"/>
      <c r="BB127" s="1041"/>
      <c r="BC127" s="1041"/>
      <c r="BD127" s="1041"/>
      <c r="BE127" s="1042"/>
      <c r="BF127" s="1043" t="s">
        <v>481</v>
      </c>
      <c r="BG127" s="1041"/>
      <c r="BH127" s="1041"/>
      <c r="BI127" s="1041"/>
      <c r="BJ127" s="1041"/>
      <c r="BK127" s="1041"/>
      <c r="BL127" s="1042"/>
      <c r="BM127" s="1043" t="s">
        <v>482</v>
      </c>
      <c r="BN127" s="1041"/>
      <c r="BO127" s="1041"/>
      <c r="BP127" s="1041"/>
      <c r="BQ127" s="1041"/>
      <c r="BR127" s="1041"/>
      <c r="BS127" s="1042"/>
      <c r="BT127" s="1043" t="s">
        <v>483</v>
      </c>
      <c r="BU127" s="1041"/>
      <c r="BV127" s="1041"/>
      <c r="BW127" s="1041"/>
      <c r="BX127" s="1041"/>
      <c r="BY127" s="1041"/>
      <c r="BZ127" s="1064"/>
      <c r="CA127" s="215"/>
      <c r="CB127" s="215"/>
      <c r="CC127" s="215"/>
      <c r="CD127" s="238"/>
      <c r="CE127" s="238"/>
      <c r="CF127" s="238"/>
      <c r="CG127" s="215"/>
      <c r="CH127" s="215"/>
      <c r="CI127" s="215"/>
      <c r="CJ127" s="237"/>
      <c r="CK127" s="1032"/>
      <c r="CL127" s="1019"/>
      <c r="CM127" s="1019"/>
      <c r="CN127" s="1019"/>
      <c r="CO127" s="1020"/>
      <c r="CP127" s="931" t="s">
        <v>484</v>
      </c>
      <c r="CQ127" s="932"/>
      <c r="CR127" s="932"/>
      <c r="CS127" s="932"/>
      <c r="CT127" s="932"/>
      <c r="CU127" s="932"/>
      <c r="CV127" s="932"/>
      <c r="CW127" s="932"/>
      <c r="CX127" s="932"/>
      <c r="CY127" s="932"/>
      <c r="CZ127" s="932"/>
      <c r="DA127" s="932"/>
      <c r="DB127" s="932"/>
      <c r="DC127" s="932"/>
      <c r="DD127" s="932"/>
      <c r="DE127" s="932"/>
      <c r="DF127" s="933"/>
      <c r="DG127" s="934" t="s">
        <v>396</v>
      </c>
      <c r="DH127" s="935"/>
      <c r="DI127" s="935"/>
      <c r="DJ127" s="935"/>
      <c r="DK127" s="935"/>
      <c r="DL127" s="935" t="s">
        <v>471</v>
      </c>
      <c r="DM127" s="935"/>
      <c r="DN127" s="935"/>
      <c r="DO127" s="935"/>
      <c r="DP127" s="935"/>
      <c r="DQ127" s="935" t="s">
        <v>471</v>
      </c>
      <c r="DR127" s="935"/>
      <c r="DS127" s="935"/>
      <c r="DT127" s="935"/>
      <c r="DU127" s="935"/>
      <c r="DV127" s="936" t="s">
        <v>471</v>
      </c>
      <c r="DW127" s="936"/>
      <c r="DX127" s="936"/>
      <c r="DY127" s="936"/>
      <c r="DZ127" s="937"/>
    </row>
    <row r="128" spans="1:130" s="213" customFormat="1" ht="26.25" customHeight="1" thickBot="1" x14ac:dyDescent="0.2">
      <c r="A128" s="1050" t="s">
        <v>485</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486</v>
      </c>
      <c r="X128" s="1052"/>
      <c r="Y128" s="1052"/>
      <c r="Z128" s="1053"/>
      <c r="AA128" s="1054" t="s">
        <v>471</v>
      </c>
      <c r="AB128" s="1055"/>
      <c r="AC128" s="1055"/>
      <c r="AD128" s="1055"/>
      <c r="AE128" s="1056"/>
      <c r="AF128" s="1057" t="s">
        <v>471</v>
      </c>
      <c r="AG128" s="1055"/>
      <c r="AH128" s="1055"/>
      <c r="AI128" s="1055"/>
      <c r="AJ128" s="1056"/>
      <c r="AK128" s="1057" t="s">
        <v>396</v>
      </c>
      <c r="AL128" s="1055"/>
      <c r="AM128" s="1055"/>
      <c r="AN128" s="1055"/>
      <c r="AO128" s="1056"/>
      <c r="AP128" s="1058"/>
      <c r="AQ128" s="1059"/>
      <c r="AR128" s="1059"/>
      <c r="AS128" s="1059"/>
      <c r="AT128" s="1060"/>
      <c r="AU128" s="215"/>
      <c r="AV128" s="215"/>
      <c r="AW128" s="215"/>
      <c r="AX128" s="905" t="s">
        <v>487</v>
      </c>
      <c r="AY128" s="906"/>
      <c r="AZ128" s="906"/>
      <c r="BA128" s="906"/>
      <c r="BB128" s="906"/>
      <c r="BC128" s="906"/>
      <c r="BD128" s="906"/>
      <c r="BE128" s="907"/>
      <c r="BF128" s="1061" t="s">
        <v>396</v>
      </c>
      <c r="BG128" s="1062"/>
      <c r="BH128" s="1062"/>
      <c r="BI128" s="1062"/>
      <c r="BJ128" s="1062"/>
      <c r="BK128" s="1062"/>
      <c r="BL128" s="1063"/>
      <c r="BM128" s="1061">
        <v>15</v>
      </c>
      <c r="BN128" s="1062"/>
      <c r="BO128" s="1062"/>
      <c r="BP128" s="1062"/>
      <c r="BQ128" s="1062"/>
      <c r="BR128" s="1062"/>
      <c r="BS128" s="1063"/>
      <c r="BT128" s="1061">
        <v>20</v>
      </c>
      <c r="BU128" s="1062"/>
      <c r="BV128" s="1062"/>
      <c r="BW128" s="1062"/>
      <c r="BX128" s="1062"/>
      <c r="BY128" s="1062"/>
      <c r="BZ128" s="1085"/>
      <c r="CA128" s="238"/>
      <c r="CB128" s="238"/>
      <c r="CC128" s="238"/>
      <c r="CD128" s="238"/>
      <c r="CE128" s="238"/>
      <c r="CF128" s="238"/>
      <c r="CG128" s="215"/>
      <c r="CH128" s="215"/>
      <c r="CI128" s="215"/>
      <c r="CJ128" s="237"/>
      <c r="CK128" s="1033"/>
      <c r="CL128" s="1034"/>
      <c r="CM128" s="1034"/>
      <c r="CN128" s="1034"/>
      <c r="CO128" s="1035"/>
      <c r="CP128" s="1044" t="s">
        <v>488</v>
      </c>
      <c r="CQ128" s="735"/>
      <c r="CR128" s="735"/>
      <c r="CS128" s="735"/>
      <c r="CT128" s="735"/>
      <c r="CU128" s="735"/>
      <c r="CV128" s="735"/>
      <c r="CW128" s="735"/>
      <c r="CX128" s="735"/>
      <c r="CY128" s="735"/>
      <c r="CZ128" s="735"/>
      <c r="DA128" s="735"/>
      <c r="DB128" s="735"/>
      <c r="DC128" s="735"/>
      <c r="DD128" s="735"/>
      <c r="DE128" s="735"/>
      <c r="DF128" s="1045"/>
      <c r="DG128" s="1046" t="s">
        <v>396</v>
      </c>
      <c r="DH128" s="1047"/>
      <c r="DI128" s="1047"/>
      <c r="DJ128" s="1047"/>
      <c r="DK128" s="1047"/>
      <c r="DL128" s="1047" t="s">
        <v>396</v>
      </c>
      <c r="DM128" s="1047"/>
      <c r="DN128" s="1047"/>
      <c r="DO128" s="1047"/>
      <c r="DP128" s="1047"/>
      <c r="DQ128" s="1047" t="s">
        <v>396</v>
      </c>
      <c r="DR128" s="1047"/>
      <c r="DS128" s="1047"/>
      <c r="DT128" s="1047"/>
      <c r="DU128" s="1047"/>
      <c r="DV128" s="1048" t="s">
        <v>396</v>
      </c>
      <c r="DW128" s="1048"/>
      <c r="DX128" s="1048"/>
      <c r="DY128" s="1048"/>
      <c r="DZ128" s="1049"/>
    </row>
    <row r="129" spans="1:131" s="213" customFormat="1" ht="26.25" customHeight="1" x14ac:dyDescent="0.15">
      <c r="A129" s="943" t="s">
        <v>108</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489</v>
      </c>
      <c r="X129" s="1080"/>
      <c r="Y129" s="1080"/>
      <c r="Z129" s="1081"/>
      <c r="AA129" s="967">
        <v>1613146</v>
      </c>
      <c r="AB129" s="968"/>
      <c r="AC129" s="968"/>
      <c r="AD129" s="968"/>
      <c r="AE129" s="969"/>
      <c r="AF129" s="970">
        <v>1723898</v>
      </c>
      <c r="AG129" s="968"/>
      <c r="AH129" s="968"/>
      <c r="AI129" s="968"/>
      <c r="AJ129" s="969"/>
      <c r="AK129" s="970">
        <v>1900755</v>
      </c>
      <c r="AL129" s="968"/>
      <c r="AM129" s="968"/>
      <c r="AN129" s="968"/>
      <c r="AO129" s="969"/>
      <c r="AP129" s="1082"/>
      <c r="AQ129" s="1083"/>
      <c r="AR129" s="1083"/>
      <c r="AS129" s="1083"/>
      <c r="AT129" s="1084"/>
      <c r="AU129" s="216"/>
      <c r="AV129" s="216"/>
      <c r="AW129" s="216"/>
      <c r="AX129" s="1074" t="s">
        <v>490</v>
      </c>
      <c r="AY129" s="932"/>
      <c r="AZ129" s="932"/>
      <c r="BA129" s="932"/>
      <c r="BB129" s="932"/>
      <c r="BC129" s="932"/>
      <c r="BD129" s="932"/>
      <c r="BE129" s="933"/>
      <c r="BF129" s="1075" t="s">
        <v>396</v>
      </c>
      <c r="BG129" s="1076"/>
      <c r="BH129" s="1076"/>
      <c r="BI129" s="1076"/>
      <c r="BJ129" s="1076"/>
      <c r="BK129" s="1076"/>
      <c r="BL129" s="1077"/>
      <c r="BM129" s="1075">
        <v>20</v>
      </c>
      <c r="BN129" s="1076"/>
      <c r="BO129" s="1076"/>
      <c r="BP129" s="1076"/>
      <c r="BQ129" s="1076"/>
      <c r="BR129" s="1076"/>
      <c r="BS129" s="1077"/>
      <c r="BT129" s="1075">
        <v>30</v>
      </c>
      <c r="BU129" s="1076"/>
      <c r="BV129" s="1076"/>
      <c r="BW129" s="1076"/>
      <c r="BX129" s="1076"/>
      <c r="BY129" s="1076"/>
      <c r="BZ129" s="1078"/>
      <c r="CA129" s="239"/>
      <c r="CB129" s="239"/>
      <c r="CC129" s="239"/>
      <c r="CD129" s="239"/>
      <c r="CE129" s="239"/>
      <c r="CF129" s="239"/>
      <c r="CG129" s="239"/>
      <c r="CH129" s="239"/>
      <c r="CI129" s="239"/>
      <c r="CJ129" s="239"/>
      <c r="CK129" s="239"/>
      <c r="CL129" s="239"/>
      <c r="CM129" s="239"/>
      <c r="CN129" s="239"/>
      <c r="CO129" s="239"/>
      <c r="CP129" s="239"/>
      <c r="CQ129" s="239"/>
      <c r="CR129" s="239"/>
      <c r="CS129" s="239"/>
      <c r="CT129" s="239"/>
      <c r="CU129" s="239"/>
      <c r="CV129" s="239"/>
      <c r="CW129" s="239"/>
      <c r="CX129" s="239"/>
      <c r="CY129" s="239"/>
      <c r="CZ129" s="239"/>
      <c r="DA129" s="239"/>
      <c r="DB129" s="239"/>
      <c r="DC129" s="239"/>
      <c r="DD129" s="239"/>
      <c r="DE129" s="239"/>
      <c r="DF129" s="239"/>
      <c r="DG129" s="239"/>
      <c r="DH129" s="239"/>
      <c r="DI129" s="239"/>
      <c r="DJ129" s="239"/>
      <c r="DK129" s="239"/>
      <c r="DL129" s="239"/>
      <c r="DM129" s="239"/>
      <c r="DN129" s="239"/>
      <c r="DO129" s="239"/>
      <c r="DP129" s="216"/>
      <c r="DQ129" s="216"/>
      <c r="DR129" s="216"/>
      <c r="DS129" s="216"/>
      <c r="DT129" s="216"/>
      <c r="DU129" s="216"/>
      <c r="DV129" s="216"/>
      <c r="DW129" s="216"/>
      <c r="DX129" s="216"/>
      <c r="DY129" s="216"/>
      <c r="DZ129" s="216"/>
    </row>
    <row r="130" spans="1:131" s="213" customFormat="1" ht="26.25" customHeight="1" x14ac:dyDescent="0.15">
      <c r="A130" s="943" t="s">
        <v>491</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492</v>
      </c>
      <c r="X130" s="1080"/>
      <c r="Y130" s="1080"/>
      <c r="Z130" s="1081"/>
      <c r="AA130" s="967">
        <v>149944</v>
      </c>
      <c r="AB130" s="968"/>
      <c r="AC130" s="968"/>
      <c r="AD130" s="968"/>
      <c r="AE130" s="969"/>
      <c r="AF130" s="970">
        <v>156374</v>
      </c>
      <c r="AG130" s="968"/>
      <c r="AH130" s="968"/>
      <c r="AI130" s="968"/>
      <c r="AJ130" s="969"/>
      <c r="AK130" s="970">
        <v>155602</v>
      </c>
      <c r="AL130" s="968"/>
      <c r="AM130" s="968"/>
      <c r="AN130" s="968"/>
      <c r="AO130" s="969"/>
      <c r="AP130" s="1082"/>
      <c r="AQ130" s="1083"/>
      <c r="AR130" s="1083"/>
      <c r="AS130" s="1083"/>
      <c r="AT130" s="1084"/>
      <c r="AU130" s="216"/>
      <c r="AV130" s="216"/>
      <c r="AW130" s="216"/>
      <c r="AX130" s="1074" t="s">
        <v>493</v>
      </c>
      <c r="AY130" s="932"/>
      <c r="AZ130" s="932"/>
      <c r="BA130" s="932"/>
      <c r="BB130" s="932"/>
      <c r="BC130" s="932"/>
      <c r="BD130" s="932"/>
      <c r="BE130" s="933"/>
      <c r="BF130" s="1110">
        <v>-4.5999999999999996</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39"/>
      <c r="CB130" s="239"/>
      <c r="CC130" s="239"/>
      <c r="CD130" s="239"/>
      <c r="CE130" s="239"/>
      <c r="CF130" s="239"/>
      <c r="CG130" s="239"/>
      <c r="CH130" s="239"/>
      <c r="CI130" s="239"/>
      <c r="CJ130" s="239"/>
      <c r="CK130" s="239"/>
      <c r="CL130" s="239"/>
      <c r="CM130" s="239"/>
      <c r="CN130" s="239"/>
      <c r="CO130" s="239"/>
      <c r="CP130" s="239"/>
      <c r="CQ130" s="239"/>
      <c r="CR130" s="239"/>
      <c r="CS130" s="239"/>
      <c r="CT130" s="239"/>
      <c r="CU130" s="239"/>
      <c r="CV130" s="239"/>
      <c r="CW130" s="239"/>
      <c r="CX130" s="239"/>
      <c r="CY130" s="239"/>
      <c r="CZ130" s="239"/>
      <c r="DA130" s="239"/>
      <c r="DB130" s="239"/>
      <c r="DC130" s="239"/>
      <c r="DD130" s="239"/>
      <c r="DE130" s="239"/>
      <c r="DF130" s="239"/>
      <c r="DG130" s="239"/>
      <c r="DH130" s="239"/>
      <c r="DI130" s="239"/>
      <c r="DJ130" s="239"/>
      <c r="DK130" s="239"/>
      <c r="DL130" s="239"/>
      <c r="DM130" s="239"/>
      <c r="DN130" s="239"/>
      <c r="DO130" s="239"/>
      <c r="DP130" s="216"/>
      <c r="DQ130" s="216"/>
      <c r="DR130" s="216"/>
      <c r="DS130" s="216"/>
      <c r="DT130" s="216"/>
      <c r="DU130" s="216"/>
      <c r="DV130" s="216"/>
      <c r="DW130" s="216"/>
      <c r="DX130" s="216"/>
      <c r="DY130" s="216"/>
      <c r="DZ130" s="216"/>
    </row>
    <row r="131" spans="1:131" s="213" customFormat="1" ht="26.25" customHeight="1" thickBot="1" x14ac:dyDescent="0.2">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494</v>
      </c>
      <c r="X131" s="1117"/>
      <c r="Y131" s="1117"/>
      <c r="Z131" s="1118"/>
      <c r="AA131" s="1013">
        <v>1463202</v>
      </c>
      <c r="AB131" s="995"/>
      <c r="AC131" s="995"/>
      <c r="AD131" s="995"/>
      <c r="AE131" s="996"/>
      <c r="AF131" s="994">
        <v>1567524</v>
      </c>
      <c r="AG131" s="995"/>
      <c r="AH131" s="995"/>
      <c r="AI131" s="995"/>
      <c r="AJ131" s="996"/>
      <c r="AK131" s="994">
        <v>1745153</v>
      </c>
      <c r="AL131" s="995"/>
      <c r="AM131" s="995"/>
      <c r="AN131" s="995"/>
      <c r="AO131" s="996"/>
      <c r="AP131" s="1119"/>
      <c r="AQ131" s="1120"/>
      <c r="AR131" s="1120"/>
      <c r="AS131" s="1120"/>
      <c r="AT131" s="1121"/>
      <c r="AU131" s="216"/>
      <c r="AV131" s="216"/>
      <c r="AW131" s="216"/>
      <c r="AX131" s="1092" t="s">
        <v>495</v>
      </c>
      <c r="AY131" s="735"/>
      <c r="AZ131" s="735"/>
      <c r="BA131" s="735"/>
      <c r="BB131" s="735"/>
      <c r="BC131" s="735"/>
      <c r="BD131" s="735"/>
      <c r="BE131" s="1045"/>
      <c r="BF131" s="1093" t="s">
        <v>396</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39"/>
      <c r="CB131" s="239"/>
      <c r="CC131" s="239"/>
      <c r="CD131" s="239"/>
      <c r="CE131" s="239"/>
      <c r="CF131" s="239"/>
      <c r="CG131" s="239"/>
      <c r="CH131" s="239"/>
      <c r="CI131" s="239"/>
      <c r="CJ131" s="239"/>
      <c r="CK131" s="239"/>
      <c r="CL131" s="239"/>
      <c r="CM131" s="239"/>
      <c r="CN131" s="239"/>
      <c r="CO131" s="239"/>
      <c r="CP131" s="239"/>
      <c r="CQ131" s="239"/>
      <c r="CR131" s="239"/>
      <c r="CS131" s="239"/>
      <c r="CT131" s="239"/>
      <c r="CU131" s="239"/>
      <c r="CV131" s="239"/>
      <c r="CW131" s="239"/>
      <c r="CX131" s="239"/>
      <c r="CY131" s="239"/>
      <c r="CZ131" s="239"/>
      <c r="DA131" s="239"/>
      <c r="DB131" s="239"/>
      <c r="DC131" s="239"/>
      <c r="DD131" s="239"/>
      <c r="DE131" s="239"/>
      <c r="DF131" s="239"/>
      <c r="DG131" s="239"/>
      <c r="DH131" s="239"/>
      <c r="DI131" s="239"/>
      <c r="DJ131" s="239"/>
      <c r="DK131" s="239"/>
      <c r="DL131" s="239"/>
      <c r="DM131" s="239"/>
      <c r="DN131" s="239"/>
      <c r="DO131" s="239"/>
      <c r="DP131" s="216"/>
      <c r="DQ131" s="216"/>
      <c r="DR131" s="216"/>
      <c r="DS131" s="216"/>
      <c r="DT131" s="216"/>
      <c r="DU131" s="216"/>
      <c r="DV131" s="216"/>
      <c r="DW131" s="216"/>
      <c r="DX131" s="216"/>
      <c r="DY131" s="216"/>
      <c r="DZ131" s="216"/>
    </row>
    <row r="132" spans="1:131" s="213" customFormat="1" ht="26.25" customHeight="1" x14ac:dyDescent="0.15">
      <c r="A132" s="1099" t="s">
        <v>496</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497</v>
      </c>
      <c r="W132" s="1103"/>
      <c r="X132" s="1103"/>
      <c r="Y132" s="1103"/>
      <c r="Z132" s="1104"/>
      <c r="AA132" s="1105">
        <v>-4.3773860339999997</v>
      </c>
      <c r="AB132" s="1106"/>
      <c r="AC132" s="1106"/>
      <c r="AD132" s="1106"/>
      <c r="AE132" s="1107"/>
      <c r="AF132" s="1108">
        <v>-4.8315687670000003</v>
      </c>
      <c r="AG132" s="1106"/>
      <c r="AH132" s="1106"/>
      <c r="AI132" s="1106"/>
      <c r="AJ132" s="1107"/>
      <c r="AK132" s="1108">
        <v>-4.721992857</v>
      </c>
      <c r="AL132" s="1106"/>
      <c r="AM132" s="1106"/>
      <c r="AN132" s="1106"/>
      <c r="AO132" s="1107"/>
      <c r="AP132" s="1010"/>
      <c r="AQ132" s="1011"/>
      <c r="AR132" s="1011"/>
      <c r="AS132" s="1011"/>
      <c r="AT132" s="1109"/>
      <c r="AU132" s="240"/>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c r="BP132" s="216"/>
      <c r="BQ132" s="216"/>
      <c r="BR132" s="216"/>
      <c r="BS132" s="217"/>
      <c r="BT132" s="216"/>
      <c r="BU132" s="216"/>
      <c r="BV132" s="216"/>
      <c r="BW132" s="216"/>
      <c r="BX132" s="216"/>
      <c r="BY132" s="216"/>
      <c r="BZ132" s="216"/>
      <c r="CA132" s="239"/>
      <c r="CB132" s="239"/>
      <c r="CC132" s="239"/>
      <c r="CD132" s="239"/>
      <c r="CE132" s="239"/>
      <c r="CF132" s="239"/>
      <c r="CG132" s="239"/>
      <c r="CH132" s="239"/>
      <c r="CI132" s="239"/>
      <c r="CJ132" s="239"/>
      <c r="CK132" s="239"/>
      <c r="CL132" s="239"/>
      <c r="CM132" s="239"/>
      <c r="CN132" s="239"/>
      <c r="CO132" s="239"/>
      <c r="CP132" s="239"/>
      <c r="CQ132" s="239"/>
      <c r="CR132" s="239"/>
      <c r="CS132" s="239"/>
      <c r="CT132" s="239"/>
      <c r="CU132" s="239"/>
      <c r="CV132" s="239"/>
      <c r="CW132" s="239"/>
      <c r="CX132" s="239"/>
      <c r="CY132" s="239"/>
      <c r="CZ132" s="239"/>
      <c r="DA132" s="239"/>
      <c r="DB132" s="239"/>
      <c r="DC132" s="239"/>
      <c r="DD132" s="239"/>
      <c r="DE132" s="239"/>
      <c r="DF132" s="239"/>
      <c r="DG132" s="239"/>
      <c r="DH132" s="239"/>
      <c r="DI132" s="239"/>
      <c r="DJ132" s="239"/>
      <c r="DK132" s="239"/>
      <c r="DL132" s="239"/>
      <c r="DM132" s="239"/>
      <c r="DN132" s="239"/>
      <c r="DO132" s="239"/>
      <c r="DP132" s="216"/>
      <c r="DQ132" s="216"/>
      <c r="DR132" s="216"/>
      <c r="DS132" s="216"/>
      <c r="DT132" s="216"/>
      <c r="DU132" s="216"/>
      <c r="DV132" s="216"/>
      <c r="DW132" s="216"/>
      <c r="DX132" s="216"/>
      <c r="DY132" s="216"/>
      <c r="DZ132" s="216"/>
    </row>
    <row r="133" spans="1:131" s="213" customFormat="1" ht="26.25" customHeight="1" thickBot="1" x14ac:dyDescent="0.2">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498</v>
      </c>
      <c r="W133" s="1086"/>
      <c r="X133" s="1086"/>
      <c r="Y133" s="1086"/>
      <c r="Z133" s="1087"/>
      <c r="AA133" s="1088">
        <v>-3.4</v>
      </c>
      <c r="AB133" s="1089"/>
      <c r="AC133" s="1089"/>
      <c r="AD133" s="1089"/>
      <c r="AE133" s="1090"/>
      <c r="AF133" s="1088">
        <v>-4.2</v>
      </c>
      <c r="AG133" s="1089"/>
      <c r="AH133" s="1089"/>
      <c r="AI133" s="1089"/>
      <c r="AJ133" s="1090"/>
      <c r="AK133" s="1088">
        <v>-4.5999999999999996</v>
      </c>
      <c r="AL133" s="1089"/>
      <c r="AM133" s="1089"/>
      <c r="AN133" s="1089"/>
      <c r="AO133" s="1090"/>
      <c r="AP133" s="1037"/>
      <c r="AQ133" s="1038"/>
      <c r="AR133" s="1038"/>
      <c r="AS133" s="1038"/>
      <c r="AT133" s="1091"/>
      <c r="AU133" s="216"/>
      <c r="AV133" s="216"/>
      <c r="AW133" s="216"/>
      <c r="AX133" s="216"/>
      <c r="AY133" s="216"/>
      <c r="AZ133" s="216"/>
      <c r="BA133" s="216"/>
      <c r="BB133" s="216"/>
      <c r="BC133" s="216"/>
      <c r="BD133" s="216"/>
      <c r="BE133" s="216"/>
      <c r="BF133" s="216"/>
      <c r="BG133" s="216"/>
      <c r="BH133" s="216"/>
      <c r="BI133" s="216"/>
      <c r="BJ133" s="216"/>
      <c r="BK133" s="216"/>
      <c r="BL133" s="216"/>
      <c r="BM133" s="216"/>
      <c r="BN133" s="239"/>
      <c r="BO133" s="239"/>
      <c r="BP133" s="239"/>
      <c r="BQ133" s="239"/>
      <c r="BR133" s="239"/>
      <c r="BS133" s="239"/>
      <c r="BT133" s="239"/>
      <c r="BU133" s="239"/>
      <c r="BV133" s="239"/>
      <c r="BW133" s="239"/>
      <c r="BX133" s="239"/>
      <c r="BY133" s="239"/>
      <c r="BZ133" s="239"/>
      <c r="CA133" s="239"/>
      <c r="CB133" s="239"/>
      <c r="CC133" s="239"/>
      <c r="CD133" s="239"/>
      <c r="CE133" s="239"/>
      <c r="CF133" s="239"/>
      <c r="CG133" s="239"/>
      <c r="CH133" s="239"/>
      <c r="CI133" s="239"/>
      <c r="CJ133" s="239"/>
      <c r="CK133" s="239"/>
      <c r="CL133" s="239"/>
      <c r="CM133" s="239"/>
      <c r="CN133" s="239"/>
      <c r="CO133" s="239"/>
      <c r="CP133" s="239"/>
      <c r="CQ133" s="239"/>
      <c r="CR133" s="239"/>
      <c r="CS133" s="239"/>
      <c r="CT133" s="239"/>
      <c r="CU133" s="239"/>
      <c r="CV133" s="239"/>
      <c r="CW133" s="239"/>
      <c r="CX133" s="239"/>
      <c r="CY133" s="239"/>
      <c r="CZ133" s="239"/>
      <c r="DA133" s="239"/>
      <c r="DB133" s="239"/>
      <c r="DC133" s="239"/>
      <c r="DD133" s="239"/>
      <c r="DE133" s="239"/>
      <c r="DF133" s="239"/>
      <c r="DG133" s="239"/>
      <c r="DH133" s="239"/>
      <c r="DI133" s="239"/>
      <c r="DJ133" s="239"/>
      <c r="DK133" s="239"/>
      <c r="DL133" s="239"/>
      <c r="DM133" s="239"/>
      <c r="DN133" s="239"/>
      <c r="DO133" s="239"/>
      <c r="DP133" s="216"/>
      <c r="DQ133" s="216"/>
      <c r="DR133" s="216"/>
      <c r="DS133" s="216"/>
      <c r="DT133" s="216"/>
      <c r="DU133" s="216"/>
      <c r="DV133" s="216"/>
      <c r="DW133" s="216"/>
      <c r="DX133" s="216"/>
      <c r="DY133" s="216"/>
      <c r="DZ133" s="216"/>
    </row>
    <row r="134" spans="1:13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16"/>
      <c r="AV134" s="216"/>
      <c r="AW134" s="216"/>
      <c r="AX134" s="216"/>
      <c r="AY134" s="216"/>
      <c r="AZ134" s="216"/>
      <c r="BA134" s="216"/>
      <c r="BB134" s="216"/>
      <c r="BC134" s="216"/>
      <c r="BD134" s="216"/>
      <c r="BE134" s="216"/>
      <c r="BF134" s="216"/>
      <c r="BG134" s="216"/>
      <c r="BH134" s="216"/>
      <c r="BI134" s="216"/>
      <c r="BJ134" s="216"/>
      <c r="BK134" s="216"/>
      <c r="BL134" s="216"/>
      <c r="BM134" s="216"/>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16"/>
      <c r="DQ134" s="216"/>
      <c r="DR134" s="216"/>
      <c r="DS134" s="216"/>
      <c r="DT134" s="216"/>
      <c r="DU134" s="216"/>
      <c r="DV134" s="216"/>
      <c r="DW134" s="216"/>
      <c r="DX134" s="216"/>
      <c r="DY134" s="216"/>
      <c r="DZ134" s="216"/>
      <c r="EA134" s="213"/>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sheetData>
  <sheetProtection algorithmName="SHA-512" hashValue="KrRQiJ6d/zh8THtyS7Uhno9UkeqGGGwYZwmj70mm6dgBm0IYTt4dTsLLsUrvehQBsFx+US+1e/PSCL7aoUVg5A==" saltValue="+AAe0K25H+hM4zrkcUx20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43" customWidth="1"/>
    <col min="121" max="121" width="0" style="242" hidden="1" customWidth="1"/>
    <col min="122" max="16384" width="9" style="242" hidden="1"/>
  </cols>
  <sheetData>
    <row r="1" spans="1:120" x14ac:dyDescent="0.1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2"/>
    </row>
    <row r="17" spans="119:120" x14ac:dyDescent="0.15">
      <c r="DP17" s="242"/>
    </row>
    <row r="18" spans="119:120" x14ac:dyDescent="0.15"/>
    <row r="19" spans="119:120" x14ac:dyDescent="0.15"/>
    <row r="20" spans="119:120" x14ac:dyDescent="0.15">
      <c r="DO20" s="242"/>
      <c r="DP20" s="242"/>
    </row>
    <row r="21" spans="119:120" x14ac:dyDescent="0.15">
      <c r="DP21" s="242"/>
    </row>
    <row r="22" spans="119:120" x14ac:dyDescent="0.15"/>
    <row r="23" spans="119:120" x14ac:dyDescent="0.15">
      <c r="DO23" s="242"/>
      <c r="DP23" s="242"/>
    </row>
    <row r="24" spans="119:120" x14ac:dyDescent="0.15">
      <c r="DP24" s="242"/>
    </row>
    <row r="25" spans="119:120" x14ac:dyDescent="0.15">
      <c r="DP25" s="242"/>
    </row>
    <row r="26" spans="119:120" x14ac:dyDescent="0.15">
      <c r="DO26" s="242"/>
      <c r="DP26" s="242"/>
    </row>
    <row r="27" spans="119:120" x14ac:dyDescent="0.15"/>
    <row r="28" spans="119:120" x14ac:dyDescent="0.15">
      <c r="DO28" s="242"/>
      <c r="DP28" s="242"/>
    </row>
    <row r="29" spans="119:120" x14ac:dyDescent="0.15">
      <c r="DP29" s="242"/>
    </row>
    <row r="30" spans="119:120" x14ac:dyDescent="0.15"/>
    <row r="31" spans="119:120" x14ac:dyDescent="0.15">
      <c r="DO31" s="242"/>
      <c r="DP31" s="242"/>
    </row>
    <row r="32" spans="119:120" x14ac:dyDescent="0.15"/>
    <row r="33" spans="98:120" x14ac:dyDescent="0.15">
      <c r="DO33" s="242"/>
      <c r="DP33" s="242"/>
    </row>
    <row r="34" spans="98:120" x14ac:dyDescent="0.15">
      <c r="DM34" s="242"/>
    </row>
    <row r="35" spans="98:120" x14ac:dyDescent="0.15">
      <c r="CT35" s="242"/>
      <c r="CU35" s="242"/>
      <c r="CV35" s="242"/>
      <c r="CY35" s="242"/>
      <c r="CZ35" s="242"/>
      <c r="DA35" s="242"/>
      <c r="DD35" s="242"/>
      <c r="DE35" s="242"/>
      <c r="DF35" s="242"/>
      <c r="DI35" s="242"/>
      <c r="DJ35" s="242"/>
      <c r="DK35" s="242"/>
      <c r="DM35" s="242"/>
      <c r="DN35" s="242"/>
      <c r="DO35" s="242"/>
      <c r="DP35" s="242"/>
    </row>
    <row r="36" spans="98:120" x14ac:dyDescent="0.15"/>
    <row r="37" spans="98:120" x14ac:dyDescent="0.15">
      <c r="CW37" s="242"/>
      <c r="DB37" s="242"/>
      <c r="DG37" s="242"/>
      <c r="DL37" s="242"/>
      <c r="DP37" s="242"/>
    </row>
    <row r="38" spans="98:120" x14ac:dyDescent="0.15">
      <c r="CT38" s="242"/>
      <c r="CU38" s="242"/>
      <c r="CV38" s="242"/>
      <c r="CW38" s="242"/>
      <c r="CY38" s="242"/>
      <c r="CZ38" s="242"/>
      <c r="DA38" s="242"/>
      <c r="DB38" s="242"/>
      <c r="DD38" s="242"/>
      <c r="DE38" s="242"/>
      <c r="DF38" s="242"/>
      <c r="DG38" s="242"/>
      <c r="DI38" s="242"/>
      <c r="DJ38" s="242"/>
      <c r="DK38" s="242"/>
      <c r="DL38" s="242"/>
      <c r="DN38" s="242"/>
      <c r="DO38" s="242"/>
      <c r="DP38" s="24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2"/>
      <c r="DO49" s="242"/>
      <c r="DP49" s="24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2"/>
      <c r="CS63" s="242"/>
      <c r="CX63" s="242"/>
      <c r="DC63" s="242"/>
      <c r="DH63" s="242"/>
    </row>
    <row r="64" spans="22:120" x14ac:dyDescent="0.15">
      <c r="V64" s="242"/>
    </row>
    <row r="65" spans="15:120" x14ac:dyDescent="0.15">
      <c r="X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42"/>
      <c r="BQ65" s="242"/>
      <c r="BR65" s="242"/>
      <c r="BS65" s="242"/>
      <c r="BT65" s="242"/>
      <c r="BU65" s="242"/>
      <c r="BV65" s="242"/>
      <c r="BW65" s="242"/>
      <c r="BX65" s="242"/>
      <c r="BY65" s="242"/>
      <c r="BZ65" s="242"/>
      <c r="CA65" s="242"/>
      <c r="CB65" s="242"/>
      <c r="CC65" s="242"/>
      <c r="CD65" s="242"/>
      <c r="CE65" s="242"/>
      <c r="CF65" s="242"/>
      <c r="CG65" s="242"/>
      <c r="CH65" s="242"/>
      <c r="CI65" s="242"/>
      <c r="CJ65" s="242"/>
      <c r="CK65" s="242"/>
      <c r="CL65" s="242"/>
      <c r="CM65" s="242"/>
      <c r="CN65" s="242"/>
      <c r="CO65" s="242"/>
      <c r="CP65" s="242"/>
      <c r="CQ65" s="242"/>
      <c r="CR65" s="242"/>
      <c r="CU65" s="242"/>
      <c r="CZ65" s="242"/>
      <c r="DE65" s="242"/>
      <c r="DJ65" s="242"/>
    </row>
    <row r="66" spans="15:120" x14ac:dyDescent="0.15">
      <c r="Q66" s="242"/>
      <c r="S66" s="242"/>
      <c r="U66" s="242"/>
      <c r="DM66" s="242"/>
    </row>
    <row r="67" spans="15:120" x14ac:dyDescent="0.15">
      <c r="O67" s="242"/>
      <c r="P67" s="242"/>
      <c r="R67" s="242"/>
      <c r="T67" s="242"/>
      <c r="Y67" s="242"/>
      <c r="CT67" s="242"/>
      <c r="CV67" s="242"/>
      <c r="CW67" s="242"/>
      <c r="CY67" s="242"/>
      <c r="DA67" s="242"/>
      <c r="DB67" s="242"/>
      <c r="DD67" s="242"/>
      <c r="DF67" s="242"/>
      <c r="DG67" s="242"/>
      <c r="DI67" s="242"/>
      <c r="DK67" s="242"/>
      <c r="DL67" s="242"/>
      <c r="DN67" s="242"/>
      <c r="DO67" s="242"/>
      <c r="DP67" s="242"/>
    </row>
    <row r="68" spans="15:120" x14ac:dyDescent="0.15"/>
    <row r="69" spans="15:120" x14ac:dyDescent="0.15"/>
    <row r="70" spans="15:120" x14ac:dyDescent="0.15"/>
    <row r="71" spans="15:120" x14ac:dyDescent="0.15"/>
    <row r="72" spans="15:120" x14ac:dyDescent="0.15">
      <c r="DP72" s="242"/>
    </row>
    <row r="73" spans="15:120" x14ac:dyDescent="0.15">
      <c r="DP73" s="24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2"/>
      <c r="CX96" s="242"/>
      <c r="DC96" s="242"/>
      <c r="DH96" s="242"/>
    </row>
    <row r="97" spans="24:120" x14ac:dyDescent="0.15">
      <c r="CS97" s="242"/>
      <c r="CX97" s="242"/>
      <c r="DC97" s="242"/>
      <c r="DH97" s="242"/>
      <c r="DP97" s="243" t="s">
        <v>499</v>
      </c>
    </row>
    <row r="98" spans="24:120" hidden="1" x14ac:dyDescent="0.15">
      <c r="CS98" s="242"/>
      <c r="CX98" s="242"/>
      <c r="DC98" s="242"/>
      <c r="DH98" s="242"/>
    </row>
    <row r="99" spans="24:120" hidden="1" x14ac:dyDescent="0.15">
      <c r="CS99" s="242"/>
      <c r="CX99" s="242"/>
      <c r="DC99" s="242"/>
      <c r="DH99" s="242"/>
    </row>
    <row r="101" spans="24:120" ht="12" hidden="1" customHeight="1" x14ac:dyDescent="0.15">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42"/>
      <c r="CF101" s="242"/>
      <c r="CG101" s="242"/>
      <c r="CH101" s="242"/>
      <c r="CI101" s="242"/>
      <c r="CJ101" s="242"/>
      <c r="CK101" s="242"/>
      <c r="CL101" s="242"/>
      <c r="CM101" s="242"/>
      <c r="CN101" s="242"/>
      <c r="CO101" s="242"/>
      <c r="CP101" s="242"/>
      <c r="CQ101" s="242"/>
      <c r="CR101" s="242"/>
      <c r="CU101" s="242"/>
      <c r="CZ101" s="242"/>
      <c r="DE101" s="242"/>
      <c r="DJ101" s="242"/>
    </row>
    <row r="102" spans="24:120" ht="1.5" hidden="1" customHeight="1" x14ac:dyDescent="0.15">
      <c r="CU102" s="242"/>
      <c r="CZ102" s="242"/>
      <c r="DE102" s="242"/>
      <c r="DJ102" s="242"/>
      <c r="DM102" s="242"/>
    </row>
    <row r="103" spans="24:120" hidden="1" x14ac:dyDescent="0.15">
      <c r="CT103" s="242"/>
      <c r="CV103" s="242"/>
      <c r="CW103" s="242"/>
      <c r="CY103" s="242"/>
      <c r="DA103" s="242"/>
      <c r="DB103" s="242"/>
      <c r="DD103" s="242"/>
      <c r="DF103" s="242"/>
      <c r="DG103" s="242"/>
      <c r="DI103" s="242"/>
      <c r="DK103" s="242"/>
      <c r="DL103" s="242"/>
      <c r="DM103" s="242"/>
      <c r="DN103" s="242"/>
      <c r="DO103" s="242"/>
      <c r="DP103" s="242"/>
    </row>
    <row r="104" spans="24:120" hidden="1" x14ac:dyDescent="0.15">
      <c r="CV104" s="242"/>
      <c r="CW104" s="242"/>
      <c r="DA104" s="242"/>
      <c r="DB104" s="242"/>
      <c r="DF104" s="242"/>
      <c r="DG104" s="242"/>
      <c r="DK104" s="242"/>
      <c r="DL104" s="242"/>
      <c r="DN104" s="242"/>
      <c r="DO104" s="242"/>
      <c r="DP104" s="242"/>
    </row>
    <row r="105" spans="24:120" ht="12.75" hidden="1" customHeight="1" x14ac:dyDescent="0.15"/>
  </sheetData>
  <sheetProtection algorithmName="SHA-512" hashValue="bOFGYkXdyIpJkV+yisJmk0NLvx32yYxP2rfq510n3mVzLG9tYLaQu9H8tD7mTQYN+mXzFmfPh7Z3mhsZEyllRA==" saltValue="g59cywtLv/MBvPxs3Kxq9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7" zoomScaleNormal="100" zoomScaleSheetLayoutView="55" workbookViewId="0"/>
  </sheetViews>
  <sheetFormatPr defaultColWidth="0" defaultRowHeight="13.5" customHeight="1" zeroHeight="1" x14ac:dyDescent="0.15"/>
  <cols>
    <col min="1" max="116" width="2.625" style="243" customWidth="1"/>
    <col min="117" max="16384" width="9" style="242" hidden="1"/>
  </cols>
  <sheetData>
    <row r="1" spans="2:116"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row>
    <row r="2" spans="2:116" x14ac:dyDescent="0.15"/>
    <row r="3" spans="2:116" x14ac:dyDescent="0.15"/>
    <row r="4" spans="2:116" x14ac:dyDescent="0.15">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row>
    <row r="5" spans="2:116" x14ac:dyDescent="0.15">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row>
    <row r="19" spans="9:116" x14ac:dyDescent="0.15"/>
    <row r="20" spans="9:116" x14ac:dyDescent="0.15"/>
    <row r="21" spans="9:116" x14ac:dyDescent="0.15">
      <c r="DL21" s="242"/>
    </row>
    <row r="22" spans="9:116" x14ac:dyDescent="0.15">
      <c r="DI22" s="242"/>
      <c r="DJ22" s="242"/>
      <c r="DK22" s="242"/>
      <c r="DL22" s="242"/>
    </row>
    <row r="23" spans="9:116" x14ac:dyDescent="0.15">
      <c r="CY23" s="242"/>
      <c r="CZ23" s="242"/>
      <c r="DA23" s="242"/>
      <c r="DB23" s="242"/>
      <c r="DC23" s="242"/>
      <c r="DD23" s="242"/>
      <c r="DE23" s="242"/>
      <c r="DF23" s="242"/>
      <c r="DG23" s="242"/>
      <c r="DH23" s="242"/>
      <c r="DI23" s="242"/>
      <c r="DJ23" s="242"/>
      <c r="DK23" s="242"/>
      <c r="DL23" s="24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2"/>
      <c r="DA35" s="242"/>
      <c r="DB35" s="242"/>
      <c r="DC35" s="242"/>
      <c r="DD35" s="242"/>
      <c r="DE35" s="242"/>
      <c r="DF35" s="242"/>
      <c r="DG35" s="242"/>
      <c r="DH35" s="242"/>
      <c r="DI35" s="242"/>
      <c r="DJ35" s="242"/>
      <c r="DK35" s="242"/>
      <c r="DL35" s="242"/>
    </row>
    <row r="36" spans="15:116" x14ac:dyDescent="0.15"/>
    <row r="37" spans="15:116" x14ac:dyDescent="0.15">
      <c r="DL37" s="242"/>
    </row>
    <row r="38" spans="15:116" x14ac:dyDescent="0.15">
      <c r="DI38" s="242"/>
      <c r="DJ38" s="242"/>
      <c r="DK38" s="242"/>
      <c r="DL38" s="242"/>
    </row>
    <row r="39" spans="15:116" x14ac:dyDescent="0.15"/>
    <row r="40" spans="15:116" x14ac:dyDescent="0.15"/>
    <row r="41" spans="15:116" x14ac:dyDescent="0.15"/>
    <row r="42" spans="15:116" x14ac:dyDescent="0.15"/>
    <row r="43" spans="15:116" x14ac:dyDescent="0.15">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row>
    <row r="44" spans="15:116" x14ac:dyDescent="0.15">
      <c r="DL44" s="242"/>
    </row>
    <row r="45" spans="15:116" x14ac:dyDescent="0.15"/>
    <row r="46" spans="15:116" x14ac:dyDescent="0.15">
      <c r="DA46" s="242"/>
      <c r="DB46" s="242"/>
      <c r="DC46" s="242"/>
      <c r="DD46" s="242"/>
      <c r="DE46" s="242"/>
      <c r="DF46" s="242"/>
      <c r="DG46" s="242"/>
      <c r="DH46" s="242"/>
      <c r="DI46" s="242"/>
      <c r="DJ46" s="242"/>
      <c r="DK46" s="242"/>
      <c r="DL46" s="242"/>
    </row>
    <row r="47" spans="15:116" x14ac:dyDescent="0.15"/>
    <row r="48" spans="15:116" x14ac:dyDescent="0.15"/>
    <row r="49" spans="104:116" x14ac:dyDescent="0.15"/>
    <row r="50" spans="104:116" x14ac:dyDescent="0.15">
      <c r="CZ50" s="242"/>
      <c r="DA50" s="242"/>
      <c r="DB50" s="242"/>
      <c r="DC50" s="242"/>
      <c r="DD50" s="242"/>
      <c r="DE50" s="242"/>
      <c r="DF50" s="242"/>
      <c r="DG50" s="242"/>
      <c r="DH50" s="242"/>
      <c r="DI50" s="242"/>
      <c r="DJ50" s="242"/>
      <c r="DK50" s="242"/>
      <c r="DL50" s="242"/>
    </row>
    <row r="51" spans="104:116" x14ac:dyDescent="0.15"/>
    <row r="52" spans="104:116" x14ac:dyDescent="0.15"/>
    <row r="53" spans="104:116" x14ac:dyDescent="0.15">
      <c r="DL53" s="24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2"/>
      <c r="DD67" s="242"/>
      <c r="DE67" s="242"/>
      <c r="DF67" s="242"/>
      <c r="DG67" s="242"/>
      <c r="DH67" s="242"/>
      <c r="DI67" s="242"/>
      <c r="DJ67" s="242"/>
      <c r="DK67" s="242"/>
      <c r="DL67" s="24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eCwb0QvnRQwu60fXliSMvWAPu9szN+7saMI29Y5WrmkpCvVKgiLeFBh/YpTej43rW7hI2rlqVh63KTaGQvgYQ==" saltValue="y0RAbb9jJIcOJ1Dmqh+Org=="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61" workbookViewId="0"/>
  </sheetViews>
  <sheetFormatPr defaultColWidth="0" defaultRowHeight="13.5" customHeight="1" zeroHeight="1" x14ac:dyDescent="0.15"/>
  <cols>
    <col min="1" max="36" width="2.5" style="244" customWidth="1"/>
    <col min="37" max="44" width="17" style="244" customWidth="1"/>
    <col min="45" max="45" width="6.125" style="250" customWidth="1"/>
    <col min="46" max="46" width="3" style="248" customWidth="1"/>
    <col min="47" max="47" width="19.125" style="244" hidden="1" customWidth="1"/>
    <col min="48" max="52" width="12.625" style="244" hidden="1" customWidth="1"/>
    <col min="53" max="16384" width="8.625" style="244"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500</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AK6" s="249" t="s">
        <v>501</v>
      </c>
      <c r="AL6" s="249"/>
      <c r="AM6" s="249"/>
      <c r="AN6" s="249"/>
    </row>
    <row r="7" spans="1:46" ht="13.5" customHeight="1" x14ac:dyDescent="0.15">
      <c r="A7" s="248"/>
      <c r="AK7" s="251"/>
      <c r="AL7" s="252"/>
      <c r="AM7" s="252"/>
      <c r="AN7" s="253"/>
      <c r="AO7" s="1123" t="s">
        <v>502</v>
      </c>
      <c r="AP7" s="254"/>
      <c r="AQ7" s="255" t="s">
        <v>503</v>
      </c>
      <c r="AR7" s="256"/>
    </row>
    <row r="8" spans="1:46" x14ac:dyDescent="0.15">
      <c r="A8" s="248"/>
      <c r="AK8" s="257"/>
      <c r="AL8" s="258"/>
      <c r="AM8" s="258"/>
      <c r="AN8" s="259"/>
      <c r="AO8" s="1124"/>
      <c r="AP8" s="260" t="s">
        <v>504</v>
      </c>
      <c r="AQ8" s="261" t="s">
        <v>505</v>
      </c>
      <c r="AR8" s="262" t="s">
        <v>506</v>
      </c>
    </row>
    <row r="9" spans="1:46" x14ac:dyDescent="0.15">
      <c r="A9" s="248"/>
      <c r="AK9" s="1125" t="s">
        <v>507</v>
      </c>
      <c r="AL9" s="1126"/>
      <c r="AM9" s="1126"/>
      <c r="AN9" s="1127"/>
      <c r="AO9" s="263">
        <v>415474</v>
      </c>
      <c r="AP9" s="263">
        <v>115217</v>
      </c>
      <c r="AQ9" s="264">
        <v>231388</v>
      </c>
      <c r="AR9" s="265">
        <v>-50.2</v>
      </c>
    </row>
    <row r="10" spans="1:46" ht="13.5" customHeight="1" x14ac:dyDescent="0.15">
      <c r="A10" s="248"/>
      <c r="AK10" s="1125" t="s">
        <v>508</v>
      </c>
      <c r="AL10" s="1126"/>
      <c r="AM10" s="1126"/>
      <c r="AN10" s="1127"/>
      <c r="AO10" s="266">
        <v>64137</v>
      </c>
      <c r="AP10" s="266">
        <v>17786</v>
      </c>
      <c r="AQ10" s="267">
        <v>33497</v>
      </c>
      <c r="AR10" s="268">
        <v>-46.9</v>
      </c>
    </row>
    <row r="11" spans="1:46" ht="13.5" customHeight="1" x14ac:dyDescent="0.15">
      <c r="A11" s="248"/>
      <c r="AK11" s="1125" t="s">
        <v>509</v>
      </c>
      <c r="AL11" s="1126"/>
      <c r="AM11" s="1126"/>
      <c r="AN11" s="1127"/>
      <c r="AO11" s="266" t="s">
        <v>510</v>
      </c>
      <c r="AP11" s="266" t="s">
        <v>510</v>
      </c>
      <c r="AQ11" s="267">
        <v>3588</v>
      </c>
      <c r="AR11" s="268" t="s">
        <v>510</v>
      </c>
    </row>
    <row r="12" spans="1:46" ht="13.5" customHeight="1" x14ac:dyDescent="0.15">
      <c r="A12" s="248"/>
      <c r="AK12" s="1125" t="s">
        <v>511</v>
      </c>
      <c r="AL12" s="1126"/>
      <c r="AM12" s="1126"/>
      <c r="AN12" s="1127"/>
      <c r="AO12" s="266" t="s">
        <v>510</v>
      </c>
      <c r="AP12" s="266" t="s">
        <v>510</v>
      </c>
      <c r="AQ12" s="267" t="s">
        <v>510</v>
      </c>
      <c r="AR12" s="268" t="s">
        <v>510</v>
      </c>
    </row>
    <row r="13" spans="1:46" ht="13.5" customHeight="1" x14ac:dyDescent="0.15">
      <c r="A13" s="248"/>
      <c r="AK13" s="1125" t="s">
        <v>512</v>
      </c>
      <c r="AL13" s="1126"/>
      <c r="AM13" s="1126"/>
      <c r="AN13" s="1127"/>
      <c r="AO13" s="266">
        <v>26540</v>
      </c>
      <c r="AP13" s="266">
        <v>7360</v>
      </c>
      <c r="AQ13" s="267">
        <v>10932</v>
      </c>
      <c r="AR13" s="268">
        <v>-32.700000000000003</v>
      </c>
    </row>
    <row r="14" spans="1:46" ht="13.5" customHeight="1" x14ac:dyDescent="0.15">
      <c r="A14" s="248"/>
      <c r="AK14" s="1125" t="s">
        <v>513</v>
      </c>
      <c r="AL14" s="1126"/>
      <c r="AM14" s="1126"/>
      <c r="AN14" s="1127"/>
      <c r="AO14" s="266">
        <v>18491</v>
      </c>
      <c r="AP14" s="266">
        <v>5128</v>
      </c>
      <c r="AQ14" s="267">
        <v>4261</v>
      </c>
      <c r="AR14" s="268">
        <v>20.3</v>
      </c>
    </row>
    <row r="15" spans="1:46" ht="13.5" customHeight="1" x14ac:dyDescent="0.15">
      <c r="A15" s="248"/>
      <c r="AK15" s="1128" t="s">
        <v>514</v>
      </c>
      <c r="AL15" s="1129"/>
      <c r="AM15" s="1129"/>
      <c r="AN15" s="1130"/>
      <c r="AO15" s="266">
        <v>-28727</v>
      </c>
      <c r="AP15" s="266">
        <v>-7966</v>
      </c>
      <c r="AQ15" s="267">
        <v>-17972</v>
      </c>
      <c r="AR15" s="268">
        <v>-55.7</v>
      </c>
    </row>
    <row r="16" spans="1:46" x14ac:dyDescent="0.15">
      <c r="A16" s="248"/>
      <c r="AK16" s="1128" t="s">
        <v>192</v>
      </c>
      <c r="AL16" s="1129"/>
      <c r="AM16" s="1129"/>
      <c r="AN16" s="1130"/>
      <c r="AO16" s="266">
        <v>495915</v>
      </c>
      <c r="AP16" s="266">
        <v>137525</v>
      </c>
      <c r="AQ16" s="267">
        <v>265695</v>
      </c>
      <c r="AR16" s="268">
        <v>-48.2</v>
      </c>
    </row>
    <row r="17" spans="1:46" x14ac:dyDescent="0.15">
      <c r="A17" s="248"/>
    </row>
    <row r="18" spans="1:46" x14ac:dyDescent="0.15">
      <c r="A18" s="248"/>
      <c r="AQ18" s="269"/>
      <c r="AR18" s="269"/>
    </row>
    <row r="19" spans="1:46" x14ac:dyDescent="0.15">
      <c r="A19" s="248"/>
      <c r="AK19" s="244" t="s">
        <v>515</v>
      </c>
    </row>
    <row r="20" spans="1:46" x14ac:dyDescent="0.15">
      <c r="A20" s="248"/>
      <c r="AK20" s="270"/>
      <c r="AL20" s="271"/>
      <c r="AM20" s="271"/>
      <c r="AN20" s="272"/>
      <c r="AO20" s="273" t="s">
        <v>516</v>
      </c>
      <c r="AP20" s="274" t="s">
        <v>517</v>
      </c>
      <c r="AQ20" s="275" t="s">
        <v>518</v>
      </c>
      <c r="AR20" s="276"/>
    </row>
    <row r="21" spans="1:46" s="249" customFormat="1" x14ac:dyDescent="0.15">
      <c r="A21" s="277"/>
      <c r="AK21" s="1131" t="s">
        <v>519</v>
      </c>
      <c r="AL21" s="1132"/>
      <c r="AM21" s="1132"/>
      <c r="AN21" s="1133"/>
      <c r="AO21" s="278">
        <v>12.76</v>
      </c>
      <c r="AP21" s="279">
        <v>23.14</v>
      </c>
      <c r="AQ21" s="280">
        <v>-10.38</v>
      </c>
      <c r="AS21" s="281"/>
      <c r="AT21" s="277"/>
    </row>
    <row r="22" spans="1:46" s="249" customFormat="1" x14ac:dyDescent="0.15">
      <c r="A22" s="277"/>
      <c r="AK22" s="1131" t="s">
        <v>520</v>
      </c>
      <c r="AL22" s="1132"/>
      <c r="AM22" s="1132"/>
      <c r="AN22" s="1133"/>
      <c r="AO22" s="282">
        <v>94.8</v>
      </c>
      <c r="AP22" s="283">
        <v>95.7</v>
      </c>
      <c r="AQ22" s="284">
        <v>-0.9</v>
      </c>
      <c r="AR22" s="269"/>
      <c r="AS22" s="281"/>
      <c r="AT22" s="277"/>
    </row>
    <row r="23" spans="1:46" s="249" customFormat="1" x14ac:dyDescent="0.15">
      <c r="A23" s="277"/>
      <c r="AP23" s="269"/>
      <c r="AQ23" s="269"/>
      <c r="AR23" s="269"/>
      <c r="AS23" s="281"/>
      <c r="AT23" s="277"/>
    </row>
    <row r="24" spans="1:46" s="249" customFormat="1" x14ac:dyDescent="0.15">
      <c r="A24" s="277"/>
      <c r="AP24" s="269"/>
      <c r="AQ24" s="269"/>
      <c r="AR24" s="269"/>
      <c r="AS24" s="281"/>
      <c r="AT24" s="277"/>
    </row>
    <row r="25" spans="1:46" s="249" customFormat="1" x14ac:dyDescent="0.15">
      <c r="A25" s="285"/>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7"/>
      <c r="AQ25" s="287"/>
      <c r="AR25" s="287"/>
      <c r="AS25" s="288"/>
      <c r="AT25" s="277"/>
    </row>
    <row r="26" spans="1:46" s="249" customFormat="1" x14ac:dyDescent="0.15">
      <c r="A26" s="1122" t="s">
        <v>521</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x14ac:dyDescent="0.15">
      <c r="A27" s="289"/>
      <c r="AS27" s="244"/>
      <c r="AT27" s="244"/>
    </row>
    <row r="28" spans="1:46" ht="17.25" x14ac:dyDescent="0.15">
      <c r="A28" s="245" t="s">
        <v>522</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0"/>
    </row>
    <row r="29" spans="1:46" x14ac:dyDescent="0.15">
      <c r="A29" s="248"/>
      <c r="AK29" s="249" t="s">
        <v>523</v>
      </c>
      <c r="AL29" s="249"/>
      <c r="AM29" s="249"/>
      <c r="AN29" s="249"/>
      <c r="AS29" s="291"/>
    </row>
    <row r="30" spans="1:46" ht="13.5" customHeight="1" x14ac:dyDescent="0.15">
      <c r="A30" s="248"/>
      <c r="AK30" s="251"/>
      <c r="AL30" s="252"/>
      <c r="AM30" s="252"/>
      <c r="AN30" s="253"/>
      <c r="AO30" s="1123" t="s">
        <v>502</v>
      </c>
      <c r="AP30" s="254"/>
      <c r="AQ30" s="255" t="s">
        <v>503</v>
      </c>
      <c r="AR30" s="256"/>
    </row>
    <row r="31" spans="1:46" x14ac:dyDescent="0.15">
      <c r="A31" s="248"/>
      <c r="AK31" s="257"/>
      <c r="AL31" s="258"/>
      <c r="AM31" s="258"/>
      <c r="AN31" s="259"/>
      <c r="AO31" s="1124"/>
      <c r="AP31" s="260" t="s">
        <v>504</v>
      </c>
      <c r="AQ31" s="261" t="s">
        <v>505</v>
      </c>
      <c r="AR31" s="262" t="s">
        <v>506</v>
      </c>
    </row>
    <row r="32" spans="1:46" ht="27" customHeight="1" x14ac:dyDescent="0.15">
      <c r="A32" s="248"/>
      <c r="AK32" s="1139" t="s">
        <v>524</v>
      </c>
      <c r="AL32" s="1140"/>
      <c r="AM32" s="1140"/>
      <c r="AN32" s="1141"/>
      <c r="AO32" s="292">
        <v>64683</v>
      </c>
      <c r="AP32" s="292">
        <v>17938</v>
      </c>
      <c r="AQ32" s="293">
        <v>153945</v>
      </c>
      <c r="AR32" s="294">
        <v>-88.3</v>
      </c>
    </row>
    <row r="33" spans="1:46" ht="13.5" customHeight="1" x14ac:dyDescent="0.15">
      <c r="A33" s="248"/>
      <c r="AK33" s="1139" t="s">
        <v>525</v>
      </c>
      <c r="AL33" s="1140"/>
      <c r="AM33" s="1140"/>
      <c r="AN33" s="1141"/>
      <c r="AO33" s="292" t="s">
        <v>510</v>
      </c>
      <c r="AP33" s="292" t="s">
        <v>510</v>
      </c>
      <c r="AQ33" s="293" t="s">
        <v>510</v>
      </c>
      <c r="AR33" s="294" t="s">
        <v>510</v>
      </c>
    </row>
    <row r="34" spans="1:46" ht="27" customHeight="1" x14ac:dyDescent="0.15">
      <c r="A34" s="248"/>
      <c r="AK34" s="1139" t="s">
        <v>526</v>
      </c>
      <c r="AL34" s="1140"/>
      <c r="AM34" s="1140"/>
      <c r="AN34" s="1141"/>
      <c r="AO34" s="292" t="s">
        <v>510</v>
      </c>
      <c r="AP34" s="292" t="s">
        <v>510</v>
      </c>
      <c r="AQ34" s="293">
        <v>4</v>
      </c>
      <c r="AR34" s="294" t="s">
        <v>510</v>
      </c>
    </row>
    <row r="35" spans="1:46" ht="27" customHeight="1" x14ac:dyDescent="0.15">
      <c r="A35" s="248"/>
      <c r="AK35" s="1139" t="s">
        <v>527</v>
      </c>
      <c r="AL35" s="1140"/>
      <c r="AM35" s="1140"/>
      <c r="AN35" s="1141"/>
      <c r="AO35" s="292">
        <v>4</v>
      </c>
      <c r="AP35" s="292">
        <v>1</v>
      </c>
      <c r="AQ35" s="293">
        <v>31105</v>
      </c>
      <c r="AR35" s="294">
        <v>-100</v>
      </c>
    </row>
    <row r="36" spans="1:46" ht="27" customHeight="1" x14ac:dyDescent="0.15">
      <c r="A36" s="248"/>
      <c r="AK36" s="1139" t="s">
        <v>528</v>
      </c>
      <c r="AL36" s="1140"/>
      <c r="AM36" s="1140"/>
      <c r="AN36" s="1141"/>
      <c r="AO36" s="292">
        <v>8509</v>
      </c>
      <c r="AP36" s="292">
        <v>2360</v>
      </c>
      <c r="AQ36" s="293">
        <v>3257</v>
      </c>
      <c r="AR36" s="294">
        <v>-27.5</v>
      </c>
    </row>
    <row r="37" spans="1:46" ht="13.5" customHeight="1" x14ac:dyDescent="0.15">
      <c r="A37" s="248"/>
      <c r="AK37" s="1139" t="s">
        <v>529</v>
      </c>
      <c r="AL37" s="1140"/>
      <c r="AM37" s="1140"/>
      <c r="AN37" s="1141"/>
      <c r="AO37" s="292" t="s">
        <v>510</v>
      </c>
      <c r="AP37" s="292" t="s">
        <v>510</v>
      </c>
      <c r="AQ37" s="293">
        <v>1590</v>
      </c>
      <c r="AR37" s="294" t="s">
        <v>510</v>
      </c>
    </row>
    <row r="38" spans="1:46" ht="27" customHeight="1" x14ac:dyDescent="0.15">
      <c r="A38" s="248"/>
      <c r="AK38" s="1142" t="s">
        <v>530</v>
      </c>
      <c r="AL38" s="1143"/>
      <c r="AM38" s="1143"/>
      <c r="AN38" s="1144"/>
      <c r="AO38" s="295" t="s">
        <v>510</v>
      </c>
      <c r="AP38" s="295" t="s">
        <v>510</v>
      </c>
      <c r="AQ38" s="296">
        <v>20</v>
      </c>
      <c r="AR38" s="284" t="s">
        <v>510</v>
      </c>
      <c r="AS38" s="291"/>
    </row>
    <row r="39" spans="1:46" x14ac:dyDescent="0.15">
      <c r="A39" s="248"/>
      <c r="AK39" s="1142" t="s">
        <v>531</v>
      </c>
      <c r="AL39" s="1143"/>
      <c r="AM39" s="1143"/>
      <c r="AN39" s="1144"/>
      <c r="AO39" s="292" t="s">
        <v>510</v>
      </c>
      <c r="AP39" s="292" t="s">
        <v>510</v>
      </c>
      <c r="AQ39" s="293">
        <v>-7358</v>
      </c>
      <c r="AR39" s="294" t="s">
        <v>510</v>
      </c>
      <c r="AS39" s="291"/>
    </row>
    <row r="40" spans="1:46" ht="27" customHeight="1" x14ac:dyDescent="0.15">
      <c r="A40" s="248"/>
      <c r="AK40" s="1139" t="s">
        <v>532</v>
      </c>
      <c r="AL40" s="1140"/>
      <c r="AM40" s="1140"/>
      <c r="AN40" s="1141"/>
      <c r="AO40" s="292">
        <v>-155602</v>
      </c>
      <c r="AP40" s="292">
        <v>-43151</v>
      </c>
      <c r="AQ40" s="293">
        <v>-130450</v>
      </c>
      <c r="AR40" s="294">
        <v>-66.900000000000006</v>
      </c>
      <c r="AS40" s="291"/>
    </row>
    <row r="41" spans="1:46" x14ac:dyDescent="0.15">
      <c r="A41" s="248"/>
      <c r="AK41" s="1145" t="s">
        <v>302</v>
      </c>
      <c r="AL41" s="1146"/>
      <c r="AM41" s="1146"/>
      <c r="AN41" s="1147"/>
      <c r="AO41" s="292">
        <v>-82406</v>
      </c>
      <c r="AP41" s="292">
        <v>-22852</v>
      </c>
      <c r="AQ41" s="293">
        <v>52112</v>
      </c>
      <c r="AR41" s="294">
        <v>-143.9</v>
      </c>
      <c r="AS41" s="291"/>
    </row>
    <row r="42" spans="1:46" x14ac:dyDescent="0.15">
      <c r="A42" s="248"/>
      <c r="AK42" s="297" t="s">
        <v>533</v>
      </c>
      <c r="AQ42" s="269"/>
      <c r="AR42" s="269"/>
      <c r="AS42" s="291"/>
    </row>
    <row r="43" spans="1:46" x14ac:dyDescent="0.15">
      <c r="A43" s="248"/>
      <c r="AP43" s="298"/>
      <c r="AQ43" s="269"/>
      <c r="AS43" s="291"/>
    </row>
    <row r="44" spans="1:46" x14ac:dyDescent="0.15">
      <c r="A44" s="248"/>
      <c r="AQ44" s="269"/>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99"/>
      <c r="AR45" s="246"/>
      <c r="AS45" s="246"/>
      <c r="AT45" s="244"/>
    </row>
    <row r="46" spans="1:46" x14ac:dyDescent="0.15">
      <c r="A46" s="300"/>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244"/>
    </row>
    <row r="47" spans="1:46" ht="17.25" customHeight="1" x14ac:dyDescent="0.15">
      <c r="A47" s="301" t="s">
        <v>534</v>
      </c>
    </row>
    <row r="48" spans="1:46" x14ac:dyDescent="0.15">
      <c r="A48" s="248"/>
      <c r="AK48" s="302" t="s">
        <v>535</v>
      </c>
      <c r="AL48" s="302"/>
      <c r="AM48" s="302"/>
      <c r="AN48" s="302"/>
      <c r="AO48" s="302"/>
      <c r="AP48" s="302"/>
      <c r="AQ48" s="303"/>
      <c r="AR48" s="302"/>
    </row>
    <row r="49" spans="1:44" ht="13.5" customHeight="1" x14ac:dyDescent="0.15">
      <c r="A49" s="248"/>
      <c r="AK49" s="304"/>
      <c r="AL49" s="305"/>
      <c r="AM49" s="1134" t="s">
        <v>502</v>
      </c>
      <c r="AN49" s="1136" t="s">
        <v>536</v>
      </c>
      <c r="AO49" s="1137"/>
      <c r="AP49" s="1137"/>
      <c r="AQ49" s="1137"/>
      <c r="AR49" s="1138"/>
    </row>
    <row r="50" spans="1:44" x14ac:dyDescent="0.15">
      <c r="A50" s="248"/>
      <c r="AK50" s="306"/>
      <c r="AL50" s="307"/>
      <c r="AM50" s="1135"/>
      <c r="AN50" s="308" t="s">
        <v>537</v>
      </c>
      <c r="AO50" s="309" t="s">
        <v>538</v>
      </c>
      <c r="AP50" s="310" t="s">
        <v>539</v>
      </c>
      <c r="AQ50" s="311" t="s">
        <v>540</v>
      </c>
      <c r="AR50" s="312" t="s">
        <v>541</v>
      </c>
    </row>
    <row r="51" spans="1:44" x14ac:dyDescent="0.15">
      <c r="A51" s="248"/>
      <c r="AK51" s="304" t="s">
        <v>542</v>
      </c>
      <c r="AL51" s="305"/>
      <c r="AM51" s="313">
        <v>486067</v>
      </c>
      <c r="AN51" s="314">
        <v>127879</v>
      </c>
      <c r="AO51" s="315">
        <v>116.1</v>
      </c>
      <c r="AP51" s="316">
        <v>291173</v>
      </c>
      <c r="AQ51" s="317">
        <v>-0.3</v>
      </c>
      <c r="AR51" s="318">
        <v>116.4</v>
      </c>
    </row>
    <row r="52" spans="1:44" x14ac:dyDescent="0.15">
      <c r="A52" s="248"/>
      <c r="AK52" s="319"/>
      <c r="AL52" s="320" t="s">
        <v>543</v>
      </c>
      <c r="AM52" s="321">
        <v>224226</v>
      </c>
      <c r="AN52" s="322">
        <v>58991</v>
      </c>
      <c r="AO52" s="323">
        <v>119.2</v>
      </c>
      <c r="AP52" s="324">
        <v>119071</v>
      </c>
      <c r="AQ52" s="325">
        <v>-6.7</v>
      </c>
      <c r="AR52" s="326">
        <v>125.9</v>
      </c>
    </row>
    <row r="53" spans="1:44" x14ac:dyDescent="0.15">
      <c r="A53" s="248"/>
      <c r="AK53" s="304" t="s">
        <v>544</v>
      </c>
      <c r="AL53" s="305"/>
      <c r="AM53" s="313">
        <v>395105</v>
      </c>
      <c r="AN53" s="314">
        <v>104664</v>
      </c>
      <c r="AO53" s="315">
        <v>-18.2</v>
      </c>
      <c r="AP53" s="316">
        <v>271581</v>
      </c>
      <c r="AQ53" s="317">
        <v>-6.7</v>
      </c>
      <c r="AR53" s="318">
        <v>-11.5</v>
      </c>
    </row>
    <row r="54" spans="1:44" x14ac:dyDescent="0.15">
      <c r="A54" s="248"/>
      <c r="AK54" s="319"/>
      <c r="AL54" s="320" t="s">
        <v>543</v>
      </c>
      <c r="AM54" s="321">
        <v>275393</v>
      </c>
      <c r="AN54" s="322">
        <v>72952</v>
      </c>
      <c r="AO54" s="323">
        <v>23.7</v>
      </c>
      <c r="AP54" s="324">
        <v>117844</v>
      </c>
      <c r="AQ54" s="325">
        <v>-1</v>
      </c>
      <c r="AR54" s="326">
        <v>24.7</v>
      </c>
    </row>
    <row r="55" spans="1:44" x14ac:dyDescent="0.15">
      <c r="A55" s="248"/>
      <c r="AK55" s="304" t="s">
        <v>545</v>
      </c>
      <c r="AL55" s="305"/>
      <c r="AM55" s="313">
        <v>529984</v>
      </c>
      <c r="AN55" s="314">
        <v>142087</v>
      </c>
      <c r="AO55" s="315">
        <v>35.799999999999997</v>
      </c>
      <c r="AP55" s="316">
        <v>268375</v>
      </c>
      <c r="AQ55" s="317">
        <v>-1.2</v>
      </c>
      <c r="AR55" s="318">
        <v>37</v>
      </c>
    </row>
    <row r="56" spans="1:44" x14ac:dyDescent="0.15">
      <c r="A56" s="248"/>
      <c r="AK56" s="319"/>
      <c r="AL56" s="320" t="s">
        <v>543</v>
      </c>
      <c r="AM56" s="321">
        <v>418093</v>
      </c>
      <c r="AN56" s="322">
        <v>112089</v>
      </c>
      <c r="AO56" s="323">
        <v>53.6</v>
      </c>
      <c r="AP56" s="324">
        <v>119602</v>
      </c>
      <c r="AQ56" s="325">
        <v>1.5</v>
      </c>
      <c r="AR56" s="326">
        <v>52.1</v>
      </c>
    </row>
    <row r="57" spans="1:44" x14ac:dyDescent="0.15">
      <c r="A57" s="248"/>
      <c r="AK57" s="304" t="s">
        <v>546</v>
      </c>
      <c r="AL57" s="305"/>
      <c r="AM57" s="313">
        <v>253307</v>
      </c>
      <c r="AN57" s="314">
        <v>68647</v>
      </c>
      <c r="AO57" s="315">
        <v>-51.7</v>
      </c>
      <c r="AP57" s="316">
        <v>301035</v>
      </c>
      <c r="AQ57" s="317">
        <v>12.2</v>
      </c>
      <c r="AR57" s="318">
        <v>-63.9</v>
      </c>
    </row>
    <row r="58" spans="1:44" x14ac:dyDescent="0.15">
      <c r="A58" s="248"/>
      <c r="AK58" s="319"/>
      <c r="AL58" s="320" t="s">
        <v>543</v>
      </c>
      <c r="AM58" s="321">
        <v>215933</v>
      </c>
      <c r="AN58" s="322">
        <v>58518</v>
      </c>
      <c r="AO58" s="323">
        <v>-47.8</v>
      </c>
      <c r="AP58" s="324">
        <v>154376</v>
      </c>
      <c r="AQ58" s="325">
        <v>29.1</v>
      </c>
      <c r="AR58" s="326">
        <v>-76.900000000000006</v>
      </c>
    </row>
    <row r="59" spans="1:44" x14ac:dyDescent="0.15">
      <c r="A59" s="248"/>
      <c r="AK59" s="304" t="s">
        <v>547</v>
      </c>
      <c r="AL59" s="305"/>
      <c r="AM59" s="313">
        <v>499548</v>
      </c>
      <c r="AN59" s="314">
        <v>138532</v>
      </c>
      <c r="AO59" s="315">
        <v>101.8</v>
      </c>
      <c r="AP59" s="316">
        <v>277467</v>
      </c>
      <c r="AQ59" s="317">
        <v>-7.8</v>
      </c>
      <c r="AR59" s="318">
        <v>109.6</v>
      </c>
    </row>
    <row r="60" spans="1:44" x14ac:dyDescent="0.15">
      <c r="A60" s="248"/>
      <c r="AK60" s="319"/>
      <c r="AL60" s="320" t="s">
        <v>543</v>
      </c>
      <c r="AM60" s="321">
        <v>257426</v>
      </c>
      <c r="AN60" s="322">
        <v>71388</v>
      </c>
      <c r="AO60" s="323">
        <v>22</v>
      </c>
      <c r="AP60" s="324">
        <v>128378</v>
      </c>
      <c r="AQ60" s="325">
        <v>-16.8</v>
      </c>
      <c r="AR60" s="326">
        <v>38.799999999999997</v>
      </c>
    </row>
    <row r="61" spans="1:44" x14ac:dyDescent="0.15">
      <c r="A61" s="248"/>
      <c r="AK61" s="304" t="s">
        <v>548</v>
      </c>
      <c r="AL61" s="327"/>
      <c r="AM61" s="313">
        <v>432802</v>
      </c>
      <c r="AN61" s="314">
        <v>116362</v>
      </c>
      <c r="AO61" s="315">
        <v>36.799999999999997</v>
      </c>
      <c r="AP61" s="316">
        <v>281926</v>
      </c>
      <c r="AQ61" s="328">
        <v>-0.8</v>
      </c>
      <c r="AR61" s="318">
        <v>37.6</v>
      </c>
    </row>
    <row r="62" spans="1:44" x14ac:dyDescent="0.15">
      <c r="A62" s="248"/>
      <c r="AK62" s="319"/>
      <c r="AL62" s="320" t="s">
        <v>543</v>
      </c>
      <c r="AM62" s="321">
        <v>278214</v>
      </c>
      <c r="AN62" s="322">
        <v>74788</v>
      </c>
      <c r="AO62" s="323">
        <v>34.1</v>
      </c>
      <c r="AP62" s="324">
        <v>127854</v>
      </c>
      <c r="AQ62" s="325">
        <v>1.2</v>
      </c>
      <c r="AR62" s="326">
        <v>32.9</v>
      </c>
    </row>
    <row r="63" spans="1:44" x14ac:dyDescent="0.15">
      <c r="A63" s="248"/>
    </row>
    <row r="64" spans="1:44" x14ac:dyDescent="0.15">
      <c r="A64" s="248"/>
    </row>
    <row r="65" spans="1:46" x14ac:dyDescent="0.15">
      <c r="A65" s="248"/>
    </row>
    <row r="66" spans="1:46" x14ac:dyDescent="0.15">
      <c r="A66" s="329"/>
      <c r="B66" s="300"/>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30"/>
    </row>
    <row r="67" spans="1:46" ht="13.5" hidden="1" customHeight="1" x14ac:dyDescent="0.15">
      <c r="AS67" s="244"/>
      <c r="AT67" s="244"/>
    </row>
    <row r="70" spans="1:46" hidden="1" x14ac:dyDescent="0.15"/>
    <row r="71" spans="1:46" hidden="1" x14ac:dyDescent="0.15"/>
    <row r="72" spans="1:46" hidden="1" x14ac:dyDescent="0.15"/>
    <row r="73" spans="1:46" hidden="1" x14ac:dyDescent="0.15"/>
  </sheetData>
  <sheetProtection algorithmName="SHA-512" hashValue="LDC+UJ0nlp0cB9PYLgivDnx9+LHDIoWEIfRzmHcrhwc4xPfbGsWNuB00kvoZskv1HXidM5sJY1KdLHK3KN8YoQ==" saltValue="k8W4JE5glnLBkCv+Fuhd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E64" zoomScaleNormal="100" zoomScaleSheetLayoutView="55" workbookViewId="0"/>
  </sheetViews>
  <sheetFormatPr defaultColWidth="0" defaultRowHeight="13.5" customHeight="1" zeroHeight="1" x14ac:dyDescent="0.15"/>
  <cols>
    <col min="1" max="125" width="2.5" style="243" customWidth="1"/>
    <col min="126" max="16384" width="9" style="242" hidden="1"/>
  </cols>
  <sheetData>
    <row r="1" spans="2:125" ht="13.5" customHeight="1"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row>
    <row r="2" spans="2:125" x14ac:dyDescent="0.15">
      <c r="B2" s="242"/>
      <c r="DG2" s="242"/>
    </row>
    <row r="3" spans="2:125" x14ac:dyDescent="0.15">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H3" s="242"/>
      <c r="DI3" s="242"/>
      <c r="DJ3" s="242"/>
      <c r="DK3" s="242"/>
      <c r="DL3" s="242"/>
      <c r="DM3" s="242"/>
      <c r="DN3" s="242"/>
      <c r="DO3" s="242"/>
      <c r="DP3" s="242"/>
      <c r="DQ3" s="242"/>
      <c r="DR3" s="242"/>
      <c r="DS3" s="242"/>
      <c r="DT3" s="242"/>
      <c r="DU3" s="242"/>
    </row>
    <row r="4" spans="2:125" x14ac:dyDescent="0.15"/>
    <row r="5" spans="2:125" x14ac:dyDescent="0.15"/>
    <row r="6" spans="2:125" x14ac:dyDescent="0.15"/>
    <row r="7" spans="2:125" x14ac:dyDescent="0.15"/>
    <row r="8" spans="2:125" x14ac:dyDescent="0.15"/>
    <row r="9" spans="2:125" x14ac:dyDescent="0.15">
      <c r="DU9" s="24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2"/>
    </row>
    <row r="18" spans="125:125" x14ac:dyDescent="0.15"/>
    <row r="19" spans="125:125" x14ac:dyDescent="0.15"/>
    <row r="20" spans="125:125" x14ac:dyDescent="0.15">
      <c r="DU20" s="242"/>
    </row>
    <row r="21" spans="125:125" x14ac:dyDescent="0.15">
      <c r="DU21" s="24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2"/>
    </row>
    <row r="29" spans="125:125" x14ac:dyDescent="0.15"/>
    <row r="30" spans="125:125" x14ac:dyDescent="0.15"/>
    <row r="31" spans="125:125" x14ac:dyDescent="0.15"/>
    <row r="32" spans="125:125" x14ac:dyDescent="0.15"/>
    <row r="33" spans="2:125" x14ac:dyDescent="0.15">
      <c r="B33" s="242"/>
      <c r="G33" s="242"/>
      <c r="I33" s="242"/>
    </row>
    <row r="34" spans="2:125" x14ac:dyDescent="0.15">
      <c r="C34" s="242"/>
      <c r="P34" s="242"/>
      <c r="DE34" s="242"/>
      <c r="DH34" s="242"/>
    </row>
    <row r="35" spans="2:125" x14ac:dyDescent="0.15">
      <c r="D35" s="242"/>
      <c r="E35" s="242"/>
      <c r="DG35" s="242"/>
      <c r="DJ35" s="242"/>
      <c r="DP35" s="242"/>
      <c r="DQ35" s="242"/>
      <c r="DR35" s="242"/>
      <c r="DS35" s="242"/>
      <c r="DT35" s="242"/>
      <c r="DU35" s="242"/>
    </row>
    <row r="36" spans="2:125" x14ac:dyDescent="0.15">
      <c r="F36" s="242"/>
      <c r="H36" s="242"/>
      <c r="J36" s="242"/>
      <c r="K36" s="242"/>
      <c r="L36" s="242"/>
      <c r="M36" s="242"/>
      <c r="N36" s="242"/>
      <c r="O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2"/>
      <c r="CW36" s="242"/>
      <c r="CX36" s="242"/>
      <c r="CY36" s="242"/>
      <c r="CZ36" s="242"/>
      <c r="DA36" s="242"/>
      <c r="DB36" s="242"/>
      <c r="DC36" s="242"/>
      <c r="DD36" s="242"/>
      <c r="DF36" s="242"/>
      <c r="DI36" s="242"/>
      <c r="DK36" s="242"/>
      <c r="DL36" s="242"/>
      <c r="DM36" s="242"/>
      <c r="DN36" s="242"/>
      <c r="DO36" s="242"/>
      <c r="DP36" s="242"/>
      <c r="DQ36" s="242"/>
      <c r="DR36" s="242"/>
      <c r="DS36" s="242"/>
      <c r="DT36" s="242"/>
      <c r="DU36" s="242"/>
    </row>
    <row r="37" spans="2:125" x14ac:dyDescent="0.15">
      <c r="DU37" s="242"/>
    </row>
    <row r="38" spans="2:125" x14ac:dyDescent="0.15">
      <c r="DT38" s="242"/>
      <c r="DU38" s="242"/>
    </row>
    <row r="39" spans="2:125" x14ac:dyDescent="0.15"/>
    <row r="40" spans="2:125" x14ac:dyDescent="0.15">
      <c r="DH40" s="242"/>
    </row>
    <row r="41" spans="2:125" x14ac:dyDescent="0.15">
      <c r="DE41" s="242"/>
    </row>
    <row r="42" spans="2:125" x14ac:dyDescent="0.15">
      <c r="DG42" s="242"/>
      <c r="DJ42" s="242"/>
    </row>
    <row r="43" spans="2:125" x14ac:dyDescent="0.15">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F43" s="242"/>
      <c r="DI43" s="242"/>
      <c r="DK43" s="242"/>
      <c r="DL43" s="242"/>
      <c r="DM43" s="242"/>
      <c r="DN43" s="242"/>
      <c r="DO43" s="242"/>
      <c r="DP43" s="242"/>
      <c r="DQ43" s="242"/>
      <c r="DR43" s="242"/>
      <c r="DS43" s="242"/>
      <c r="DT43" s="242"/>
      <c r="DU43" s="242"/>
    </row>
    <row r="44" spans="2:125" x14ac:dyDescent="0.15">
      <c r="DU44" s="242"/>
    </row>
    <row r="45" spans="2:125" x14ac:dyDescent="0.15"/>
    <row r="46" spans="2:125" x14ac:dyDescent="0.15"/>
    <row r="47" spans="2:125" x14ac:dyDescent="0.15"/>
    <row r="48" spans="2:125" x14ac:dyDescent="0.15">
      <c r="DT48" s="242"/>
      <c r="DU48" s="242"/>
    </row>
    <row r="49" spans="120:125" x14ac:dyDescent="0.15">
      <c r="DU49" s="242"/>
    </row>
    <row r="50" spans="120:125" x14ac:dyDescent="0.15">
      <c r="DU50" s="242"/>
    </row>
    <row r="51" spans="120:125" x14ac:dyDescent="0.15">
      <c r="DP51" s="242"/>
      <c r="DQ51" s="242"/>
      <c r="DR51" s="242"/>
      <c r="DS51" s="242"/>
      <c r="DT51" s="242"/>
      <c r="DU51" s="242"/>
    </row>
    <row r="52" spans="120:125" x14ac:dyDescent="0.15"/>
    <row r="53" spans="120:125" x14ac:dyDescent="0.15"/>
    <row r="54" spans="120:125" x14ac:dyDescent="0.15">
      <c r="DU54" s="242"/>
    </row>
    <row r="55" spans="120:125" x14ac:dyDescent="0.15"/>
    <row r="56" spans="120:125" x14ac:dyDescent="0.15"/>
    <row r="57" spans="120:125" x14ac:dyDescent="0.15"/>
    <row r="58" spans="120:125" x14ac:dyDescent="0.15">
      <c r="DU58" s="242"/>
    </row>
    <row r="59" spans="120:125" x14ac:dyDescent="0.15"/>
    <row r="60" spans="120:125" x14ac:dyDescent="0.15"/>
    <row r="61" spans="120:125" x14ac:dyDescent="0.15"/>
    <row r="62" spans="120:125" x14ac:dyDescent="0.15"/>
    <row r="63" spans="120:125" x14ac:dyDescent="0.15">
      <c r="DU63" s="242"/>
    </row>
    <row r="64" spans="120:125" x14ac:dyDescent="0.15">
      <c r="DT64" s="242"/>
      <c r="DU64" s="242"/>
    </row>
    <row r="65" spans="123:125" x14ac:dyDescent="0.15"/>
    <row r="66" spans="123:125" x14ac:dyDescent="0.15"/>
    <row r="67" spans="123:125" x14ac:dyDescent="0.15"/>
    <row r="68" spans="123:125" x14ac:dyDescent="0.15"/>
    <row r="69" spans="123:125" x14ac:dyDescent="0.15">
      <c r="DS69" s="242"/>
      <c r="DT69" s="242"/>
      <c r="DU69" s="24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2"/>
    </row>
    <row r="83" spans="116:125" x14ac:dyDescent="0.15">
      <c r="DM83" s="242"/>
      <c r="DN83" s="242"/>
      <c r="DO83" s="242"/>
      <c r="DP83" s="242"/>
      <c r="DQ83" s="242"/>
      <c r="DR83" s="242"/>
      <c r="DS83" s="242"/>
      <c r="DT83" s="242"/>
      <c r="DU83" s="242"/>
    </row>
    <row r="84" spans="116:125" x14ac:dyDescent="0.15"/>
    <row r="85" spans="116:125" x14ac:dyDescent="0.15"/>
    <row r="86" spans="116:125" x14ac:dyDescent="0.15"/>
    <row r="87" spans="116:125" x14ac:dyDescent="0.15"/>
    <row r="88" spans="116:125" x14ac:dyDescent="0.15">
      <c r="DU88" s="24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2"/>
      <c r="DT94" s="242"/>
      <c r="DU94" s="242"/>
    </row>
    <row r="95" spans="116:125" ht="13.5" customHeight="1" x14ac:dyDescent="0.15">
      <c r="DU95" s="24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2"/>
    </row>
    <row r="102" spans="124:125" ht="13.5" customHeight="1" x14ac:dyDescent="0.15"/>
    <row r="103" spans="124:125" ht="13.5" customHeight="1" x14ac:dyDescent="0.15"/>
    <row r="104" spans="124:125" ht="13.5" customHeight="1" x14ac:dyDescent="0.15">
      <c r="DT104" s="242"/>
      <c r="DU104" s="24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550</v>
      </c>
    </row>
    <row r="121" spans="125:125" ht="13.5" hidden="1" customHeight="1" x14ac:dyDescent="0.15">
      <c r="DU121" s="242"/>
    </row>
  </sheetData>
  <sheetProtection algorithmName="SHA-512" hashValue="FAboEKHUQj/JRcz9dtecc2ZwJUowzbiaUmPRVmaawC6gwrRl/0K22qNBidPXOh07hS+wdNEjroMKDdYIMjk40w==" saltValue="3MfXYQ2WqJh+1JfiuhGIs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abSelected="1" topLeftCell="A81" zoomScaleNormal="100" zoomScaleSheetLayoutView="55" workbookViewId="0"/>
  </sheetViews>
  <sheetFormatPr defaultColWidth="0" defaultRowHeight="13.5" customHeight="1" zeroHeight="1" x14ac:dyDescent="0.15"/>
  <cols>
    <col min="1" max="125" width="2.5" style="243" customWidth="1"/>
    <col min="126" max="142" width="0" style="242" hidden="1" customWidth="1"/>
    <col min="143" max="16384" width="9" style="242" hidden="1"/>
  </cols>
  <sheetData>
    <row r="1" spans="1:125" ht="13.5" customHeight="1" x14ac:dyDescent="0.1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row>
    <row r="2" spans="1:125" x14ac:dyDescent="0.15">
      <c r="B2" s="242"/>
      <c r="T2" s="242"/>
    </row>
    <row r="3" spans="1:125"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2"/>
      <c r="G33" s="242"/>
      <c r="I33" s="242"/>
    </row>
    <row r="34" spans="2:125" x14ac:dyDescent="0.15">
      <c r="C34" s="242"/>
      <c r="P34" s="242"/>
      <c r="R34" s="242"/>
      <c r="U34" s="242"/>
    </row>
    <row r="35" spans="2:125" x14ac:dyDescent="0.15">
      <c r="D35" s="242"/>
      <c r="E35" s="242"/>
      <c r="T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2"/>
      <c r="BX35" s="242"/>
      <c r="BY35" s="242"/>
      <c r="BZ35" s="242"/>
      <c r="CA35" s="242"/>
      <c r="CB35" s="242"/>
      <c r="CC35" s="242"/>
      <c r="CD35" s="242"/>
      <c r="CE35" s="242"/>
      <c r="CF35" s="242"/>
      <c r="CG35" s="242"/>
      <c r="CH35" s="242"/>
      <c r="CI35" s="242"/>
      <c r="CJ35" s="242"/>
      <c r="CK35" s="242"/>
      <c r="CL35" s="242"/>
      <c r="CM35" s="242"/>
      <c r="CN35" s="242"/>
      <c r="CO35" s="242"/>
      <c r="CP35" s="242"/>
      <c r="CQ35" s="242"/>
      <c r="CR35" s="242"/>
      <c r="CS35" s="242"/>
      <c r="CT35" s="242"/>
      <c r="CU35" s="242"/>
      <c r="CV35" s="242"/>
      <c r="CW35" s="242"/>
      <c r="CX35" s="242"/>
      <c r="CY35" s="242"/>
      <c r="CZ35" s="242"/>
      <c r="DA35" s="242"/>
      <c r="DB35" s="242"/>
      <c r="DC35" s="242"/>
      <c r="DD35" s="242"/>
      <c r="DE35" s="242"/>
      <c r="DF35" s="242"/>
      <c r="DG35" s="242"/>
      <c r="DH35" s="242"/>
      <c r="DI35" s="242"/>
      <c r="DJ35" s="242"/>
      <c r="DK35" s="242"/>
      <c r="DL35" s="242"/>
      <c r="DM35" s="242"/>
      <c r="DN35" s="242"/>
      <c r="DO35" s="242"/>
      <c r="DP35" s="242"/>
      <c r="DQ35" s="242"/>
      <c r="DR35" s="242"/>
      <c r="DS35" s="242"/>
      <c r="DT35" s="242"/>
      <c r="DU35" s="242"/>
    </row>
    <row r="36" spans="2:125" x14ac:dyDescent="0.15">
      <c r="F36" s="242"/>
      <c r="H36" s="242"/>
      <c r="J36" s="242"/>
      <c r="K36" s="242"/>
      <c r="L36" s="242"/>
      <c r="M36" s="242"/>
      <c r="N36" s="242"/>
      <c r="O36" s="242"/>
      <c r="Q36" s="242"/>
      <c r="S36" s="242"/>
      <c r="V36" s="242"/>
    </row>
    <row r="37" spans="2:125" x14ac:dyDescent="0.15"/>
    <row r="38" spans="2:125" x14ac:dyDescent="0.15"/>
    <row r="39" spans="2:125" x14ac:dyDescent="0.15"/>
    <row r="40" spans="2:125" x14ac:dyDescent="0.15">
      <c r="U40" s="242"/>
    </row>
    <row r="41" spans="2:125" x14ac:dyDescent="0.15">
      <c r="R41" s="242"/>
    </row>
    <row r="42" spans="2:125" x14ac:dyDescent="0.15">
      <c r="T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242"/>
      <c r="BZ42" s="242"/>
      <c r="CA42" s="242"/>
      <c r="CB42" s="242"/>
      <c r="CC42" s="242"/>
      <c r="CD42" s="242"/>
      <c r="CE42" s="242"/>
      <c r="CF42" s="242"/>
      <c r="CG42" s="242"/>
      <c r="CH42" s="242"/>
      <c r="CI42" s="242"/>
      <c r="CJ42" s="242"/>
      <c r="CK42" s="242"/>
      <c r="CL42" s="242"/>
      <c r="CM42" s="242"/>
      <c r="CN42" s="242"/>
      <c r="CO42" s="242"/>
      <c r="CP42" s="242"/>
      <c r="CQ42" s="242"/>
      <c r="CR42" s="242"/>
      <c r="CS42" s="242"/>
      <c r="CT42" s="242"/>
      <c r="CU42" s="242"/>
      <c r="CV42" s="242"/>
      <c r="CW42" s="242"/>
      <c r="CX42" s="242"/>
      <c r="CY42" s="242"/>
      <c r="CZ42" s="242"/>
      <c r="DA42" s="242"/>
      <c r="DB42" s="242"/>
      <c r="DC42" s="242"/>
      <c r="DD42" s="242"/>
      <c r="DE42" s="242"/>
      <c r="DF42" s="242"/>
      <c r="DG42" s="242"/>
      <c r="DH42" s="242"/>
      <c r="DI42" s="242"/>
      <c r="DJ42" s="242"/>
      <c r="DK42" s="242"/>
      <c r="DL42" s="242"/>
      <c r="DM42" s="242"/>
      <c r="DN42" s="242"/>
      <c r="DO42" s="242"/>
      <c r="DP42" s="242"/>
      <c r="DQ42" s="242"/>
      <c r="DR42" s="242"/>
      <c r="DS42" s="242"/>
      <c r="DT42" s="242"/>
      <c r="DU42" s="242"/>
    </row>
    <row r="43" spans="2:125" x14ac:dyDescent="0.15">
      <c r="Q43" s="242"/>
      <c r="S43" s="242"/>
      <c r="V43" s="24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551</v>
      </c>
    </row>
  </sheetData>
  <sheetProtection algorithmName="SHA-512" hashValue="n2FEofum/QOixtDx2KSbpW2Jl34aQIj/IHjvYNqEBVOREXGvmafOG8n/01KAU73xYByIvVf0TN/NqZc9RD3MgQ==" saltValue="DxaGVFpm+9A+lhhYSPlz4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37"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48" t="s">
        <v>3</v>
      </c>
      <c r="D47" s="1148"/>
      <c r="E47" s="1149"/>
      <c r="F47" s="11">
        <v>200.28</v>
      </c>
      <c r="G47" s="12">
        <v>200.04</v>
      </c>
      <c r="H47" s="12">
        <v>198.91</v>
      </c>
      <c r="I47" s="12">
        <v>173.29</v>
      </c>
      <c r="J47" s="13">
        <v>149.13</v>
      </c>
    </row>
    <row r="48" spans="2:10" ht="57.75" customHeight="1" x14ac:dyDescent="0.15">
      <c r="B48" s="14"/>
      <c r="C48" s="1150" t="s">
        <v>4</v>
      </c>
      <c r="D48" s="1150"/>
      <c r="E48" s="1151"/>
      <c r="F48" s="15">
        <v>14.44</v>
      </c>
      <c r="G48" s="16">
        <v>15.26</v>
      </c>
      <c r="H48" s="16">
        <v>22.27</v>
      </c>
      <c r="I48" s="16">
        <v>25.67</v>
      </c>
      <c r="J48" s="17">
        <v>23.57</v>
      </c>
    </row>
    <row r="49" spans="2:10" ht="57.75" customHeight="1" thickBot="1" x14ac:dyDescent="0.2">
      <c r="B49" s="18"/>
      <c r="C49" s="1152" t="s">
        <v>5</v>
      </c>
      <c r="D49" s="1152"/>
      <c r="E49" s="1153"/>
      <c r="F49" s="19">
        <v>11.39</v>
      </c>
      <c r="G49" s="20">
        <v>7.61</v>
      </c>
      <c r="H49" s="20">
        <v>5.77</v>
      </c>
      <c r="I49" s="20">
        <v>4.8600000000000003</v>
      </c>
      <c r="J49" s="21">
        <v>0.18</v>
      </c>
    </row>
    <row r="50" spans="2:10" x14ac:dyDescent="0.15"/>
  </sheetData>
  <sheetProtection algorithmName="SHA-512" hashValue="TM/NMnXimzTBUi9ihNRPvt0d6VnRjh0+VZyCYz2R92k98yHdZE55EgSOVmMy0aaCuHOY6qGKb82x//T21lGFVw==" saltValue="r+A5/ZXkFvQpZS6QWcsU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2023-10-12T09:20:54Z</cp:lastPrinted>
  <dcterms:created xsi:type="dcterms:W3CDTF">2023-02-20T05:21:44Z</dcterms:created>
  <dcterms:modified xsi:type="dcterms:W3CDTF">2023-10-12T09:27:46Z</dcterms:modified>
  <cp:category/>
</cp:coreProperties>
</file>