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rv\経営企画室\02 財政係\900011当初予算調～財政状況ヒア\03_財政状況資料集【４月・公表】\R03年度版_R05.03.03付第1040号\統合作業\"/>
    </mc:Choice>
  </mc:AlternateContent>
  <bookViews>
    <workbookView xWindow="0" yWindow="0" windowWidth="28800" windowHeight="11460" tabRatio="865" firstSheet="10" activeTab="1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A34" i="12"/>
  <c r="V34" i="12"/>
  <c r="Q34" i="12"/>
  <c r="AA33" i="12"/>
  <c r="V33" i="12"/>
  <c r="Q33" i="12"/>
  <c r="AA32" i="12"/>
  <c r="AA31" i="12"/>
  <c r="AA29" i="12"/>
  <c r="AA28" i="12"/>
  <c r="AA7"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G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<sst xmlns="http://schemas.openxmlformats.org/spreadsheetml/2006/main" count="1175" uniqueCount="622">
  <si>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</si>
  <si>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</si>
  <si>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</si>
  <si>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</si>
  <si>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</si>
  <si>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</si>
  <si>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</si>
  <si>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</si>
  <si>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</si>
  <si>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</si>
  <si>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</si>
  <si>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</si>
  <si>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</si>
  <si>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</si>
  <si>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</si>
  <si>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</si>
  <si>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</si>
  <si>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</si>
  <si>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</si>
  <si>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</si>
  <si>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</si>
  <si>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</si>
  <si>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</si>
  <si>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</si>
  <si>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</si>
  <si>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</si>
  <si>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</si>
  <si>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</si>
  <si>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</si>
  <si>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</si>
  <si>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</si>
  <si>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</si>
  <si>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</si>
  <si>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</si>
  <si>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</si>
  <si>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</si>
  <si>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</si>
  <si>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</si>
  <si>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</si>
  <si>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</si>
  <si>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</si>
  <si>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</si>
  <si>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</si>
  <si>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</si>
  <si>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</si>
  <si>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</si>
  <si>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</si>
  <si>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</si>
  <si>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</si>
  <si>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</si>
  <si>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</si>
  <si>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</si>
  <si>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</si>
  <si>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</si>
  <si>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</si>
  <si>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</si>
  <si>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</si>
  <si>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</si>
  <si>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</si>
  <si>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</si>
  <si>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</si>
  <si>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</si>
  <si>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</si>
  <si>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</si>
  <si>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</si>
  <si>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</si>
  <si>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</si>
  <si>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</si>
  <si>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</si>
  <si>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</si>
  <si>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</si>
  <si>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</si>
  <si>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</si>
  <si>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</si>
  <si>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</si>
  <si>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</si>
  <si>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</si>
  <si>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</si>
  <si>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</si>
  <si>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</si>
  <si>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</si>
  <si>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</si>
  <si>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</si>
  <si>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</si>
  <si>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</si>
  <si>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</si>
  <si>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</si>
  <si>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</si>
  <si>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</si>
  <si>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</si>
  <si>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</si>
  <si>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</si>
  <si>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</si>
  <si>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</si>
  <si>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</si>
  <si>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</si>
  <si>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</si>
  <si>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</si>
  <si>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</si>
  <si>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</si>
  <si>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</si>
  <si>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</si>
  <si>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</si>
  <si>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</si>
  <si>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</si>
  <si>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</si>
  <si>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</si>
  <si>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</si>
  <si>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</si>
  <si>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</si>
  <si>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</si>
  <si>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</si>
  <si>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</si>
  <si>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</si>
  <si>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</si>
  <si>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</si>
  <si>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</si>
  <si>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</si>
  <si>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</si>
  <si>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</si>
  <si>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</si>
  <si>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</si>
  <si>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</si>
  <si>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</si>
  <si>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</si>
  <si>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</si>
  <si>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</si>
  <si>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</si>
  <si>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</si>
  <si>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</si>
  <si>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</si>
  <si>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</si>
  <si>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</si>
  <si>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</si>
  <si>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</si>
  <si>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</si>
  <si>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</si>
  <si>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</si>
  <si>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</si>
  <si>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</si>
  <si>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</si>
  <si>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</si>
  <si>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</si>
  <si>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</si>
  <si>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</si>
  <si>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</si>
  <si>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</si>
  <si>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</si>
  <si>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</si>
  <si>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</si>
  <si>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</si>
  <si>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</si>
  <si>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</si>
  <si>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</si>
  <si>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</si>
  <si>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</si>
  <si>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</si>
  <si>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</si>
  <si>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</si>
  <si>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</si>
  <si>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</si>
  <si>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</si>
  <si>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</si>
  <si>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</si>
  <si>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</si>
  <si>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</si>
  <si>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</si>
  <si>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</si>
  <si>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</si>
  <si>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</si>
  <si>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</si>
  <si>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</si>
  <si>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</si>
  <si>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</si>
  <si>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</si>
  <si>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</si>
  <si>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</si>
  <si>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</si>
  <si>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</si>
  <si>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</si>
  <si>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</si>
  <si>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</si>
  <si>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</si>
  <si>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</si>
  <si>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</si>
  <si>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</si>
  <si>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</si>
  <si>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</si>
  <si>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</si>
  <si>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</si>
  <si>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</si>
  <si>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</si>
  <si>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</si>
  <si>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</si>
  <si>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</si>
  <si>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</si>
  <si>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</si>
  <si>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</si>
  <si>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</si>
  <si>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</si>
  <si>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</si>
  <si>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</si>
  <si>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</si>
  <si>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</si>
  <si>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</si>
  <si>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</si>
  <si>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</si>
  <si>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</si>
  <si>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</si>
  <si>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</si>
  <si>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</si>
  <si>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</si>
  <si>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</si>
  <si>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長野県高森町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</si>
  <si>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</si>
  <si>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</si>
  <si>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</si>
  <si>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</si>
  <si>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</si>
  <si>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</si>
  <si>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</si>
  <si>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</si>
  <si>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</si>
  <si>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</si>
  <si>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</si>
  <si>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</si>
  <si>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</si>
  <si>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</si>
  <si>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</si>
  <si>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</si>
  <si>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</si>
  <si>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</si>
  <si>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</si>
  <si>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</si>
  <si>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</si>
  <si>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</si>
  <si>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</si>
  <si>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</si>
  <si>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</si>
  <si>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</si>
  <si>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</si>
  <si>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</si>
  <si>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</si>
  <si>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</si>
  <si>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</si>
  <si>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</si>
  <si>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</si>
  <si>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</si>
  <si>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</si>
  <si>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</si>
  <si>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</si>
  <si>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</si>
  <si>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</si>
  <si>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</si>
  <si>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</si>
  <si>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</si>
  <si>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</si>
  <si>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</si>
  <si>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</si>
  <si>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</si>
  <si>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</si>
  <si>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</si>
  <si>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</si>
  <si>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</si>
  <si>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</si>
  <si>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</si>
  <si>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</si>
  <si>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</si>
  <si>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</si>
  <si>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</si>
  <si>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</si>
  <si>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</si>
  <si>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</si>
  <si>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</si>
  <si>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</si>
  <si>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</si>
  <si>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</si>
  <si>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</si>
  <si>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</si>
  <si>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</si>
  <si>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</si>
  <si>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</si>
  <si>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</si>
  <si>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</si>
  <si>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</si>
  <si>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</si>
  <si>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</si>
  <si>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</si>
  <si>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</si>
  <si>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</si>
  <si>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</si>
  <si>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</si>
  <si>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</si>
  <si>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</si>
  <si>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</si>
  <si>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</si>
  <si>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</si>
  <si>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</si>
  <si>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</si>
  <si>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</si>
  <si>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</si>
  <si>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</si>
  <si>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</si>
  <si>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</si>
  <si>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</si>
  <si>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</si>
  <si>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</si>
  <si>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</si>
  <si>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</si>
  <si>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</si>
  <si>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</si>
  <si>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</si>
  <si>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</si>
  <si>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</si>
  <si>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</si>
  <si>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</si>
  <si>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</si>
  <si>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</si>
  <si>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</si>
  <si>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</si>
  <si>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</si>
  <si>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</si>
  <si>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</si>
  <si>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</si>
  <si>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</si>
  <si>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</si>
  <si>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</si>
  <si>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</si>
  <si>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</si>
  <si>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</si>
  <si>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</si>
  <si>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</si>
  <si>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</si>
  <si>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</si>
  <si>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</si>
  <si>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</si>
  <si>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</si>
  <si>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</si>
  <si>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</si>
  <si>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</si>
  <si>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</si>
  <si>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</si>
  <si>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</si>
  <si>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</si>
  <si>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</si>
  <si>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</si>
  <si>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</si>
  <si>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</si>
  <si>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</si>
  <si>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</si>
  <si>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</si>
  <si>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</si>
  <si>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</si>
  <si>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</si>
  <si>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</si>
  <si>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</si>
  <si>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</si>
  <si>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</si>
  <si>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</si>
  <si>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</si>
  <si>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</si>
  <si>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</si>
  <si>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</si>
  <si>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</si>
  <si>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</si>
  <si>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</si>
  <si>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</si>
  <si>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</si>
  <si>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長野県高森町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</si>
  <si>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</si>
  <si>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</si>
  <si>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</si>
  <si>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</si>
  <si>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</si>
  <si>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</si>
  <si>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</si>
  <si>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</si>
  <si>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</si>
  <si>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</si>
  <si>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</si>
  <si>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</si>
  <si>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</si>
  <si>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</si>
  <si>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</si>
  <si>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</si>
  <si>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</si>
  <si>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</si>
  <si>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</si>
  <si>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</si>
  <si>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</si>
  <si>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</si>
  <si>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</si>
  <si>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</si>
  <si>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</si>
  <si>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</si>
  <si>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</si>
  <si>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</si>
  <si>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</si>
  <si>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</si>
  <si>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</si>
  <si>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</si>
  <si>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</si>
  <si>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</si>
  <si>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</si>
  <si>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</si>
  <si>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</si>
  <si>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</si>
  <si>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</si>
  <si>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</si>
  <si>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農業集落排水事業特別会計</t>
    <phoneticPr fontId="5"/>
  </si>
  <si>
    <t>法非適用企業</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</si>
  <si>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</si>
  <si>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</si>
  <si>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</si>
  <si>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</si>
  <si>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</si>
  <si>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</si>
  <si>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</si>
  <si>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</si>
  <si>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</si>
  <si>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</si>
  <si>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</si>
  <si>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</si>
  <si>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</si>
  <si>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</si>
  <si>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</si>
  <si>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</si>
  <si>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</si>
  <si>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</si>
  <si>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</si>
  <si>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</si>
  <si>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</si>
  <si>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</si>
  <si>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</si>
  <si>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</si>
  <si>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</si>
  <si>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</si>
  <si>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</si>
  <si>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</si>
  <si>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</si>
  <si>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</si>
  <si>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</si>
  <si>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</si>
  <si>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</si>
  <si>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</si>
  <si>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</si>
  <si>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</si>
  <si>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</si>
  <si>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</si>
  <si>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</si>
  <si>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</si>
  <si>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</si>
  <si>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</si>
  <si>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</si>
  <si>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</si>
  <si>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</si>
  <si>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</si>
  <si>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</si>
  <si>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</si>
  <si>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</si>
  <si>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</si>
  <si>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</si>
  <si>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</si>
  <si>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</si>
  <si>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</si>
  <si>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</si>
  <si>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</si>
  <si>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</si>
  <si>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</si>
  <si>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</si>
  <si>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</si>
  <si>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</si>
  <si>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</si>
  <si>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</si>
  <si>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</si>
  <si>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</si>
  <si>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</si>
  <si>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</si>
  <si>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</si>
  <si>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</si>
  <si>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</si>
  <si>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</si>
  <si>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</si>
  <si>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</si>
  <si>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</si>
  <si>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</si>
  <si>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</si>
  <si>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</si>
  <si>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</si>
  <si>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</si>
  <si>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</si>
  <si>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</si>
  <si>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</si>
  <si>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</si>
  <si>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</si>
  <si>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</si>
  <si>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</si>
  <si>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</si>
  <si>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</si>
  <si>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</si>
  <si>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</si>
  <si>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</si>
  <si>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</si>
  <si>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</si>
  <si>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</si>
  <si>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</si>
  <si>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</si>
  <si>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</si>
  <si>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</si>
  <si>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</si>
  <si>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</si>
  <si>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</si>
  <si>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</si>
  <si>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</si>
  <si>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</si>
  <si>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</si>
  <si>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</si>
  <si>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</si>
  <si>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</si>
  <si>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</si>
  <si>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</si>
  <si>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</si>
  <si>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</si>
  <si>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</si>
  <si>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</si>
  <si>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</si>
  <si>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</si>
  <si>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</si>
  <si>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</si>
  <si>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</si>
  <si>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</si>
  <si>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</si>
  <si>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</si>
  <si>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</si>
  <si>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</si>
  <si>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</si>
  <si>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</si>
  <si>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</si>
  <si>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</si>
  <si>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</si>
  <si>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</si>
  <si>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</si>
  <si>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</si>
  <si>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</si>
  <si>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</si>
  <si>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</si>
  <si>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</si>
  <si>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</si>
  <si>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</si>
  <si>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</si>
  <si>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</si>
  <si>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</si>
  <si>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</si>
  <si>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</si>
  <si>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</si>
  <si>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</si>
  <si>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</si>
  <si>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</si>
  <si>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</si>
  <si>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</si>
  <si>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</si>
  <si>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</si>
  <si>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</si>
  <si>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</si>
  <si>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</si>
  <si>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</si>
  <si>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</si>
  <si>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</si>
  <si>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1.25</t>
  </si>
  <si>
    <t>水道事業会計</t>
  </si>
  <si>
    <t>一般会計</t>
  </si>
  <si>
    <t>公共下水道事業会計</t>
  </si>
  <si>
    <t>介護保険特別会計</t>
  </si>
  <si>
    <t>地域開発事業特別会計</t>
  </si>
  <si>
    <t>国民健康保険事業特別会計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</si>
  <si>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</si>
  <si>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</si>
  <si>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</si>
  <si>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</si>
  <si>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</si>
  <si>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</si>
  <si>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</si>
  <si>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</si>
  <si>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</si>
  <si>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</si>
  <si>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</si>
  <si>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高森町まちづくり振興公社</t>
    <rPh sb="0" eb="3">
      <t>タカモリマチ</t>
    </rPh>
    <rPh sb="8" eb="10">
      <t>シンコウ</t>
    </rPh>
    <rPh sb="10" eb="12">
      <t>コウシャ</t>
    </rPh>
    <phoneticPr fontId="19"/>
  </si>
  <si>
    <t>南信州広域連合＿一般会計</t>
    <rPh sb="0" eb="1">
      <t>ミナミ</t>
    </rPh>
    <rPh sb="1" eb="3">
      <t>シンシュウ</t>
    </rPh>
    <rPh sb="3" eb="5">
      <t>コウイキ</t>
    </rPh>
    <rPh sb="5" eb="7">
      <t>レンゴウ</t>
    </rPh>
    <rPh sb="8" eb="10">
      <t>イッパン</t>
    </rPh>
    <rPh sb="10" eb="12">
      <t>カイケイ</t>
    </rPh>
    <phoneticPr fontId="2"/>
  </si>
  <si>
    <t>南信州広域連合＿広域振興基金特別会計</t>
    <rPh sb="0" eb="1">
      <t>ミナミ</t>
    </rPh>
    <rPh sb="1" eb="3">
      <t>シンシュウ</t>
    </rPh>
    <rPh sb="3" eb="5">
      <t>コウイキ</t>
    </rPh>
    <rPh sb="5" eb="7">
      <t>レンゴウ</t>
    </rPh>
    <rPh sb="8" eb="10">
      <t>コウイキ</t>
    </rPh>
    <rPh sb="10" eb="12">
      <t>シンコウ</t>
    </rPh>
    <rPh sb="12" eb="14">
      <t>キキン</t>
    </rPh>
    <rPh sb="14" eb="16">
      <t>トクベツ</t>
    </rPh>
    <rPh sb="16" eb="18">
      <t>カイケイ</t>
    </rPh>
    <phoneticPr fontId="2"/>
  </si>
  <si>
    <t>南信州広域連合＿広域消防特別会計</t>
    <rPh sb="0" eb="1">
      <t>ミナミ</t>
    </rPh>
    <rPh sb="1" eb="3">
      <t>シンシュウ</t>
    </rPh>
    <rPh sb="3" eb="5">
      <t>コウイキ</t>
    </rPh>
    <rPh sb="5" eb="7">
      <t>レンゴウ</t>
    </rPh>
    <rPh sb="8" eb="10">
      <t>コウイキ</t>
    </rPh>
    <rPh sb="10" eb="12">
      <t>ショウボウ</t>
    </rPh>
    <rPh sb="12" eb="14">
      <t>トクベツ</t>
    </rPh>
    <rPh sb="14" eb="16">
      <t>カイケイ</t>
    </rPh>
    <phoneticPr fontId="2"/>
  </si>
  <si>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
  </si>
  <si>
    <t>下伊那郡町村総合事務組合＿一般会計</t>
    <rPh sb="0" eb="4">
      <t>シモイナグン</t>
    </rPh>
    <rPh sb="4" eb="6">
      <t>チョウソン</t>
    </rPh>
    <rPh sb="6" eb="8">
      <t>ソウゴウ</t>
    </rPh>
    <rPh sb="8" eb="10">
      <t>ジム</t>
    </rPh>
    <rPh sb="10" eb="12">
      <t>クミアイ</t>
    </rPh>
    <rPh sb="13" eb="15">
      <t>イッパン</t>
    </rPh>
    <rPh sb="15" eb="17">
      <t>カイケイ</t>
    </rPh>
    <phoneticPr fontId="2"/>
  </si>
  <si>
    <t>下伊那自治センター組合＿一般会計</t>
    <rPh sb="0" eb="3">
      <t>シモイナ</t>
    </rPh>
    <rPh sb="3" eb="5">
      <t>ジチ</t>
    </rPh>
    <rPh sb="9" eb="11">
      <t>クミアイ</t>
    </rPh>
    <phoneticPr fontId="2"/>
  </si>
  <si>
    <t>下伊那郡土木技術センター＿一般会計</t>
    <rPh sb="0" eb="4">
      <t>シモイナグン</t>
    </rPh>
    <rPh sb="4" eb="6">
      <t>ドボク</t>
    </rPh>
    <rPh sb="6" eb="8">
      <t>ギジュツ</t>
    </rPh>
    <phoneticPr fontId="2"/>
  </si>
  <si>
    <t>南信地域交通災害共済事務組合＿一般会計</t>
    <rPh sb="0" eb="2">
      <t>ナンシン</t>
    </rPh>
    <rPh sb="2" eb="4">
      <t>チイキ</t>
    </rPh>
    <rPh sb="4" eb="6">
      <t>コウツウ</t>
    </rPh>
    <rPh sb="6" eb="8">
      <t>サイガイ</t>
    </rPh>
    <rPh sb="8" eb="10">
      <t>キョウサイ</t>
    </rPh>
    <rPh sb="10" eb="12">
      <t>ジム</t>
    </rPh>
    <rPh sb="12" eb="14">
      <t>クミアイ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</si>
  <si>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</si>
  <si>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</si>
  <si>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長野県市町村自治振興組合＿一般会計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</si>
  <si>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</si>
  <si>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</si>
  <si>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下伊那北部総合事務組合＿一般会計</t>
    <rPh sb="0" eb="3">
      <t>シモイナ</t>
    </rPh>
    <rPh sb="3" eb="5">
      <t>ホクブ</t>
    </rPh>
    <rPh sb="5" eb="7">
      <t>ソウゴウ</t>
    </rPh>
    <rPh sb="7" eb="9">
      <t>ジム</t>
    </rPh>
    <rPh sb="9" eb="11">
      <t>クミアイ</t>
    </rPh>
    <rPh sb="12" eb="14">
      <t>イッパン</t>
    </rPh>
    <rPh sb="14" eb="16">
      <t>カイケイ</t>
    </rPh>
    <phoneticPr fontId="2"/>
  </si>
  <si>
    <t>下伊那北部総合事務組合＿特別会計</t>
    <rPh sb="0" eb="3">
      <t>シモイナ</t>
    </rPh>
    <rPh sb="3" eb="5">
      <t>ホクブ</t>
    </rPh>
    <rPh sb="5" eb="7">
      <t>ソウゴウ</t>
    </rPh>
    <rPh sb="7" eb="9">
      <t>ジム</t>
    </rPh>
    <rPh sb="9" eb="11">
      <t>クミアイ</t>
    </rPh>
    <rPh sb="12" eb="14">
      <t>トクベツ</t>
    </rPh>
    <rPh sb="14" eb="16">
      <t>カイケイ</t>
    </rPh>
    <phoneticPr fontId="2"/>
  </si>
  <si>
    <t>長野県地方税滞納整理機構＿一般会計</t>
    <rPh sb="0" eb="3">
      <t>ナガノケン</t>
    </rPh>
    <rPh sb="3" eb="6">
      <t>チホウゼイ</t>
    </rPh>
    <rPh sb="6" eb="8">
      <t>タイノウ</t>
    </rPh>
    <rPh sb="8" eb="10">
      <t>セイリ</t>
    </rPh>
    <rPh sb="10" eb="12">
      <t>キコウ</t>
    </rPh>
    <phoneticPr fontId="2"/>
  </si>
  <si>
    <t>公共施設等整備更新基金</t>
    <rPh sb="0" eb="2">
      <t>コウキョウ</t>
    </rPh>
    <rPh sb="2" eb="4">
      <t>シセツ</t>
    </rPh>
    <rPh sb="4" eb="5">
      <t>トウ</t>
    </rPh>
    <rPh sb="5" eb="7">
      <t>セイビ</t>
    </rPh>
    <rPh sb="7" eb="9">
      <t>コウシン</t>
    </rPh>
    <rPh sb="9" eb="11">
      <t>キキン</t>
    </rPh>
    <phoneticPr fontId="19"/>
  </si>
  <si>
    <t>ふるさと元気づくり基金</t>
    <rPh sb="4" eb="6">
      <t>ゲンキ</t>
    </rPh>
    <rPh sb="9" eb="11">
      <t>キキン</t>
    </rPh>
    <phoneticPr fontId="19"/>
  </si>
  <si>
    <t>地域福祉基金</t>
    <rPh sb="0" eb="2">
      <t>チイキ</t>
    </rPh>
    <rPh sb="2" eb="4">
      <t>フクシ</t>
    </rPh>
    <rPh sb="4" eb="6">
      <t>キキン</t>
    </rPh>
    <phoneticPr fontId="19"/>
  </si>
  <si>
    <t>CATV放送施設基金</t>
    <rPh sb="4" eb="6">
      <t>ホウソウ</t>
    </rPh>
    <rPh sb="6" eb="8">
      <t>シセツ</t>
    </rPh>
    <rPh sb="8" eb="10">
      <t>キキン</t>
    </rPh>
    <phoneticPr fontId="19"/>
  </si>
  <si>
    <t>地方創生寄附活用基金</t>
    <rPh sb="0" eb="2">
      <t>チホウ</t>
    </rPh>
    <rPh sb="2" eb="4">
      <t>ソウセイ</t>
    </rPh>
    <rPh sb="4" eb="6">
      <t>キフ</t>
    </rPh>
    <rPh sb="6" eb="8">
      <t>カツヨウ</t>
    </rPh>
    <rPh sb="8" eb="10">
      <t>キキン</t>
    </rPh>
    <phoneticPr fontId="2"/>
  </si>
  <si>
    <t>－</t>
  </si>
  <si>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</si>
  <si>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</si>
  <si>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</si>
  <si>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</si>
  <si>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</si>
  <si>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</si>
  <si>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</si>
  <si>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</si>
  <si>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</si>
  <si>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</si>
  <si>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</si>
  <si>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ここ数年、町債発行額を元金償還額の範囲内に抑える方針の下、将来負担額を減少させるとともに、保育園の改修事業等に備えて、計画的に基金積立を実施していることから、将来負担比率は減少傾向となっている。
　有形固定資産減価償却率は増傾向となっているが、計画的に基金積立及び活用により、町債残高を減少させる取り組みを継続し、健全財政の維持に努める。</t>
    <phoneticPr fontId="5"/>
  </si>
  <si>
    <t>　ここ数年、町債発行額を元金償還額の範囲内に抑える方針の下、将来負担額を減少させるとともに、保育園の改修事業等に備えて、計画的に基金積立を実施していることから、将来負担比率・実質公債費比率共に減少傾向となっている。
　実質公債費率については償還のピークを過ぎているが、保育園の改築等投資的事業の実施により、ある程度増減することが予想される。計画的な基金積立及び活用により、町債残高を減少させる取り組みを継続し、健全財政の維持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</si>
</sst>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37" xfId="12" quotePrefix="1"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552A-45E8-960A-1A30249F3C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60945</c:v>
                </c:pt>
                <c:pt idx="1">
                  <c:v>73084</c:v>
                </c:pt>
                <c:pt idx="2">
                  <c:v>96940</c:v>
                </c:pt>
                <c:pt idx="3">
                  <c:v>78077</c:v>
                </c:pt>
                <c:pt idx="4">
                  <c:v>63604</c:v>
                </c:pt>
              </c:numCache>
            </c:numRef>
          </c:val>
          <c:smooth val="0"/>
          <c:extLst>
            <c:ext xmlns:c16="http://schemas.microsoft.com/office/drawing/2014/chart" uri="{C3380CC4-5D6E-409C-BE32-E72D297353CC}">
              <c16:uniqueId val="{00000001-552A-45E8-960A-1A30249F3C86}"/>
            </c:ext>
          </c:extLst>
        </c:ser>
        <c:dLbls>
          <c:showLegendKey val="0"/>
          <c:showVal val="0"/>
          <c:showCatName val="0"/>
          <c:showSerName val="0"/>
          <c:showPercent val="0"/>
          <c:showBubbleSize val="0"/>
        </c:dLbls>
        <c:marker val="1"/>
        <c:smooth val="0"/>
        <c:axId val="141156352"/>
        <c:axId val="141158272"/>
      </c:lineChart>
      <c:catAx>
        <c:axId val="141156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158272"/>
        <c:crosses val="autoZero"/>
        <c:auto val="1"/>
        <c:lblAlgn val="ctr"/>
        <c:lblOffset val="100"/>
        <c:tickLblSkip val="1"/>
        <c:tickMarkSkip val="1"/>
        <c:noMultiLvlLbl val="0"/>
      </c:catAx>
      <c:valAx>
        <c:axId val="1411582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156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12.12</c:v>
                </c:pt>
                <c:pt idx="1">
                  <c:v>12.57</c:v>
                </c:pt>
                <c:pt idx="2">
                  <c:v>15.23</c:v>
                </c:pt>
                <c:pt idx="3">
                  <c:v>16.55</c:v>
                </c:pt>
                <c:pt idx="4">
                  <c:v>17.739999999999998</c:v>
                </c:pt>
              </c:numCache>
            </c:numRef>
          </c:val>
          <c:extLst>
            <c:ext xmlns:c16="http://schemas.microsoft.com/office/drawing/2014/chart" uri="{C3380CC4-5D6E-409C-BE32-E72D297353CC}">
              <c16:uniqueId val="{00000000-ED11-4FC0-AB57-1CDD1D3B26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16.059999999999999</c:v>
                </c:pt>
                <c:pt idx="1">
                  <c:v>14.47</c:v>
                </c:pt>
                <c:pt idx="2">
                  <c:v>15.66</c:v>
                </c:pt>
                <c:pt idx="3">
                  <c:v>19.25</c:v>
                </c:pt>
                <c:pt idx="4">
                  <c:v>19.760000000000002</c:v>
                </c:pt>
              </c:numCache>
            </c:numRef>
          </c:val>
          <c:extLst>
            <c:ext xmlns:c16="http://schemas.microsoft.com/office/drawing/2014/chart" uri="{C3380CC4-5D6E-409C-BE32-E72D297353CC}">
              <c16:uniqueId val="{00000001-ED11-4FC0-AB57-1CDD1D3B2674}"/>
            </c:ext>
          </c:extLst>
        </c:ser>
        <c:dLbls>
          <c:showLegendKey val="0"/>
          <c:showVal val="0"/>
          <c:showCatName val="0"/>
          <c:showSerName val="0"/>
          <c:showPercent val="0"/>
          <c:showBubbleSize val="0"/>
        </c:dLbls>
        <c:gapWidth val="250"/>
        <c:overlap val="100"/>
        <c:axId val="209685504"/>
        <c:axId val="209691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3.06</c:v>
                </c:pt>
                <c:pt idx="1">
                  <c:v>-1.25</c:v>
                </c:pt>
                <c:pt idx="2">
                  <c:v>3.94</c:v>
                </c:pt>
                <c:pt idx="3">
                  <c:v>6.49</c:v>
                </c:pt>
                <c:pt idx="4">
                  <c:v>3.15</c:v>
                </c:pt>
              </c:numCache>
            </c:numRef>
          </c:val>
          <c:smooth val="0"/>
          <c:extLst>
            <c:ext xmlns:c16="http://schemas.microsoft.com/office/drawing/2014/chart" uri="{C3380CC4-5D6E-409C-BE32-E72D297353CC}">
              <c16:uniqueId val="{00000002-ED11-4FC0-AB57-1CDD1D3B2674}"/>
            </c:ext>
          </c:extLst>
        </c:ser>
        <c:dLbls>
          <c:showLegendKey val="0"/>
          <c:showVal val="0"/>
          <c:showCatName val="0"/>
          <c:showSerName val="0"/>
          <c:showPercent val="0"/>
          <c:showBubbleSize val="0"/>
        </c:dLbls>
        <c:marker val="1"/>
        <c:smooth val="0"/>
        <c:axId val="209685504"/>
        <c:axId val="209691776"/>
      </c:lineChart>
      <c:catAx>
        <c:axId val="20968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9691776"/>
        <c:crosses val="autoZero"/>
        <c:auto val="1"/>
        <c:lblAlgn val="ctr"/>
        <c:lblOffset val="100"/>
        <c:tickLblSkip val="1"/>
        <c:tickMarkSkip val="1"/>
        <c:noMultiLvlLbl val="0"/>
      </c:catAx>
      <c:valAx>
        <c:axId val="209691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68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0.41</c:v>
                </c:pt>
                <c:pt idx="2">
                  <c:v>#N/A</c:v>
                </c:pt>
                <c:pt idx="3">
                  <c:v>0.77</c:v>
                </c:pt>
                <c:pt idx="4">
                  <c:v>#N/A</c:v>
                </c:pt>
                <c:pt idx="5">
                  <c:v>1.08</c:v>
                </c:pt>
                <c:pt idx="6">
                  <c:v>0</c:v>
                </c:pt>
                <c:pt idx="7">
                  <c:v>0</c:v>
                </c:pt>
                <c:pt idx="8">
                  <c:v>0</c:v>
                </c:pt>
                <c:pt idx="9">
                  <c:v>0</c:v>
                </c:pt>
              </c:numCache>
            </c:numRef>
          </c:val>
          <c:extLst>
            <c:ext xmlns:c16="http://schemas.microsoft.com/office/drawing/2014/chart" uri="{C3380CC4-5D6E-409C-BE32-E72D297353CC}">
              <c16:uniqueId val="{00000000-03D8-434F-8EE9-F6CA2283C5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D8-434F-8EE9-F6CA2283C5C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3D8-434F-8EE9-F6CA2283C5C4}"/>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0.82</c:v>
                </c:pt>
                <c:pt idx="2">
                  <c:v>#N/A</c:v>
                </c:pt>
                <c:pt idx="3">
                  <c:v>0.49</c:v>
                </c:pt>
                <c:pt idx="4">
                  <c:v>#N/A</c:v>
                </c:pt>
                <c:pt idx="5">
                  <c:v>0.42</c:v>
                </c:pt>
                <c:pt idx="6">
                  <c:v>#N/A</c:v>
                </c:pt>
                <c:pt idx="7">
                  <c:v>0.53</c:v>
                </c:pt>
                <c:pt idx="8">
                  <c:v>#N/A</c:v>
                </c:pt>
                <c:pt idx="9">
                  <c:v>0.53</c:v>
                </c:pt>
              </c:numCache>
            </c:numRef>
          </c:val>
          <c:extLst>
            <c:ext xmlns:c16="http://schemas.microsoft.com/office/drawing/2014/chart" uri="{C3380CC4-5D6E-409C-BE32-E72D297353CC}">
              <c16:uniqueId val="{00000003-03D8-434F-8EE9-F6CA2283C5C4}"/>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2.61</c:v>
                </c:pt>
                <c:pt idx="2">
                  <c:v>#N/A</c:v>
                </c:pt>
                <c:pt idx="3">
                  <c:v>0.85</c:v>
                </c:pt>
                <c:pt idx="4">
                  <c:v>#N/A</c:v>
                </c:pt>
                <c:pt idx="5">
                  <c:v>0.52</c:v>
                </c:pt>
                <c:pt idx="6">
                  <c:v>#N/A</c:v>
                </c:pt>
                <c:pt idx="7">
                  <c:v>0.82</c:v>
                </c:pt>
                <c:pt idx="8">
                  <c:v>#N/A</c:v>
                </c:pt>
                <c:pt idx="9">
                  <c:v>0.63</c:v>
                </c:pt>
              </c:numCache>
            </c:numRef>
          </c:val>
          <c:extLst>
            <c:ext xmlns:c16="http://schemas.microsoft.com/office/drawing/2014/chart" uri="{C3380CC4-5D6E-409C-BE32-E72D297353CC}">
              <c16:uniqueId val="{00000004-03D8-434F-8EE9-F6CA2283C5C4}"/>
            </c:ext>
          </c:extLst>
        </c:ser>
        <c:ser>
          <c:idx val="5"/>
          <c:order val="5"/>
          <c:tx>
            <c:strRef>
              <c:f>データシート!$A$32</c:f>
              <c:strCache>
                <c:ptCount val="1"/>
                <c:pt idx="0">
                  <c:v>地域開発事業特別会計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6.57</c:v>
                </c:pt>
                <c:pt idx="8">
                  <c:v>#N/A</c:v>
                </c:pt>
                <c:pt idx="9">
                  <c:v>2.21</c:v>
                </c:pt>
              </c:numCache>
            </c:numRef>
          </c:val>
          <c:extLst>
            <c:ext xmlns:c16="http://schemas.microsoft.com/office/drawing/2014/chart" uri="{C3380CC4-5D6E-409C-BE32-E72D297353CC}">
              <c16:uniqueId val="{00000005-03D8-434F-8EE9-F6CA2283C5C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2.36</c:v>
                </c:pt>
                <c:pt idx="2">
                  <c:v>#N/A</c:v>
                </c:pt>
                <c:pt idx="3">
                  <c:v>3.49</c:v>
                </c:pt>
                <c:pt idx="4">
                  <c:v>#N/A</c:v>
                </c:pt>
                <c:pt idx="5">
                  <c:v>4</c:v>
                </c:pt>
                <c:pt idx="6">
                  <c:v>#N/A</c:v>
                </c:pt>
                <c:pt idx="7">
                  <c:v>3.75</c:v>
                </c:pt>
                <c:pt idx="8">
                  <c:v>#N/A</c:v>
                </c:pt>
                <c:pt idx="9">
                  <c:v>3.4</c:v>
                </c:pt>
              </c:numCache>
            </c:numRef>
          </c:val>
          <c:extLst>
            <c:ext xmlns:c16="http://schemas.microsoft.com/office/drawing/2014/chart" uri="{C3380CC4-5D6E-409C-BE32-E72D297353CC}">
              <c16:uniqueId val="{00000006-03D8-434F-8EE9-F6CA2283C5C4}"/>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3.81</c:v>
                </c:pt>
                <c:pt idx="8">
                  <c:v>#N/A</c:v>
                </c:pt>
                <c:pt idx="9">
                  <c:v>5.03</c:v>
                </c:pt>
              </c:numCache>
            </c:numRef>
          </c:val>
          <c:extLst>
            <c:ext xmlns:c16="http://schemas.microsoft.com/office/drawing/2014/chart" uri="{C3380CC4-5D6E-409C-BE32-E72D297353CC}">
              <c16:uniqueId val="{00000007-03D8-434F-8EE9-F6CA2283C5C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12.12</c:v>
                </c:pt>
                <c:pt idx="2">
                  <c:v>#N/A</c:v>
                </c:pt>
                <c:pt idx="3">
                  <c:v>12.56</c:v>
                </c:pt>
                <c:pt idx="4">
                  <c:v>#N/A</c:v>
                </c:pt>
                <c:pt idx="5">
                  <c:v>15.23</c:v>
                </c:pt>
                <c:pt idx="6">
                  <c:v>#N/A</c:v>
                </c:pt>
                <c:pt idx="7">
                  <c:v>16.55</c:v>
                </c:pt>
                <c:pt idx="8">
                  <c:v>#N/A</c:v>
                </c:pt>
                <c:pt idx="9">
                  <c:v>17.73</c:v>
                </c:pt>
              </c:numCache>
            </c:numRef>
          </c:val>
          <c:extLst>
            <c:ext xmlns:c16="http://schemas.microsoft.com/office/drawing/2014/chart" uri="{C3380CC4-5D6E-409C-BE32-E72D297353CC}">
              <c16:uniqueId val="{00000008-03D8-434F-8EE9-F6CA2283C5C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31.09</c:v>
                </c:pt>
                <c:pt idx="2">
                  <c:v>#N/A</c:v>
                </c:pt>
                <c:pt idx="3">
                  <c:v>34.08</c:v>
                </c:pt>
                <c:pt idx="4">
                  <c:v>#N/A</c:v>
                </c:pt>
                <c:pt idx="5">
                  <c:v>20.38</c:v>
                </c:pt>
                <c:pt idx="6">
                  <c:v>#N/A</c:v>
                </c:pt>
                <c:pt idx="7">
                  <c:v>19.27</c:v>
                </c:pt>
                <c:pt idx="8">
                  <c:v>#N/A</c:v>
                </c:pt>
                <c:pt idx="9">
                  <c:v>19.989999999999998</c:v>
                </c:pt>
              </c:numCache>
            </c:numRef>
          </c:val>
          <c:extLst>
            <c:ext xmlns:c16="http://schemas.microsoft.com/office/drawing/2014/chart" uri="{C3380CC4-5D6E-409C-BE32-E72D297353CC}">
              <c16:uniqueId val="{00000009-03D8-434F-8EE9-F6CA2283C5C4}"/>
            </c:ext>
          </c:extLst>
        </c:ser>
        <c:dLbls>
          <c:showLegendKey val="0"/>
          <c:showVal val="0"/>
          <c:showCatName val="0"/>
          <c:showSerName val="0"/>
          <c:showPercent val="0"/>
          <c:showBubbleSize val="0"/>
        </c:dLbls>
        <c:gapWidth val="150"/>
        <c:overlap val="100"/>
        <c:axId val="210031360"/>
        <c:axId val="210032896"/>
      </c:barChart>
      <c:catAx>
        <c:axId val="21003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032896"/>
        <c:crosses val="autoZero"/>
        <c:auto val="1"/>
        <c:lblAlgn val="ctr"/>
        <c:lblOffset val="100"/>
        <c:tickLblSkip val="1"/>
        <c:tickMarkSkip val="1"/>
        <c:noMultiLvlLbl val="0"/>
      </c:catAx>
      <c:valAx>
        <c:axId val="210032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031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791</c:v>
                </c:pt>
                <c:pt idx="5">
                  <c:v>758</c:v>
                </c:pt>
                <c:pt idx="8">
                  <c:v>718</c:v>
                </c:pt>
                <c:pt idx="11">
                  <c:v>709</c:v>
                </c:pt>
                <c:pt idx="14">
                  <c:v>700</c:v>
                </c:pt>
              </c:numCache>
            </c:numRef>
          </c:val>
          <c:extLst>
            <c:ext xmlns:c16="http://schemas.microsoft.com/office/drawing/2014/chart" uri="{C3380CC4-5D6E-409C-BE32-E72D297353CC}">
              <c16:uniqueId val="{00000000-B3D7-4A82-BE9C-298117009B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3D7-4A82-BE9C-298117009B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39</c:v>
                </c:pt>
                <c:pt idx="3">
                  <c:v>39</c:v>
                </c:pt>
                <c:pt idx="6">
                  <c:v>39</c:v>
                </c:pt>
                <c:pt idx="9">
                  <c:v>31</c:v>
                </c:pt>
                <c:pt idx="12">
                  <c:v>23</c:v>
                </c:pt>
              </c:numCache>
            </c:numRef>
          </c:val>
          <c:extLst>
            <c:ext xmlns:c16="http://schemas.microsoft.com/office/drawing/2014/chart" uri="{C3380CC4-5D6E-409C-BE32-E72D297353CC}">
              <c16:uniqueId val="{00000002-B3D7-4A82-BE9C-298117009B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c:v>
                </c:pt>
                <c:pt idx="3">
                  <c:v>6</c:v>
                </c:pt>
                <c:pt idx="6">
                  <c:v>5</c:v>
                </c:pt>
                <c:pt idx="9">
                  <c:v>17</c:v>
                </c:pt>
                <c:pt idx="12">
                  <c:v>22</c:v>
                </c:pt>
              </c:numCache>
            </c:numRef>
          </c:val>
          <c:extLst>
            <c:ext xmlns:c16="http://schemas.microsoft.com/office/drawing/2014/chart" uri="{C3380CC4-5D6E-409C-BE32-E72D297353CC}">
              <c16:uniqueId val="{00000003-B3D7-4A82-BE9C-298117009B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467</c:v>
                </c:pt>
                <c:pt idx="3">
                  <c:v>447</c:v>
                </c:pt>
                <c:pt idx="6">
                  <c:v>376</c:v>
                </c:pt>
                <c:pt idx="9">
                  <c:v>395</c:v>
                </c:pt>
                <c:pt idx="12">
                  <c:v>354</c:v>
                </c:pt>
              </c:numCache>
            </c:numRef>
          </c:val>
          <c:extLst>
            <c:ext xmlns:c16="http://schemas.microsoft.com/office/drawing/2014/chart" uri="{C3380CC4-5D6E-409C-BE32-E72D297353CC}">
              <c16:uniqueId val="{00000004-B3D7-4A82-BE9C-298117009B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D7-4A82-BE9C-298117009B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3D7-4A82-BE9C-298117009B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696</c:v>
                </c:pt>
                <c:pt idx="3">
                  <c:v>558</c:v>
                </c:pt>
                <c:pt idx="6">
                  <c:v>524</c:v>
                </c:pt>
                <c:pt idx="9">
                  <c:v>527</c:v>
                </c:pt>
                <c:pt idx="12">
                  <c:v>552</c:v>
                </c:pt>
              </c:numCache>
            </c:numRef>
          </c:val>
          <c:extLst>
            <c:ext xmlns:c16="http://schemas.microsoft.com/office/drawing/2014/chart" uri="{C3380CC4-5D6E-409C-BE32-E72D297353CC}">
              <c16:uniqueId val="{00000007-B3D7-4A82-BE9C-298117009B6D}"/>
            </c:ext>
          </c:extLst>
        </c:ser>
        <c:dLbls>
          <c:showLegendKey val="0"/>
          <c:showVal val="0"/>
          <c:showCatName val="0"/>
          <c:showSerName val="0"/>
          <c:showPercent val="0"/>
          <c:showBubbleSize val="0"/>
        </c:dLbls>
        <c:gapWidth val="100"/>
        <c:overlap val="100"/>
        <c:axId val="209860096"/>
        <c:axId val="209862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424</c:v>
                </c:pt>
                <c:pt idx="2">
                  <c:v>#N/A</c:v>
                </c:pt>
                <c:pt idx="3">
                  <c:v>#N/A</c:v>
                </c:pt>
                <c:pt idx="4">
                  <c:v>292</c:v>
                </c:pt>
                <c:pt idx="5">
                  <c:v>#N/A</c:v>
                </c:pt>
                <c:pt idx="6">
                  <c:v>#N/A</c:v>
                </c:pt>
                <c:pt idx="7">
                  <c:v>226</c:v>
                </c:pt>
                <c:pt idx="8">
                  <c:v>#N/A</c:v>
                </c:pt>
                <c:pt idx="9">
                  <c:v>#N/A</c:v>
                </c:pt>
                <c:pt idx="10">
                  <c:v>261</c:v>
                </c:pt>
                <c:pt idx="11">
                  <c:v>#N/A</c:v>
                </c:pt>
                <c:pt idx="12">
                  <c:v>#N/A</c:v>
                </c:pt>
                <c:pt idx="13">
                  <c:v>251</c:v>
                </c:pt>
                <c:pt idx="14">
                  <c:v>#N/A</c:v>
                </c:pt>
              </c:numCache>
            </c:numRef>
          </c:val>
          <c:smooth val="0"/>
          <c:extLst>
            <c:ext xmlns:c16="http://schemas.microsoft.com/office/drawing/2014/chart" uri="{C3380CC4-5D6E-409C-BE32-E72D297353CC}">
              <c16:uniqueId val="{00000008-B3D7-4A82-BE9C-298117009B6D}"/>
            </c:ext>
          </c:extLst>
        </c:ser>
        <c:dLbls>
          <c:showLegendKey val="0"/>
          <c:showVal val="0"/>
          <c:showCatName val="0"/>
          <c:showSerName val="0"/>
          <c:showPercent val="0"/>
          <c:showBubbleSize val="0"/>
        </c:dLbls>
        <c:marker val="1"/>
        <c:smooth val="0"/>
        <c:axId val="209860096"/>
        <c:axId val="209862016"/>
      </c:lineChart>
      <c:catAx>
        <c:axId val="20986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9862016"/>
        <c:crosses val="autoZero"/>
        <c:auto val="1"/>
        <c:lblAlgn val="ctr"/>
        <c:lblOffset val="100"/>
        <c:tickLblSkip val="1"/>
        <c:tickMarkSkip val="1"/>
        <c:noMultiLvlLbl val="0"/>
      </c:catAx>
      <c:valAx>
        <c:axId val="209862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860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7685</c:v>
                </c:pt>
                <c:pt idx="5">
                  <c:v>7325</c:v>
                </c:pt>
                <c:pt idx="8">
                  <c:v>6980</c:v>
                </c:pt>
                <c:pt idx="11">
                  <c:v>6684</c:v>
                </c:pt>
                <c:pt idx="14">
                  <c:v>6422</c:v>
                </c:pt>
              </c:numCache>
            </c:numRef>
          </c:val>
          <c:extLst>
            <c:ext xmlns:c16="http://schemas.microsoft.com/office/drawing/2014/chart" uri="{C3380CC4-5D6E-409C-BE32-E72D297353CC}">
              <c16:uniqueId val="{00000000-8615-438B-A4F6-EA07CFE77A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615-438B-A4F6-EA07CFE77A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1658</c:v>
                </c:pt>
                <c:pt idx="5">
                  <c:v>1879</c:v>
                </c:pt>
                <c:pt idx="8">
                  <c:v>1983</c:v>
                </c:pt>
                <c:pt idx="11">
                  <c:v>2294</c:v>
                </c:pt>
                <c:pt idx="14">
                  <c:v>2358</c:v>
                </c:pt>
              </c:numCache>
            </c:numRef>
          </c:val>
          <c:extLst>
            <c:ext xmlns:c16="http://schemas.microsoft.com/office/drawing/2014/chart" uri="{C3380CC4-5D6E-409C-BE32-E72D297353CC}">
              <c16:uniqueId val="{00000002-8615-438B-A4F6-EA07CFE77A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15-438B-A4F6-EA07CFE77A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615-438B-A4F6-EA07CFE77A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15-438B-A4F6-EA07CFE77A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691</c:v>
                </c:pt>
                <c:pt idx="3">
                  <c:v>589</c:v>
                </c:pt>
                <c:pt idx="6">
                  <c:v>581</c:v>
                </c:pt>
                <c:pt idx="9">
                  <c:v>573</c:v>
                </c:pt>
                <c:pt idx="12">
                  <c:v>646</c:v>
                </c:pt>
              </c:numCache>
            </c:numRef>
          </c:val>
          <c:extLst>
            <c:ext xmlns:c16="http://schemas.microsoft.com/office/drawing/2014/chart" uri="{C3380CC4-5D6E-409C-BE32-E72D297353CC}">
              <c16:uniqueId val="{00000006-8615-438B-A4F6-EA07CFE77A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326</c:v>
                </c:pt>
                <c:pt idx="3">
                  <c:v>258</c:v>
                </c:pt>
                <c:pt idx="6">
                  <c:v>253</c:v>
                </c:pt>
                <c:pt idx="9">
                  <c:v>233</c:v>
                </c:pt>
                <c:pt idx="12">
                  <c:v>209</c:v>
                </c:pt>
              </c:numCache>
            </c:numRef>
          </c:val>
          <c:extLst>
            <c:ext xmlns:c16="http://schemas.microsoft.com/office/drawing/2014/chart" uri="{C3380CC4-5D6E-409C-BE32-E72D297353CC}">
              <c16:uniqueId val="{00000007-8615-438B-A4F6-EA07CFE77A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5325</c:v>
                </c:pt>
                <c:pt idx="3">
                  <c:v>4862</c:v>
                </c:pt>
                <c:pt idx="6">
                  <c:v>4262</c:v>
                </c:pt>
                <c:pt idx="9">
                  <c:v>3752</c:v>
                </c:pt>
                <c:pt idx="12">
                  <c:v>3115</c:v>
                </c:pt>
              </c:numCache>
            </c:numRef>
          </c:val>
          <c:extLst>
            <c:ext xmlns:c16="http://schemas.microsoft.com/office/drawing/2014/chart" uri="{C3380CC4-5D6E-409C-BE32-E72D297353CC}">
              <c16:uniqueId val="{00000008-8615-438B-A4F6-EA07CFE77A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131</c:v>
                </c:pt>
                <c:pt idx="3">
                  <c:v>94</c:v>
                </c:pt>
                <c:pt idx="6">
                  <c:v>56</c:v>
                </c:pt>
                <c:pt idx="9">
                  <c:v>26</c:v>
                </c:pt>
                <c:pt idx="12">
                  <c:v>135</c:v>
                </c:pt>
              </c:numCache>
            </c:numRef>
          </c:val>
          <c:extLst>
            <c:ext xmlns:c16="http://schemas.microsoft.com/office/drawing/2014/chart" uri="{C3380CC4-5D6E-409C-BE32-E72D297353CC}">
              <c16:uniqueId val="{00000009-8615-438B-A4F6-EA07CFE77A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6082</c:v>
                </c:pt>
                <c:pt idx="3">
                  <c:v>5910</c:v>
                </c:pt>
                <c:pt idx="6">
                  <c:v>5863</c:v>
                </c:pt>
                <c:pt idx="9">
                  <c:v>5900</c:v>
                </c:pt>
                <c:pt idx="12">
                  <c:v>5807</c:v>
                </c:pt>
              </c:numCache>
            </c:numRef>
          </c:val>
          <c:extLst>
            <c:ext xmlns:c16="http://schemas.microsoft.com/office/drawing/2014/chart" uri="{C3380CC4-5D6E-409C-BE32-E72D297353CC}">
              <c16:uniqueId val="{0000000A-8615-438B-A4F6-EA07CFE77A7B}"/>
            </c:ext>
          </c:extLst>
        </c:ser>
        <c:dLbls>
          <c:showLegendKey val="0"/>
          <c:showVal val="0"/>
          <c:showCatName val="0"/>
          <c:showSerName val="0"/>
          <c:showPercent val="0"/>
          <c:showBubbleSize val="0"/>
        </c:dLbls>
        <c:gapWidth val="100"/>
        <c:overlap val="100"/>
        <c:axId val="210426112"/>
        <c:axId val="210432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3213</c:v>
                </c:pt>
                <c:pt idx="2">
                  <c:v>#N/A</c:v>
                </c:pt>
                <c:pt idx="3">
                  <c:v>#N/A</c:v>
                </c:pt>
                <c:pt idx="4">
                  <c:v>2507</c:v>
                </c:pt>
                <c:pt idx="5">
                  <c:v>#N/A</c:v>
                </c:pt>
                <c:pt idx="6">
                  <c:v>#N/A</c:v>
                </c:pt>
                <c:pt idx="7">
                  <c:v>2054</c:v>
                </c:pt>
                <c:pt idx="8">
                  <c:v>#N/A</c:v>
                </c:pt>
                <c:pt idx="9">
                  <c:v>#N/A</c:v>
                </c:pt>
                <c:pt idx="10">
                  <c:v>1506</c:v>
                </c:pt>
                <c:pt idx="11">
                  <c:v>#N/A</c:v>
                </c:pt>
                <c:pt idx="12">
                  <c:v>#N/A</c:v>
                </c:pt>
                <c:pt idx="13">
                  <c:v>1131</c:v>
                </c:pt>
                <c:pt idx="14">
                  <c:v>#N/A</c:v>
                </c:pt>
              </c:numCache>
            </c:numRef>
          </c:val>
          <c:smooth val="0"/>
          <c:extLst>
            <c:ext xmlns:c16="http://schemas.microsoft.com/office/drawing/2014/chart" uri="{C3380CC4-5D6E-409C-BE32-E72D297353CC}">
              <c16:uniqueId val="{0000000B-8615-438B-A4F6-EA07CFE77A7B}"/>
            </c:ext>
          </c:extLst>
        </c:ser>
        <c:dLbls>
          <c:showLegendKey val="0"/>
          <c:showVal val="0"/>
          <c:showCatName val="0"/>
          <c:showSerName val="0"/>
          <c:showPercent val="0"/>
          <c:showBubbleSize val="0"/>
        </c:dLbls>
        <c:marker val="1"/>
        <c:smooth val="0"/>
        <c:axId val="210426112"/>
        <c:axId val="210432384"/>
      </c:lineChart>
      <c:catAx>
        <c:axId val="21042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0432384"/>
        <c:crosses val="autoZero"/>
        <c:auto val="1"/>
        <c:lblAlgn val="ctr"/>
        <c:lblOffset val="100"/>
        <c:tickLblSkip val="1"/>
        <c:tickMarkSkip val="1"/>
        <c:noMultiLvlLbl val="0"/>
      </c:catAx>
      <c:valAx>
        <c:axId val="210432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426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615</c:v>
                </c:pt>
                <c:pt idx="1">
                  <c:v>796</c:v>
                </c:pt>
                <c:pt idx="2">
                  <c:v>852</c:v>
                </c:pt>
              </c:numCache>
            </c:numRef>
          </c:val>
          <c:extLst>
            <c:ext xmlns:c16="http://schemas.microsoft.com/office/drawing/2014/chart" uri="{C3380CC4-5D6E-409C-BE32-E72D297353CC}">
              <c16:uniqueId val="{00000000-AA99-4342-8699-263F079283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c:v>
                </c:pt>
                <c:pt idx="1">
                  <c:v>11</c:v>
                </c:pt>
                <c:pt idx="2">
                  <c:v>66</c:v>
                </c:pt>
              </c:numCache>
            </c:numRef>
          </c:val>
          <c:extLst>
            <c:ext xmlns:c16="http://schemas.microsoft.com/office/drawing/2014/chart" uri="{C3380CC4-5D6E-409C-BE32-E72D297353CC}">
              <c16:uniqueId val="{00000001-AA99-4342-8699-263F079283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1081</c:v>
                </c:pt>
                <c:pt idx="1">
                  <c:v>1210</c:v>
                </c:pt>
                <c:pt idx="2">
                  <c:v>1163</c:v>
                </c:pt>
              </c:numCache>
            </c:numRef>
          </c:val>
          <c:extLst>
            <c:ext xmlns:c16="http://schemas.microsoft.com/office/drawing/2014/chart" uri="{C3380CC4-5D6E-409C-BE32-E72D297353CC}">
              <c16:uniqueId val="{00000002-AA99-4342-8699-263F079283EE}"/>
            </c:ext>
          </c:extLst>
        </c:ser>
        <c:dLbls>
          <c:showLegendKey val="0"/>
          <c:showVal val="0"/>
          <c:showCatName val="0"/>
          <c:showSerName val="0"/>
          <c:showPercent val="0"/>
          <c:showBubbleSize val="0"/>
        </c:dLbls>
        <c:gapWidth val="120"/>
        <c:overlap val="100"/>
        <c:axId val="210261888"/>
        <c:axId val="210263424"/>
      </c:barChart>
      <c:catAx>
        <c:axId val="21026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0263424"/>
        <c:crosses val="autoZero"/>
        <c:auto val="1"/>
        <c:lblAlgn val="ctr"/>
        <c:lblOffset val="100"/>
        <c:tickLblSkip val="1"/>
        <c:tickMarkSkip val="1"/>
        <c:noMultiLvlLbl val="0"/>
      </c:catAx>
      <c:valAx>
        <c:axId val="210263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026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{BCDCE096-A42C-46AF-9FB6-869BB8F893B7}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572-4687-8F59-CBAA79B1F9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{A9213C3D-BDC7-43D4-9EC5-4830A03F0249}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72-4687-8F59-CBAA79B1F9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{0A5BAB77-EE76-4926-8933-BFCB57B195C8}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72-4687-8F59-CBAA79B1F9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{CDA47C79-FF16-4AEE-A48F-F4EE3862AACC}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72-4687-8F59-CBAA79B1F9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{BD16797F-D081-4B81-9F98-EEFB833B34A8}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72-4687-8F59-CBAA79B1F96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{7B171303-064A-4F61-866D-08EED9CC3F76}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572-4687-8F59-CBAA79B1F96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{80AC7B0C-290A-43D2-BB34-ED5255E7D43F}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572-4687-8F59-CBAA79B1F96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{31804A0D-20D6-4F7A-9A56-B71385BE054B}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572-4687-8F59-CBAA79B1F96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{F23303EA-E577-4DC3-8054-210FD570836A}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572-4687-8F59-CBAA79B1F9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51.5</c:v>
                </c:pt>
                <c:pt idx="8">
                  <c:v>53.5</c:v>
                </c:pt>
                <c:pt idx="16">
                  <c:v>54.9</c:v>
                </c:pt>
                <c:pt idx="24">
                  <c:v>56.1</c:v>
                </c:pt>
                <c:pt idx="32">
                  <c:v>57</c:v>
                </c:pt>
              </c:numCache>
            </c:numRef>
          </c:xVal>
          <c:yVal>
            <c:numRef>
              <c:f>公会計指標分析・財政指標組合せ分析表!$BP$51:$DC$51</c:f>
              <c:numCache>
                <c:formatCode>#,##0.0;"▲ "#,##0.0</c:formatCode>
                <c:ptCount val="40"/>
                <c:pt idx="0">
                  <c:v>102.4</c:v>
                </c:pt>
                <c:pt idx="8">
                  <c:v>79.400000000000006</c:v>
                </c:pt>
                <c:pt idx="16">
                  <c:v>64</c:v>
                </c:pt>
                <c:pt idx="24">
                  <c:v>43.9</c:v>
                </c:pt>
                <c:pt idx="32">
                  <c:v>31.3</c:v>
                </c:pt>
              </c:numCache>
            </c:numRef>
          </c:yVal>
          <c:smooth val="0"/>
          <c:extLst>
            <c:ext xmlns:c16="http://schemas.microsoft.com/office/drawing/2014/chart" uri="{C3380CC4-5D6E-409C-BE32-E72D297353CC}">
              <c16:uniqueId val="{00000009-0572-4687-8F59-CBAA79B1F96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{89EDCCB2-42B7-43DA-B1C5-84DD30878BE9}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572-4687-8F59-CBAA79B1F96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{660F46CC-5866-43A3-829C-9BFFF6769093}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72-4687-8F59-CBAA79B1F9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{1441BD65-B64D-4724-BBEB-80ACBDEE30D1}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72-4687-8F59-CBAA79B1F9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{A8766A13-B039-44AF-8098-EFB03C4F1986}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72-4687-8F59-CBAA79B1F9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{6A741FA9-684D-47AF-B22C-DAD38632ACC2}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72-4687-8F59-CBAA79B1F96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{492A85EB-7856-4466-8A7C-66389F1BDF4E}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572-4687-8F59-CBAA79B1F96D}"/>
                </c:ext>
              </c:extLst>
            </c:dLbl>
            <c:dLbl>
              <c:idx val="16"/>
              <c:layout>
                <c:manualLayout>
                  <c:x val="-2.7070447203257835E-2"/>
                  <c:y val="-7.7403376326920348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{2A85CB6F-7E5A-4211-9E27-D228E2239D66}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572-4687-8F59-CBAA79B1F96D}"/>
                </c:ext>
              </c:extLst>
            </c:dLbl>
            <c:dLbl>
              <c:idx val="24"/>
              <c:layout>
                <c:manualLayout>
                  <c:x val="-3.6961054097210622E-2"/>
                  <c:y val="-5.2074707884810049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{0B79E173-2BAA-406E-BF98-725DCEED564F}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572-4687-8F59-CBAA79B1F96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{5E425458-47C5-47DC-B3F6-80F06E229DB1}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572-4687-8F59-CBAA79B1F9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0572-4687-8F59-CBAA79B1F96D}"/>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{B1651B40-75DB-48EC-BBB2-D6BF4A098723}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79B-48E9-9F40-F7A8458D4F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{B54352ED-F6F6-40A3-BC9A-229A2ADC37A6}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9B-48E9-9F40-F7A8458D4F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{E93D16C5-E408-4F73-AA13-C7DFE2490F23}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9B-48E9-9F40-F7A8458D4F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{D3DAAFFE-41D5-4A3C-9486-292BBB0E6ECC}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9B-48E9-9F40-F7A8458D4F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{2E2DCA6C-407F-43BA-84D5-881FB0FFE0DA}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9B-48E9-9F40-F7A8458D4F1D}"/>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{B299BF10-7005-4B55-9104-7D384EDDAE3D}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79B-48E9-9F40-F7A8458D4F1D}"/>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{54D75D35-9F49-42F0-838A-604DB2A50A80}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79B-48E9-9F40-F7A8458D4F1D}"/>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{0FE82F7D-FFEF-4369-ABAD-86EE89895C47}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79B-48E9-9F40-F7A8458D4F1D}"/>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{520E92EF-E84E-4F57-9EC5-0E30C1D7EC67}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79B-48E9-9F40-F7A8458D4F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14.7</c:v>
                </c:pt>
                <c:pt idx="8">
                  <c:v>12.9</c:v>
                </c:pt>
                <c:pt idx="16">
                  <c:v>9.9</c:v>
                </c:pt>
                <c:pt idx="24">
                  <c:v>7.9</c:v>
                </c:pt>
                <c:pt idx="32">
                  <c:v>7.2</c:v>
                </c:pt>
              </c:numCache>
            </c:numRef>
          </c:xVal>
          <c:yVal>
            <c:numRef>
              <c:f>公会計指標分析・財政指標組合せ分析表!$BP$73:$DC$73</c:f>
              <c:numCache>
                <c:formatCode>#,##0.0;"▲ "#,##0.0</c:formatCode>
                <c:ptCount val="40"/>
                <c:pt idx="0">
                  <c:v>102.4</c:v>
                </c:pt>
                <c:pt idx="8">
                  <c:v>79.400000000000006</c:v>
                </c:pt>
                <c:pt idx="16">
                  <c:v>64</c:v>
                </c:pt>
                <c:pt idx="24">
                  <c:v>43.9</c:v>
                </c:pt>
                <c:pt idx="32">
                  <c:v>31.3</c:v>
                </c:pt>
              </c:numCache>
            </c:numRef>
          </c:yVal>
          <c:smooth val="0"/>
          <c:extLst>
            <c:ext xmlns:c16="http://schemas.microsoft.com/office/drawing/2014/chart" uri="{C3380CC4-5D6E-409C-BE32-E72D297353CC}">
              <c16:uniqueId val="{00000009-779B-48E9-9F40-F7A8458D4F1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{4FBA5E65-0917-4DF8-9039-B79FB657B67A}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79B-48E9-9F40-F7A8458D4F1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{DE09447E-1A1A-4126-AF98-E05FA2FA2FE2}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9B-48E9-9F40-F7A8458D4F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{E05444DE-7A11-4ABF-B4AD-77C81F16C1E4}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9B-48E9-9F40-F7A8458D4F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{443221EA-AA25-4667-B958-DEF2A5FB7CDC}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9B-48E9-9F40-F7A8458D4F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{9A64E02E-AC36-4C20-8367-0535B34B3AF6}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9B-48E9-9F40-F7A8458D4F1D}"/>
                </c:ext>
              </c:extLst>
            </c:dLbl>
            <c:dLbl>
              <c:idx val="8"/>
              <c:layout>
                <c:manualLayout>
                  <c:x val="-2.2409488462492896E-2"/>
                  <c:y val="-8.105910170990343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{E3816DAD-0753-4BB8-BF62-C8DB7B96C5AB}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79B-48E9-9F40-F7A8458D4F1D}"/>
                </c:ext>
              </c:extLst>
            </c:dLbl>
            <c:dLbl>
              <c:idx val="16"/>
              <c:layout>
                <c:manualLayout>
                  <c:x val="-4.0858845881693452E-2"/>
                  <c:y val="-4.37741924656844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{B145424D-86EF-46AC-B89D-BFCF05E12362}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79B-48E9-9F40-F7A8458D4F1D}"/>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{906E9A07-1E32-4E0C-83D1-FFF2EC9ADF8C}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79B-48E9-9F40-F7A8458D4F1D}"/>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{F54CAD00-FCEE-4809-A361-2975EB7B4FB5}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79B-48E9-9F40-F7A8458D4F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779B-48E9-9F40-F7A8458D4F1D}"/>
            </c:ext>
          </c:extLst>
        </c:ser>
        <c:dLbls>
          <c:showLegendKey val="0"/>
          <c:showVal val="1"/>
          <c:showCatName val="0"/>
          <c:showSerName val="0"/>
          <c:showPercent val="0"/>
          <c:showBubbleSize val="0"/>
        </c:dLbls>
        <c:axId val="84219776"/>
        <c:axId val="84234240"/>
      </c:scatterChart>
      <c:valAx>
        <c:axId val="84219776"/>
        <c:scaling>
          <c:orientation val="maxMin"/>
          <c:max val="16"/>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9CCA939-FD66-47C9-B56F-2BEB8B610A5A}"/>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FE3B813-4B2B-41B3-889D-378EC6B60D09}"/>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実質公債費比率の分子については、償還元金・利子ともに減少傾向にあり、算入公債費等が微減しているものの、前年度と比較して</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万円の減となった。</a:t>
          </a:r>
        </a:p>
        <a:p>
          <a:r>
            <a:rPr kumimoji="1" lang="ja-JP" altLang="en-US" sz="1400">
              <a:latin typeface="ＭＳ ゴシック" pitchFamily="49" charset="-128"/>
              <a:ea typeface="ＭＳ ゴシック" pitchFamily="49" charset="-128"/>
            </a:rPr>
            <a:t>　元利償還金は今後も減少するが、施設の老朽化等による大規模事業が今後想定されるため、長期的視点に立った起債の発行に努める。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償還が進んでいることや下水道特別会計の起債残高が減少し公営企業債繰入見込額の減による将来負担比率の減、またふるさと元気づくり基金等の充当可能財源の増により、前年度と比較して</a:t>
          </a:r>
          <a:r>
            <a:rPr kumimoji="1" lang="en-US" altLang="ja-JP" sz="1400">
              <a:latin typeface="ＭＳ ゴシック" pitchFamily="49" charset="-128"/>
              <a:ea typeface="ＭＳ ゴシック" pitchFamily="49" charset="-128"/>
            </a:rPr>
            <a:t>375</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当町の将来負担比率は県内でも高い水準にあり、引き続き町債残高の削減に努めると同時に、基金残高の拡充による将来財源の確保を一体的に進め、将来負担比率の分子構造の改善と財政健全化を推進する。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長野県高森町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町は類似団体より基金全体の積立額が低いこともあり、将来負担比率が県下でも高い。そのような中、財政調整基金についても類似団体と比較し残高が低い傾向にあり、計画的に積み増しを行っている。公共施設等整備更新基金については、保育園施設の建て替え等大型の建設整備工事に備えるため、計画的に積み増しを行っている。また、ふるさと元気づくり基金については、寄付額から返礼品や経費を差し引いた額を一度基金積み立て、翌年以降において寄付の目的に沿った事業に充当する運用を行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・財政調整基金においては、無計画に積み増しを行うのではなく、標準財政規模の概ね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特定目的基金においては、それぞれ目的事業のための取り崩しを予定しているため、中長期で大きく増加していく見込みはないが、引き続き計画的な運用を行う。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・公共施設等整備更新基金　：高森町が所有する建築物、道路、橋りょう等の施設の整備及び老朽化に伴う更新、改修等に要する経費に充当する。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・ふるさと元気づくり基金　：寄附金を通じ高森町に思いを寄せる人々の参画を広く募り、元気あふれるまちづくりを推進することを目的に、目的別にあつまったふるさと納税寄付金について、寄付額から返礼品や経費を差し引いた額を一度基金積み立て、翌年以降において寄付の目的に沿った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：高齢化社会の到来に対応して、高齢者の保健福祉事業の充実を図るため、特別養護老人施設からの納入金（減価償却相当分）を積み立てており、当年度の高齢者保健福祉事業へ充当している。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CATV</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放送施設基金　：高森町ケーブルテレビ放送施設の整備充実を図るため、使用料等の積み立てを行い、放送施設の更新等に充当する。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・公共施設等整備更新基金　：保育園施設の建て替え等大型の建設整備工事に備えるため、計画的に積み増しを行っていることによる増。当面は保育園の建て替えを目指して、毎年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百万円程度を目安に積み増しを行う。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・ふるさと元気づくり基金　：ふるさと納税における寄付額の伸びから、基金の積み増しを行うことができている。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・公共施設等整備更新基金　：当面は保育園の建て替え分として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億円程度を目安に、毎年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百万円程度を目安に積み増しを行う。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・ふるさと元気づくり基金　：目的に沿った事業に毎年充当していく。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・類似団体と比較し残高が低い傾向にあり、計画的に積み増しを行っている。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・景気後退による町税の大幅な減収や、大規模災害の発生など不測の事態に備えるため、これまで同様、予算編成や予算執行における効率化の徹底はもとより、標準財政規模の概ね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千万円となっており、前年とほぼ同額となっている。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・地方債の償還のピークは過ぎており、償還に備えるための大きな積み増し等は行っていないため、増減はない。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・地方債の償還のピークは過ぎているものの、今後の金利変動等の公債費の償還リスクに備えるため、また今後の地方債の発行や償還の計画を踏まえ、必要に応じて積立を行う。</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12,916
12,744
45.36
8,336,917
7,543,297
764,909
4,312,020
5,807,488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当町では、Ｒ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に策定した公共施設等総合管理計画改訂版において、公共施設等の延べ床面積を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％削減するという目標を掲げ、老朽化した施設の集約化・複合化や除却を進めている。有形固定資産減価償却率については、上昇傾向にはあるものの、類似団体平均と比較するとその伸びは緩やかである。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主に平成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年度竣工の中学校等の減価償却が進んているため、有形固定資産減価償却率は増となっている。今後は、保育園の大規模改修事業等を予定しているため、有形固定資産減価償却率は減を見込んでいる。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65" name="直線コネクタ 64"/>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66" name="有形固定資産減価償却率最小値テキスト"/>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67" name="直線コネクタ 66"/>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8"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9" name="直線コネクタ 68"/>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73" name="フローチャート: 判断 72"/>
        <xdr:cNvSpPr/>
      </xdr:nvSpPr>
      <xdr:spPr>
        <a:xfrm>
          <a:off x="323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74" name="フローチャート: 判断 73"/>
        <xdr:cNvSpPr/>
      </xdr:nvSpPr>
      <xdr:spPr>
        <a:xfrm>
          <a:off x="2476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1" name="楕円 80"/>
        <xdr:cNvSpPr/>
      </xdr:nvSpPr>
      <xdr:spPr>
        <a:xfrm>
          <a:off x="4711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153052</xdr:rowOff>
    </xdr:from>
    <xdr:ext cx="405111" cy="259045"/>
    <xdr:sp macro="" textlink="">
      <xdr:nvSpPr>
        <xdr:cNvPr id="82" name="有形固定資産減価償却率該当値テキスト"/>
        <xdr:cNvSpPr txBox="1"/>
      </xdr:nvSpPr>
      <xdr:spPr>
        <a:xfrm>
          <a:off x="4813300"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97790</xdr:rowOff>
    </xdr:from>
    <xdr:to>
      <xdr:col>19</xdr:col>
      <xdr:colOff>187325</xdr:colOff>
      <xdr:row>30</xdr:row>
      <xdr:rowOff>27940</xdr:rowOff>
    </xdr:to>
    <xdr:sp macro="" textlink="">
      <xdr:nvSpPr>
        <xdr:cNvPr id="83" name="楕円 82"/>
        <xdr:cNvSpPr/>
      </xdr:nvSpPr>
      <xdr:spPr>
        <a:xfrm>
          <a:off x="4000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148590</xdr:rowOff>
    </xdr:from>
    <xdr:to>
      <xdr:col>23</xdr:col>
      <xdr:colOff>85725</xdr:colOff>
      <xdr:row>30</xdr:row>
      <xdr:rowOff>9525</xdr:rowOff>
    </xdr:to>
    <xdr:cxnSp macro="">
      <xdr:nvCxnSpPr>
        <xdr:cNvPr id="84" name="直線コネクタ 83"/>
        <xdr:cNvCxnSpPr/>
      </xdr:nvCxnSpPr>
      <xdr:spPr>
        <a:xfrm>
          <a:off x="4051300" y="5892165"/>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54610</xdr:rowOff>
    </xdr:from>
    <xdr:to>
      <xdr:col>15</xdr:col>
      <xdr:colOff>187325</xdr:colOff>
      <xdr:row>29</xdr:row>
      <xdr:rowOff>156210</xdr:rowOff>
    </xdr:to>
    <xdr:sp macro="" textlink="">
      <xdr:nvSpPr>
        <xdr:cNvPr id="85" name="楕円 84"/>
        <xdr:cNvSpPr/>
      </xdr:nvSpPr>
      <xdr:spPr>
        <a:xfrm>
          <a:off x="3238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105410</xdr:rowOff>
    </xdr:from>
    <xdr:to>
      <xdr:col>19</xdr:col>
      <xdr:colOff>136525</xdr:colOff>
      <xdr:row>29</xdr:row>
      <xdr:rowOff>148590</xdr:rowOff>
    </xdr:to>
    <xdr:cxnSp macro="">
      <xdr:nvCxnSpPr>
        <xdr:cNvPr id="86" name="直線コネクタ 85"/>
        <xdr:cNvCxnSpPr/>
      </xdr:nvCxnSpPr>
      <xdr:spPr>
        <a:xfrm>
          <a:off x="3289300" y="584898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4233</xdr:rowOff>
    </xdr:from>
    <xdr:to>
      <xdr:col>11</xdr:col>
      <xdr:colOff>187325</xdr:colOff>
      <xdr:row>29</xdr:row>
      <xdr:rowOff>105833</xdr:rowOff>
    </xdr:to>
    <xdr:sp macro="" textlink="">
      <xdr:nvSpPr>
        <xdr:cNvPr id="87" name="楕円 86"/>
        <xdr:cNvSpPr/>
      </xdr:nvSpPr>
      <xdr:spPr>
        <a:xfrm>
          <a:off x="2476500" y="57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55033</xdr:rowOff>
    </xdr:from>
    <xdr:to>
      <xdr:col>15</xdr:col>
      <xdr:colOff>136525</xdr:colOff>
      <xdr:row>29</xdr:row>
      <xdr:rowOff>105410</xdr:rowOff>
    </xdr:to>
    <xdr:cxnSp macro="">
      <xdr:nvCxnSpPr>
        <xdr:cNvPr id="88" name="直線コネクタ 87"/>
        <xdr:cNvCxnSpPr/>
      </xdr:nvCxnSpPr>
      <xdr:spPr>
        <a:xfrm>
          <a:off x="2527300" y="5798608"/>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103717</xdr:rowOff>
    </xdr:from>
    <xdr:to>
      <xdr:col>7</xdr:col>
      <xdr:colOff>187325</xdr:colOff>
      <xdr:row>29</xdr:row>
      <xdr:rowOff>33867</xdr:rowOff>
    </xdr:to>
    <xdr:sp macro="" textlink="">
      <xdr:nvSpPr>
        <xdr:cNvPr id="89" name="楕円 88"/>
        <xdr:cNvSpPr/>
      </xdr:nvSpPr>
      <xdr:spPr>
        <a:xfrm>
          <a:off x="1714500" y="56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154517</xdr:rowOff>
    </xdr:from>
    <xdr:to>
      <xdr:col>11</xdr:col>
      <xdr:colOff>136525</xdr:colOff>
      <xdr:row>29</xdr:row>
      <xdr:rowOff>55033</xdr:rowOff>
    </xdr:to>
    <xdr:cxnSp macro="">
      <xdr:nvCxnSpPr>
        <xdr:cNvPr id="90" name="直線コネクタ 89"/>
        <xdr:cNvCxnSpPr/>
      </xdr:nvCxnSpPr>
      <xdr:spPr>
        <a:xfrm>
          <a:off x="1765300" y="5726642"/>
          <a:ext cx="762000" cy="7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1" name="n_1aveValue有形固定資産減価償却率"/>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41927</xdr:rowOff>
    </xdr:from>
    <xdr:ext cx="405111" cy="259045"/>
    <xdr:sp macro="" textlink="">
      <xdr:nvSpPr>
        <xdr:cNvPr id="92" name="n_2aveValue有形固定資産減価償却率"/>
        <xdr:cNvSpPr txBox="1"/>
      </xdr:nvSpPr>
      <xdr:spPr>
        <a:xfrm>
          <a:off x="30867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5944</xdr:rowOff>
    </xdr:from>
    <xdr:ext cx="405111" cy="259045"/>
    <xdr:sp macro="" textlink="">
      <xdr:nvSpPr>
        <xdr:cNvPr id="93" name="n_3aveValue有形固定資産減価償却率"/>
        <xdr:cNvSpPr txBox="1"/>
      </xdr:nvSpPr>
      <xdr:spPr>
        <a:xfrm>
          <a:off x="2324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94" name="n_4aveValue有形固定資産減価償却率"/>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44467</xdr:rowOff>
    </xdr:from>
    <xdr:ext cx="405111" cy="259045"/>
    <xdr:sp macro="" textlink="">
      <xdr:nvSpPr>
        <xdr:cNvPr id="95" name="n_1mainValue有形固定資産減価償却率"/>
        <xdr:cNvSpPr txBox="1"/>
      </xdr:nvSpPr>
      <xdr:spPr>
        <a:xfrm>
          <a:off x="38360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1287</xdr:rowOff>
    </xdr:from>
    <xdr:ext cx="405111" cy="259045"/>
    <xdr:sp macro="" textlink="">
      <xdr:nvSpPr>
        <xdr:cNvPr id="96" name="n_2mainValue有形固定資産減価償却率"/>
        <xdr:cNvSpPr txBox="1"/>
      </xdr:nvSpPr>
      <xdr:spPr>
        <a:xfrm>
          <a:off x="3086744" y="557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122360</xdr:rowOff>
    </xdr:from>
    <xdr:ext cx="405111" cy="259045"/>
    <xdr:sp macro="" textlink="">
      <xdr:nvSpPr>
        <xdr:cNvPr id="97" name="n_3mainValue有形固定資産減価償却率"/>
        <xdr:cNvSpPr txBox="1"/>
      </xdr:nvSpPr>
      <xdr:spPr>
        <a:xfrm>
          <a:off x="2324744" y="552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50394</xdr:rowOff>
    </xdr:from>
    <xdr:ext cx="405111" cy="259045"/>
    <xdr:sp macro="" textlink="">
      <xdr:nvSpPr>
        <xdr:cNvPr id="98" name="n_4mainValue有形固定資産減価償却率"/>
        <xdr:cNvSpPr txBox="1"/>
      </xdr:nvSpPr>
      <xdr:spPr>
        <a:xfrm>
          <a:off x="1562744" y="5451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債務償還可能年数については、年々全国平均値に近づいており、Ｒ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で全国平均値を上回ったものの、Ｒ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は類似団体のほぼ平均値となっている。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こ数年、町債発行額を元金償還額の範囲内に抑える方針の下、将来負担額を減少させるとともに、計画的に基金積立を実施しており、今後は実質債務の縮減により、債務償還可能年数の短縮を見込んでい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27" name="直線コネクタ 126"/>
        <xdr:cNvCxnSpPr/>
      </xdr:nvCxnSpPr>
      <xdr:spPr>
        <a:xfrm flipV="1">
          <a:off x="14793595" y="5312833"/>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28" name="債務償還比率最小値テキスト"/>
        <xdr:cNvSpPr txBox="1"/>
      </xdr:nvSpPr>
      <xdr:spPr>
        <a:xfrm>
          <a:off x="14846300" y="67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29" name="直線コネクタ 128"/>
        <xdr:cNvCxnSpPr/>
      </xdr:nvCxnSpPr>
      <xdr:spPr>
        <a:xfrm>
          <a:off x="14706600" y="66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88293</xdr:rowOff>
    </xdr:from>
    <xdr:ext cx="469744" cy="259045"/>
    <xdr:sp macro="" textlink="">
      <xdr:nvSpPr>
        <xdr:cNvPr id="132" name="債務償還比率平均値テキスト"/>
        <xdr:cNvSpPr txBox="1"/>
      </xdr:nvSpPr>
      <xdr:spPr>
        <a:xfrm>
          <a:off x="14846300" y="5831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33" name="フローチャート: 判断 132"/>
        <xdr:cNvSpPr/>
      </xdr:nvSpPr>
      <xdr:spPr>
        <a:xfrm>
          <a:off x="14744700" y="5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34" name="フローチャート: 判断 133"/>
        <xdr:cNvSpPr/>
      </xdr:nvSpPr>
      <xdr:spPr>
        <a:xfrm>
          <a:off x="14033500" y="621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135" name="フローチャート: 判断 134"/>
        <xdr:cNvSpPr/>
      </xdr:nvSpPr>
      <xdr:spPr>
        <a:xfrm>
          <a:off x="13271500" y="61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136" name="フローチャート: 判断 135"/>
        <xdr:cNvSpPr/>
      </xdr:nvSpPr>
      <xdr:spPr>
        <a:xfrm>
          <a:off x="12509500" y="61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137" name="フローチャート: 判断 136"/>
        <xdr:cNvSpPr/>
      </xdr:nvSpPr>
      <xdr:spPr>
        <a:xfrm>
          <a:off x="11747500" y="622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118131</xdr:rowOff>
    </xdr:from>
    <xdr:to>
      <xdr:col>76</xdr:col>
      <xdr:colOff>73025</xdr:colOff>
      <xdr:row>31</xdr:row>
      <xdr:rowOff>48281</xdr:rowOff>
    </xdr:to>
    <xdr:sp macro="" textlink="">
      <xdr:nvSpPr>
        <xdr:cNvPr id="143" name="楕円 142"/>
        <xdr:cNvSpPr/>
      </xdr:nvSpPr>
      <xdr:spPr>
        <a:xfrm>
          <a:off x="14744700" y="603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96558</xdr:rowOff>
    </xdr:from>
    <xdr:ext cx="469744" cy="259045"/>
    <xdr:sp macro="" textlink="">
      <xdr:nvSpPr>
        <xdr:cNvPr id="144" name="債務償還比率該当値テキスト"/>
        <xdr:cNvSpPr txBox="1"/>
      </xdr:nvSpPr>
      <xdr:spPr>
        <a:xfrm>
          <a:off x="14846300" y="601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86116</xdr:rowOff>
    </xdr:from>
    <xdr:to>
      <xdr:col>72</xdr:col>
      <xdr:colOff>123825</xdr:colOff>
      <xdr:row>32</xdr:row>
      <xdr:rowOff>16266</xdr:rowOff>
    </xdr:to>
    <xdr:sp macro="" textlink="">
      <xdr:nvSpPr>
        <xdr:cNvPr id="145" name="楕円 144"/>
        <xdr:cNvSpPr/>
      </xdr:nvSpPr>
      <xdr:spPr>
        <a:xfrm>
          <a:off x="14033500" y="617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168931</xdr:rowOff>
    </xdr:from>
    <xdr:to>
      <xdr:col>76</xdr:col>
      <xdr:colOff>22225</xdr:colOff>
      <xdr:row>31</xdr:row>
      <xdr:rowOff>136916</xdr:rowOff>
    </xdr:to>
    <xdr:cxnSp macro="">
      <xdr:nvCxnSpPr>
        <xdr:cNvPr id="146" name="直線コネクタ 145"/>
        <xdr:cNvCxnSpPr/>
      </xdr:nvCxnSpPr>
      <xdr:spPr>
        <a:xfrm flipV="1">
          <a:off x="14084300" y="6083956"/>
          <a:ext cx="711200" cy="13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148188</xdr:rowOff>
    </xdr:from>
    <xdr:to>
      <xdr:col>68</xdr:col>
      <xdr:colOff>123825</xdr:colOff>
      <xdr:row>32</xdr:row>
      <xdr:rowOff>78338</xdr:rowOff>
    </xdr:to>
    <xdr:sp macro="" textlink="">
      <xdr:nvSpPr>
        <xdr:cNvPr id="147" name="楕円 146"/>
        <xdr:cNvSpPr/>
      </xdr:nvSpPr>
      <xdr:spPr>
        <a:xfrm>
          <a:off x="13271500" y="623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136916</xdr:rowOff>
    </xdr:from>
    <xdr:to>
      <xdr:col>72</xdr:col>
      <xdr:colOff>73025</xdr:colOff>
      <xdr:row>32</xdr:row>
      <xdr:rowOff>27538</xdr:rowOff>
    </xdr:to>
    <xdr:cxnSp macro="">
      <xdr:nvCxnSpPr>
        <xdr:cNvPr id="148" name="直線コネクタ 147"/>
        <xdr:cNvCxnSpPr/>
      </xdr:nvCxnSpPr>
      <xdr:spPr>
        <a:xfrm flipV="1">
          <a:off x="13322300" y="6223391"/>
          <a:ext cx="762000" cy="6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58780</xdr:rowOff>
    </xdr:from>
    <xdr:to>
      <xdr:col>64</xdr:col>
      <xdr:colOff>123825</xdr:colOff>
      <xdr:row>32</xdr:row>
      <xdr:rowOff>160380</xdr:rowOff>
    </xdr:to>
    <xdr:sp macro="" textlink="">
      <xdr:nvSpPr>
        <xdr:cNvPr id="149" name="楕円 148"/>
        <xdr:cNvSpPr/>
      </xdr:nvSpPr>
      <xdr:spPr>
        <a:xfrm>
          <a:off x="12509500" y="63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27538</xdr:rowOff>
    </xdr:from>
    <xdr:to>
      <xdr:col>68</xdr:col>
      <xdr:colOff>73025</xdr:colOff>
      <xdr:row>32</xdr:row>
      <xdr:rowOff>109580</xdr:rowOff>
    </xdr:to>
    <xdr:cxnSp macro="">
      <xdr:nvCxnSpPr>
        <xdr:cNvPr id="150" name="直線コネクタ 149"/>
        <xdr:cNvCxnSpPr/>
      </xdr:nvCxnSpPr>
      <xdr:spPr>
        <a:xfrm flipV="1">
          <a:off x="12560300" y="6285463"/>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158634</xdr:rowOff>
    </xdr:from>
    <xdr:to>
      <xdr:col>60</xdr:col>
      <xdr:colOff>123825</xdr:colOff>
      <xdr:row>33</xdr:row>
      <xdr:rowOff>88784</xdr:rowOff>
    </xdr:to>
    <xdr:sp macro="" textlink="">
      <xdr:nvSpPr>
        <xdr:cNvPr id="151" name="楕円 150"/>
        <xdr:cNvSpPr/>
      </xdr:nvSpPr>
      <xdr:spPr>
        <a:xfrm>
          <a:off x="11747500" y="641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109580</xdr:rowOff>
    </xdr:from>
    <xdr:to>
      <xdr:col>64</xdr:col>
      <xdr:colOff>73025</xdr:colOff>
      <xdr:row>33</xdr:row>
      <xdr:rowOff>37984</xdr:rowOff>
    </xdr:to>
    <xdr:cxnSp macro="">
      <xdr:nvCxnSpPr>
        <xdr:cNvPr id="152" name="直線コネクタ 151"/>
        <xdr:cNvCxnSpPr/>
      </xdr:nvCxnSpPr>
      <xdr:spPr>
        <a:xfrm flipV="1">
          <a:off x="11798300" y="6367505"/>
          <a:ext cx="762000" cy="9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48594</xdr:rowOff>
    </xdr:from>
    <xdr:ext cx="469744" cy="259045"/>
    <xdr:sp macro="" textlink="">
      <xdr:nvSpPr>
        <xdr:cNvPr id="153" name="n_1aveValue債務償還比率"/>
        <xdr:cNvSpPr txBox="1"/>
      </xdr:nvSpPr>
      <xdr:spPr>
        <a:xfrm>
          <a:off x="13836727" y="630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49706</xdr:rowOff>
    </xdr:from>
    <xdr:ext cx="469744" cy="259045"/>
    <xdr:sp macro="" textlink="">
      <xdr:nvSpPr>
        <xdr:cNvPr id="154" name="n_2aveValue債務償還比率"/>
        <xdr:cNvSpPr txBox="1"/>
      </xdr:nvSpPr>
      <xdr:spPr>
        <a:xfrm>
          <a:off x="13087427" y="596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56723</xdr:rowOff>
    </xdr:from>
    <xdr:ext cx="469744" cy="259045"/>
    <xdr:sp macro="" textlink="">
      <xdr:nvSpPr>
        <xdr:cNvPr id="155" name="n_3aveValue債務償還比率"/>
        <xdr:cNvSpPr txBox="1"/>
      </xdr:nvSpPr>
      <xdr:spPr>
        <a:xfrm>
          <a:off x="12325427" y="597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84969</xdr:rowOff>
    </xdr:from>
    <xdr:ext cx="469744" cy="259045"/>
    <xdr:sp macro="" textlink="">
      <xdr:nvSpPr>
        <xdr:cNvPr id="156" name="n_4aveValue債務償還比率"/>
        <xdr:cNvSpPr txBox="1"/>
      </xdr:nvSpPr>
      <xdr:spPr>
        <a:xfrm>
          <a:off x="11563427" y="59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32793</xdr:rowOff>
    </xdr:from>
    <xdr:ext cx="469744" cy="259045"/>
    <xdr:sp macro="" textlink="">
      <xdr:nvSpPr>
        <xdr:cNvPr id="157" name="n_1mainValue債務償還比率"/>
        <xdr:cNvSpPr txBox="1"/>
      </xdr:nvSpPr>
      <xdr:spPr>
        <a:xfrm>
          <a:off x="13836727" y="594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69465</xdr:rowOff>
    </xdr:from>
    <xdr:ext cx="469744" cy="259045"/>
    <xdr:sp macro="" textlink="">
      <xdr:nvSpPr>
        <xdr:cNvPr id="158" name="n_2mainValue債務償還比率"/>
        <xdr:cNvSpPr txBox="1"/>
      </xdr:nvSpPr>
      <xdr:spPr>
        <a:xfrm>
          <a:off x="13087427" y="63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151507</xdr:rowOff>
    </xdr:from>
    <xdr:ext cx="469744" cy="259045"/>
    <xdr:sp macro="" textlink="">
      <xdr:nvSpPr>
        <xdr:cNvPr id="159" name="n_3mainValue債務償還比率"/>
        <xdr:cNvSpPr txBox="1"/>
      </xdr:nvSpPr>
      <xdr:spPr>
        <a:xfrm>
          <a:off x="12325427" y="640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79911</xdr:rowOff>
    </xdr:from>
    <xdr:ext cx="469744" cy="259045"/>
    <xdr:sp macro="" textlink="">
      <xdr:nvSpPr>
        <xdr:cNvPr id="160" name="n_4mainValue債務償還比率"/>
        <xdr:cNvSpPr txBox="1"/>
      </xdr:nvSpPr>
      <xdr:spPr>
        <a:xfrm>
          <a:off x="11563427" y="650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12,916
12,744
45.36
8,336,917
7,543,297
764,909
4,312,020
5,807,488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61595</xdr:rowOff>
    </xdr:from>
    <xdr:to>
      <xdr:col>24</xdr:col>
      <xdr:colOff>114300</xdr:colOff>
      <xdr:row>36</xdr:row>
      <xdr:rowOff>163195</xdr:rowOff>
    </xdr:to>
    <xdr:sp macro="" textlink="">
      <xdr:nvSpPr>
        <xdr:cNvPr id="73" name="楕円 72"/>
        <xdr:cNvSpPr/>
      </xdr:nvSpPr>
      <xdr:spPr>
        <a:xfrm>
          <a:off x="45847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84472</xdr:rowOff>
    </xdr:from>
    <xdr:ext cx="405111" cy="259045"/>
    <xdr:sp macro="" textlink="">
      <xdr:nvSpPr>
        <xdr:cNvPr id="74" name="【道路】&#10;有形固定資産減価償却率該当値テキスト"/>
        <xdr:cNvSpPr txBox="1"/>
      </xdr:nvSpPr>
      <xdr:spPr>
        <a:xfrm>
          <a:off x="4673600"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44450</xdr:rowOff>
    </xdr:from>
    <xdr:to>
      <xdr:col>20</xdr:col>
      <xdr:colOff>38100</xdr:colOff>
      <xdr:row>36</xdr:row>
      <xdr:rowOff>146050</xdr:rowOff>
    </xdr:to>
    <xdr:sp macro="" textlink="">
      <xdr:nvSpPr>
        <xdr:cNvPr id="75" name="楕円 74"/>
        <xdr:cNvSpPr/>
      </xdr:nvSpPr>
      <xdr:spPr>
        <a:xfrm>
          <a:off x="3746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95250</xdr:rowOff>
    </xdr:from>
    <xdr:to>
      <xdr:col>24</xdr:col>
      <xdr:colOff>63500</xdr:colOff>
      <xdr:row>36</xdr:row>
      <xdr:rowOff>112395</xdr:rowOff>
    </xdr:to>
    <xdr:cxnSp macro="">
      <xdr:nvCxnSpPr>
        <xdr:cNvPr id="76" name="直線コネクタ 75"/>
        <xdr:cNvCxnSpPr/>
      </xdr:nvCxnSpPr>
      <xdr:spPr>
        <a:xfrm>
          <a:off x="3797300" y="62674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34925</xdr:rowOff>
    </xdr:from>
    <xdr:to>
      <xdr:col>15</xdr:col>
      <xdr:colOff>101600</xdr:colOff>
      <xdr:row>36</xdr:row>
      <xdr:rowOff>136525</xdr:rowOff>
    </xdr:to>
    <xdr:sp macro="" textlink="">
      <xdr:nvSpPr>
        <xdr:cNvPr id="77" name="楕円 76"/>
        <xdr:cNvSpPr/>
      </xdr:nvSpPr>
      <xdr:spPr>
        <a:xfrm>
          <a:off x="2857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85725</xdr:rowOff>
    </xdr:from>
    <xdr:to>
      <xdr:col>19</xdr:col>
      <xdr:colOff>177800</xdr:colOff>
      <xdr:row>36</xdr:row>
      <xdr:rowOff>95250</xdr:rowOff>
    </xdr:to>
    <xdr:cxnSp macro="">
      <xdr:nvCxnSpPr>
        <xdr:cNvPr id="78" name="直線コネクタ 77"/>
        <xdr:cNvCxnSpPr/>
      </xdr:nvCxnSpPr>
      <xdr:spPr>
        <a:xfrm>
          <a:off x="2908300" y="62579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8255</xdr:rowOff>
    </xdr:from>
    <xdr:to>
      <xdr:col>10</xdr:col>
      <xdr:colOff>165100</xdr:colOff>
      <xdr:row>36</xdr:row>
      <xdr:rowOff>109855</xdr:rowOff>
    </xdr:to>
    <xdr:sp macro="" textlink="">
      <xdr:nvSpPr>
        <xdr:cNvPr id="79" name="楕円 78"/>
        <xdr:cNvSpPr/>
      </xdr:nvSpPr>
      <xdr:spPr>
        <a:xfrm>
          <a:off x="1968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59055</xdr:rowOff>
    </xdr:from>
    <xdr:to>
      <xdr:col>15</xdr:col>
      <xdr:colOff>50800</xdr:colOff>
      <xdr:row>36</xdr:row>
      <xdr:rowOff>85725</xdr:rowOff>
    </xdr:to>
    <xdr:cxnSp macro="">
      <xdr:nvCxnSpPr>
        <xdr:cNvPr id="80" name="直線コネクタ 79"/>
        <xdr:cNvCxnSpPr/>
      </xdr:nvCxnSpPr>
      <xdr:spPr>
        <a:xfrm>
          <a:off x="2019300" y="62312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141605</xdr:rowOff>
    </xdr:from>
    <xdr:to>
      <xdr:col>6</xdr:col>
      <xdr:colOff>38100</xdr:colOff>
      <xdr:row>36</xdr:row>
      <xdr:rowOff>71755</xdr:rowOff>
    </xdr:to>
    <xdr:sp macro="" textlink="">
      <xdr:nvSpPr>
        <xdr:cNvPr id="81" name="楕円 80"/>
        <xdr:cNvSpPr/>
      </xdr:nvSpPr>
      <xdr:spPr>
        <a:xfrm>
          <a:off x="1079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20955</xdr:rowOff>
    </xdr:from>
    <xdr:to>
      <xdr:col>10</xdr:col>
      <xdr:colOff>114300</xdr:colOff>
      <xdr:row>36</xdr:row>
      <xdr:rowOff>59055</xdr:rowOff>
    </xdr:to>
    <xdr:cxnSp macro="">
      <xdr:nvCxnSpPr>
        <xdr:cNvPr id="82" name="直線コネクタ 81"/>
        <xdr:cNvCxnSpPr/>
      </xdr:nvCxnSpPr>
      <xdr:spPr>
        <a:xfrm>
          <a:off x="1130300" y="61931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70502</xdr:rowOff>
    </xdr:from>
    <xdr:ext cx="405111" cy="259045"/>
    <xdr:sp macro="" textlink="">
      <xdr:nvSpPr>
        <xdr:cNvPr id="83" name="n_1aveValue【道路】&#10;有形固定資産減価償却率"/>
        <xdr:cNvSpPr txBox="1"/>
      </xdr:nvSpPr>
      <xdr:spPr>
        <a:xfrm>
          <a:off x="3582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156227</xdr:rowOff>
    </xdr:from>
    <xdr:ext cx="405111" cy="259045"/>
    <xdr:sp macro="" textlink="">
      <xdr:nvSpPr>
        <xdr:cNvPr id="84" name="n_2aveValue【道路】&#10;有形固定資産減価償却率"/>
        <xdr:cNvSpPr txBox="1"/>
      </xdr:nvSpPr>
      <xdr:spPr>
        <a:xfrm>
          <a:off x="2705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125747</xdr:rowOff>
    </xdr:from>
    <xdr:ext cx="405111" cy="259045"/>
    <xdr:sp macro="" textlink="">
      <xdr:nvSpPr>
        <xdr:cNvPr id="85" name="n_3aveValue【道路】&#10;有形固定資産減価償却率"/>
        <xdr:cNvSpPr txBox="1"/>
      </xdr:nvSpPr>
      <xdr:spPr>
        <a:xfrm>
          <a:off x="1816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93362</xdr:rowOff>
    </xdr:from>
    <xdr:ext cx="405111" cy="259045"/>
    <xdr:sp macro="" textlink="">
      <xdr:nvSpPr>
        <xdr:cNvPr id="86" name="n_4aveValue【道路】&#10;有形固定資産減価償却率"/>
        <xdr:cNvSpPr txBox="1"/>
      </xdr:nvSpPr>
      <xdr:spPr>
        <a:xfrm>
          <a:off x="927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162577</xdr:rowOff>
    </xdr:from>
    <xdr:ext cx="405111" cy="259045"/>
    <xdr:sp macro="" textlink="">
      <xdr:nvSpPr>
        <xdr:cNvPr id="87" name="n_1mainValue【道路】&#10;有形固定資産減価償却率"/>
        <xdr:cNvSpPr txBox="1"/>
      </xdr:nvSpPr>
      <xdr:spPr>
        <a:xfrm>
          <a:off x="35820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153052</xdr:rowOff>
    </xdr:from>
    <xdr:ext cx="405111" cy="259045"/>
    <xdr:sp macro="" textlink="">
      <xdr:nvSpPr>
        <xdr:cNvPr id="88" name="n_2mainValue【道路】&#10;有形固定資産減価償却率"/>
        <xdr:cNvSpPr txBox="1"/>
      </xdr:nvSpPr>
      <xdr:spPr>
        <a:xfrm>
          <a:off x="2705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126382</xdr:rowOff>
    </xdr:from>
    <xdr:ext cx="405111" cy="259045"/>
    <xdr:sp macro="" textlink="">
      <xdr:nvSpPr>
        <xdr:cNvPr id="89" name="n_3mainValue【道路】&#10;有形固定資産減価償却率"/>
        <xdr:cNvSpPr txBox="1"/>
      </xdr:nvSpPr>
      <xdr:spPr>
        <a:xfrm>
          <a:off x="1816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88282</xdr:rowOff>
    </xdr:from>
    <xdr:ext cx="405111" cy="259045"/>
    <xdr:sp macro="" textlink="">
      <xdr:nvSpPr>
        <xdr:cNvPr id="90" name="n_4mainValue【道路】&#10;有形固定資産減価償却率"/>
        <xdr:cNvSpPr txBox="1"/>
      </xdr:nvSpPr>
      <xdr:spPr>
        <a:xfrm>
          <a:off x="927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117562</xdr:rowOff>
    </xdr:from>
    <xdr:ext cx="534377" cy="259045"/>
    <xdr:sp macro="" textlink="">
      <xdr:nvSpPr>
        <xdr:cNvPr id="119" name="【道路】&#10;一人当たり延長平均値テキスト"/>
        <xdr:cNvSpPr txBox="1"/>
      </xdr:nvSpPr>
      <xdr:spPr>
        <a:xfrm>
          <a:off x="10515600" y="6461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2" name="フローチャート: 判断 121"/>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3" name="フローチャート: 判断 122"/>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4" name="フローチャート: 判断 123"/>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38659</xdr:rowOff>
    </xdr:from>
    <xdr:to>
      <xdr:col>55</xdr:col>
      <xdr:colOff>50800</xdr:colOff>
      <xdr:row>39</xdr:row>
      <xdr:rowOff>140259</xdr:rowOff>
    </xdr:to>
    <xdr:sp macro="" textlink="">
      <xdr:nvSpPr>
        <xdr:cNvPr id="130" name="楕円 129"/>
        <xdr:cNvSpPr/>
      </xdr:nvSpPr>
      <xdr:spPr>
        <a:xfrm>
          <a:off x="10426700" y="67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17086</xdr:rowOff>
    </xdr:from>
    <xdr:ext cx="534377" cy="259045"/>
    <xdr:sp macro="" textlink="">
      <xdr:nvSpPr>
        <xdr:cNvPr id="131" name="【道路】&#10;一人当たり延長該当値テキスト"/>
        <xdr:cNvSpPr txBox="1"/>
      </xdr:nvSpPr>
      <xdr:spPr>
        <a:xfrm>
          <a:off x="10515600" y="670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40163</xdr:rowOff>
    </xdr:from>
    <xdr:to>
      <xdr:col>50</xdr:col>
      <xdr:colOff>165100</xdr:colOff>
      <xdr:row>39</xdr:row>
      <xdr:rowOff>141763</xdr:rowOff>
    </xdr:to>
    <xdr:sp macro="" textlink="">
      <xdr:nvSpPr>
        <xdr:cNvPr id="132" name="楕円 131"/>
        <xdr:cNvSpPr/>
      </xdr:nvSpPr>
      <xdr:spPr>
        <a:xfrm>
          <a:off x="9588500" y="672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89459</xdr:rowOff>
    </xdr:from>
    <xdr:to>
      <xdr:col>55</xdr:col>
      <xdr:colOff>0</xdr:colOff>
      <xdr:row>39</xdr:row>
      <xdr:rowOff>90963</xdr:rowOff>
    </xdr:to>
    <xdr:cxnSp macro="">
      <xdr:nvCxnSpPr>
        <xdr:cNvPr id="133" name="直線コネクタ 132"/>
        <xdr:cNvCxnSpPr/>
      </xdr:nvCxnSpPr>
      <xdr:spPr>
        <a:xfrm flipV="1">
          <a:off x="9639300" y="6776009"/>
          <a:ext cx="8382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40374</xdr:rowOff>
    </xdr:from>
    <xdr:to>
      <xdr:col>46</xdr:col>
      <xdr:colOff>38100</xdr:colOff>
      <xdr:row>39</xdr:row>
      <xdr:rowOff>141974</xdr:rowOff>
    </xdr:to>
    <xdr:sp macro="" textlink="">
      <xdr:nvSpPr>
        <xdr:cNvPr id="134" name="楕円 133"/>
        <xdr:cNvSpPr/>
      </xdr:nvSpPr>
      <xdr:spPr>
        <a:xfrm>
          <a:off x="8699500" y="6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90963</xdr:rowOff>
    </xdr:from>
    <xdr:to>
      <xdr:col>50</xdr:col>
      <xdr:colOff>114300</xdr:colOff>
      <xdr:row>39</xdr:row>
      <xdr:rowOff>91174</xdr:rowOff>
    </xdr:to>
    <xdr:cxnSp macro="">
      <xdr:nvCxnSpPr>
        <xdr:cNvPr id="135" name="直線コネクタ 134"/>
        <xdr:cNvCxnSpPr/>
      </xdr:nvCxnSpPr>
      <xdr:spPr>
        <a:xfrm flipV="1">
          <a:off x="8750300" y="6777513"/>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44679</xdr:rowOff>
    </xdr:from>
    <xdr:to>
      <xdr:col>41</xdr:col>
      <xdr:colOff>101600</xdr:colOff>
      <xdr:row>39</xdr:row>
      <xdr:rowOff>146279</xdr:rowOff>
    </xdr:to>
    <xdr:sp macro="" textlink="">
      <xdr:nvSpPr>
        <xdr:cNvPr id="136" name="楕円 135"/>
        <xdr:cNvSpPr/>
      </xdr:nvSpPr>
      <xdr:spPr>
        <a:xfrm>
          <a:off x="7810500" y="673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91174</xdr:rowOff>
    </xdr:from>
    <xdr:to>
      <xdr:col>45</xdr:col>
      <xdr:colOff>177800</xdr:colOff>
      <xdr:row>39</xdr:row>
      <xdr:rowOff>95479</xdr:rowOff>
    </xdr:to>
    <xdr:cxnSp macro="">
      <xdr:nvCxnSpPr>
        <xdr:cNvPr id="137" name="直線コネクタ 136"/>
        <xdr:cNvCxnSpPr/>
      </xdr:nvCxnSpPr>
      <xdr:spPr>
        <a:xfrm flipV="1">
          <a:off x="7861300" y="6777724"/>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46431</xdr:rowOff>
    </xdr:from>
    <xdr:to>
      <xdr:col>36</xdr:col>
      <xdr:colOff>165100</xdr:colOff>
      <xdr:row>39</xdr:row>
      <xdr:rowOff>148031</xdr:rowOff>
    </xdr:to>
    <xdr:sp macro="" textlink="">
      <xdr:nvSpPr>
        <xdr:cNvPr id="138" name="楕円 137"/>
        <xdr:cNvSpPr/>
      </xdr:nvSpPr>
      <xdr:spPr>
        <a:xfrm>
          <a:off x="6921500" y="67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95479</xdr:rowOff>
    </xdr:from>
    <xdr:to>
      <xdr:col>41</xdr:col>
      <xdr:colOff>50800</xdr:colOff>
      <xdr:row>39</xdr:row>
      <xdr:rowOff>97231</xdr:rowOff>
    </xdr:to>
    <xdr:cxnSp macro="">
      <xdr:nvCxnSpPr>
        <xdr:cNvPr id="139" name="直線コネクタ 138"/>
        <xdr:cNvCxnSpPr/>
      </xdr:nvCxnSpPr>
      <xdr:spPr>
        <a:xfrm flipV="1">
          <a:off x="6972300" y="6782029"/>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33151</xdr:rowOff>
    </xdr:from>
    <xdr:ext cx="534377" cy="259045"/>
    <xdr:sp macro="" textlink="">
      <xdr:nvSpPr>
        <xdr:cNvPr id="140" name="n_1aveValue【道路】&#10;一人当たり延長"/>
        <xdr:cNvSpPr txBox="1"/>
      </xdr:nvSpPr>
      <xdr:spPr>
        <a:xfrm>
          <a:off x="93594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55192</xdr:rowOff>
    </xdr:from>
    <xdr:ext cx="534377" cy="259045"/>
    <xdr:sp macro="" textlink="">
      <xdr:nvSpPr>
        <xdr:cNvPr id="141" name="n_2aveValue【道路】&#10;一人当たり延長"/>
        <xdr:cNvSpPr txBox="1"/>
      </xdr:nvSpPr>
      <xdr:spPr>
        <a:xfrm>
          <a:off x="84831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65003</xdr:rowOff>
    </xdr:from>
    <xdr:ext cx="534377" cy="259045"/>
    <xdr:sp macro="" textlink="">
      <xdr:nvSpPr>
        <xdr:cNvPr id="142" name="n_3aveValue【道路】&#10;一人当たり延長"/>
        <xdr:cNvSpPr txBox="1"/>
      </xdr:nvSpPr>
      <xdr:spPr>
        <a:xfrm>
          <a:off x="7594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73556</xdr:rowOff>
    </xdr:from>
    <xdr:ext cx="534377" cy="259045"/>
    <xdr:sp macro="" textlink="">
      <xdr:nvSpPr>
        <xdr:cNvPr id="143" name="n_4aveValue【道路】&#10;一人当たり延長"/>
        <xdr:cNvSpPr txBox="1"/>
      </xdr:nvSpPr>
      <xdr:spPr>
        <a:xfrm>
          <a:off x="6705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132890</xdr:rowOff>
    </xdr:from>
    <xdr:ext cx="534377" cy="259045"/>
    <xdr:sp macro="" textlink="">
      <xdr:nvSpPr>
        <xdr:cNvPr id="144" name="n_1mainValue【道路】&#10;一人当たり延長"/>
        <xdr:cNvSpPr txBox="1"/>
      </xdr:nvSpPr>
      <xdr:spPr>
        <a:xfrm>
          <a:off x="9359411" y="68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133101</xdr:rowOff>
    </xdr:from>
    <xdr:ext cx="534377" cy="259045"/>
    <xdr:sp macro="" textlink="">
      <xdr:nvSpPr>
        <xdr:cNvPr id="145" name="n_2mainValue【道路】&#10;一人当たり延長"/>
        <xdr:cNvSpPr txBox="1"/>
      </xdr:nvSpPr>
      <xdr:spPr>
        <a:xfrm>
          <a:off x="8483111" y="681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137406</xdr:rowOff>
    </xdr:from>
    <xdr:ext cx="534377" cy="259045"/>
    <xdr:sp macro="" textlink="">
      <xdr:nvSpPr>
        <xdr:cNvPr id="146" name="n_3mainValue【道路】&#10;一人当たり延長"/>
        <xdr:cNvSpPr txBox="1"/>
      </xdr:nvSpPr>
      <xdr:spPr>
        <a:xfrm>
          <a:off x="7594111" y="682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139158</xdr:rowOff>
    </xdr:from>
    <xdr:ext cx="534377" cy="259045"/>
    <xdr:sp macro="" textlink="">
      <xdr:nvSpPr>
        <xdr:cNvPr id="147" name="n_4mainValue【道路】&#10;一人当たり延長"/>
        <xdr:cNvSpPr txBox="1"/>
      </xdr:nvSpPr>
      <xdr:spPr>
        <a:xfrm>
          <a:off x="6705111" y="682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1" name="フローチャート: 判断 180"/>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2" name="フローチャート: 判断 181"/>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130447</xdr:rowOff>
    </xdr:from>
    <xdr:to>
      <xdr:col>24</xdr:col>
      <xdr:colOff>114300</xdr:colOff>
      <xdr:row>61</xdr:row>
      <xdr:rowOff>60597</xdr:rowOff>
    </xdr:to>
    <xdr:sp macro="" textlink="">
      <xdr:nvSpPr>
        <xdr:cNvPr id="189" name="楕円 188"/>
        <xdr:cNvSpPr/>
      </xdr:nvSpPr>
      <xdr:spPr>
        <a:xfrm>
          <a:off x="45847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153324</xdr:rowOff>
    </xdr:from>
    <xdr:ext cx="405111" cy="259045"/>
    <xdr:sp macro="" textlink="">
      <xdr:nvSpPr>
        <xdr:cNvPr id="190" name="【橋りょう・トンネル】&#10;有形固定資産減価償却率該当値テキスト"/>
        <xdr:cNvSpPr txBox="1"/>
      </xdr:nvSpPr>
      <xdr:spPr>
        <a:xfrm>
          <a:off x="4673600" y="1026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104322</xdr:rowOff>
    </xdr:from>
    <xdr:to>
      <xdr:col>20</xdr:col>
      <xdr:colOff>38100</xdr:colOff>
      <xdr:row>61</xdr:row>
      <xdr:rowOff>34472</xdr:rowOff>
    </xdr:to>
    <xdr:sp macro="" textlink="">
      <xdr:nvSpPr>
        <xdr:cNvPr id="191" name="楕円 190"/>
        <xdr:cNvSpPr/>
      </xdr:nvSpPr>
      <xdr:spPr>
        <a:xfrm>
          <a:off x="3746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155122</xdr:rowOff>
    </xdr:from>
    <xdr:to>
      <xdr:col>24</xdr:col>
      <xdr:colOff>63500</xdr:colOff>
      <xdr:row>61</xdr:row>
      <xdr:rowOff>9797</xdr:rowOff>
    </xdr:to>
    <xdr:cxnSp macro="">
      <xdr:nvCxnSpPr>
        <xdr:cNvPr id="192" name="直線コネクタ 191"/>
        <xdr:cNvCxnSpPr/>
      </xdr:nvCxnSpPr>
      <xdr:spPr>
        <a:xfrm>
          <a:off x="3797300" y="1044212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73297</xdr:rowOff>
    </xdr:from>
    <xdr:to>
      <xdr:col>15</xdr:col>
      <xdr:colOff>101600</xdr:colOff>
      <xdr:row>61</xdr:row>
      <xdr:rowOff>3447</xdr:rowOff>
    </xdr:to>
    <xdr:sp macro="" textlink="">
      <xdr:nvSpPr>
        <xdr:cNvPr id="193" name="楕円 192"/>
        <xdr:cNvSpPr/>
      </xdr:nvSpPr>
      <xdr:spPr>
        <a:xfrm>
          <a:off x="2857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124097</xdr:rowOff>
    </xdr:from>
    <xdr:to>
      <xdr:col>19</xdr:col>
      <xdr:colOff>177800</xdr:colOff>
      <xdr:row>60</xdr:row>
      <xdr:rowOff>155122</xdr:rowOff>
    </xdr:to>
    <xdr:cxnSp macro="">
      <xdr:nvCxnSpPr>
        <xdr:cNvPr id="194" name="直線コネクタ 193"/>
        <xdr:cNvCxnSpPr/>
      </xdr:nvCxnSpPr>
      <xdr:spPr>
        <a:xfrm>
          <a:off x="2908300" y="1041109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95" name="楕円 194"/>
        <xdr:cNvSpPr/>
      </xdr:nvSpPr>
      <xdr:spPr>
        <a:xfrm>
          <a:off x="1968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124097</xdr:rowOff>
    </xdr:from>
    <xdr:to>
      <xdr:col>15</xdr:col>
      <xdr:colOff>50800</xdr:colOff>
      <xdr:row>60</xdr:row>
      <xdr:rowOff>156754</xdr:rowOff>
    </xdr:to>
    <xdr:cxnSp macro="">
      <xdr:nvCxnSpPr>
        <xdr:cNvPr id="196" name="直線コネクタ 195"/>
        <xdr:cNvCxnSpPr/>
      </xdr:nvCxnSpPr>
      <xdr:spPr>
        <a:xfrm flipV="1">
          <a:off x="2019300" y="104110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74930</xdr:rowOff>
    </xdr:from>
    <xdr:to>
      <xdr:col>6</xdr:col>
      <xdr:colOff>38100</xdr:colOff>
      <xdr:row>61</xdr:row>
      <xdr:rowOff>5080</xdr:rowOff>
    </xdr:to>
    <xdr:sp macro="" textlink="">
      <xdr:nvSpPr>
        <xdr:cNvPr id="197" name="楕円 196"/>
        <xdr:cNvSpPr/>
      </xdr:nvSpPr>
      <xdr:spPr>
        <a:xfrm>
          <a:off x="1079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125730</xdr:rowOff>
    </xdr:from>
    <xdr:to>
      <xdr:col>10</xdr:col>
      <xdr:colOff>114300</xdr:colOff>
      <xdr:row>60</xdr:row>
      <xdr:rowOff>156754</xdr:rowOff>
    </xdr:to>
    <xdr:cxnSp macro="">
      <xdr:nvCxnSpPr>
        <xdr:cNvPr id="198" name="直線コネクタ 197"/>
        <xdr:cNvCxnSpPr/>
      </xdr:nvCxnSpPr>
      <xdr:spPr>
        <a:xfrm>
          <a:off x="1130300" y="1041273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51724</xdr:rowOff>
    </xdr:from>
    <xdr:ext cx="405111" cy="259045"/>
    <xdr:sp macro="" textlink="">
      <xdr:nvSpPr>
        <xdr:cNvPr id="199" name="n_1aveValue【橋りょう・トンネル】&#10;有形固定資産減価償却率"/>
        <xdr:cNvSpPr txBox="1"/>
      </xdr:nvSpPr>
      <xdr:spPr>
        <a:xfrm>
          <a:off x="35820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200" name="n_2aveValue【橋りょう・トンネル】&#10;有形固定資産減価償却率"/>
        <xdr:cNvSpPr txBox="1"/>
      </xdr:nvSpPr>
      <xdr:spPr>
        <a:xfrm>
          <a:off x="2705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39568</xdr:rowOff>
    </xdr:from>
    <xdr:ext cx="405111" cy="259045"/>
    <xdr:sp macro="" textlink="">
      <xdr:nvSpPr>
        <xdr:cNvPr id="201" name="n_3aveValue【橋りょう・トンネル】&#10;有形固定資産減価償却率"/>
        <xdr:cNvSpPr txBox="1"/>
      </xdr:nvSpPr>
      <xdr:spPr>
        <a:xfrm>
          <a:off x="1816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50999</xdr:rowOff>
    </xdr:from>
    <xdr:ext cx="405111" cy="259045"/>
    <xdr:sp macro="" textlink="">
      <xdr:nvSpPr>
        <xdr:cNvPr id="203" name="n_1mainValue【橋りょう・トンネル】&#10;有形固定資産減価償却率"/>
        <xdr:cNvSpPr txBox="1"/>
      </xdr:nvSpPr>
      <xdr:spPr>
        <a:xfrm>
          <a:off x="35820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19974</xdr:rowOff>
    </xdr:from>
    <xdr:ext cx="405111" cy="259045"/>
    <xdr:sp macro="" textlink="">
      <xdr:nvSpPr>
        <xdr:cNvPr id="204" name="n_2mainValue【橋りょう・トンネル】&#10;有形固定資産減価償却率"/>
        <xdr:cNvSpPr txBox="1"/>
      </xdr:nvSpPr>
      <xdr:spPr>
        <a:xfrm>
          <a:off x="2705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205" name="n_3mainValue【橋りょう・トンネル】&#10;有形固定資産減価償却率"/>
        <xdr:cNvSpPr txBox="1"/>
      </xdr:nvSpPr>
      <xdr:spPr>
        <a:xfrm>
          <a:off x="1816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167657</xdr:rowOff>
    </xdr:from>
    <xdr:ext cx="405111" cy="259045"/>
    <xdr:sp macro="" textlink="">
      <xdr:nvSpPr>
        <xdr:cNvPr id="206" name="n_4mainValue【橋りょう・トンネル】&#10;有形固定資産減価償却率"/>
        <xdr:cNvSpPr txBox="1"/>
      </xdr:nvSpPr>
      <xdr:spPr>
        <a:xfrm>
          <a:off x="927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14590</xdr:rowOff>
    </xdr:from>
    <xdr:ext cx="599010" cy="259045"/>
    <xdr:sp macro="" textlink="">
      <xdr:nvSpPr>
        <xdr:cNvPr id="237" name="【橋りょう・トンネル】&#10;一人当たり有形固定資産（償却資産）額平均値テキスト"/>
        <xdr:cNvSpPr txBox="1"/>
      </xdr:nvSpPr>
      <xdr:spPr>
        <a:xfrm>
          <a:off x="10515600" y="1064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40" name="フローチャート: 判断 239"/>
        <xdr:cNvSpPr/>
      </xdr:nvSpPr>
      <xdr:spPr>
        <a:xfrm>
          <a:off x="8699500" y="1063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41" name="フローチャート: 判断 240"/>
        <xdr:cNvSpPr/>
      </xdr:nvSpPr>
      <xdr:spPr>
        <a:xfrm>
          <a:off x="7810500" y="1065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42" name="フローチャート: 判断 241"/>
        <xdr:cNvSpPr/>
      </xdr:nvSpPr>
      <xdr:spPr>
        <a:xfrm>
          <a:off x="6921500" y="106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38656</xdr:rowOff>
    </xdr:from>
    <xdr:to>
      <xdr:col>55</xdr:col>
      <xdr:colOff>50800</xdr:colOff>
      <xdr:row>58</xdr:row>
      <xdr:rowOff>140256</xdr:rowOff>
    </xdr:to>
    <xdr:sp macro="" textlink="">
      <xdr:nvSpPr>
        <xdr:cNvPr id="248" name="楕円 247"/>
        <xdr:cNvSpPr/>
      </xdr:nvSpPr>
      <xdr:spPr>
        <a:xfrm>
          <a:off x="10426700" y="998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61533</xdr:rowOff>
    </xdr:from>
    <xdr:ext cx="599010" cy="259045"/>
    <xdr:sp macro="" textlink="">
      <xdr:nvSpPr>
        <xdr:cNvPr id="249" name="【橋りょう・トンネル】&#10;一人当たり有形固定資産（償却資産）額該当値テキスト"/>
        <xdr:cNvSpPr txBox="1"/>
      </xdr:nvSpPr>
      <xdr:spPr>
        <a:xfrm>
          <a:off x="10515600" y="983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50053</xdr:rowOff>
    </xdr:from>
    <xdr:to>
      <xdr:col>50</xdr:col>
      <xdr:colOff>165100</xdr:colOff>
      <xdr:row>58</xdr:row>
      <xdr:rowOff>151653</xdr:rowOff>
    </xdr:to>
    <xdr:sp macro="" textlink="">
      <xdr:nvSpPr>
        <xdr:cNvPr id="250" name="楕円 249"/>
        <xdr:cNvSpPr/>
      </xdr:nvSpPr>
      <xdr:spPr>
        <a:xfrm>
          <a:off x="9588500" y="999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89456</xdr:rowOff>
    </xdr:from>
    <xdr:to>
      <xdr:col>55</xdr:col>
      <xdr:colOff>0</xdr:colOff>
      <xdr:row>58</xdr:row>
      <xdr:rowOff>100853</xdr:rowOff>
    </xdr:to>
    <xdr:cxnSp macro="">
      <xdr:nvCxnSpPr>
        <xdr:cNvPr id="251" name="直線コネクタ 250"/>
        <xdr:cNvCxnSpPr/>
      </xdr:nvCxnSpPr>
      <xdr:spPr>
        <a:xfrm flipV="1">
          <a:off x="9639300" y="10033556"/>
          <a:ext cx="838200" cy="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53546</xdr:rowOff>
    </xdr:from>
    <xdr:to>
      <xdr:col>46</xdr:col>
      <xdr:colOff>38100</xdr:colOff>
      <xdr:row>58</xdr:row>
      <xdr:rowOff>155146</xdr:rowOff>
    </xdr:to>
    <xdr:sp macro="" textlink="">
      <xdr:nvSpPr>
        <xdr:cNvPr id="252" name="楕円 251"/>
        <xdr:cNvSpPr/>
      </xdr:nvSpPr>
      <xdr:spPr>
        <a:xfrm>
          <a:off x="8699500" y="999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100853</xdr:rowOff>
    </xdr:from>
    <xdr:to>
      <xdr:col>50</xdr:col>
      <xdr:colOff>114300</xdr:colOff>
      <xdr:row>58</xdr:row>
      <xdr:rowOff>104346</xdr:rowOff>
    </xdr:to>
    <xdr:cxnSp macro="">
      <xdr:nvCxnSpPr>
        <xdr:cNvPr id="253" name="直線コネクタ 252"/>
        <xdr:cNvCxnSpPr/>
      </xdr:nvCxnSpPr>
      <xdr:spPr>
        <a:xfrm flipV="1">
          <a:off x="8750300" y="10044953"/>
          <a:ext cx="8890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116329</xdr:rowOff>
    </xdr:from>
    <xdr:to>
      <xdr:col>41</xdr:col>
      <xdr:colOff>101600</xdr:colOff>
      <xdr:row>59</xdr:row>
      <xdr:rowOff>46479</xdr:rowOff>
    </xdr:to>
    <xdr:sp macro="" textlink="">
      <xdr:nvSpPr>
        <xdr:cNvPr id="254" name="楕円 253"/>
        <xdr:cNvSpPr/>
      </xdr:nvSpPr>
      <xdr:spPr>
        <a:xfrm>
          <a:off x="7810500" y="1006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104346</xdr:rowOff>
    </xdr:from>
    <xdr:to>
      <xdr:col>45</xdr:col>
      <xdr:colOff>177800</xdr:colOff>
      <xdr:row>58</xdr:row>
      <xdr:rowOff>167129</xdr:rowOff>
    </xdr:to>
    <xdr:cxnSp macro="">
      <xdr:nvCxnSpPr>
        <xdr:cNvPr id="255" name="直線コネクタ 254"/>
        <xdr:cNvCxnSpPr/>
      </xdr:nvCxnSpPr>
      <xdr:spPr>
        <a:xfrm flipV="1">
          <a:off x="7861300" y="10048446"/>
          <a:ext cx="889000" cy="6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120163</xdr:rowOff>
    </xdr:from>
    <xdr:to>
      <xdr:col>36</xdr:col>
      <xdr:colOff>165100</xdr:colOff>
      <xdr:row>59</xdr:row>
      <xdr:rowOff>50313</xdr:rowOff>
    </xdr:to>
    <xdr:sp macro="" textlink="">
      <xdr:nvSpPr>
        <xdr:cNvPr id="256" name="楕円 255"/>
        <xdr:cNvSpPr/>
      </xdr:nvSpPr>
      <xdr:spPr>
        <a:xfrm>
          <a:off x="6921500" y="1006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167129</xdr:rowOff>
    </xdr:from>
    <xdr:to>
      <xdr:col>41</xdr:col>
      <xdr:colOff>50800</xdr:colOff>
      <xdr:row>58</xdr:row>
      <xdr:rowOff>170963</xdr:rowOff>
    </xdr:to>
    <xdr:cxnSp macro="">
      <xdr:nvCxnSpPr>
        <xdr:cNvPr id="257" name="直線コネクタ 256"/>
        <xdr:cNvCxnSpPr/>
      </xdr:nvCxnSpPr>
      <xdr:spPr>
        <a:xfrm flipV="1">
          <a:off x="6972300" y="10111229"/>
          <a:ext cx="889000" cy="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104929</xdr:rowOff>
    </xdr:from>
    <xdr:ext cx="599010" cy="259045"/>
    <xdr:sp macro="" textlink="">
      <xdr:nvSpPr>
        <xdr:cNvPr id="258" name="n_1aveValue【橋りょう・トンネル】&#10;一人当たり有形固定資産（償却資産）額"/>
        <xdr:cNvSpPr txBox="1"/>
      </xdr:nvSpPr>
      <xdr:spPr>
        <a:xfrm>
          <a:off x="9327095" y="1073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98390</xdr:rowOff>
    </xdr:from>
    <xdr:ext cx="599010" cy="259045"/>
    <xdr:sp macro="" textlink="">
      <xdr:nvSpPr>
        <xdr:cNvPr id="259" name="n_2aveValue【橋りょう・トンネル】&#10;一人当たり有形固定資産（償却資産）額"/>
        <xdr:cNvSpPr txBox="1"/>
      </xdr:nvSpPr>
      <xdr:spPr>
        <a:xfrm>
          <a:off x="8450795" y="1072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119241</xdr:rowOff>
    </xdr:from>
    <xdr:ext cx="599010" cy="259045"/>
    <xdr:sp macro="" textlink="">
      <xdr:nvSpPr>
        <xdr:cNvPr id="260" name="n_3aveValue【橋りょう・トンネル】&#10;一人当たり有形固定資産（償却資産）額"/>
        <xdr:cNvSpPr txBox="1"/>
      </xdr:nvSpPr>
      <xdr:spPr>
        <a:xfrm>
          <a:off x="7561795" y="1074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118561</xdr:rowOff>
    </xdr:from>
    <xdr:ext cx="599010" cy="259045"/>
    <xdr:sp macro="" textlink="">
      <xdr:nvSpPr>
        <xdr:cNvPr id="261" name="n_4aveValue【橋りょう・トンネル】&#10;一人当たり有形固定資産（償却資産）額"/>
        <xdr:cNvSpPr txBox="1"/>
      </xdr:nvSpPr>
      <xdr:spPr>
        <a:xfrm>
          <a:off x="6672795" y="1074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168180</xdr:rowOff>
    </xdr:from>
    <xdr:ext cx="599010" cy="259045"/>
    <xdr:sp macro="" textlink="">
      <xdr:nvSpPr>
        <xdr:cNvPr id="262" name="n_1mainValue【橋りょう・トンネル】&#10;一人当たり有形固定資産（償却資産）額"/>
        <xdr:cNvSpPr txBox="1"/>
      </xdr:nvSpPr>
      <xdr:spPr>
        <a:xfrm>
          <a:off x="9327095" y="976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223</xdr:rowOff>
    </xdr:from>
    <xdr:ext cx="599010" cy="259045"/>
    <xdr:sp macro="" textlink="">
      <xdr:nvSpPr>
        <xdr:cNvPr id="263" name="n_2mainValue【橋りょう・トンネル】&#10;一人当たり有形固定資産（償却資産）額"/>
        <xdr:cNvSpPr txBox="1"/>
      </xdr:nvSpPr>
      <xdr:spPr>
        <a:xfrm>
          <a:off x="8450795" y="977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63006</xdr:rowOff>
    </xdr:from>
    <xdr:ext cx="599010" cy="259045"/>
    <xdr:sp macro="" textlink="">
      <xdr:nvSpPr>
        <xdr:cNvPr id="264" name="n_3mainValue【橋りょう・トンネル】&#10;一人当たり有形固定資産（償却資産）額"/>
        <xdr:cNvSpPr txBox="1"/>
      </xdr:nvSpPr>
      <xdr:spPr>
        <a:xfrm>
          <a:off x="7561795" y="98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66840</xdr:rowOff>
    </xdr:from>
    <xdr:ext cx="599010" cy="259045"/>
    <xdr:sp macro="" textlink="">
      <xdr:nvSpPr>
        <xdr:cNvPr id="265" name="n_4mainValue【橋りょう・トンネル】&#10;一人当たり有形固定資産（償却資産）額"/>
        <xdr:cNvSpPr txBox="1"/>
      </xdr:nvSpPr>
      <xdr:spPr>
        <a:xfrm>
          <a:off x="6672795" y="983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5"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97" name="フローチャート: 判断 296"/>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98" name="フローチャート: 判断 297"/>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9" name="フローチャート: 判断 298"/>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0" name="フローチャート: 判断 299"/>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118745</xdr:rowOff>
    </xdr:from>
    <xdr:to>
      <xdr:col>24</xdr:col>
      <xdr:colOff>114300</xdr:colOff>
      <xdr:row>85</xdr:row>
      <xdr:rowOff>48895</xdr:rowOff>
    </xdr:to>
    <xdr:sp macro="" textlink="">
      <xdr:nvSpPr>
        <xdr:cNvPr id="306" name="楕円 305"/>
        <xdr:cNvSpPr/>
      </xdr:nvSpPr>
      <xdr:spPr>
        <a:xfrm>
          <a:off x="45847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97172</xdr:rowOff>
    </xdr:from>
    <xdr:ext cx="405111" cy="259045"/>
    <xdr:sp macro="" textlink="">
      <xdr:nvSpPr>
        <xdr:cNvPr id="307" name="【公営住宅】&#10;有形固定資産減価償却率該当値テキスト"/>
        <xdr:cNvSpPr txBox="1"/>
      </xdr:nvSpPr>
      <xdr:spPr>
        <a:xfrm>
          <a:off x="4673600"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73025</xdr:rowOff>
    </xdr:from>
    <xdr:to>
      <xdr:col>20</xdr:col>
      <xdr:colOff>38100</xdr:colOff>
      <xdr:row>85</xdr:row>
      <xdr:rowOff>3175</xdr:rowOff>
    </xdr:to>
    <xdr:sp macro="" textlink="">
      <xdr:nvSpPr>
        <xdr:cNvPr id="308" name="楕円 307"/>
        <xdr:cNvSpPr/>
      </xdr:nvSpPr>
      <xdr:spPr>
        <a:xfrm>
          <a:off x="3746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123825</xdr:rowOff>
    </xdr:from>
    <xdr:to>
      <xdr:col>24</xdr:col>
      <xdr:colOff>63500</xdr:colOff>
      <xdr:row>84</xdr:row>
      <xdr:rowOff>169545</xdr:rowOff>
    </xdr:to>
    <xdr:cxnSp macro="">
      <xdr:nvCxnSpPr>
        <xdr:cNvPr id="309" name="直線コネクタ 308"/>
        <xdr:cNvCxnSpPr/>
      </xdr:nvCxnSpPr>
      <xdr:spPr>
        <a:xfrm>
          <a:off x="3797300" y="145256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27305</xdr:rowOff>
    </xdr:from>
    <xdr:to>
      <xdr:col>15</xdr:col>
      <xdr:colOff>101600</xdr:colOff>
      <xdr:row>84</xdr:row>
      <xdr:rowOff>128905</xdr:rowOff>
    </xdr:to>
    <xdr:sp macro="" textlink="">
      <xdr:nvSpPr>
        <xdr:cNvPr id="310" name="楕円 309"/>
        <xdr:cNvSpPr/>
      </xdr:nvSpPr>
      <xdr:spPr>
        <a:xfrm>
          <a:off x="2857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78105</xdr:rowOff>
    </xdr:from>
    <xdr:to>
      <xdr:col>19</xdr:col>
      <xdr:colOff>177800</xdr:colOff>
      <xdr:row>84</xdr:row>
      <xdr:rowOff>123825</xdr:rowOff>
    </xdr:to>
    <xdr:cxnSp macro="">
      <xdr:nvCxnSpPr>
        <xdr:cNvPr id="311" name="直線コネクタ 310"/>
        <xdr:cNvCxnSpPr/>
      </xdr:nvCxnSpPr>
      <xdr:spPr>
        <a:xfrm>
          <a:off x="2908300" y="144799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151130</xdr:rowOff>
    </xdr:from>
    <xdr:to>
      <xdr:col>10</xdr:col>
      <xdr:colOff>165100</xdr:colOff>
      <xdr:row>84</xdr:row>
      <xdr:rowOff>81280</xdr:rowOff>
    </xdr:to>
    <xdr:sp macro="" textlink="">
      <xdr:nvSpPr>
        <xdr:cNvPr id="312" name="楕円 311"/>
        <xdr:cNvSpPr/>
      </xdr:nvSpPr>
      <xdr:spPr>
        <a:xfrm>
          <a:off x="1968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30480</xdr:rowOff>
    </xdr:from>
    <xdr:to>
      <xdr:col>15</xdr:col>
      <xdr:colOff>50800</xdr:colOff>
      <xdr:row>84</xdr:row>
      <xdr:rowOff>78105</xdr:rowOff>
    </xdr:to>
    <xdr:cxnSp macro="">
      <xdr:nvCxnSpPr>
        <xdr:cNvPr id="313" name="直線コネクタ 312"/>
        <xdr:cNvCxnSpPr/>
      </xdr:nvCxnSpPr>
      <xdr:spPr>
        <a:xfrm>
          <a:off x="2019300" y="144322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105411</xdr:rowOff>
    </xdr:from>
    <xdr:to>
      <xdr:col>6</xdr:col>
      <xdr:colOff>38100</xdr:colOff>
      <xdr:row>84</xdr:row>
      <xdr:rowOff>35561</xdr:rowOff>
    </xdr:to>
    <xdr:sp macro="" textlink="">
      <xdr:nvSpPr>
        <xdr:cNvPr id="314" name="楕円 313"/>
        <xdr:cNvSpPr/>
      </xdr:nvSpPr>
      <xdr:spPr>
        <a:xfrm>
          <a:off x="1079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156211</xdr:rowOff>
    </xdr:from>
    <xdr:to>
      <xdr:col>10</xdr:col>
      <xdr:colOff>114300</xdr:colOff>
      <xdr:row>84</xdr:row>
      <xdr:rowOff>30480</xdr:rowOff>
    </xdr:to>
    <xdr:cxnSp macro="">
      <xdr:nvCxnSpPr>
        <xdr:cNvPr id="315" name="直線コネクタ 314"/>
        <xdr:cNvCxnSpPr/>
      </xdr:nvCxnSpPr>
      <xdr:spPr>
        <a:xfrm>
          <a:off x="1130300" y="143865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316" name="n_1aveValue【公営住宅】&#10;有形固定資産減価償却率"/>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99713</xdr:rowOff>
    </xdr:from>
    <xdr:ext cx="405111" cy="259045"/>
    <xdr:sp macro="" textlink="">
      <xdr:nvSpPr>
        <xdr:cNvPr id="317" name="n_2aveValue【公営住宅】&#10;有形固定資産減価償却率"/>
        <xdr:cNvSpPr txBox="1"/>
      </xdr:nvSpPr>
      <xdr:spPr>
        <a:xfrm>
          <a:off x="27057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8" name="n_3aveValue【公営住宅】&#10;有形固定資産減価償却率"/>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319" name="n_4aveValue【公営住宅】&#10;有形固定資産減価償却率"/>
        <xdr:cNvSpPr txBox="1"/>
      </xdr:nvSpPr>
      <xdr:spPr>
        <a:xfrm>
          <a:off x="927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165752</xdr:rowOff>
    </xdr:from>
    <xdr:ext cx="405111" cy="259045"/>
    <xdr:sp macro="" textlink="">
      <xdr:nvSpPr>
        <xdr:cNvPr id="320" name="n_1mainValue【公営住宅】&#10;有形固定資産減価償却率"/>
        <xdr:cNvSpPr txBox="1"/>
      </xdr:nvSpPr>
      <xdr:spPr>
        <a:xfrm>
          <a:off x="3582044"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120032</xdr:rowOff>
    </xdr:from>
    <xdr:ext cx="405111" cy="259045"/>
    <xdr:sp macro="" textlink="">
      <xdr:nvSpPr>
        <xdr:cNvPr id="321" name="n_2mainValue【公営住宅】&#10;有形固定資産減価償却率"/>
        <xdr:cNvSpPr txBox="1"/>
      </xdr:nvSpPr>
      <xdr:spPr>
        <a:xfrm>
          <a:off x="2705744"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72407</xdr:rowOff>
    </xdr:from>
    <xdr:ext cx="405111" cy="259045"/>
    <xdr:sp macro="" textlink="">
      <xdr:nvSpPr>
        <xdr:cNvPr id="322" name="n_3mainValue【公営住宅】&#10;有形固定資産減価償却率"/>
        <xdr:cNvSpPr txBox="1"/>
      </xdr:nvSpPr>
      <xdr:spPr>
        <a:xfrm>
          <a:off x="18167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26688</xdr:rowOff>
    </xdr:from>
    <xdr:ext cx="405111" cy="259045"/>
    <xdr:sp macro="" textlink="">
      <xdr:nvSpPr>
        <xdr:cNvPr id="323" name="n_4mainValue【公営住宅】&#10;有形固定資産減価償却率"/>
        <xdr:cNvSpPr txBox="1"/>
      </xdr:nvSpPr>
      <xdr:spPr>
        <a:xfrm>
          <a:off x="927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43553</xdr:rowOff>
    </xdr:from>
    <xdr:ext cx="469744" cy="259045"/>
    <xdr:sp macro="" textlink="">
      <xdr:nvSpPr>
        <xdr:cNvPr id="350" name="【公営住宅】&#10;一人当たり面積平均値テキスト"/>
        <xdr:cNvSpPr txBox="1"/>
      </xdr:nvSpPr>
      <xdr:spPr>
        <a:xfrm>
          <a:off x="10515600" y="14273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52" name="フローチャート: 判断 351"/>
        <xdr:cNvSpPr/>
      </xdr:nvSpPr>
      <xdr:spPr>
        <a:xfrm>
          <a:off x="9588500" y="1441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142291</xdr:rowOff>
    </xdr:from>
    <xdr:to>
      <xdr:col>46</xdr:col>
      <xdr:colOff>38100</xdr:colOff>
      <xdr:row>84</xdr:row>
      <xdr:rowOff>72441</xdr:rowOff>
    </xdr:to>
    <xdr:sp macro="" textlink="">
      <xdr:nvSpPr>
        <xdr:cNvPr id="353" name="フローチャート: 判断 352"/>
        <xdr:cNvSpPr/>
      </xdr:nvSpPr>
      <xdr:spPr>
        <a:xfrm>
          <a:off x="8699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134976</xdr:rowOff>
    </xdr:from>
    <xdr:to>
      <xdr:col>41</xdr:col>
      <xdr:colOff>101600</xdr:colOff>
      <xdr:row>84</xdr:row>
      <xdr:rowOff>65126</xdr:rowOff>
    </xdr:to>
    <xdr:sp macro="" textlink="">
      <xdr:nvSpPr>
        <xdr:cNvPr id="354" name="フローチャート: 判断 353"/>
        <xdr:cNvSpPr/>
      </xdr:nvSpPr>
      <xdr:spPr>
        <a:xfrm>
          <a:off x="7810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137719</xdr:rowOff>
    </xdr:from>
    <xdr:to>
      <xdr:col>36</xdr:col>
      <xdr:colOff>165100</xdr:colOff>
      <xdr:row>84</xdr:row>
      <xdr:rowOff>67869</xdr:rowOff>
    </xdr:to>
    <xdr:sp macro="" textlink="">
      <xdr:nvSpPr>
        <xdr:cNvPr id="355" name="フローチャート: 判断 354"/>
        <xdr:cNvSpPr/>
      </xdr:nvSpPr>
      <xdr:spPr>
        <a:xfrm>
          <a:off x="6921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61" name="楕円 360"/>
        <xdr:cNvSpPr/>
      </xdr:nvSpPr>
      <xdr:spPr>
        <a:xfrm>
          <a:off x="10426700" y="1465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163289</xdr:rowOff>
    </xdr:from>
    <xdr:ext cx="469744" cy="259045"/>
    <xdr:sp macro="" textlink="">
      <xdr:nvSpPr>
        <xdr:cNvPr id="362" name="【公営住宅】&#10;一人当たり面積該当値テキスト"/>
        <xdr:cNvSpPr txBox="1"/>
      </xdr:nvSpPr>
      <xdr:spPr>
        <a:xfrm>
          <a:off x="10515600" y="1456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77369</xdr:rowOff>
    </xdr:from>
    <xdr:to>
      <xdr:col>50</xdr:col>
      <xdr:colOff>165100</xdr:colOff>
      <xdr:row>86</xdr:row>
      <xdr:rowOff>7519</xdr:rowOff>
    </xdr:to>
    <xdr:sp macro="" textlink="">
      <xdr:nvSpPr>
        <xdr:cNvPr id="363" name="楕円 362"/>
        <xdr:cNvSpPr/>
      </xdr:nvSpPr>
      <xdr:spPr>
        <a:xfrm>
          <a:off x="9588500" y="14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127712</xdr:rowOff>
    </xdr:from>
    <xdr:to>
      <xdr:col>55</xdr:col>
      <xdr:colOff>0</xdr:colOff>
      <xdr:row>85</xdr:row>
      <xdr:rowOff>128169</xdr:rowOff>
    </xdr:to>
    <xdr:cxnSp macro="">
      <xdr:nvCxnSpPr>
        <xdr:cNvPr id="364" name="直線コネクタ 363"/>
        <xdr:cNvCxnSpPr/>
      </xdr:nvCxnSpPr>
      <xdr:spPr>
        <a:xfrm flipV="1">
          <a:off x="9639300" y="1470096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77369</xdr:rowOff>
    </xdr:from>
    <xdr:to>
      <xdr:col>46</xdr:col>
      <xdr:colOff>38100</xdr:colOff>
      <xdr:row>86</xdr:row>
      <xdr:rowOff>7519</xdr:rowOff>
    </xdr:to>
    <xdr:sp macro="" textlink="">
      <xdr:nvSpPr>
        <xdr:cNvPr id="365" name="楕円 364"/>
        <xdr:cNvSpPr/>
      </xdr:nvSpPr>
      <xdr:spPr>
        <a:xfrm>
          <a:off x="8699500" y="14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128169</xdr:rowOff>
    </xdr:from>
    <xdr:to>
      <xdr:col>50</xdr:col>
      <xdr:colOff>114300</xdr:colOff>
      <xdr:row>85</xdr:row>
      <xdr:rowOff>128169</xdr:rowOff>
    </xdr:to>
    <xdr:cxnSp macro="">
      <xdr:nvCxnSpPr>
        <xdr:cNvPr id="366" name="直線コネクタ 365"/>
        <xdr:cNvCxnSpPr/>
      </xdr:nvCxnSpPr>
      <xdr:spPr>
        <a:xfrm>
          <a:off x="8750300" y="147014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78282</xdr:rowOff>
    </xdr:from>
    <xdr:to>
      <xdr:col>41</xdr:col>
      <xdr:colOff>101600</xdr:colOff>
      <xdr:row>86</xdr:row>
      <xdr:rowOff>8432</xdr:rowOff>
    </xdr:to>
    <xdr:sp macro="" textlink="">
      <xdr:nvSpPr>
        <xdr:cNvPr id="367" name="楕円 366"/>
        <xdr:cNvSpPr/>
      </xdr:nvSpPr>
      <xdr:spPr>
        <a:xfrm>
          <a:off x="7810500" y="1465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128169</xdr:rowOff>
    </xdr:from>
    <xdr:to>
      <xdr:col>45</xdr:col>
      <xdr:colOff>177800</xdr:colOff>
      <xdr:row>85</xdr:row>
      <xdr:rowOff>129082</xdr:rowOff>
    </xdr:to>
    <xdr:cxnSp macro="">
      <xdr:nvCxnSpPr>
        <xdr:cNvPr id="368" name="直線コネクタ 367"/>
        <xdr:cNvCxnSpPr/>
      </xdr:nvCxnSpPr>
      <xdr:spPr>
        <a:xfrm flipV="1">
          <a:off x="7861300" y="14701419"/>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78282</xdr:rowOff>
    </xdr:from>
    <xdr:to>
      <xdr:col>36</xdr:col>
      <xdr:colOff>165100</xdr:colOff>
      <xdr:row>86</xdr:row>
      <xdr:rowOff>8432</xdr:rowOff>
    </xdr:to>
    <xdr:sp macro="" textlink="">
      <xdr:nvSpPr>
        <xdr:cNvPr id="369" name="楕円 368"/>
        <xdr:cNvSpPr/>
      </xdr:nvSpPr>
      <xdr:spPr>
        <a:xfrm>
          <a:off x="6921500" y="1465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129082</xdr:rowOff>
    </xdr:from>
    <xdr:to>
      <xdr:col>41</xdr:col>
      <xdr:colOff>50800</xdr:colOff>
      <xdr:row>85</xdr:row>
      <xdr:rowOff>129082</xdr:rowOff>
    </xdr:to>
    <xdr:cxnSp macro="">
      <xdr:nvCxnSpPr>
        <xdr:cNvPr id="370" name="直線コネクタ 369"/>
        <xdr:cNvCxnSpPr/>
      </xdr:nvCxnSpPr>
      <xdr:spPr>
        <a:xfrm>
          <a:off x="6972300" y="14702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126458</xdr:rowOff>
    </xdr:from>
    <xdr:ext cx="469744" cy="259045"/>
    <xdr:sp macro="" textlink="">
      <xdr:nvSpPr>
        <xdr:cNvPr id="371" name="n_1aveValue【公営住宅】&#10;一人当たり面積"/>
        <xdr:cNvSpPr txBox="1"/>
      </xdr:nvSpPr>
      <xdr:spPr>
        <a:xfrm>
          <a:off x="9391727" y="1418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88968</xdr:rowOff>
    </xdr:from>
    <xdr:ext cx="469744" cy="259045"/>
    <xdr:sp macro="" textlink="">
      <xdr:nvSpPr>
        <xdr:cNvPr id="372" name="n_2aveValue【公営住宅】&#10;一人当たり面積"/>
        <xdr:cNvSpPr txBox="1"/>
      </xdr:nvSpPr>
      <xdr:spPr>
        <a:xfrm>
          <a:off x="85154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81653</xdr:rowOff>
    </xdr:from>
    <xdr:ext cx="469744" cy="259045"/>
    <xdr:sp macro="" textlink="">
      <xdr:nvSpPr>
        <xdr:cNvPr id="373" name="n_3aveValue【公営住宅】&#10;一人当たり面積"/>
        <xdr:cNvSpPr txBox="1"/>
      </xdr:nvSpPr>
      <xdr:spPr>
        <a:xfrm>
          <a:off x="7626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84396</xdr:rowOff>
    </xdr:from>
    <xdr:ext cx="469744" cy="259045"/>
    <xdr:sp macro="" textlink="">
      <xdr:nvSpPr>
        <xdr:cNvPr id="374" name="n_4aveValue【公営住宅】&#10;一人当たり面積"/>
        <xdr:cNvSpPr txBox="1"/>
      </xdr:nvSpPr>
      <xdr:spPr>
        <a:xfrm>
          <a:off x="6737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170096</xdr:rowOff>
    </xdr:from>
    <xdr:ext cx="469744" cy="259045"/>
    <xdr:sp macro="" textlink="">
      <xdr:nvSpPr>
        <xdr:cNvPr id="375" name="n_1mainValue【公営住宅】&#10;一人当たり面積"/>
        <xdr:cNvSpPr txBox="1"/>
      </xdr:nvSpPr>
      <xdr:spPr>
        <a:xfrm>
          <a:off x="9391727" y="1474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170096</xdr:rowOff>
    </xdr:from>
    <xdr:ext cx="469744" cy="259045"/>
    <xdr:sp macro="" textlink="">
      <xdr:nvSpPr>
        <xdr:cNvPr id="376" name="n_2mainValue【公営住宅】&#10;一人当たり面積"/>
        <xdr:cNvSpPr txBox="1"/>
      </xdr:nvSpPr>
      <xdr:spPr>
        <a:xfrm>
          <a:off x="8515427" y="1474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171009</xdr:rowOff>
    </xdr:from>
    <xdr:ext cx="469744" cy="259045"/>
    <xdr:sp macro="" textlink="">
      <xdr:nvSpPr>
        <xdr:cNvPr id="377" name="n_3mainValue【公営住宅】&#10;一人当たり面積"/>
        <xdr:cNvSpPr txBox="1"/>
      </xdr:nvSpPr>
      <xdr:spPr>
        <a:xfrm>
          <a:off x="7626427" y="1474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171009</xdr:rowOff>
    </xdr:from>
    <xdr:ext cx="469744" cy="259045"/>
    <xdr:sp macro="" textlink="">
      <xdr:nvSpPr>
        <xdr:cNvPr id="378" name="n_4mainValue【公営住宅】&#10;一人当たり面積"/>
        <xdr:cNvSpPr txBox="1"/>
      </xdr:nvSpPr>
      <xdr:spPr>
        <a:xfrm>
          <a:off x="6737427" y="1474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20" name="直線コネクタ 419"/>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23" name="【認定こども園・幼稚園・保育所】&#10;有形固定資産減価償却率最大値テキスト"/>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24" name="直線コネクタ 423"/>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120123</xdr:rowOff>
    </xdr:from>
    <xdr:ext cx="405111" cy="259045"/>
    <xdr:sp macro="" textlink="">
      <xdr:nvSpPr>
        <xdr:cNvPr id="425" name="【認定こども園・幼稚園・保育所】&#10;有形固定資産減価償却率平均値テキスト"/>
        <xdr:cNvSpPr txBox="1"/>
      </xdr:nvSpPr>
      <xdr:spPr>
        <a:xfrm>
          <a:off x="16357600" y="646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26" name="フローチャート: 判断 425"/>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427" name="フローチャート: 判断 426"/>
        <xdr:cNvSpPr/>
      </xdr:nvSpPr>
      <xdr:spPr>
        <a:xfrm>
          <a:off x="15430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428" name="フローチャート: 判断 427"/>
        <xdr:cNvSpPr/>
      </xdr:nvSpPr>
      <xdr:spPr>
        <a:xfrm>
          <a:off x="14541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429" name="フローチャート: 判断 428"/>
        <xdr:cNvSpPr/>
      </xdr:nvSpPr>
      <xdr:spPr>
        <a:xfrm>
          <a:off x="13652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0" name="フローチャート: 判断 429"/>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152763</xdr:rowOff>
    </xdr:from>
    <xdr:to>
      <xdr:col>85</xdr:col>
      <xdr:colOff>177800</xdr:colOff>
      <xdr:row>42</xdr:row>
      <xdr:rowOff>82913</xdr:rowOff>
    </xdr:to>
    <xdr:sp macro="" textlink="">
      <xdr:nvSpPr>
        <xdr:cNvPr id="436" name="楕円 435"/>
        <xdr:cNvSpPr/>
      </xdr:nvSpPr>
      <xdr:spPr>
        <a:xfrm>
          <a:off x="16268700" y="71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67690</xdr:rowOff>
    </xdr:from>
    <xdr:ext cx="405111" cy="259045"/>
    <xdr:sp macro="" textlink="">
      <xdr:nvSpPr>
        <xdr:cNvPr id="437" name="【認定こども園・幼稚園・保育所】&#10;有形固定資産減価償却率該当値テキスト"/>
        <xdr:cNvSpPr txBox="1"/>
      </xdr:nvSpPr>
      <xdr:spPr>
        <a:xfrm>
          <a:off x="16357600" y="7097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144599</xdr:rowOff>
    </xdr:from>
    <xdr:to>
      <xdr:col>81</xdr:col>
      <xdr:colOff>101600</xdr:colOff>
      <xdr:row>42</xdr:row>
      <xdr:rowOff>74749</xdr:rowOff>
    </xdr:to>
    <xdr:sp macro="" textlink="">
      <xdr:nvSpPr>
        <xdr:cNvPr id="438" name="楕円 437"/>
        <xdr:cNvSpPr/>
      </xdr:nvSpPr>
      <xdr:spPr>
        <a:xfrm>
          <a:off x="15430500" y="71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23949</xdr:rowOff>
    </xdr:from>
    <xdr:to>
      <xdr:col>85</xdr:col>
      <xdr:colOff>127000</xdr:colOff>
      <xdr:row>42</xdr:row>
      <xdr:rowOff>32113</xdr:rowOff>
    </xdr:to>
    <xdr:cxnSp macro="">
      <xdr:nvCxnSpPr>
        <xdr:cNvPr id="439" name="直線コネクタ 438"/>
        <xdr:cNvCxnSpPr/>
      </xdr:nvCxnSpPr>
      <xdr:spPr>
        <a:xfrm>
          <a:off x="15481300" y="722484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147865</xdr:rowOff>
    </xdr:from>
    <xdr:to>
      <xdr:col>76</xdr:col>
      <xdr:colOff>165100</xdr:colOff>
      <xdr:row>42</xdr:row>
      <xdr:rowOff>78015</xdr:rowOff>
    </xdr:to>
    <xdr:sp macro="" textlink="">
      <xdr:nvSpPr>
        <xdr:cNvPr id="440" name="楕円 439"/>
        <xdr:cNvSpPr/>
      </xdr:nvSpPr>
      <xdr:spPr>
        <a:xfrm>
          <a:off x="14541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23949</xdr:rowOff>
    </xdr:from>
    <xdr:to>
      <xdr:col>81</xdr:col>
      <xdr:colOff>50800</xdr:colOff>
      <xdr:row>42</xdr:row>
      <xdr:rowOff>27215</xdr:rowOff>
    </xdr:to>
    <xdr:cxnSp macro="">
      <xdr:nvCxnSpPr>
        <xdr:cNvPr id="441" name="直線コネクタ 440"/>
        <xdr:cNvCxnSpPr/>
      </xdr:nvCxnSpPr>
      <xdr:spPr>
        <a:xfrm flipV="1">
          <a:off x="14592300" y="72248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144599</xdr:rowOff>
    </xdr:from>
    <xdr:to>
      <xdr:col>72</xdr:col>
      <xdr:colOff>38100</xdr:colOff>
      <xdr:row>42</xdr:row>
      <xdr:rowOff>74749</xdr:rowOff>
    </xdr:to>
    <xdr:sp macro="" textlink="">
      <xdr:nvSpPr>
        <xdr:cNvPr id="442" name="楕円 441"/>
        <xdr:cNvSpPr/>
      </xdr:nvSpPr>
      <xdr:spPr>
        <a:xfrm>
          <a:off x="13652500" y="71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23949</xdr:rowOff>
    </xdr:from>
    <xdr:to>
      <xdr:col>76</xdr:col>
      <xdr:colOff>114300</xdr:colOff>
      <xdr:row>42</xdr:row>
      <xdr:rowOff>27215</xdr:rowOff>
    </xdr:to>
    <xdr:cxnSp macro="">
      <xdr:nvCxnSpPr>
        <xdr:cNvPr id="443" name="直線コネクタ 442"/>
        <xdr:cNvCxnSpPr/>
      </xdr:nvCxnSpPr>
      <xdr:spPr>
        <a:xfrm>
          <a:off x="13703300" y="72248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141333</xdr:rowOff>
    </xdr:from>
    <xdr:to>
      <xdr:col>67</xdr:col>
      <xdr:colOff>101600</xdr:colOff>
      <xdr:row>42</xdr:row>
      <xdr:rowOff>71483</xdr:rowOff>
    </xdr:to>
    <xdr:sp macro="" textlink="">
      <xdr:nvSpPr>
        <xdr:cNvPr id="444" name="楕円 443"/>
        <xdr:cNvSpPr/>
      </xdr:nvSpPr>
      <xdr:spPr>
        <a:xfrm>
          <a:off x="127635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20683</xdr:rowOff>
    </xdr:from>
    <xdr:to>
      <xdr:col>71</xdr:col>
      <xdr:colOff>177800</xdr:colOff>
      <xdr:row>42</xdr:row>
      <xdr:rowOff>23949</xdr:rowOff>
    </xdr:to>
    <xdr:cxnSp macro="">
      <xdr:nvCxnSpPr>
        <xdr:cNvPr id="445" name="直線コネクタ 444"/>
        <xdr:cNvCxnSpPr/>
      </xdr:nvCxnSpPr>
      <xdr:spPr>
        <a:xfrm>
          <a:off x="12814300" y="722158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48821</xdr:rowOff>
    </xdr:from>
    <xdr:ext cx="405111" cy="259045"/>
    <xdr:sp macro="" textlink="">
      <xdr:nvSpPr>
        <xdr:cNvPr id="446" name="n_1aveValue【認定こども園・幼稚園・保育所】&#10;有形固定資産減価償却率"/>
        <xdr:cNvSpPr txBox="1"/>
      </xdr:nvSpPr>
      <xdr:spPr>
        <a:xfrm>
          <a:off x="15266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158223</xdr:rowOff>
    </xdr:from>
    <xdr:ext cx="405111" cy="259045"/>
    <xdr:sp macro="" textlink="">
      <xdr:nvSpPr>
        <xdr:cNvPr id="447" name="n_2aveValue【認定こども園・幼稚園・保育所】&#10;有形固定資産減価償却率"/>
        <xdr:cNvSpPr txBox="1"/>
      </xdr:nvSpPr>
      <xdr:spPr>
        <a:xfrm>
          <a:off x="14389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130464</xdr:rowOff>
    </xdr:from>
    <xdr:ext cx="405111" cy="259045"/>
    <xdr:sp macro="" textlink="">
      <xdr:nvSpPr>
        <xdr:cNvPr id="448" name="n_3aveValue【認定こども園・幼稚園・保育所】&#10;有形固定資産減価償却率"/>
        <xdr:cNvSpPr txBox="1"/>
      </xdr:nvSpPr>
      <xdr:spPr>
        <a:xfrm>
          <a:off x="13500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49" name="n_4aveValue【認定こども園・幼稚園・保育所】&#10;有形固定資産減価償却率"/>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65876</xdr:rowOff>
    </xdr:from>
    <xdr:ext cx="405111" cy="259045"/>
    <xdr:sp macro="" textlink="">
      <xdr:nvSpPr>
        <xdr:cNvPr id="450" name="n_1mainValue【認定こども園・幼稚園・保育所】&#10;有形固定資産減価償却率"/>
        <xdr:cNvSpPr txBox="1"/>
      </xdr:nvSpPr>
      <xdr:spPr>
        <a:xfrm>
          <a:off x="15266044" y="726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69142</xdr:rowOff>
    </xdr:from>
    <xdr:ext cx="405111" cy="259045"/>
    <xdr:sp macro="" textlink="">
      <xdr:nvSpPr>
        <xdr:cNvPr id="451" name="n_2mainValue【認定こども園・幼稚園・保育所】&#10;有形固定資産減価償却率"/>
        <xdr:cNvSpPr txBox="1"/>
      </xdr:nvSpPr>
      <xdr:spPr>
        <a:xfrm>
          <a:off x="14389744" y="727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65876</xdr:rowOff>
    </xdr:from>
    <xdr:ext cx="405111" cy="259045"/>
    <xdr:sp macro="" textlink="">
      <xdr:nvSpPr>
        <xdr:cNvPr id="452" name="n_3mainValue【認定こども園・幼稚園・保育所】&#10;有形固定資産減価償却率"/>
        <xdr:cNvSpPr txBox="1"/>
      </xdr:nvSpPr>
      <xdr:spPr>
        <a:xfrm>
          <a:off x="13500744" y="726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62610</xdr:rowOff>
    </xdr:from>
    <xdr:ext cx="405111" cy="259045"/>
    <xdr:sp macro="" textlink="">
      <xdr:nvSpPr>
        <xdr:cNvPr id="453" name="n_4mainValue【認定こども園・幼稚園・保育所】&#10;有形固定資産減価償却率"/>
        <xdr:cNvSpPr txBox="1"/>
      </xdr:nvSpPr>
      <xdr:spPr>
        <a:xfrm>
          <a:off x="12611744" y="726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477" name="直線コネクタ 476"/>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78"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79" name="直線コネクタ 478"/>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480" name="【認定こども園・幼稚園・保育所】&#10;一人当たり面積最大値テキスト"/>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481" name="直線コネクタ 480"/>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12082</xdr:rowOff>
    </xdr:from>
    <xdr:ext cx="469744" cy="259045"/>
    <xdr:sp macro="" textlink="">
      <xdr:nvSpPr>
        <xdr:cNvPr id="482" name="【認定こども園・幼稚園・保育所】&#10;一人当たり面積平均値テキスト"/>
        <xdr:cNvSpPr txBox="1"/>
      </xdr:nvSpPr>
      <xdr:spPr>
        <a:xfrm>
          <a:off x="22199600" y="6527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83" name="フローチャート: 判断 482"/>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484" name="フローチャート: 判断 483"/>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485" name="フローチャート: 判断 484"/>
        <xdr:cNvSpPr/>
      </xdr:nvSpPr>
      <xdr:spPr>
        <a:xfrm>
          <a:off x="20383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86" name="フローチャート: 判断 485"/>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487" name="フローチャート: 判断 486"/>
        <xdr:cNvSpPr/>
      </xdr:nvSpPr>
      <xdr:spPr>
        <a:xfrm>
          <a:off x="18605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143510</xdr:rowOff>
    </xdr:from>
    <xdr:to>
      <xdr:col>116</xdr:col>
      <xdr:colOff>114300</xdr:colOff>
      <xdr:row>40</xdr:row>
      <xdr:rowOff>73660</xdr:rowOff>
    </xdr:to>
    <xdr:sp macro="" textlink="">
      <xdr:nvSpPr>
        <xdr:cNvPr id="493" name="楕円 492"/>
        <xdr:cNvSpPr/>
      </xdr:nvSpPr>
      <xdr:spPr>
        <a:xfrm>
          <a:off x="22110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121937</xdr:rowOff>
    </xdr:from>
    <xdr:ext cx="469744" cy="259045"/>
    <xdr:sp macro="" textlink="">
      <xdr:nvSpPr>
        <xdr:cNvPr id="494" name="【認定こども園・幼稚園・保育所】&#10;一人当たり面積該当値テキスト"/>
        <xdr:cNvSpPr txBox="1"/>
      </xdr:nvSpPr>
      <xdr:spPr>
        <a:xfrm>
          <a:off x="22199600"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145415</xdr:rowOff>
    </xdr:from>
    <xdr:to>
      <xdr:col>112</xdr:col>
      <xdr:colOff>38100</xdr:colOff>
      <xdr:row>40</xdr:row>
      <xdr:rowOff>75565</xdr:rowOff>
    </xdr:to>
    <xdr:sp macro="" textlink="">
      <xdr:nvSpPr>
        <xdr:cNvPr id="495" name="楕円 494"/>
        <xdr:cNvSpPr/>
      </xdr:nvSpPr>
      <xdr:spPr>
        <a:xfrm>
          <a:off x="21272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22860</xdr:rowOff>
    </xdr:from>
    <xdr:to>
      <xdr:col>116</xdr:col>
      <xdr:colOff>63500</xdr:colOff>
      <xdr:row>40</xdr:row>
      <xdr:rowOff>24765</xdr:rowOff>
    </xdr:to>
    <xdr:cxnSp macro="">
      <xdr:nvCxnSpPr>
        <xdr:cNvPr id="496" name="直線コネクタ 495"/>
        <xdr:cNvCxnSpPr/>
      </xdr:nvCxnSpPr>
      <xdr:spPr>
        <a:xfrm flipV="1">
          <a:off x="21323300" y="68808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145415</xdr:rowOff>
    </xdr:from>
    <xdr:to>
      <xdr:col>107</xdr:col>
      <xdr:colOff>101600</xdr:colOff>
      <xdr:row>40</xdr:row>
      <xdr:rowOff>75565</xdr:rowOff>
    </xdr:to>
    <xdr:sp macro="" textlink="">
      <xdr:nvSpPr>
        <xdr:cNvPr id="497" name="楕円 496"/>
        <xdr:cNvSpPr/>
      </xdr:nvSpPr>
      <xdr:spPr>
        <a:xfrm>
          <a:off x="20383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24765</xdr:rowOff>
    </xdr:from>
    <xdr:to>
      <xdr:col>111</xdr:col>
      <xdr:colOff>177800</xdr:colOff>
      <xdr:row>40</xdr:row>
      <xdr:rowOff>24765</xdr:rowOff>
    </xdr:to>
    <xdr:cxnSp macro="">
      <xdr:nvCxnSpPr>
        <xdr:cNvPr id="498" name="直線コネクタ 497"/>
        <xdr:cNvCxnSpPr/>
      </xdr:nvCxnSpPr>
      <xdr:spPr>
        <a:xfrm>
          <a:off x="20434300" y="6882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149225</xdr:rowOff>
    </xdr:from>
    <xdr:to>
      <xdr:col>102</xdr:col>
      <xdr:colOff>165100</xdr:colOff>
      <xdr:row>40</xdr:row>
      <xdr:rowOff>79375</xdr:rowOff>
    </xdr:to>
    <xdr:sp macro="" textlink="">
      <xdr:nvSpPr>
        <xdr:cNvPr id="499" name="楕円 498"/>
        <xdr:cNvSpPr/>
      </xdr:nvSpPr>
      <xdr:spPr>
        <a:xfrm>
          <a:off x="19494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24765</xdr:rowOff>
    </xdr:from>
    <xdr:to>
      <xdr:col>107</xdr:col>
      <xdr:colOff>50800</xdr:colOff>
      <xdr:row>40</xdr:row>
      <xdr:rowOff>28575</xdr:rowOff>
    </xdr:to>
    <xdr:cxnSp macro="">
      <xdr:nvCxnSpPr>
        <xdr:cNvPr id="500" name="直線コネクタ 499"/>
        <xdr:cNvCxnSpPr/>
      </xdr:nvCxnSpPr>
      <xdr:spPr>
        <a:xfrm flipV="1">
          <a:off x="19545300" y="68827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151130</xdr:rowOff>
    </xdr:from>
    <xdr:to>
      <xdr:col>98</xdr:col>
      <xdr:colOff>38100</xdr:colOff>
      <xdr:row>40</xdr:row>
      <xdr:rowOff>81280</xdr:rowOff>
    </xdr:to>
    <xdr:sp macro="" textlink="">
      <xdr:nvSpPr>
        <xdr:cNvPr id="501" name="楕円 500"/>
        <xdr:cNvSpPr/>
      </xdr:nvSpPr>
      <xdr:spPr>
        <a:xfrm>
          <a:off x="18605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28575</xdr:rowOff>
    </xdr:from>
    <xdr:to>
      <xdr:col>102</xdr:col>
      <xdr:colOff>114300</xdr:colOff>
      <xdr:row>40</xdr:row>
      <xdr:rowOff>30480</xdr:rowOff>
    </xdr:to>
    <xdr:cxnSp macro="">
      <xdr:nvCxnSpPr>
        <xdr:cNvPr id="502" name="直線コネクタ 501"/>
        <xdr:cNvCxnSpPr/>
      </xdr:nvCxnSpPr>
      <xdr:spPr>
        <a:xfrm flipV="1">
          <a:off x="18656300" y="68865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63517</xdr:rowOff>
    </xdr:from>
    <xdr:ext cx="469744" cy="259045"/>
    <xdr:sp macro="" textlink="">
      <xdr:nvSpPr>
        <xdr:cNvPr id="503" name="n_1aveValue【認定こども園・幼稚園・保育所】&#10;一人当たり面積"/>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38752</xdr:rowOff>
    </xdr:from>
    <xdr:ext cx="469744" cy="259045"/>
    <xdr:sp macro="" textlink="">
      <xdr:nvSpPr>
        <xdr:cNvPr id="504" name="n_2aveValue【認定こども園・幼稚園・保育所】&#10;一人当たり面積"/>
        <xdr:cNvSpPr txBox="1"/>
      </xdr:nvSpPr>
      <xdr:spPr>
        <a:xfrm>
          <a:off x="20199427"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505"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73042</xdr:rowOff>
    </xdr:from>
    <xdr:ext cx="469744" cy="259045"/>
    <xdr:sp macro="" textlink="">
      <xdr:nvSpPr>
        <xdr:cNvPr id="506" name="n_4aveValue【認定こども園・幼稚園・保育所】&#10;一人当たり面積"/>
        <xdr:cNvSpPr txBox="1"/>
      </xdr:nvSpPr>
      <xdr:spPr>
        <a:xfrm>
          <a:off x="18421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66692</xdr:rowOff>
    </xdr:from>
    <xdr:ext cx="469744" cy="259045"/>
    <xdr:sp macro="" textlink="">
      <xdr:nvSpPr>
        <xdr:cNvPr id="507" name="n_1mainValue【認定こども園・幼稚園・保育所】&#10;一人当たり面積"/>
        <xdr:cNvSpPr txBox="1"/>
      </xdr:nvSpPr>
      <xdr:spPr>
        <a:xfrm>
          <a:off x="21075727" y="692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66692</xdr:rowOff>
    </xdr:from>
    <xdr:ext cx="469744" cy="259045"/>
    <xdr:sp macro="" textlink="">
      <xdr:nvSpPr>
        <xdr:cNvPr id="508" name="n_2mainValue【認定こども園・幼稚園・保育所】&#10;一人当たり面積"/>
        <xdr:cNvSpPr txBox="1"/>
      </xdr:nvSpPr>
      <xdr:spPr>
        <a:xfrm>
          <a:off x="20199427" y="692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70502</xdr:rowOff>
    </xdr:from>
    <xdr:ext cx="469744" cy="259045"/>
    <xdr:sp macro="" textlink="">
      <xdr:nvSpPr>
        <xdr:cNvPr id="509" name="n_3mainValue【認定こども園・幼稚園・保育所】&#10;一人当たり面積"/>
        <xdr:cNvSpPr txBox="1"/>
      </xdr:nvSpPr>
      <xdr:spPr>
        <a:xfrm>
          <a:off x="19310427" y="692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72407</xdr:rowOff>
    </xdr:from>
    <xdr:ext cx="469744" cy="259045"/>
    <xdr:sp macro="" textlink="">
      <xdr:nvSpPr>
        <xdr:cNvPr id="510" name="n_4mainValue【認定こども園・幼稚園・保育所】&#10;一人当たり面積"/>
        <xdr:cNvSpPr txBox="1"/>
      </xdr:nvSpPr>
      <xdr:spPr>
        <a:xfrm>
          <a:off x="18421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535" name="直線コネクタ 534"/>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6" name="【学校施設】&#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7" name="直線コネクタ 536"/>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38" name="【学校施設】&#10;有形固定資産減価償却率最大値テキスト"/>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39" name="直線コネクタ 538"/>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40" name="【学校施設】&#10;有形固定資産減価償却率平均値テキスト"/>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1" name="フローチャート: 判断 540"/>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42" name="フローチャート: 判断 541"/>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3" name="フローチャート: 判断 542"/>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4" name="フローチャート: 判断 543"/>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545" name="フローチャート: 判断 544"/>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33020</xdr:rowOff>
    </xdr:from>
    <xdr:to>
      <xdr:col>85</xdr:col>
      <xdr:colOff>177800</xdr:colOff>
      <xdr:row>58</xdr:row>
      <xdr:rowOff>134620</xdr:rowOff>
    </xdr:to>
    <xdr:sp macro="" textlink="">
      <xdr:nvSpPr>
        <xdr:cNvPr id="551" name="楕円 550"/>
        <xdr:cNvSpPr/>
      </xdr:nvSpPr>
      <xdr:spPr>
        <a:xfrm>
          <a:off x="162687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55897</xdr:rowOff>
    </xdr:from>
    <xdr:ext cx="405111" cy="259045"/>
    <xdr:sp macro="" textlink="">
      <xdr:nvSpPr>
        <xdr:cNvPr id="552" name="【学校施設】&#10;有形固定資産減価償却率該当値テキスト"/>
        <xdr:cNvSpPr txBox="1"/>
      </xdr:nvSpPr>
      <xdr:spPr>
        <a:xfrm>
          <a:off x="16357600"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2540</xdr:rowOff>
    </xdr:from>
    <xdr:to>
      <xdr:col>81</xdr:col>
      <xdr:colOff>101600</xdr:colOff>
      <xdr:row>58</xdr:row>
      <xdr:rowOff>104140</xdr:rowOff>
    </xdr:to>
    <xdr:sp macro="" textlink="">
      <xdr:nvSpPr>
        <xdr:cNvPr id="553" name="楕円 552"/>
        <xdr:cNvSpPr/>
      </xdr:nvSpPr>
      <xdr:spPr>
        <a:xfrm>
          <a:off x="15430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53340</xdr:rowOff>
    </xdr:from>
    <xdr:to>
      <xdr:col>85</xdr:col>
      <xdr:colOff>127000</xdr:colOff>
      <xdr:row>58</xdr:row>
      <xdr:rowOff>83820</xdr:rowOff>
    </xdr:to>
    <xdr:cxnSp macro="">
      <xdr:nvCxnSpPr>
        <xdr:cNvPr id="554" name="直線コネクタ 553"/>
        <xdr:cNvCxnSpPr/>
      </xdr:nvCxnSpPr>
      <xdr:spPr>
        <a:xfrm>
          <a:off x="15481300" y="9997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133985</xdr:rowOff>
    </xdr:from>
    <xdr:to>
      <xdr:col>76</xdr:col>
      <xdr:colOff>165100</xdr:colOff>
      <xdr:row>58</xdr:row>
      <xdr:rowOff>64135</xdr:rowOff>
    </xdr:to>
    <xdr:sp macro="" textlink="">
      <xdr:nvSpPr>
        <xdr:cNvPr id="555" name="楕円 554"/>
        <xdr:cNvSpPr/>
      </xdr:nvSpPr>
      <xdr:spPr>
        <a:xfrm>
          <a:off x="14541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13335</xdr:rowOff>
    </xdr:from>
    <xdr:to>
      <xdr:col>81</xdr:col>
      <xdr:colOff>50800</xdr:colOff>
      <xdr:row>58</xdr:row>
      <xdr:rowOff>53340</xdr:rowOff>
    </xdr:to>
    <xdr:cxnSp macro="">
      <xdr:nvCxnSpPr>
        <xdr:cNvPr id="556" name="直線コネクタ 555"/>
        <xdr:cNvCxnSpPr/>
      </xdr:nvCxnSpPr>
      <xdr:spPr>
        <a:xfrm>
          <a:off x="14592300" y="99574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95885</xdr:rowOff>
    </xdr:from>
    <xdr:to>
      <xdr:col>72</xdr:col>
      <xdr:colOff>38100</xdr:colOff>
      <xdr:row>58</xdr:row>
      <xdr:rowOff>26035</xdr:rowOff>
    </xdr:to>
    <xdr:sp macro="" textlink="">
      <xdr:nvSpPr>
        <xdr:cNvPr id="557" name="楕円 556"/>
        <xdr:cNvSpPr/>
      </xdr:nvSpPr>
      <xdr:spPr>
        <a:xfrm>
          <a:off x="13652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146685</xdr:rowOff>
    </xdr:from>
    <xdr:to>
      <xdr:col>76</xdr:col>
      <xdr:colOff>114300</xdr:colOff>
      <xdr:row>58</xdr:row>
      <xdr:rowOff>13335</xdr:rowOff>
    </xdr:to>
    <xdr:cxnSp macro="">
      <xdr:nvCxnSpPr>
        <xdr:cNvPr id="558" name="直線コネクタ 557"/>
        <xdr:cNvCxnSpPr/>
      </xdr:nvCxnSpPr>
      <xdr:spPr>
        <a:xfrm>
          <a:off x="13703300" y="99193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55880</xdr:rowOff>
    </xdr:from>
    <xdr:to>
      <xdr:col>67</xdr:col>
      <xdr:colOff>101600</xdr:colOff>
      <xdr:row>57</xdr:row>
      <xdr:rowOff>157480</xdr:rowOff>
    </xdr:to>
    <xdr:sp macro="" textlink="">
      <xdr:nvSpPr>
        <xdr:cNvPr id="559" name="楕円 558"/>
        <xdr:cNvSpPr/>
      </xdr:nvSpPr>
      <xdr:spPr>
        <a:xfrm>
          <a:off x="12763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106680</xdr:rowOff>
    </xdr:from>
    <xdr:to>
      <xdr:col>71</xdr:col>
      <xdr:colOff>177800</xdr:colOff>
      <xdr:row>57</xdr:row>
      <xdr:rowOff>146685</xdr:rowOff>
    </xdr:to>
    <xdr:cxnSp macro="">
      <xdr:nvCxnSpPr>
        <xdr:cNvPr id="560" name="直線コネクタ 559"/>
        <xdr:cNvCxnSpPr/>
      </xdr:nvCxnSpPr>
      <xdr:spPr>
        <a:xfrm>
          <a:off x="12814300" y="98793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61"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562" name="n_2aveValue【学校施設】&#10;有形固定資産減価償却率"/>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63" name="n_3aveValue【学校施設】&#10;有形固定資産減価償却率"/>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129557</xdr:rowOff>
    </xdr:from>
    <xdr:ext cx="405111" cy="259045"/>
    <xdr:sp macro="" textlink="">
      <xdr:nvSpPr>
        <xdr:cNvPr id="564" name="n_4aveValue【学校施設】&#10;有形固定資産減価償却率"/>
        <xdr:cNvSpPr txBox="1"/>
      </xdr:nvSpPr>
      <xdr:spPr>
        <a:xfrm>
          <a:off x="126117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120667</xdr:rowOff>
    </xdr:from>
    <xdr:ext cx="405111" cy="259045"/>
    <xdr:sp macro="" textlink="">
      <xdr:nvSpPr>
        <xdr:cNvPr id="565" name="n_1mainValue【学校施設】&#10;有形固定資産減価償却率"/>
        <xdr:cNvSpPr txBox="1"/>
      </xdr:nvSpPr>
      <xdr:spPr>
        <a:xfrm>
          <a:off x="152660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80662</xdr:rowOff>
    </xdr:from>
    <xdr:ext cx="405111" cy="259045"/>
    <xdr:sp macro="" textlink="">
      <xdr:nvSpPr>
        <xdr:cNvPr id="566" name="n_2mainValue【学校施設】&#10;有形固定資産減価償却率"/>
        <xdr:cNvSpPr txBox="1"/>
      </xdr:nvSpPr>
      <xdr:spPr>
        <a:xfrm>
          <a:off x="143897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42562</xdr:rowOff>
    </xdr:from>
    <xdr:ext cx="405111" cy="259045"/>
    <xdr:sp macro="" textlink="">
      <xdr:nvSpPr>
        <xdr:cNvPr id="567" name="n_3mainValue【学校施設】&#10;有形固定資産減価償却率"/>
        <xdr:cNvSpPr txBox="1"/>
      </xdr:nvSpPr>
      <xdr:spPr>
        <a:xfrm>
          <a:off x="13500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2557</xdr:rowOff>
    </xdr:from>
    <xdr:ext cx="405111" cy="259045"/>
    <xdr:sp macro="" textlink="">
      <xdr:nvSpPr>
        <xdr:cNvPr id="568" name="n_4mainValue【学校施設】&#10;有形固定資産減価償却率"/>
        <xdr:cNvSpPr txBox="1"/>
      </xdr:nvSpPr>
      <xdr:spPr>
        <a:xfrm>
          <a:off x="126117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594" name="直線コネクタ 593"/>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595" name="【学校施設】&#10;一人当たり面積最小値テキスト"/>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596" name="直線コネクタ 595"/>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97" name="【学校施設】&#10;一人当たり面積最大値テキスト"/>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98" name="直線コネクタ 597"/>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56006</xdr:rowOff>
    </xdr:from>
    <xdr:ext cx="469744" cy="259045"/>
    <xdr:sp macro="" textlink="">
      <xdr:nvSpPr>
        <xdr:cNvPr id="599" name="【学校施設】&#10;一人当たり面積平均値テキスト"/>
        <xdr:cNvSpPr txBox="1"/>
      </xdr:nvSpPr>
      <xdr:spPr>
        <a:xfrm>
          <a:off x="22199600" y="10514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600" name="フローチャート: 判断 599"/>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601" name="フローチャート: 判断 600"/>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602" name="フローチャート: 判断 601"/>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603" name="フローチャート: 判断 602"/>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604" name="フローチャート: 判断 603"/>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113629</xdr:rowOff>
    </xdr:from>
    <xdr:to>
      <xdr:col>116</xdr:col>
      <xdr:colOff>114300</xdr:colOff>
      <xdr:row>63</xdr:row>
      <xdr:rowOff>43779</xdr:rowOff>
    </xdr:to>
    <xdr:sp macro="" textlink="">
      <xdr:nvSpPr>
        <xdr:cNvPr id="610" name="楕円 609"/>
        <xdr:cNvSpPr/>
      </xdr:nvSpPr>
      <xdr:spPr>
        <a:xfrm>
          <a:off x="22110700" y="1074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28556</xdr:rowOff>
    </xdr:from>
    <xdr:ext cx="469744" cy="259045"/>
    <xdr:sp macro="" textlink="">
      <xdr:nvSpPr>
        <xdr:cNvPr id="611" name="【学校施設】&#10;一人当たり面積該当値テキスト"/>
        <xdr:cNvSpPr txBox="1"/>
      </xdr:nvSpPr>
      <xdr:spPr>
        <a:xfrm>
          <a:off x="22199600" y="1065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115262</xdr:rowOff>
    </xdr:from>
    <xdr:to>
      <xdr:col>112</xdr:col>
      <xdr:colOff>38100</xdr:colOff>
      <xdr:row>63</xdr:row>
      <xdr:rowOff>45412</xdr:rowOff>
    </xdr:to>
    <xdr:sp macro="" textlink="">
      <xdr:nvSpPr>
        <xdr:cNvPr id="612" name="楕円 611"/>
        <xdr:cNvSpPr/>
      </xdr:nvSpPr>
      <xdr:spPr>
        <a:xfrm>
          <a:off x="21272500" y="1074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164429</xdr:rowOff>
    </xdr:from>
    <xdr:to>
      <xdr:col>116</xdr:col>
      <xdr:colOff>63500</xdr:colOff>
      <xdr:row>62</xdr:row>
      <xdr:rowOff>166062</xdr:rowOff>
    </xdr:to>
    <xdr:cxnSp macro="">
      <xdr:nvCxnSpPr>
        <xdr:cNvPr id="613" name="直線コネクタ 612"/>
        <xdr:cNvCxnSpPr/>
      </xdr:nvCxnSpPr>
      <xdr:spPr>
        <a:xfrm flipV="1">
          <a:off x="21323300" y="10794329"/>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116405</xdr:rowOff>
    </xdr:from>
    <xdr:to>
      <xdr:col>107</xdr:col>
      <xdr:colOff>101600</xdr:colOff>
      <xdr:row>63</xdr:row>
      <xdr:rowOff>46555</xdr:rowOff>
    </xdr:to>
    <xdr:sp macro="" textlink="">
      <xdr:nvSpPr>
        <xdr:cNvPr id="614" name="楕円 613"/>
        <xdr:cNvSpPr/>
      </xdr:nvSpPr>
      <xdr:spPr>
        <a:xfrm>
          <a:off x="20383500" y="1074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166062</xdr:rowOff>
    </xdr:from>
    <xdr:to>
      <xdr:col>111</xdr:col>
      <xdr:colOff>177800</xdr:colOff>
      <xdr:row>62</xdr:row>
      <xdr:rowOff>167205</xdr:rowOff>
    </xdr:to>
    <xdr:cxnSp macro="">
      <xdr:nvCxnSpPr>
        <xdr:cNvPr id="615" name="直線コネクタ 614"/>
        <xdr:cNvCxnSpPr/>
      </xdr:nvCxnSpPr>
      <xdr:spPr>
        <a:xfrm flipV="1">
          <a:off x="20434300" y="1079596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119017</xdr:rowOff>
    </xdr:from>
    <xdr:to>
      <xdr:col>102</xdr:col>
      <xdr:colOff>165100</xdr:colOff>
      <xdr:row>63</xdr:row>
      <xdr:rowOff>49167</xdr:rowOff>
    </xdr:to>
    <xdr:sp macro="" textlink="">
      <xdr:nvSpPr>
        <xdr:cNvPr id="616" name="楕円 615"/>
        <xdr:cNvSpPr/>
      </xdr:nvSpPr>
      <xdr:spPr>
        <a:xfrm>
          <a:off x="19494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167205</xdr:rowOff>
    </xdr:from>
    <xdr:to>
      <xdr:col>107</xdr:col>
      <xdr:colOff>50800</xdr:colOff>
      <xdr:row>62</xdr:row>
      <xdr:rowOff>169817</xdr:rowOff>
    </xdr:to>
    <xdr:cxnSp macro="">
      <xdr:nvCxnSpPr>
        <xdr:cNvPr id="617" name="直線コネクタ 616"/>
        <xdr:cNvCxnSpPr/>
      </xdr:nvCxnSpPr>
      <xdr:spPr>
        <a:xfrm flipV="1">
          <a:off x="19545300" y="10797105"/>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120324</xdr:rowOff>
    </xdr:from>
    <xdr:to>
      <xdr:col>98</xdr:col>
      <xdr:colOff>38100</xdr:colOff>
      <xdr:row>63</xdr:row>
      <xdr:rowOff>50474</xdr:rowOff>
    </xdr:to>
    <xdr:sp macro="" textlink="">
      <xdr:nvSpPr>
        <xdr:cNvPr id="618" name="楕円 617"/>
        <xdr:cNvSpPr/>
      </xdr:nvSpPr>
      <xdr:spPr>
        <a:xfrm>
          <a:off x="18605500" y="1075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169817</xdr:rowOff>
    </xdr:from>
    <xdr:to>
      <xdr:col>102</xdr:col>
      <xdr:colOff>114300</xdr:colOff>
      <xdr:row>62</xdr:row>
      <xdr:rowOff>171124</xdr:rowOff>
    </xdr:to>
    <xdr:cxnSp macro="">
      <xdr:nvCxnSpPr>
        <xdr:cNvPr id="619" name="直線コネクタ 618"/>
        <xdr:cNvCxnSpPr/>
      </xdr:nvCxnSpPr>
      <xdr:spPr>
        <a:xfrm flipV="1">
          <a:off x="18656300" y="10799717"/>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16382</xdr:rowOff>
    </xdr:from>
    <xdr:ext cx="469744" cy="259045"/>
    <xdr:sp macro="" textlink="">
      <xdr:nvSpPr>
        <xdr:cNvPr id="620" name="n_1aveValue【学校施設】&#10;一人当たり面積"/>
        <xdr:cNvSpPr txBox="1"/>
      </xdr:nvSpPr>
      <xdr:spPr>
        <a:xfrm>
          <a:off x="21075727" y="1047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167095</xdr:rowOff>
    </xdr:from>
    <xdr:ext cx="469744" cy="259045"/>
    <xdr:sp macro="" textlink="">
      <xdr:nvSpPr>
        <xdr:cNvPr id="621" name="n_2aveValue【学校施設】&#10;一人当たり面積"/>
        <xdr:cNvSpPr txBox="1"/>
      </xdr:nvSpPr>
      <xdr:spPr>
        <a:xfrm>
          <a:off x="20199427" y="1045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5278</xdr:rowOff>
    </xdr:from>
    <xdr:ext cx="469744" cy="259045"/>
    <xdr:sp macro="" textlink="">
      <xdr:nvSpPr>
        <xdr:cNvPr id="622" name="n_3aveValue【学校施設】&#10;一人当たり面積"/>
        <xdr:cNvSpPr txBox="1"/>
      </xdr:nvSpPr>
      <xdr:spPr>
        <a:xfrm>
          <a:off x="19310427" y="1046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14749</xdr:rowOff>
    </xdr:from>
    <xdr:ext cx="469744" cy="259045"/>
    <xdr:sp macro="" textlink="">
      <xdr:nvSpPr>
        <xdr:cNvPr id="623" name="n_4aveValue【学校施設】&#10;一人当たり面積"/>
        <xdr:cNvSpPr txBox="1"/>
      </xdr:nvSpPr>
      <xdr:spPr>
        <a:xfrm>
          <a:off x="18421427" y="104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36539</xdr:rowOff>
    </xdr:from>
    <xdr:ext cx="469744" cy="259045"/>
    <xdr:sp macro="" textlink="">
      <xdr:nvSpPr>
        <xdr:cNvPr id="624" name="n_1mainValue【学校施設】&#10;一人当たり面積"/>
        <xdr:cNvSpPr txBox="1"/>
      </xdr:nvSpPr>
      <xdr:spPr>
        <a:xfrm>
          <a:off x="21075727" y="1083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37682</xdr:rowOff>
    </xdr:from>
    <xdr:ext cx="469744" cy="259045"/>
    <xdr:sp macro="" textlink="">
      <xdr:nvSpPr>
        <xdr:cNvPr id="625" name="n_2mainValue【学校施設】&#10;一人当たり面積"/>
        <xdr:cNvSpPr txBox="1"/>
      </xdr:nvSpPr>
      <xdr:spPr>
        <a:xfrm>
          <a:off x="20199427" y="1083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40294</xdr:rowOff>
    </xdr:from>
    <xdr:ext cx="469744" cy="259045"/>
    <xdr:sp macro="" textlink="">
      <xdr:nvSpPr>
        <xdr:cNvPr id="626" name="n_3mainValue【学校施設】&#10;一人当たり面積"/>
        <xdr:cNvSpPr txBox="1"/>
      </xdr:nvSpPr>
      <xdr:spPr>
        <a:xfrm>
          <a:off x="19310427"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41601</xdr:rowOff>
    </xdr:from>
    <xdr:ext cx="469744" cy="259045"/>
    <xdr:sp macro="" textlink="">
      <xdr:nvSpPr>
        <xdr:cNvPr id="627" name="n_4mainValue【学校施設】&#10;一人当たり面積"/>
        <xdr:cNvSpPr txBox="1"/>
      </xdr:nvSpPr>
      <xdr:spPr>
        <a:xfrm>
          <a:off x="18421427" y="1084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669" name="直線コネクタ 668"/>
        <xdr:cNvCxnSpPr/>
      </xdr:nvCxnSpPr>
      <xdr:spPr>
        <a:xfrm flipV="1">
          <a:off x="16318864" y="1722773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1" name="直線コネクタ 67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672" name="【公民館】&#10;有形固定資産減価償却率最大値テキスト"/>
        <xdr:cNvSpPr txBox="1"/>
      </xdr:nvSpPr>
      <xdr:spPr>
        <a:xfrm>
          <a:off x="16357600" y="1700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73" name="直線コネクタ 672"/>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20519</xdr:rowOff>
    </xdr:from>
    <xdr:ext cx="405111" cy="259045"/>
    <xdr:sp macro="" textlink="">
      <xdr:nvSpPr>
        <xdr:cNvPr id="674" name="【公民館】&#10;有形固定資産減価償却率平均値テキスト"/>
        <xdr:cNvSpPr txBox="1"/>
      </xdr:nvSpPr>
      <xdr:spPr>
        <a:xfrm>
          <a:off x="16357600" y="18022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675" name="フローチャート: 判断 674"/>
        <xdr:cNvSpPr/>
      </xdr:nvSpPr>
      <xdr:spPr>
        <a:xfrm>
          <a:off x="16268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676" name="フローチャート: 判断 675"/>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677" name="フローチャート: 判断 676"/>
        <xdr:cNvSpPr/>
      </xdr:nvSpPr>
      <xdr:spPr>
        <a:xfrm>
          <a:off x="14541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907</xdr:rowOff>
    </xdr:from>
    <xdr:to>
      <xdr:col>72</xdr:col>
      <xdr:colOff>38100</xdr:colOff>
      <xdr:row>106</xdr:row>
      <xdr:rowOff>102507</xdr:rowOff>
    </xdr:to>
    <xdr:sp macro="" textlink="">
      <xdr:nvSpPr>
        <xdr:cNvPr id="678" name="フローチャート: 判断 677"/>
        <xdr:cNvSpPr/>
      </xdr:nvSpPr>
      <xdr:spPr>
        <a:xfrm>
          <a:off x="13652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144599</xdr:rowOff>
    </xdr:from>
    <xdr:to>
      <xdr:col>67</xdr:col>
      <xdr:colOff>101600</xdr:colOff>
      <xdr:row>106</xdr:row>
      <xdr:rowOff>74749</xdr:rowOff>
    </xdr:to>
    <xdr:sp macro="" textlink="">
      <xdr:nvSpPr>
        <xdr:cNvPr id="679" name="フローチャート: 判断 678"/>
        <xdr:cNvSpPr/>
      </xdr:nvSpPr>
      <xdr:spPr>
        <a:xfrm>
          <a:off x="12763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108676</xdr:rowOff>
    </xdr:from>
    <xdr:to>
      <xdr:col>85</xdr:col>
      <xdr:colOff>177800</xdr:colOff>
      <xdr:row>108</xdr:row>
      <xdr:rowOff>38826</xdr:rowOff>
    </xdr:to>
    <xdr:sp macro="" textlink="">
      <xdr:nvSpPr>
        <xdr:cNvPr id="685" name="楕円 684"/>
        <xdr:cNvSpPr/>
      </xdr:nvSpPr>
      <xdr:spPr>
        <a:xfrm>
          <a:off x="162687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87103</xdr:rowOff>
    </xdr:from>
    <xdr:ext cx="405111" cy="259045"/>
    <xdr:sp macro="" textlink="">
      <xdr:nvSpPr>
        <xdr:cNvPr id="686" name="【公民館】&#10;有形固定資産減価償却率該当値テキスト"/>
        <xdr:cNvSpPr txBox="1"/>
      </xdr:nvSpPr>
      <xdr:spPr>
        <a:xfrm>
          <a:off x="16357600"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72752</xdr:rowOff>
    </xdr:from>
    <xdr:to>
      <xdr:col>81</xdr:col>
      <xdr:colOff>101600</xdr:colOff>
      <xdr:row>108</xdr:row>
      <xdr:rowOff>2902</xdr:rowOff>
    </xdr:to>
    <xdr:sp macro="" textlink="">
      <xdr:nvSpPr>
        <xdr:cNvPr id="687" name="楕円 686"/>
        <xdr:cNvSpPr/>
      </xdr:nvSpPr>
      <xdr:spPr>
        <a:xfrm>
          <a:off x="15430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123552</xdr:rowOff>
    </xdr:from>
    <xdr:to>
      <xdr:col>85</xdr:col>
      <xdr:colOff>127000</xdr:colOff>
      <xdr:row>107</xdr:row>
      <xdr:rowOff>159476</xdr:rowOff>
    </xdr:to>
    <xdr:cxnSp macro="">
      <xdr:nvCxnSpPr>
        <xdr:cNvPr id="688" name="直線コネクタ 687"/>
        <xdr:cNvCxnSpPr/>
      </xdr:nvCxnSpPr>
      <xdr:spPr>
        <a:xfrm>
          <a:off x="15481300" y="1846870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35198</xdr:rowOff>
    </xdr:from>
    <xdr:to>
      <xdr:col>76</xdr:col>
      <xdr:colOff>165100</xdr:colOff>
      <xdr:row>107</xdr:row>
      <xdr:rowOff>136798</xdr:rowOff>
    </xdr:to>
    <xdr:sp macro="" textlink="">
      <xdr:nvSpPr>
        <xdr:cNvPr id="689" name="楕円 688"/>
        <xdr:cNvSpPr/>
      </xdr:nvSpPr>
      <xdr:spPr>
        <a:xfrm>
          <a:off x="14541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85998</xdr:rowOff>
    </xdr:from>
    <xdr:to>
      <xdr:col>81</xdr:col>
      <xdr:colOff>50800</xdr:colOff>
      <xdr:row>107</xdr:row>
      <xdr:rowOff>123552</xdr:rowOff>
    </xdr:to>
    <xdr:cxnSp macro="">
      <xdr:nvCxnSpPr>
        <xdr:cNvPr id="690" name="直線コネクタ 689"/>
        <xdr:cNvCxnSpPr/>
      </xdr:nvCxnSpPr>
      <xdr:spPr>
        <a:xfrm>
          <a:off x="14592300" y="1843114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159294</xdr:rowOff>
    </xdr:from>
    <xdr:to>
      <xdr:col>72</xdr:col>
      <xdr:colOff>38100</xdr:colOff>
      <xdr:row>107</xdr:row>
      <xdr:rowOff>89444</xdr:rowOff>
    </xdr:to>
    <xdr:sp macro="" textlink="">
      <xdr:nvSpPr>
        <xdr:cNvPr id="691" name="楕円 690"/>
        <xdr:cNvSpPr/>
      </xdr:nvSpPr>
      <xdr:spPr>
        <a:xfrm>
          <a:off x="13652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38644</xdr:rowOff>
    </xdr:from>
    <xdr:to>
      <xdr:col>76</xdr:col>
      <xdr:colOff>114300</xdr:colOff>
      <xdr:row>107</xdr:row>
      <xdr:rowOff>85998</xdr:rowOff>
    </xdr:to>
    <xdr:cxnSp macro="">
      <xdr:nvCxnSpPr>
        <xdr:cNvPr id="692" name="直線コネクタ 691"/>
        <xdr:cNvCxnSpPr/>
      </xdr:nvCxnSpPr>
      <xdr:spPr>
        <a:xfrm>
          <a:off x="13703300" y="18383794"/>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113574</xdr:rowOff>
    </xdr:from>
    <xdr:to>
      <xdr:col>67</xdr:col>
      <xdr:colOff>101600</xdr:colOff>
      <xdr:row>107</xdr:row>
      <xdr:rowOff>43724</xdr:rowOff>
    </xdr:to>
    <xdr:sp macro="" textlink="">
      <xdr:nvSpPr>
        <xdr:cNvPr id="693" name="楕円 692"/>
        <xdr:cNvSpPr/>
      </xdr:nvSpPr>
      <xdr:spPr>
        <a:xfrm>
          <a:off x="12763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164374</xdr:rowOff>
    </xdr:from>
    <xdr:to>
      <xdr:col>71</xdr:col>
      <xdr:colOff>177800</xdr:colOff>
      <xdr:row>107</xdr:row>
      <xdr:rowOff>38644</xdr:rowOff>
    </xdr:to>
    <xdr:cxnSp macro="">
      <xdr:nvCxnSpPr>
        <xdr:cNvPr id="694" name="直線コネクタ 693"/>
        <xdr:cNvCxnSpPr/>
      </xdr:nvCxnSpPr>
      <xdr:spPr>
        <a:xfrm>
          <a:off x="12814300" y="183380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55353</xdr:rowOff>
    </xdr:from>
    <xdr:ext cx="405111" cy="259045"/>
    <xdr:sp macro="" textlink="">
      <xdr:nvSpPr>
        <xdr:cNvPr id="695" name="n_1aveValue【公民館】&#10;有形固定資産減価償却率"/>
        <xdr:cNvSpPr txBox="1"/>
      </xdr:nvSpPr>
      <xdr:spPr>
        <a:xfrm>
          <a:off x="15266044" y="1788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71682</xdr:rowOff>
    </xdr:from>
    <xdr:ext cx="405111" cy="259045"/>
    <xdr:sp macro="" textlink="">
      <xdr:nvSpPr>
        <xdr:cNvPr id="696" name="n_2aveValue【公民館】&#10;有形固定資産減価償却率"/>
        <xdr:cNvSpPr txBox="1"/>
      </xdr:nvSpPr>
      <xdr:spPr>
        <a:xfrm>
          <a:off x="14389744" y="17902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119034</xdr:rowOff>
    </xdr:from>
    <xdr:ext cx="405111" cy="259045"/>
    <xdr:sp macro="" textlink="">
      <xdr:nvSpPr>
        <xdr:cNvPr id="697" name="n_3aveValue【公民館】&#10;有形固定資産減価償却率"/>
        <xdr:cNvSpPr txBox="1"/>
      </xdr:nvSpPr>
      <xdr:spPr>
        <a:xfrm>
          <a:off x="13500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91276</xdr:rowOff>
    </xdr:from>
    <xdr:ext cx="405111" cy="259045"/>
    <xdr:sp macro="" textlink="">
      <xdr:nvSpPr>
        <xdr:cNvPr id="698" name="n_4aveValue【公民館】&#10;有形固定資産減価償却率"/>
        <xdr:cNvSpPr txBox="1"/>
      </xdr:nvSpPr>
      <xdr:spPr>
        <a:xfrm>
          <a:off x="12611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165479</xdr:rowOff>
    </xdr:from>
    <xdr:ext cx="405111" cy="259045"/>
    <xdr:sp macro="" textlink="">
      <xdr:nvSpPr>
        <xdr:cNvPr id="699" name="n_1mainValue【公民館】&#10;有形固定資産減価償却率"/>
        <xdr:cNvSpPr txBox="1"/>
      </xdr:nvSpPr>
      <xdr:spPr>
        <a:xfrm>
          <a:off x="15266044" y="1851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127925</xdr:rowOff>
    </xdr:from>
    <xdr:ext cx="405111" cy="259045"/>
    <xdr:sp macro="" textlink="">
      <xdr:nvSpPr>
        <xdr:cNvPr id="700" name="n_2mainValue【公民館】&#10;有形固定資産減価償却率"/>
        <xdr:cNvSpPr txBox="1"/>
      </xdr:nvSpPr>
      <xdr:spPr>
        <a:xfrm>
          <a:off x="14389744" y="1847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80571</xdr:rowOff>
    </xdr:from>
    <xdr:ext cx="405111" cy="259045"/>
    <xdr:sp macro="" textlink="">
      <xdr:nvSpPr>
        <xdr:cNvPr id="701" name="n_3mainValue【公民館】&#10;有形固定資産減価償却率"/>
        <xdr:cNvSpPr txBox="1"/>
      </xdr:nvSpPr>
      <xdr:spPr>
        <a:xfrm>
          <a:off x="13500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34851</xdr:rowOff>
    </xdr:from>
    <xdr:ext cx="405111" cy="259045"/>
    <xdr:sp macro="" textlink="">
      <xdr:nvSpPr>
        <xdr:cNvPr id="702" name="n_4mainValue【公民館】&#10;有形固定資産減価償却率"/>
        <xdr:cNvSpPr txBox="1"/>
      </xdr:nvSpPr>
      <xdr:spPr>
        <a:xfrm>
          <a:off x="12611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3" name="直線コネクタ 7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4" name="テキスト ボックス 7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5" name="直線コネクタ 7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6" name="テキスト ボックス 7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7" name="直線コネクタ 7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8" name="テキスト ボックス 7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9" name="直線コネクタ 7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0" name="テキスト ボックス 7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1" name="直線コネクタ 7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2" name="テキスト ボックス 7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3" name="直線コネクタ 7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4" name="テキスト ボックス 7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728" name="直線コネクタ 727"/>
        <xdr:cNvCxnSpPr/>
      </xdr:nvCxnSpPr>
      <xdr:spPr>
        <a:xfrm flipV="1">
          <a:off x="22160864" y="172124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9"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30" name="直線コネクタ 729"/>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731" name="【公民館】&#10;一人当たり面積最大値テキスト"/>
        <xdr:cNvSpPr txBox="1"/>
      </xdr:nvSpPr>
      <xdr:spPr>
        <a:xfrm>
          <a:off x="22199600" y="169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732" name="直線コネクタ 731"/>
        <xdr:cNvCxnSpPr/>
      </xdr:nvCxnSpPr>
      <xdr:spPr>
        <a:xfrm>
          <a:off x="22072600" y="1721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152961</xdr:rowOff>
    </xdr:from>
    <xdr:ext cx="469744" cy="259045"/>
    <xdr:sp macro="" textlink="">
      <xdr:nvSpPr>
        <xdr:cNvPr id="733" name="【公民館】&#10;一人当たり面積平均値テキスト"/>
        <xdr:cNvSpPr txBox="1"/>
      </xdr:nvSpPr>
      <xdr:spPr>
        <a:xfrm>
          <a:off x="22199600" y="18326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734" name="フローチャート: 判断 733"/>
        <xdr:cNvSpPr/>
      </xdr:nvSpPr>
      <xdr:spPr>
        <a:xfrm>
          <a:off x="22110700" y="1834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735" name="フローチャート: 判断 734"/>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9616</xdr:rowOff>
    </xdr:from>
    <xdr:to>
      <xdr:col>107</xdr:col>
      <xdr:colOff>101600</xdr:colOff>
      <xdr:row>107</xdr:row>
      <xdr:rowOff>111216</xdr:rowOff>
    </xdr:to>
    <xdr:sp macro="" textlink="">
      <xdr:nvSpPr>
        <xdr:cNvPr id="736" name="フローチャート: 判断 735"/>
        <xdr:cNvSpPr/>
      </xdr:nvSpPr>
      <xdr:spPr>
        <a:xfrm>
          <a:off x="20383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737" name="フローチャート: 判断 736"/>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907</xdr:rowOff>
    </xdr:from>
    <xdr:to>
      <xdr:col>98</xdr:col>
      <xdr:colOff>38100</xdr:colOff>
      <xdr:row>107</xdr:row>
      <xdr:rowOff>102507</xdr:rowOff>
    </xdr:to>
    <xdr:sp macro="" textlink="">
      <xdr:nvSpPr>
        <xdr:cNvPr id="738" name="フローチャート: 判断 737"/>
        <xdr:cNvSpPr/>
      </xdr:nvSpPr>
      <xdr:spPr>
        <a:xfrm>
          <a:off x="18605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145687</xdr:rowOff>
    </xdr:from>
    <xdr:to>
      <xdr:col>116</xdr:col>
      <xdr:colOff>114300</xdr:colOff>
      <xdr:row>104</xdr:row>
      <xdr:rowOff>75837</xdr:rowOff>
    </xdr:to>
    <xdr:sp macro="" textlink="">
      <xdr:nvSpPr>
        <xdr:cNvPr id="744" name="楕円 743"/>
        <xdr:cNvSpPr/>
      </xdr:nvSpPr>
      <xdr:spPr>
        <a:xfrm>
          <a:off x="22110700" y="1780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168564</xdr:rowOff>
    </xdr:from>
    <xdr:ext cx="469744" cy="259045"/>
    <xdr:sp macro="" textlink="">
      <xdr:nvSpPr>
        <xdr:cNvPr id="745" name="【公民館】&#10;一人当たり面積該当値テキスト"/>
        <xdr:cNvSpPr txBox="1"/>
      </xdr:nvSpPr>
      <xdr:spPr>
        <a:xfrm>
          <a:off x="22199600" y="1765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150042</xdr:rowOff>
    </xdr:from>
    <xdr:to>
      <xdr:col>112</xdr:col>
      <xdr:colOff>38100</xdr:colOff>
      <xdr:row>104</xdr:row>
      <xdr:rowOff>80192</xdr:rowOff>
    </xdr:to>
    <xdr:sp macro="" textlink="">
      <xdr:nvSpPr>
        <xdr:cNvPr id="746" name="楕円 745"/>
        <xdr:cNvSpPr/>
      </xdr:nvSpPr>
      <xdr:spPr>
        <a:xfrm>
          <a:off x="21272500" y="1780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25037</xdr:rowOff>
    </xdr:from>
    <xdr:to>
      <xdr:col>116</xdr:col>
      <xdr:colOff>63500</xdr:colOff>
      <xdr:row>104</xdr:row>
      <xdr:rowOff>29392</xdr:rowOff>
    </xdr:to>
    <xdr:cxnSp macro="">
      <xdr:nvCxnSpPr>
        <xdr:cNvPr id="747" name="直線コネクタ 746"/>
        <xdr:cNvCxnSpPr/>
      </xdr:nvCxnSpPr>
      <xdr:spPr>
        <a:xfrm flipV="1">
          <a:off x="21323300" y="17855837"/>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153307</xdr:rowOff>
    </xdr:from>
    <xdr:to>
      <xdr:col>107</xdr:col>
      <xdr:colOff>101600</xdr:colOff>
      <xdr:row>104</xdr:row>
      <xdr:rowOff>83457</xdr:rowOff>
    </xdr:to>
    <xdr:sp macro="" textlink="">
      <xdr:nvSpPr>
        <xdr:cNvPr id="748" name="楕円 747"/>
        <xdr:cNvSpPr/>
      </xdr:nvSpPr>
      <xdr:spPr>
        <a:xfrm>
          <a:off x="20383500" y="1781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29392</xdr:rowOff>
    </xdr:from>
    <xdr:to>
      <xdr:col>111</xdr:col>
      <xdr:colOff>177800</xdr:colOff>
      <xdr:row>104</xdr:row>
      <xdr:rowOff>32657</xdr:rowOff>
    </xdr:to>
    <xdr:cxnSp macro="">
      <xdr:nvCxnSpPr>
        <xdr:cNvPr id="749" name="直線コネクタ 748"/>
        <xdr:cNvCxnSpPr/>
      </xdr:nvCxnSpPr>
      <xdr:spPr>
        <a:xfrm flipV="1">
          <a:off x="20434300" y="178601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160927</xdr:rowOff>
    </xdr:from>
    <xdr:to>
      <xdr:col>102</xdr:col>
      <xdr:colOff>165100</xdr:colOff>
      <xdr:row>104</xdr:row>
      <xdr:rowOff>91077</xdr:rowOff>
    </xdr:to>
    <xdr:sp macro="" textlink="">
      <xdr:nvSpPr>
        <xdr:cNvPr id="750" name="楕円 749"/>
        <xdr:cNvSpPr/>
      </xdr:nvSpPr>
      <xdr:spPr>
        <a:xfrm>
          <a:off x="19494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32657</xdr:rowOff>
    </xdr:from>
    <xdr:to>
      <xdr:col>107</xdr:col>
      <xdr:colOff>50800</xdr:colOff>
      <xdr:row>104</xdr:row>
      <xdr:rowOff>40277</xdr:rowOff>
    </xdr:to>
    <xdr:cxnSp macro="">
      <xdr:nvCxnSpPr>
        <xdr:cNvPr id="751" name="直線コネクタ 750"/>
        <xdr:cNvCxnSpPr/>
      </xdr:nvCxnSpPr>
      <xdr:spPr>
        <a:xfrm flipV="1">
          <a:off x="19545300" y="1786345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34108</xdr:rowOff>
    </xdr:from>
    <xdr:to>
      <xdr:col>98</xdr:col>
      <xdr:colOff>38100</xdr:colOff>
      <xdr:row>104</xdr:row>
      <xdr:rowOff>135708</xdr:rowOff>
    </xdr:to>
    <xdr:sp macro="" textlink="">
      <xdr:nvSpPr>
        <xdr:cNvPr id="752" name="楕円 751"/>
        <xdr:cNvSpPr/>
      </xdr:nvSpPr>
      <xdr:spPr>
        <a:xfrm>
          <a:off x="18605500" y="1786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40277</xdr:rowOff>
    </xdr:from>
    <xdr:to>
      <xdr:col>102</xdr:col>
      <xdr:colOff>114300</xdr:colOff>
      <xdr:row>104</xdr:row>
      <xdr:rowOff>84908</xdr:rowOff>
    </xdr:to>
    <xdr:cxnSp macro="">
      <xdr:nvCxnSpPr>
        <xdr:cNvPr id="753" name="直線コネクタ 752"/>
        <xdr:cNvCxnSpPr/>
      </xdr:nvCxnSpPr>
      <xdr:spPr>
        <a:xfrm flipV="1">
          <a:off x="18656300" y="17871077"/>
          <a:ext cx="889000" cy="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116495</xdr:rowOff>
    </xdr:from>
    <xdr:ext cx="469744" cy="259045"/>
    <xdr:sp macro="" textlink="">
      <xdr:nvSpPr>
        <xdr:cNvPr id="754" name="n_1aveValue【公民館】&#10;一人当たり面積"/>
        <xdr:cNvSpPr txBox="1"/>
      </xdr:nvSpPr>
      <xdr:spPr>
        <a:xfrm>
          <a:off x="21075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102343</xdr:rowOff>
    </xdr:from>
    <xdr:ext cx="469744" cy="259045"/>
    <xdr:sp macro="" textlink="">
      <xdr:nvSpPr>
        <xdr:cNvPr id="755" name="n_2aveValue【公民館】&#10;一人当たり面積"/>
        <xdr:cNvSpPr txBox="1"/>
      </xdr:nvSpPr>
      <xdr:spPr>
        <a:xfrm>
          <a:off x="20199427" y="184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93634</xdr:rowOff>
    </xdr:from>
    <xdr:ext cx="469744" cy="259045"/>
    <xdr:sp macro="" textlink="">
      <xdr:nvSpPr>
        <xdr:cNvPr id="756" name="n_3aveValue【公民館】&#10;一人当たり面積"/>
        <xdr:cNvSpPr txBox="1"/>
      </xdr:nvSpPr>
      <xdr:spPr>
        <a:xfrm>
          <a:off x="19310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93634</xdr:rowOff>
    </xdr:from>
    <xdr:ext cx="469744" cy="259045"/>
    <xdr:sp macro="" textlink="">
      <xdr:nvSpPr>
        <xdr:cNvPr id="757" name="n_4aveValue【公民館】&#10;一人当たり面積"/>
        <xdr:cNvSpPr txBox="1"/>
      </xdr:nvSpPr>
      <xdr:spPr>
        <a:xfrm>
          <a:off x="18421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96719</xdr:rowOff>
    </xdr:from>
    <xdr:ext cx="469744" cy="259045"/>
    <xdr:sp macro="" textlink="">
      <xdr:nvSpPr>
        <xdr:cNvPr id="758" name="n_1mainValue【公民館】&#10;一人当たり面積"/>
        <xdr:cNvSpPr txBox="1"/>
      </xdr:nvSpPr>
      <xdr:spPr>
        <a:xfrm>
          <a:off x="21075727" y="1758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99984</xdr:rowOff>
    </xdr:from>
    <xdr:ext cx="469744" cy="259045"/>
    <xdr:sp macro="" textlink="">
      <xdr:nvSpPr>
        <xdr:cNvPr id="759" name="n_2mainValue【公民館】&#10;一人当たり面積"/>
        <xdr:cNvSpPr txBox="1"/>
      </xdr:nvSpPr>
      <xdr:spPr>
        <a:xfrm>
          <a:off x="20199427" y="1758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107604</xdr:rowOff>
    </xdr:from>
    <xdr:ext cx="469744" cy="259045"/>
    <xdr:sp macro="" textlink="">
      <xdr:nvSpPr>
        <xdr:cNvPr id="760" name="n_3mainValue【公民館】&#10;一人当たり面積"/>
        <xdr:cNvSpPr txBox="1"/>
      </xdr:nvSpPr>
      <xdr:spPr>
        <a:xfrm>
          <a:off x="19310427" y="1759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152235</xdr:rowOff>
    </xdr:from>
    <xdr:ext cx="469744" cy="259045"/>
    <xdr:sp macro="" textlink="">
      <xdr:nvSpPr>
        <xdr:cNvPr id="761" name="n_4mainValue【公民館】&#10;一人当たり面積"/>
        <xdr:cNvSpPr txBox="1"/>
      </xdr:nvSpPr>
      <xdr:spPr>
        <a:xfrm>
          <a:off x="18421427" y="176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こに入力道路については、地元要望（地区計画）等を考慮し、計画的に道路改良を実施している。道路舗装は、舗装長寿命化修繕計画を策定し、順次整備をおこなっているが、単年度では減価償却額を上回っている。</a:t>
          </a:r>
          <a:b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橋りょう・トンネルについては、橋りょう長寿命化修繕計画に基づき順次整備を行っているが、単年度では減価償却額が資産増加額を上回っている。</a:t>
          </a:r>
          <a:b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保育園、学校施設については、概ね築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年を目途に大規模改修もしくは建て替えを予定している。町立保育園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園のうち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園は減価償却を終了している。今後は、築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年を目途とする長寿命化改良事業へと移行予定である。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12,916
12,744
45.36
8,336,917
7,543,297
764,909
4,312,020
5,807,488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73" name="直線コネクタ 72"/>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76" name="【体育館・プール】&#10;有形固定資産減価償却率最大値テキスト"/>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77" name="直線コネクタ 76"/>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78" name="【体育館・プール】&#10;有形固定資産減価償却率平均値テキスト"/>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79" name="フローチャート: 判断 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80" name="フローチャート: 判断 79"/>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82" name="フローチャート: 判断 81"/>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83" name="フローチャート: 判断 82"/>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151130</xdr:rowOff>
    </xdr:from>
    <xdr:to>
      <xdr:col>24</xdr:col>
      <xdr:colOff>114300</xdr:colOff>
      <xdr:row>62</xdr:row>
      <xdr:rowOff>81280</xdr:rowOff>
    </xdr:to>
    <xdr:sp macro="" textlink="">
      <xdr:nvSpPr>
        <xdr:cNvPr id="89" name="楕円 88"/>
        <xdr:cNvSpPr/>
      </xdr:nvSpPr>
      <xdr:spPr>
        <a:xfrm>
          <a:off x="45847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129557</xdr:rowOff>
    </xdr:from>
    <xdr:ext cx="405111" cy="259045"/>
    <xdr:sp macro="" textlink="">
      <xdr:nvSpPr>
        <xdr:cNvPr id="90" name="【体育館・プール】&#10;有形固定資産減価償却率該当値テキスト"/>
        <xdr:cNvSpPr txBox="1"/>
      </xdr:nvSpPr>
      <xdr:spPr>
        <a:xfrm>
          <a:off x="4673600"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107315</xdr:rowOff>
    </xdr:from>
    <xdr:to>
      <xdr:col>20</xdr:col>
      <xdr:colOff>38100</xdr:colOff>
      <xdr:row>62</xdr:row>
      <xdr:rowOff>37465</xdr:rowOff>
    </xdr:to>
    <xdr:sp macro="" textlink="">
      <xdr:nvSpPr>
        <xdr:cNvPr id="91" name="楕円 90"/>
        <xdr:cNvSpPr/>
      </xdr:nvSpPr>
      <xdr:spPr>
        <a:xfrm>
          <a:off x="3746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158115</xdr:rowOff>
    </xdr:from>
    <xdr:to>
      <xdr:col>24</xdr:col>
      <xdr:colOff>63500</xdr:colOff>
      <xdr:row>62</xdr:row>
      <xdr:rowOff>30480</xdr:rowOff>
    </xdr:to>
    <xdr:cxnSp macro="">
      <xdr:nvCxnSpPr>
        <xdr:cNvPr id="92" name="直線コネクタ 91"/>
        <xdr:cNvCxnSpPr/>
      </xdr:nvCxnSpPr>
      <xdr:spPr>
        <a:xfrm>
          <a:off x="3797300" y="1061656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65405</xdr:rowOff>
    </xdr:from>
    <xdr:to>
      <xdr:col>15</xdr:col>
      <xdr:colOff>101600</xdr:colOff>
      <xdr:row>61</xdr:row>
      <xdr:rowOff>167005</xdr:rowOff>
    </xdr:to>
    <xdr:sp macro="" textlink="">
      <xdr:nvSpPr>
        <xdr:cNvPr id="93" name="楕円 92"/>
        <xdr:cNvSpPr/>
      </xdr:nvSpPr>
      <xdr:spPr>
        <a:xfrm>
          <a:off x="2857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116205</xdr:rowOff>
    </xdr:from>
    <xdr:to>
      <xdr:col>19</xdr:col>
      <xdr:colOff>177800</xdr:colOff>
      <xdr:row>61</xdr:row>
      <xdr:rowOff>158115</xdr:rowOff>
    </xdr:to>
    <xdr:cxnSp macro="">
      <xdr:nvCxnSpPr>
        <xdr:cNvPr id="94" name="直線コネクタ 93"/>
        <xdr:cNvCxnSpPr/>
      </xdr:nvCxnSpPr>
      <xdr:spPr>
        <a:xfrm>
          <a:off x="2908300" y="105746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170180</xdr:rowOff>
    </xdr:from>
    <xdr:to>
      <xdr:col>10</xdr:col>
      <xdr:colOff>165100</xdr:colOff>
      <xdr:row>62</xdr:row>
      <xdr:rowOff>100330</xdr:rowOff>
    </xdr:to>
    <xdr:sp macro="" textlink="">
      <xdr:nvSpPr>
        <xdr:cNvPr id="95" name="楕円 94"/>
        <xdr:cNvSpPr/>
      </xdr:nvSpPr>
      <xdr:spPr>
        <a:xfrm>
          <a:off x="1968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116205</xdr:rowOff>
    </xdr:from>
    <xdr:to>
      <xdr:col>15</xdr:col>
      <xdr:colOff>50800</xdr:colOff>
      <xdr:row>62</xdr:row>
      <xdr:rowOff>49530</xdr:rowOff>
    </xdr:to>
    <xdr:cxnSp macro="">
      <xdr:nvCxnSpPr>
        <xdr:cNvPr id="96" name="直線コネクタ 95"/>
        <xdr:cNvCxnSpPr/>
      </xdr:nvCxnSpPr>
      <xdr:spPr>
        <a:xfrm flipV="1">
          <a:off x="2019300" y="1057465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126365</xdr:rowOff>
    </xdr:from>
    <xdr:to>
      <xdr:col>6</xdr:col>
      <xdr:colOff>38100</xdr:colOff>
      <xdr:row>62</xdr:row>
      <xdr:rowOff>56515</xdr:rowOff>
    </xdr:to>
    <xdr:sp macro="" textlink="">
      <xdr:nvSpPr>
        <xdr:cNvPr id="97" name="楕円 96"/>
        <xdr:cNvSpPr/>
      </xdr:nvSpPr>
      <xdr:spPr>
        <a:xfrm>
          <a:off x="1079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5715</xdr:rowOff>
    </xdr:from>
    <xdr:to>
      <xdr:col>10</xdr:col>
      <xdr:colOff>114300</xdr:colOff>
      <xdr:row>62</xdr:row>
      <xdr:rowOff>49530</xdr:rowOff>
    </xdr:to>
    <xdr:cxnSp macro="">
      <xdr:nvCxnSpPr>
        <xdr:cNvPr id="98" name="直線コネクタ 97"/>
        <xdr:cNvCxnSpPr/>
      </xdr:nvCxnSpPr>
      <xdr:spPr>
        <a:xfrm>
          <a:off x="1130300" y="106356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63517</xdr:rowOff>
    </xdr:from>
    <xdr:ext cx="405111" cy="259045"/>
    <xdr:sp macro="" textlink="">
      <xdr:nvSpPr>
        <xdr:cNvPr id="99" name="n_1aveValue【体育館・プール】&#10;有形固定資産減価償却率"/>
        <xdr:cNvSpPr txBox="1"/>
      </xdr:nvSpPr>
      <xdr:spPr>
        <a:xfrm>
          <a:off x="35820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00" name="n_2aveValue【体育館・プール】&#10;有形固定資産減価償却率"/>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01" name="n_3aveValue【体育館・プール】&#10;有形固定資産減価償却率"/>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92092</xdr:rowOff>
    </xdr:from>
    <xdr:ext cx="405111" cy="259045"/>
    <xdr:sp macro="" textlink="">
      <xdr:nvSpPr>
        <xdr:cNvPr id="102" name="n_4aveValue【体育館・プール】&#10;有形固定資産減価償却率"/>
        <xdr:cNvSpPr txBox="1"/>
      </xdr:nvSpPr>
      <xdr:spPr>
        <a:xfrm>
          <a:off x="927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28592</xdr:rowOff>
    </xdr:from>
    <xdr:ext cx="405111" cy="259045"/>
    <xdr:sp macro="" textlink="">
      <xdr:nvSpPr>
        <xdr:cNvPr id="103" name="n_1mainValue【体育館・プール】&#10;有形固定資産減価償却率"/>
        <xdr:cNvSpPr txBox="1"/>
      </xdr:nvSpPr>
      <xdr:spPr>
        <a:xfrm>
          <a:off x="3582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158132</xdr:rowOff>
    </xdr:from>
    <xdr:ext cx="405111" cy="259045"/>
    <xdr:sp macro="" textlink="">
      <xdr:nvSpPr>
        <xdr:cNvPr id="104" name="n_2mainValue【体育館・プール】&#10;有形固定資産減価償却率"/>
        <xdr:cNvSpPr txBox="1"/>
      </xdr:nvSpPr>
      <xdr:spPr>
        <a:xfrm>
          <a:off x="27057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91457</xdr:rowOff>
    </xdr:from>
    <xdr:ext cx="405111" cy="259045"/>
    <xdr:sp macro="" textlink="">
      <xdr:nvSpPr>
        <xdr:cNvPr id="105" name="n_3mainValue【体育館・プール】&#10;有形固定資産減価償却率"/>
        <xdr:cNvSpPr txBox="1"/>
      </xdr:nvSpPr>
      <xdr:spPr>
        <a:xfrm>
          <a:off x="18167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47642</xdr:rowOff>
    </xdr:from>
    <xdr:ext cx="405111" cy="259045"/>
    <xdr:sp macro="" textlink="">
      <xdr:nvSpPr>
        <xdr:cNvPr id="106" name="n_4mainValue【体育館・プール】&#10;有形固定資産減価償却率"/>
        <xdr:cNvSpPr txBox="1"/>
      </xdr:nvSpPr>
      <xdr:spPr>
        <a:xfrm>
          <a:off x="927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128" name="直線コネクタ 127"/>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129" name="【体育館・プール】&#10;一人当たり面積最小値テキスト"/>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130" name="直線コネクタ 129"/>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131" name="【体育館・プール】&#10;一人当たり面積最大値テキスト"/>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132" name="直線コネクタ 131"/>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125239</xdr:rowOff>
    </xdr:from>
    <xdr:ext cx="469744" cy="259045"/>
    <xdr:sp macro="" textlink="">
      <xdr:nvSpPr>
        <xdr:cNvPr id="133" name="【体育館・プール】&#10;一人当たり面積平均値テキスト"/>
        <xdr:cNvSpPr txBox="1"/>
      </xdr:nvSpPr>
      <xdr:spPr>
        <a:xfrm>
          <a:off x="10515600" y="1041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134" name="フローチャート: 判断 133"/>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135" name="フローチャート: 判断 134"/>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136" name="フローチャート: 判断 135"/>
        <xdr:cNvSpPr/>
      </xdr:nvSpPr>
      <xdr:spPr>
        <a:xfrm>
          <a:off x="8699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137" name="フローチャート: 判断 136"/>
        <xdr:cNvSpPr/>
      </xdr:nvSpPr>
      <xdr:spPr>
        <a:xfrm>
          <a:off x="7810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138" name="フローチャート: 判断 137"/>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46127</xdr:rowOff>
    </xdr:from>
    <xdr:to>
      <xdr:col>55</xdr:col>
      <xdr:colOff>50800</xdr:colOff>
      <xdr:row>62</xdr:row>
      <xdr:rowOff>147727</xdr:rowOff>
    </xdr:to>
    <xdr:sp macro="" textlink="">
      <xdr:nvSpPr>
        <xdr:cNvPr id="144" name="楕円 143"/>
        <xdr:cNvSpPr/>
      </xdr:nvSpPr>
      <xdr:spPr>
        <a:xfrm>
          <a:off x="10426700" y="10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24554</xdr:rowOff>
    </xdr:from>
    <xdr:ext cx="469744" cy="259045"/>
    <xdr:sp macro="" textlink="">
      <xdr:nvSpPr>
        <xdr:cNvPr id="145" name="【体育館・プール】&#10;一人当たり面積該当値テキスト"/>
        <xdr:cNvSpPr txBox="1"/>
      </xdr:nvSpPr>
      <xdr:spPr>
        <a:xfrm>
          <a:off x="10515600" y="1065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47955</xdr:rowOff>
    </xdr:from>
    <xdr:to>
      <xdr:col>50</xdr:col>
      <xdr:colOff>165100</xdr:colOff>
      <xdr:row>62</xdr:row>
      <xdr:rowOff>149555</xdr:rowOff>
    </xdr:to>
    <xdr:sp macro="" textlink="">
      <xdr:nvSpPr>
        <xdr:cNvPr id="146" name="楕円 145"/>
        <xdr:cNvSpPr/>
      </xdr:nvSpPr>
      <xdr:spPr>
        <a:xfrm>
          <a:off x="9588500" y="106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96927</xdr:rowOff>
    </xdr:from>
    <xdr:to>
      <xdr:col>55</xdr:col>
      <xdr:colOff>0</xdr:colOff>
      <xdr:row>62</xdr:row>
      <xdr:rowOff>98755</xdr:rowOff>
    </xdr:to>
    <xdr:cxnSp macro="">
      <xdr:nvCxnSpPr>
        <xdr:cNvPr id="147" name="直線コネクタ 146"/>
        <xdr:cNvCxnSpPr/>
      </xdr:nvCxnSpPr>
      <xdr:spPr>
        <a:xfrm flipV="1">
          <a:off x="9639300" y="10726827"/>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48870</xdr:rowOff>
    </xdr:from>
    <xdr:to>
      <xdr:col>46</xdr:col>
      <xdr:colOff>38100</xdr:colOff>
      <xdr:row>62</xdr:row>
      <xdr:rowOff>150470</xdr:rowOff>
    </xdr:to>
    <xdr:sp macro="" textlink="">
      <xdr:nvSpPr>
        <xdr:cNvPr id="148" name="楕円 147"/>
        <xdr:cNvSpPr/>
      </xdr:nvSpPr>
      <xdr:spPr>
        <a:xfrm>
          <a:off x="8699500" y="106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98755</xdr:rowOff>
    </xdr:from>
    <xdr:to>
      <xdr:col>50</xdr:col>
      <xdr:colOff>114300</xdr:colOff>
      <xdr:row>62</xdr:row>
      <xdr:rowOff>99670</xdr:rowOff>
    </xdr:to>
    <xdr:cxnSp macro="">
      <xdr:nvCxnSpPr>
        <xdr:cNvPr id="149" name="直線コネクタ 148"/>
        <xdr:cNvCxnSpPr/>
      </xdr:nvCxnSpPr>
      <xdr:spPr>
        <a:xfrm flipV="1">
          <a:off x="8750300" y="1072865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50698</xdr:rowOff>
    </xdr:from>
    <xdr:to>
      <xdr:col>41</xdr:col>
      <xdr:colOff>101600</xdr:colOff>
      <xdr:row>62</xdr:row>
      <xdr:rowOff>152298</xdr:rowOff>
    </xdr:to>
    <xdr:sp macro="" textlink="">
      <xdr:nvSpPr>
        <xdr:cNvPr id="150" name="楕円 149"/>
        <xdr:cNvSpPr/>
      </xdr:nvSpPr>
      <xdr:spPr>
        <a:xfrm>
          <a:off x="7810500" y="1068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99670</xdr:rowOff>
    </xdr:from>
    <xdr:to>
      <xdr:col>45</xdr:col>
      <xdr:colOff>177800</xdr:colOff>
      <xdr:row>62</xdr:row>
      <xdr:rowOff>101498</xdr:rowOff>
    </xdr:to>
    <xdr:cxnSp macro="">
      <xdr:nvCxnSpPr>
        <xdr:cNvPr id="151" name="直線コネクタ 150"/>
        <xdr:cNvCxnSpPr/>
      </xdr:nvCxnSpPr>
      <xdr:spPr>
        <a:xfrm flipV="1">
          <a:off x="7861300" y="1072957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51613</xdr:rowOff>
    </xdr:from>
    <xdr:to>
      <xdr:col>36</xdr:col>
      <xdr:colOff>165100</xdr:colOff>
      <xdr:row>62</xdr:row>
      <xdr:rowOff>153213</xdr:rowOff>
    </xdr:to>
    <xdr:sp macro="" textlink="">
      <xdr:nvSpPr>
        <xdr:cNvPr id="152" name="楕円 151"/>
        <xdr:cNvSpPr/>
      </xdr:nvSpPr>
      <xdr:spPr>
        <a:xfrm>
          <a:off x="6921500" y="1068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101498</xdr:rowOff>
    </xdr:from>
    <xdr:to>
      <xdr:col>41</xdr:col>
      <xdr:colOff>50800</xdr:colOff>
      <xdr:row>62</xdr:row>
      <xdr:rowOff>102413</xdr:rowOff>
    </xdr:to>
    <xdr:cxnSp macro="">
      <xdr:nvCxnSpPr>
        <xdr:cNvPr id="153" name="直線コネクタ 152"/>
        <xdr:cNvCxnSpPr/>
      </xdr:nvCxnSpPr>
      <xdr:spPr>
        <a:xfrm flipV="1">
          <a:off x="6972300" y="1073139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38066</xdr:rowOff>
    </xdr:from>
    <xdr:ext cx="469744" cy="259045"/>
    <xdr:sp macro="" textlink="">
      <xdr:nvSpPr>
        <xdr:cNvPr id="154" name="n_1aveValue【体育館・プール】&#10;一人当たり面積"/>
        <xdr:cNvSpPr txBox="1"/>
      </xdr:nvSpPr>
      <xdr:spPr>
        <a:xfrm>
          <a:off x="9391727" y="1032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14291</xdr:rowOff>
    </xdr:from>
    <xdr:ext cx="469744" cy="259045"/>
    <xdr:sp macro="" textlink="">
      <xdr:nvSpPr>
        <xdr:cNvPr id="155" name="n_2aveValue【体育館・プール】&#10;一人当たり面積"/>
        <xdr:cNvSpPr txBox="1"/>
      </xdr:nvSpPr>
      <xdr:spPr>
        <a:xfrm>
          <a:off x="85154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49039</xdr:rowOff>
    </xdr:from>
    <xdr:ext cx="469744" cy="259045"/>
    <xdr:sp macro="" textlink="">
      <xdr:nvSpPr>
        <xdr:cNvPr id="156" name="n_3aveValue【体育館・プール】&#10;一人当たり面積"/>
        <xdr:cNvSpPr txBox="1"/>
      </xdr:nvSpPr>
      <xdr:spPr>
        <a:xfrm>
          <a:off x="7626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157" name="n_4aveValue【体育館・プール】&#10;一人当たり面積"/>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140682</xdr:rowOff>
    </xdr:from>
    <xdr:ext cx="469744" cy="259045"/>
    <xdr:sp macro="" textlink="">
      <xdr:nvSpPr>
        <xdr:cNvPr id="158" name="n_1mainValue【体育館・プール】&#10;一人当たり面積"/>
        <xdr:cNvSpPr txBox="1"/>
      </xdr:nvSpPr>
      <xdr:spPr>
        <a:xfrm>
          <a:off x="9391727" y="1077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141597</xdr:rowOff>
    </xdr:from>
    <xdr:ext cx="469744" cy="259045"/>
    <xdr:sp macro="" textlink="">
      <xdr:nvSpPr>
        <xdr:cNvPr id="159" name="n_2mainValue【体育館・プール】&#10;一人当たり面積"/>
        <xdr:cNvSpPr txBox="1"/>
      </xdr:nvSpPr>
      <xdr:spPr>
        <a:xfrm>
          <a:off x="8515427" y="107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143425</xdr:rowOff>
    </xdr:from>
    <xdr:ext cx="469744" cy="259045"/>
    <xdr:sp macro="" textlink="">
      <xdr:nvSpPr>
        <xdr:cNvPr id="160" name="n_3mainValue【体育館・プール】&#10;一人当たり面積"/>
        <xdr:cNvSpPr txBox="1"/>
      </xdr:nvSpPr>
      <xdr:spPr>
        <a:xfrm>
          <a:off x="7626427" y="1077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144340</xdr:rowOff>
    </xdr:from>
    <xdr:ext cx="469744" cy="259045"/>
    <xdr:sp macro="" textlink="">
      <xdr:nvSpPr>
        <xdr:cNvPr id="161" name="n_4mainValue【体育館・プール】&#10;一人当たり面積"/>
        <xdr:cNvSpPr txBox="1"/>
      </xdr:nvSpPr>
      <xdr:spPr>
        <a:xfrm>
          <a:off x="6737427" y="107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70486</xdr:rowOff>
    </xdr:from>
    <xdr:to>
      <xdr:col>24</xdr:col>
      <xdr:colOff>62865</xdr:colOff>
      <xdr:row>86</xdr:row>
      <xdr:rowOff>114300</xdr:rowOff>
    </xdr:to>
    <xdr:cxnSp macro="">
      <xdr:nvCxnSpPr>
        <xdr:cNvPr id="186" name="直線コネクタ 185"/>
        <xdr:cNvCxnSpPr/>
      </xdr:nvCxnSpPr>
      <xdr:spPr>
        <a:xfrm flipV="1">
          <a:off x="4634865"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17163</xdr:rowOff>
    </xdr:from>
    <xdr:ext cx="405111" cy="259045"/>
    <xdr:sp macro="" textlink="">
      <xdr:nvSpPr>
        <xdr:cNvPr id="189" name="【福祉施設】&#10;有形固定資産減価償却率最大値テキスト"/>
        <xdr:cNvSpPr txBox="1"/>
      </xdr:nvSpPr>
      <xdr:spPr>
        <a:xfrm>
          <a:off x="46736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70486</xdr:rowOff>
    </xdr:from>
    <xdr:to>
      <xdr:col>24</xdr:col>
      <xdr:colOff>152400</xdr:colOff>
      <xdr:row>78</xdr:row>
      <xdr:rowOff>70486</xdr:rowOff>
    </xdr:to>
    <xdr:cxnSp macro="">
      <xdr:nvCxnSpPr>
        <xdr:cNvPr id="190" name="直線コネクタ 189"/>
        <xdr:cNvCxnSpPr/>
      </xdr:nvCxnSpPr>
      <xdr:spPr>
        <a:xfrm>
          <a:off x="4546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191" name="【福祉施設】&#10;有形固定資産減価償却率平均値テキスト"/>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92" name="フローチャート: 判断 191"/>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xdr:rowOff>
    </xdr:from>
    <xdr:to>
      <xdr:col>20</xdr:col>
      <xdr:colOff>38100</xdr:colOff>
      <xdr:row>82</xdr:row>
      <xdr:rowOff>107950</xdr:rowOff>
    </xdr:to>
    <xdr:sp macro="" textlink="">
      <xdr:nvSpPr>
        <xdr:cNvPr id="193" name="フローチャート: 判断 192"/>
        <xdr:cNvSpPr/>
      </xdr:nvSpPr>
      <xdr:spPr>
        <a:xfrm>
          <a:off x="3746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97789</xdr:rowOff>
    </xdr:from>
    <xdr:to>
      <xdr:col>15</xdr:col>
      <xdr:colOff>101600</xdr:colOff>
      <xdr:row>82</xdr:row>
      <xdr:rowOff>27939</xdr:rowOff>
    </xdr:to>
    <xdr:sp macro="" textlink="">
      <xdr:nvSpPr>
        <xdr:cNvPr id="194" name="フローチャート: 判断 193"/>
        <xdr:cNvSpPr/>
      </xdr:nvSpPr>
      <xdr:spPr>
        <a:xfrm>
          <a:off x="2857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57786</xdr:rowOff>
    </xdr:from>
    <xdr:to>
      <xdr:col>10</xdr:col>
      <xdr:colOff>165100</xdr:colOff>
      <xdr:row>81</xdr:row>
      <xdr:rowOff>159386</xdr:rowOff>
    </xdr:to>
    <xdr:sp macro="" textlink="">
      <xdr:nvSpPr>
        <xdr:cNvPr id="195" name="フローチャート: 判断 194"/>
        <xdr:cNvSpPr/>
      </xdr:nvSpPr>
      <xdr:spPr>
        <a:xfrm>
          <a:off x="1968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2539</xdr:rowOff>
    </xdr:from>
    <xdr:to>
      <xdr:col>6</xdr:col>
      <xdr:colOff>38100</xdr:colOff>
      <xdr:row>81</xdr:row>
      <xdr:rowOff>104139</xdr:rowOff>
    </xdr:to>
    <xdr:sp macro="" textlink="">
      <xdr:nvSpPr>
        <xdr:cNvPr id="196" name="フローチャート: 判断 195"/>
        <xdr:cNvSpPr/>
      </xdr:nvSpPr>
      <xdr:spPr>
        <a:xfrm>
          <a:off x="1079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202" name="楕円 201"/>
        <xdr:cNvSpPr/>
      </xdr:nvSpPr>
      <xdr:spPr>
        <a:xfrm>
          <a:off x="45847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126382</xdr:rowOff>
    </xdr:from>
    <xdr:ext cx="405111" cy="259045"/>
    <xdr:sp macro="" textlink="">
      <xdr:nvSpPr>
        <xdr:cNvPr id="203" name="【福祉施設】&#10;有形固定資産減価償却率該当値テキスト"/>
        <xdr:cNvSpPr txBox="1"/>
      </xdr:nvSpPr>
      <xdr:spPr>
        <a:xfrm>
          <a:off x="4673600"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63500</xdr:rowOff>
    </xdr:from>
    <xdr:to>
      <xdr:col>20</xdr:col>
      <xdr:colOff>38100</xdr:colOff>
      <xdr:row>81</xdr:row>
      <xdr:rowOff>165100</xdr:rowOff>
    </xdr:to>
    <xdr:sp macro="" textlink="">
      <xdr:nvSpPr>
        <xdr:cNvPr id="204" name="楕円 203"/>
        <xdr:cNvSpPr/>
      </xdr:nvSpPr>
      <xdr:spPr>
        <a:xfrm>
          <a:off x="3746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114300</xdr:rowOff>
    </xdr:from>
    <xdr:to>
      <xdr:col>24</xdr:col>
      <xdr:colOff>63500</xdr:colOff>
      <xdr:row>81</xdr:row>
      <xdr:rowOff>154305</xdr:rowOff>
    </xdr:to>
    <xdr:cxnSp macro="">
      <xdr:nvCxnSpPr>
        <xdr:cNvPr id="205" name="直線コネクタ 204"/>
        <xdr:cNvCxnSpPr/>
      </xdr:nvCxnSpPr>
      <xdr:spPr>
        <a:xfrm>
          <a:off x="3797300" y="140017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31114</xdr:rowOff>
    </xdr:from>
    <xdr:to>
      <xdr:col>15</xdr:col>
      <xdr:colOff>101600</xdr:colOff>
      <xdr:row>81</xdr:row>
      <xdr:rowOff>132714</xdr:rowOff>
    </xdr:to>
    <xdr:sp macro="" textlink="">
      <xdr:nvSpPr>
        <xdr:cNvPr id="206" name="楕円 205"/>
        <xdr:cNvSpPr/>
      </xdr:nvSpPr>
      <xdr:spPr>
        <a:xfrm>
          <a:off x="2857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81914</xdr:rowOff>
    </xdr:from>
    <xdr:to>
      <xdr:col>19</xdr:col>
      <xdr:colOff>177800</xdr:colOff>
      <xdr:row>81</xdr:row>
      <xdr:rowOff>114300</xdr:rowOff>
    </xdr:to>
    <xdr:cxnSp macro="">
      <xdr:nvCxnSpPr>
        <xdr:cNvPr id="207" name="直線コネクタ 206"/>
        <xdr:cNvCxnSpPr/>
      </xdr:nvCxnSpPr>
      <xdr:spPr>
        <a:xfrm>
          <a:off x="2908300" y="1396936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168275</xdr:rowOff>
    </xdr:from>
    <xdr:to>
      <xdr:col>10</xdr:col>
      <xdr:colOff>165100</xdr:colOff>
      <xdr:row>81</xdr:row>
      <xdr:rowOff>98425</xdr:rowOff>
    </xdr:to>
    <xdr:sp macro="" textlink="">
      <xdr:nvSpPr>
        <xdr:cNvPr id="208" name="楕円 207"/>
        <xdr:cNvSpPr/>
      </xdr:nvSpPr>
      <xdr:spPr>
        <a:xfrm>
          <a:off x="1968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47625</xdr:rowOff>
    </xdr:from>
    <xdr:to>
      <xdr:col>15</xdr:col>
      <xdr:colOff>50800</xdr:colOff>
      <xdr:row>81</xdr:row>
      <xdr:rowOff>81914</xdr:rowOff>
    </xdr:to>
    <xdr:cxnSp macro="">
      <xdr:nvCxnSpPr>
        <xdr:cNvPr id="209" name="直線コネクタ 208"/>
        <xdr:cNvCxnSpPr/>
      </xdr:nvCxnSpPr>
      <xdr:spPr>
        <a:xfrm>
          <a:off x="2019300" y="139350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130175</xdr:rowOff>
    </xdr:from>
    <xdr:to>
      <xdr:col>6</xdr:col>
      <xdr:colOff>38100</xdr:colOff>
      <xdr:row>81</xdr:row>
      <xdr:rowOff>60325</xdr:rowOff>
    </xdr:to>
    <xdr:sp macro="" textlink="">
      <xdr:nvSpPr>
        <xdr:cNvPr id="210" name="楕円 209"/>
        <xdr:cNvSpPr/>
      </xdr:nvSpPr>
      <xdr:spPr>
        <a:xfrm>
          <a:off x="1079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9525</xdr:rowOff>
    </xdr:from>
    <xdr:to>
      <xdr:col>10</xdr:col>
      <xdr:colOff>114300</xdr:colOff>
      <xdr:row>81</xdr:row>
      <xdr:rowOff>47625</xdr:rowOff>
    </xdr:to>
    <xdr:cxnSp macro="">
      <xdr:nvCxnSpPr>
        <xdr:cNvPr id="211" name="直線コネクタ 210"/>
        <xdr:cNvCxnSpPr/>
      </xdr:nvCxnSpPr>
      <xdr:spPr>
        <a:xfrm>
          <a:off x="1130300" y="138969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99077</xdr:rowOff>
    </xdr:from>
    <xdr:ext cx="405111" cy="259045"/>
    <xdr:sp macro="" textlink="">
      <xdr:nvSpPr>
        <xdr:cNvPr id="212" name="n_1aveValue【福祉施設】&#10;有形固定資産減価償却率"/>
        <xdr:cNvSpPr txBox="1"/>
      </xdr:nvSpPr>
      <xdr:spPr>
        <a:xfrm>
          <a:off x="35820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19066</xdr:rowOff>
    </xdr:from>
    <xdr:ext cx="405111" cy="259045"/>
    <xdr:sp macro="" textlink="">
      <xdr:nvSpPr>
        <xdr:cNvPr id="213" name="n_2aveValue【福祉施設】&#10;有形固定資産減価償却率"/>
        <xdr:cNvSpPr txBox="1"/>
      </xdr:nvSpPr>
      <xdr:spPr>
        <a:xfrm>
          <a:off x="2705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150513</xdr:rowOff>
    </xdr:from>
    <xdr:ext cx="405111" cy="259045"/>
    <xdr:sp macro="" textlink="">
      <xdr:nvSpPr>
        <xdr:cNvPr id="214" name="n_3aveValue【福祉施設】&#10;有形固定資産減価償却率"/>
        <xdr:cNvSpPr txBox="1"/>
      </xdr:nvSpPr>
      <xdr:spPr>
        <a:xfrm>
          <a:off x="1816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95266</xdr:rowOff>
    </xdr:from>
    <xdr:ext cx="405111" cy="259045"/>
    <xdr:sp macro="" textlink="">
      <xdr:nvSpPr>
        <xdr:cNvPr id="215" name="n_4aveValue【福祉施設】&#10;有形固定資産減価償却率"/>
        <xdr:cNvSpPr txBox="1"/>
      </xdr:nvSpPr>
      <xdr:spPr>
        <a:xfrm>
          <a:off x="927744" y="1398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10177</xdr:rowOff>
    </xdr:from>
    <xdr:ext cx="405111" cy="259045"/>
    <xdr:sp macro="" textlink="">
      <xdr:nvSpPr>
        <xdr:cNvPr id="216" name="n_1mainValue【福祉施設】&#10;有形固定資産減価償却率"/>
        <xdr:cNvSpPr txBox="1"/>
      </xdr:nvSpPr>
      <xdr:spPr>
        <a:xfrm>
          <a:off x="35820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217" name="n_2mainValue【福祉施設】&#10;有形固定資産減価償却率"/>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114952</xdr:rowOff>
    </xdr:from>
    <xdr:ext cx="405111" cy="259045"/>
    <xdr:sp macro="" textlink="">
      <xdr:nvSpPr>
        <xdr:cNvPr id="218" name="n_3mainValue【福祉施設】&#10;有形固定資産減価償却率"/>
        <xdr:cNvSpPr txBox="1"/>
      </xdr:nvSpPr>
      <xdr:spPr>
        <a:xfrm>
          <a:off x="1816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76852</xdr:rowOff>
    </xdr:from>
    <xdr:ext cx="405111" cy="259045"/>
    <xdr:sp macro="" textlink="">
      <xdr:nvSpPr>
        <xdr:cNvPr id="219" name="n_4mainValue【福祉施設】&#10;有形固定資産減価償却率"/>
        <xdr:cNvSpPr txBox="1"/>
      </xdr:nvSpPr>
      <xdr:spPr>
        <a:xfrm>
          <a:off x="9277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0" name="直線コネクタ 2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1" name="テキスト ボックス 2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2" name="直線コネクタ 2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3" name="テキスト ボックス 2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4" name="直線コネクタ 2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5" name="テキスト ボックス 2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6" name="直線コネクタ 2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7" name="テキスト ボックス 2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8" name="直線コネクタ 2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9" name="テキスト ボックス 2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0" name="直線コネクタ 2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1" name="テキスト ボックス 2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111579</xdr:rowOff>
    </xdr:from>
    <xdr:to>
      <xdr:col>54</xdr:col>
      <xdr:colOff>189865</xdr:colOff>
      <xdr:row>86</xdr:row>
      <xdr:rowOff>132806</xdr:rowOff>
    </xdr:to>
    <xdr:cxnSp macro="">
      <xdr:nvCxnSpPr>
        <xdr:cNvPr id="245" name="直線コネクタ 244"/>
        <xdr:cNvCxnSpPr/>
      </xdr:nvCxnSpPr>
      <xdr:spPr>
        <a:xfrm flipV="1">
          <a:off x="10476865" y="13313229"/>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136633</xdr:rowOff>
    </xdr:from>
    <xdr:ext cx="469744" cy="259045"/>
    <xdr:sp macro="" textlink="">
      <xdr:nvSpPr>
        <xdr:cNvPr id="246" name="【福祉施設】&#10;一人当たり面積最小値テキスト"/>
        <xdr:cNvSpPr txBox="1"/>
      </xdr:nvSpPr>
      <xdr:spPr>
        <a:xfrm>
          <a:off x="10515600" y="1488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132806</xdr:rowOff>
    </xdr:from>
    <xdr:to>
      <xdr:col>55</xdr:col>
      <xdr:colOff>88900</xdr:colOff>
      <xdr:row>86</xdr:row>
      <xdr:rowOff>132806</xdr:rowOff>
    </xdr:to>
    <xdr:cxnSp macro="">
      <xdr:nvCxnSpPr>
        <xdr:cNvPr id="247" name="直線コネクタ 246"/>
        <xdr:cNvCxnSpPr/>
      </xdr:nvCxnSpPr>
      <xdr:spPr>
        <a:xfrm>
          <a:off x="10388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58256</xdr:rowOff>
    </xdr:from>
    <xdr:ext cx="469744" cy="259045"/>
    <xdr:sp macro="" textlink="">
      <xdr:nvSpPr>
        <xdr:cNvPr id="248" name="【福祉施設】&#10;一人当たり面積最大値テキスト"/>
        <xdr:cNvSpPr txBox="1"/>
      </xdr:nvSpPr>
      <xdr:spPr>
        <a:xfrm>
          <a:off x="105156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111579</xdr:rowOff>
    </xdr:from>
    <xdr:to>
      <xdr:col>55</xdr:col>
      <xdr:colOff>88900</xdr:colOff>
      <xdr:row>77</xdr:row>
      <xdr:rowOff>111579</xdr:rowOff>
    </xdr:to>
    <xdr:cxnSp macro="">
      <xdr:nvCxnSpPr>
        <xdr:cNvPr id="249" name="直線コネクタ 248"/>
        <xdr:cNvCxnSpPr/>
      </xdr:nvCxnSpPr>
      <xdr:spPr>
        <a:xfrm>
          <a:off x="10388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39206</xdr:rowOff>
    </xdr:from>
    <xdr:ext cx="469744" cy="259045"/>
    <xdr:sp macro="" textlink="">
      <xdr:nvSpPr>
        <xdr:cNvPr id="250" name="【福祉施設】&#10;一人当たり面積平均値テキスト"/>
        <xdr:cNvSpPr txBox="1"/>
      </xdr:nvSpPr>
      <xdr:spPr>
        <a:xfrm>
          <a:off x="10515600" y="14441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60779</xdr:rowOff>
    </xdr:from>
    <xdr:to>
      <xdr:col>55</xdr:col>
      <xdr:colOff>50800</xdr:colOff>
      <xdr:row>84</xdr:row>
      <xdr:rowOff>162379</xdr:rowOff>
    </xdr:to>
    <xdr:sp macro="" textlink="">
      <xdr:nvSpPr>
        <xdr:cNvPr id="251" name="フローチャート: 判断 250"/>
        <xdr:cNvSpPr/>
      </xdr:nvSpPr>
      <xdr:spPr>
        <a:xfrm>
          <a:off x="10426700" y="1446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93436</xdr:rowOff>
    </xdr:from>
    <xdr:to>
      <xdr:col>50</xdr:col>
      <xdr:colOff>165100</xdr:colOff>
      <xdr:row>85</xdr:row>
      <xdr:rowOff>23586</xdr:rowOff>
    </xdr:to>
    <xdr:sp macro="" textlink="">
      <xdr:nvSpPr>
        <xdr:cNvPr id="252" name="フローチャート: 判断 251"/>
        <xdr:cNvSpPr/>
      </xdr:nvSpPr>
      <xdr:spPr>
        <a:xfrm>
          <a:off x="9588500" y="1449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50981</xdr:rowOff>
    </xdr:from>
    <xdr:to>
      <xdr:col>46</xdr:col>
      <xdr:colOff>38100</xdr:colOff>
      <xdr:row>84</xdr:row>
      <xdr:rowOff>152581</xdr:rowOff>
    </xdr:to>
    <xdr:sp macro="" textlink="">
      <xdr:nvSpPr>
        <xdr:cNvPr id="253" name="フローチャート: 判断 252"/>
        <xdr:cNvSpPr/>
      </xdr:nvSpPr>
      <xdr:spPr>
        <a:xfrm>
          <a:off x="8699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46082</xdr:rowOff>
    </xdr:from>
    <xdr:to>
      <xdr:col>41</xdr:col>
      <xdr:colOff>101600</xdr:colOff>
      <xdr:row>84</xdr:row>
      <xdr:rowOff>147682</xdr:rowOff>
    </xdr:to>
    <xdr:sp macro="" textlink="">
      <xdr:nvSpPr>
        <xdr:cNvPr id="254" name="フローチャート: 判断 253"/>
        <xdr:cNvSpPr/>
      </xdr:nvSpPr>
      <xdr:spPr>
        <a:xfrm>
          <a:off x="7810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67311</xdr:rowOff>
    </xdr:from>
    <xdr:to>
      <xdr:col>36</xdr:col>
      <xdr:colOff>165100</xdr:colOff>
      <xdr:row>84</xdr:row>
      <xdr:rowOff>168911</xdr:rowOff>
    </xdr:to>
    <xdr:sp macro="" textlink="">
      <xdr:nvSpPr>
        <xdr:cNvPr id="255" name="フローチャート: 判断 254"/>
        <xdr:cNvSpPr/>
      </xdr:nvSpPr>
      <xdr:spPr>
        <a:xfrm>
          <a:off x="6921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46082</xdr:rowOff>
    </xdr:from>
    <xdr:to>
      <xdr:col>55</xdr:col>
      <xdr:colOff>50800</xdr:colOff>
      <xdr:row>82</xdr:row>
      <xdr:rowOff>147682</xdr:rowOff>
    </xdr:to>
    <xdr:sp macro="" textlink="">
      <xdr:nvSpPr>
        <xdr:cNvPr id="261" name="楕円 260"/>
        <xdr:cNvSpPr/>
      </xdr:nvSpPr>
      <xdr:spPr>
        <a:xfrm>
          <a:off x="104267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68959</xdr:rowOff>
    </xdr:from>
    <xdr:ext cx="469744" cy="259045"/>
    <xdr:sp macro="" textlink="">
      <xdr:nvSpPr>
        <xdr:cNvPr id="262" name="【福祉施設】&#10;一人当たり面積該当値テキスト"/>
        <xdr:cNvSpPr txBox="1"/>
      </xdr:nvSpPr>
      <xdr:spPr>
        <a:xfrm>
          <a:off x="10515600" y="139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49349</xdr:rowOff>
    </xdr:from>
    <xdr:to>
      <xdr:col>50</xdr:col>
      <xdr:colOff>165100</xdr:colOff>
      <xdr:row>82</xdr:row>
      <xdr:rowOff>150949</xdr:rowOff>
    </xdr:to>
    <xdr:sp macro="" textlink="">
      <xdr:nvSpPr>
        <xdr:cNvPr id="263" name="楕円 262"/>
        <xdr:cNvSpPr/>
      </xdr:nvSpPr>
      <xdr:spPr>
        <a:xfrm>
          <a:off x="9588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96882</xdr:rowOff>
    </xdr:from>
    <xdr:to>
      <xdr:col>55</xdr:col>
      <xdr:colOff>0</xdr:colOff>
      <xdr:row>82</xdr:row>
      <xdr:rowOff>100149</xdr:rowOff>
    </xdr:to>
    <xdr:cxnSp macro="">
      <xdr:nvCxnSpPr>
        <xdr:cNvPr id="264" name="直線コネクタ 263"/>
        <xdr:cNvCxnSpPr/>
      </xdr:nvCxnSpPr>
      <xdr:spPr>
        <a:xfrm flipV="1">
          <a:off x="9639300" y="1415578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52614</xdr:rowOff>
    </xdr:from>
    <xdr:to>
      <xdr:col>46</xdr:col>
      <xdr:colOff>38100</xdr:colOff>
      <xdr:row>82</xdr:row>
      <xdr:rowOff>154214</xdr:rowOff>
    </xdr:to>
    <xdr:sp macro="" textlink="">
      <xdr:nvSpPr>
        <xdr:cNvPr id="265" name="楕円 264"/>
        <xdr:cNvSpPr/>
      </xdr:nvSpPr>
      <xdr:spPr>
        <a:xfrm>
          <a:off x="8699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100149</xdr:rowOff>
    </xdr:from>
    <xdr:to>
      <xdr:col>50</xdr:col>
      <xdr:colOff>114300</xdr:colOff>
      <xdr:row>82</xdr:row>
      <xdr:rowOff>103414</xdr:rowOff>
    </xdr:to>
    <xdr:cxnSp macro="">
      <xdr:nvCxnSpPr>
        <xdr:cNvPr id="266" name="直線コネクタ 265"/>
        <xdr:cNvCxnSpPr/>
      </xdr:nvCxnSpPr>
      <xdr:spPr>
        <a:xfrm flipV="1">
          <a:off x="8750300" y="141590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59145</xdr:rowOff>
    </xdr:from>
    <xdr:to>
      <xdr:col>41</xdr:col>
      <xdr:colOff>101600</xdr:colOff>
      <xdr:row>82</xdr:row>
      <xdr:rowOff>160745</xdr:rowOff>
    </xdr:to>
    <xdr:sp macro="" textlink="">
      <xdr:nvSpPr>
        <xdr:cNvPr id="267" name="楕円 266"/>
        <xdr:cNvSpPr/>
      </xdr:nvSpPr>
      <xdr:spPr>
        <a:xfrm>
          <a:off x="7810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103414</xdr:rowOff>
    </xdr:from>
    <xdr:to>
      <xdr:col>45</xdr:col>
      <xdr:colOff>177800</xdr:colOff>
      <xdr:row>82</xdr:row>
      <xdr:rowOff>109945</xdr:rowOff>
    </xdr:to>
    <xdr:cxnSp macro="">
      <xdr:nvCxnSpPr>
        <xdr:cNvPr id="268" name="直線コネクタ 267"/>
        <xdr:cNvCxnSpPr/>
      </xdr:nvCxnSpPr>
      <xdr:spPr>
        <a:xfrm flipV="1">
          <a:off x="7861300" y="141623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62412</xdr:rowOff>
    </xdr:from>
    <xdr:to>
      <xdr:col>36</xdr:col>
      <xdr:colOff>165100</xdr:colOff>
      <xdr:row>82</xdr:row>
      <xdr:rowOff>164012</xdr:rowOff>
    </xdr:to>
    <xdr:sp macro="" textlink="">
      <xdr:nvSpPr>
        <xdr:cNvPr id="269" name="楕円 268"/>
        <xdr:cNvSpPr/>
      </xdr:nvSpPr>
      <xdr:spPr>
        <a:xfrm>
          <a:off x="6921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109945</xdr:rowOff>
    </xdr:from>
    <xdr:to>
      <xdr:col>41</xdr:col>
      <xdr:colOff>50800</xdr:colOff>
      <xdr:row>82</xdr:row>
      <xdr:rowOff>113212</xdr:rowOff>
    </xdr:to>
    <xdr:cxnSp macro="">
      <xdr:nvCxnSpPr>
        <xdr:cNvPr id="270" name="直線コネクタ 269"/>
        <xdr:cNvCxnSpPr/>
      </xdr:nvCxnSpPr>
      <xdr:spPr>
        <a:xfrm flipV="1">
          <a:off x="6972300" y="141688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14713</xdr:rowOff>
    </xdr:from>
    <xdr:ext cx="469744" cy="259045"/>
    <xdr:sp macro="" textlink="">
      <xdr:nvSpPr>
        <xdr:cNvPr id="271" name="n_1aveValue【福祉施設】&#10;一人当たり面積"/>
        <xdr:cNvSpPr txBox="1"/>
      </xdr:nvSpPr>
      <xdr:spPr>
        <a:xfrm>
          <a:off x="9391727" y="1458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143708</xdr:rowOff>
    </xdr:from>
    <xdr:ext cx="469744" cy="259045"/>
    <xdr:sp macro="" textlink="">
      <xdr:nvSpPr>
        <xdr:cNvPr id="272" name="n_2aveValue【福祉施設】&#10;一人当たり面積"/>
        <xdr:cNvSpPr txBox="1"/>
      </xdr:nvSpPr>
      <xdr:spPr>
        <a:xfrm>
          <a:off x="8515427" y="145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138809</xdr:rowOff>
    </xdr:from>
    <xdr:ext cx="469744" cy="259045"/>
    <xdr:sp macro="" textlink="">
      <xdr:nvSpPr>
        <xdr:cNvPr id="273" name="n_3aveValue【福祉施設】&#10;一人当たり面積"/>
        <xdr:cNvSpPr txBox="1"/>
      </xdr:nvSpPr>
      <xdr:spPr>
        <a:xfrm>
          <a:off x="7626427" y="1454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160038</xdr:rowOff>
    </xdr:from>
    <xdr:ext cx="469744" cy="259045"/>
    <xdr:sp macro="" textlink="">
      <xdr:nvSpPr>
        <xdr:cNvPr id="274" name="n_4aveValue【福祉施設】&#10;一人当たり面積"/>
        <xdr:cNvSpPr txBox="1"/>
      </xdr:nvSpPr>
      <xdr:spPr>
        <a:xfrm>
          <a:off x="67374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167476</xdr:rowOff>
    </xdr:from>
    <xdr:ext cx="469744" cy="259045"/>
    <xdr:sp macro="" textlink="">
      <xdr:nvSpPr>
        <xdr:cNvPr id="275" name="n_1mainValue【福祉施設】&#10;一人当たり面積"/>
        <xdr:cNvSpPr txBox="1"/>
      </xdr:nvSpPr>
      <xdr:spPr>
        <a:xfrm>
          <a:off x="9391727" y="1388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170741</xdr:rowOff>
    </xdr:from>
    <xdr:ext cx="469744" cy="259045"/>
    <xdr:sp macro="" textlink="">
      <xdr:nvSpPr>
        <xdr:cNvPr id="276" name="n_2mainValue【福祉施設】&#10;一人当たり面積"/>
        <xdr:cNvSpPr txBox="1"/>
      </xdr:nvSpPr>
      <xdr:spPr>
        <a:xfrm>
          <a:off x="8515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5822</xdr:rowOff>
    </xdr:from>
    <xdr:ext cx="469744" cy="259045"/>
    <xdr:sp macro="" textlink="">
      <xdr:nvSpPr>
        <xdr:cNvPr id="277" name="n_3mainValue【福祉施設】&#10;一人当たり面積"/>
        <xdr:cNvSpPr txBox="1"/>
      </xdr:nvSpPr>
      <xdr:spPr>
        <a:xfrm>
          <a:off x="7626427" y="138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9089</xdr:rowOff>
    </xdr:from>
    <xdr:ext cx="469744" cy="259045"/>
    <xdr:sp macro="" textlink="">
      <xdr:nvSpPr>
        <xdr:cNvPr id="278" name="n_4mainValue【福祉施設】&#10;一人当たり面積"/>
        <xdr:cNvSpPr txBox="1"/>
      </xdr:nvSpPr>
      <xdr:spPr>
        <a:xfrm>
          <a:off x="6737427" y="1389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7" name="テキスト ボックス 3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9" name="テキスト ボックス 3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1" name="テキスト ボックス 3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3" name="テキスト ボックス 3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5" name="テキスト ボックス 3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7" name="テキスト ボックス 3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319" name="直線コネクタ 318"/>
        <xdr:cNvCxnSpPr/>
      </xdr:nvCxnSpPr>
      <xdr:spPr>
        <a:xfrm flipV="1">
          <a:off x="16318864" y="570928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1" name="直線コネクタ 3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322" name="【一般廃棄物処理施設】&#10;有形固定資産減価償却率最大値テキスト"/>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323" name="直線コネクタ 322"/>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324" name="【一般廃棄物処理施設】&#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25" name="フローチャート: 判断 324"/>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326" name="フローチャート: 判断 325"/>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327" name="フローチャート: 判断 326"/>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328" name="フローチャート: 判断 327"/>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329" name="フローチャート: 判断 328"/>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124460</xdr:rowOff>
    </xdr:from>
    <xdr:to>
      <xdr:col>85</xdr:col>
      <xdr:colOff>177800</xdr:colOff>
      <xdr:row>35</xdr:row>
      <xdr:rowOff>54610</xdr:rowOff>
    </xdr:to>
    <xdr:sp macro="" textlink="">
      <xdr:nvSpPr>
        <xdr:cNvPr id="335" name="楕円 334"/>
        <xdr:cNvSpPr/>
      </xdr:nvSpPr>
      <xdr:spPr>
        <a:xfrm>
          <a:off x="162687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147337</xdr:rowOff>
    </xdr:from>
    <xdr:ext cx="405111" cy="259045"/>
    <xdr:sp macro="" textlink="">
      <xdr:nvSpPr>
        <xdr:cNvPr id="336" name="【一般廃棄物処理施設】&#10;有形固定資産減価償却率該当値テキスト"/>
        <xdr:cNvSpPr txBox="1"/>
      </xdr:nvSpPr>
      <xdr:spPr>
        <a:xfrm>
          <a:off x="16357600"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57785</xdr:rowOff>
    </xdr:from>
    <xdr:to>
      <xdr:col>81</xdr:col>
      <xdr:colOff>101600</xdr:colOff>
      <xdr:row>34</xdr:row>
      <xdr:rowOff>159385</xdr:rowOff>
    </xdr:to>
    <xdr:sp macro="" textlink="">
      <xdr:nvSpPr>
        <xdr:cNvPr id="337" name="楕円 336"/>
        <xdr:cNvSpPr/>
      </xdr:nvSpPr>
      <xdr:spPr>
        <a:xfrm>
          <a:off x="15430500" y="58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108585</xdr:rowOff>
    </xdr:from>
    <xdr:to>
      <xdr:col>85</xdr:col>
      <xdr:colOff>127000</xdr:colOff>
      <xdr:row>35</xdr:row>
      <xdr:rowOff>3810</xdr:rowOff>
    </xdr:to>
    <xdr:cxnSp macro="">
      <xdr:nvCxnSpPr>
        <xdr:cNvPr id="338" name="直線コネクタ 337"/>
        <xdr:cNvCxnSpPr/>
      </xdr:nvCxnSpPr>
      <xdr:spPr>
        <a:xfrm>
          <a:off x="15481300" y="593788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162560</xdr:rowOff>
    </xdr:from>
    <xdr:to>
      <xdr:col>76</xdr:col>
      <xdr:colOff>165100</xdr:colOff>
      <xdr:row>34</xdr:row>
      <xdr:rowOff>92710</xdr:rowOff>
    </xdr:to>
    <xdr:sp macro="" textlink="">
      <xdr:nvSpPr>
        <xdr:cNvPr id="339" name="楕円 338"/>
        <xdr:cNvSpPr/>
      </xdr:nvSpPr>
      <xdr:spPr>
        <a:xfrm>
          <a:off x="14541500" y="58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41910</xdr:rowOff>
    </xdr:from>
    <xdr:to>
      <xdr:col>81</xdr:col>
      <xdr:colOff>50800</xdr:colOff>
      <xdr:row>34</xdr:row>
      <xdr:rowOff>108585</xdr:rowOff>
    </xdr:to>
    <xdr:cxnSp macro="">
      <xdr:nvCxnSpPr>
        <xdr:cNvPr id="340" name="直線コネクタ 339"/>
        <xdr:cNvCxnSpPr/>
      </xdr:nvCxnSpPr>
      <xdr:spPr>
        <a:xfrm>
          <a:off x="14592300" y="587121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15875</xdr:rowOff>
    </xdr:from>
    <xdr:to>
      <xdr:col>72</xdr:col>
      <xdr:colOff>38100</xdr:colOff>
      <xdr:row>33</xdr:row>
      <xdr:rowOff>117475</xdr:rowOff>
    </xdr:to>
    <xdr:sp macro="" textlink="">
      <xdr:nvSpPr>
        <xdr:cNvPr id="341" name="楕円 340"/>
        <xdr:cNvSpPr/>
      </xdr:nvSpPr>
      <xdr:spPr>
        <a:xfrm>
          <a:off x="13652500" y="56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66675</xdr:rowOff>
    </xdr:from>
    <xdr:to>
      <xdr:col>76</xdr:col>
      <xdr:colOff>114300</xdr:colOff>
      <xdr:row>34</xdr:row>
      <xdr:rowOff>41910</xdr:rowOff>
    </xdr:to>
    <xdr:cxnSp macro="">
      <xdr:nvCxnSpPr>
        <xdr:cNvPr id="342" name="直線コネクタ 341"/>
        <xdr:cNvCxnSpPr/>
      </xdr:nvCxnSpPr>
      <xdr:spPr>
        <a:xfrm>
          <a:off x="13703300" y="5724525"/>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27305</xdr:rowOff>
    </xdr:from>
    <xdr:to>
      <xdr:col>67</xdr:col>
      <xdr:colOff>101600</xdr:colOff>
      <xdr:row>33</xdr:row>
      <xdr:rowOff>128905</xdr:rowOff>
    </xdr:to>
    <xdr:sp macro="" textlink="">
      <xdr:nvSpPr>
        <xdr:cNvPr id="343" name="楕円 342"/>
        <xdr:cNvSpPr/>
      </xdr:nvSpPr>
      <xdr:spPr>
        <a:xfrm>
          <a:off x="12763500" y="56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66675</xdr:rowOff>
    </xdr:from>
    <xdr:to>
      <xdr:col>71</xdr:col>
      <xdr:colOff>177800</xdr:colOff>
      <xdr:row>33</xdr:row>
      <xdr:rowOff>78105</xdr:rowOff>
    </xdr:to>
    <xdr:cxnSp macro="">
      <xdr:nvCxnSpPr>
        <xdr:cNvPr id="344" name="直線コネクタ 343"/>
        <xdr:cNvCxnSpPr/>
      </xdr:nvCxnSpPr>
      <xdr:spPr>
        <a:xfrm flipV="1">
          <a:off x="12814300" y="57245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345" name="n_1aveValue【一般廃棄物処理施設】&#10;有形固定資産減価償却率"/>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64787</xdr:rowOff>
    </xdr:from>
    <xdr:ext cx="405111" cy="259045"/>
    <xdr:sp macro="" textlink="">
      <xdr:nvSpPr>
        <xdr:cNvPr id="346" name="n_2aveValue【一般廃棄物処理施設】&#10;有形固定資産減価償却率"/>
        <xdr:cNvSpPr txBox="1"/>
      </xdr:nvSpPr>
      <xdr:spPr>
        <a:xfrm>
          <a:off x="14389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347" name="n_3aveValue【一般廃棄物処理施設】&#10;有形固定資産減価償却率"/>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5732</xdr:rowOff>
    </xdr:from>
    <xdr:ext cx="405111" cy="259045"/>
    <xdr:sp macro="" textlink="">
      <xdr:nvSpPr>
        <xdr:cNvPr id="348" name="n_4aveValue【一般廃棄物処理施設】&#10;有形固定資産減価償却率"/>
        <xdr:cNvSpPr txBox="1"/>
      </xdr:nvSpPr>
      <xdr:spPr>
        <a:xfrm>
          <a:off x="12611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4462</xdr:rowOff>
    </xdr:from>
    <xdr:ext cx="405111" cy="259045"/>
    <xdr:sp macro="" textlink="">
      <xdr:nvSpPr>
        <xdr:cNvPr id="349" name="n_1mainValue【一般廃棄物処理施設】&#10;有形固定資産減価償却率"/>
        <xdr:cNvSpPr txBox="1"/>
      </xdr:nvSpPr>
      <xdr:spPr>
        <a:xfrm>
          <a:off x="15266044" y="566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109237</xdr:rowOff>
    </xdr:from>
    <xdr:ext cx="405111" cy="259045"/>
    <xdr:sp macro="" textlink="">
      <xdr:nvSpPr>
        <xdr:cNvPr id="350" name="n_2mainValue【一般廃棄物処理施設】&#10;有形固定資産減価償却率"/>
        <xdr:cNvSpPr txBox="1"/>
      </xdr:nvSpPr>
      <xdr:spPr>
        <a:xfrm>
          <a:off x="14389744" y="55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134002</xdr:rowOff>
    </xdr:from>
    <xdr:ext cx="405111" cy="259045"/>
    <xdr:sp macro="" textlink="">
      <xdr:nvSpPr>
        <xdr:cNvPr id="351" name="n_3mainValue【一般廃棄物処理施設】&#10;有形固定資産減価償却率"/>
        <xdr:cNvSpPr txBox="1"/>
      </xdr:nvSpPr>
      <xdr:spPr>
        <a:xfrm>
          <a:off x="13500744" y="54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145432</xdr:rowOff>
    </xdr:from>
    <xdr:ext cx="405111" cy="259045"/>
    <xdr:sp macro="" textlink="">
      <xdr:nvSpPr>
        <xdr:cNvPr id="352" name="n_4mainValue【一般廃棄物処理施設】&#10;有形固定資産減価償却率"/>
        <xdr:cNvSpPr txBox="1"/>
      </xdr:nvSpPr>
      <xdr:spPr>
        <a:xfrm>
          <a:off x="12611744" y="54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4" name="テキスト ボックス 36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6" name="テキスト ボックス 36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8" name="テキスト ボックス 36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0" name="テキスト ボックス 36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2" name="テキスト ボックス 37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376" name="直線コネクタ 375"/>
        <xdr:cNvCxnSpPr/>
      </xdr:nvCxnSpPr>
      <xdr:spPr>
        <a:xfrm flipV="1">
          <a:off x="22160864" y="5979593"/>
          <a:ext cx="0" cy="1249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377" name="【一般廃棄物処理施設】&#10;一人当たり有形固定資産（償却資産）額最小値テキスト"/>
        <xdr:cNvSpPr txBox="1"/>
      </xdr:nvSpPr>
      <xdr:spPr>
        <a:xfrm>
          <a:off x="22199600" y="72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378" name="直線コネクタ 377"/>
        <xdr:cNvCxnSpPr/>
      </xdr:nvCxnSpPr>
      <xdr:spPr>
        <a:xfrm>
          <a:off x="22072600" y="722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379" name="【一般廃棄物処理施設】&#10;一人当たり有形固定資産（償却資産）額最大値テキスト"/>
        <xdr:cNvSpPr txBox="1"/>
      </xdr:nvSpPr>
      <xdr:spPr>
        <a:xfrm>
          <a:off x="22199600" y="57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380" name="直線コネクタ 379"/>
        <xdr:cNvCxnSpPr/>
      </xdr:nvCxnSpPr>
      <xdr:spPr>
        <a:xfrm>
          <a:off x="22072600" y="597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151902</xdr:rowOff>
    </xdr:from>
    <xdr:ext cx="599010" cy="259045"/>
    <xdr:sp macro="" textlink="">
      <xdr:nvSpPr>
        <xdr:cNvPr id="381" name="【一般廃棄物処理施設】&#10;一人当たり有形固定資産（償却資産）額平均値テキスト"/>
        <xdr:cNvSpPr txBox="1"/>
      </xdr:nvSpPr>
      <xdr:spPr>
        <a:xfrm>
          <a:off x="22199600" y="64955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382" name="フローチャート: 判断 381"/>
        <xdr:cNvSpPr/>
      </xdr:nvSpPr>
      <xdr:spPr>
        <a:xfrm>
          <a:off x="22110700" y="664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157409</xdr:rowOff>
    </xdr:from>
    <xdr:to>
      <xdr:col>112</xdr:col>
      <xdr:colOff>38100</xdr:colOff>
      <xdr:row>39</xdr:row>
      <xdr:rowOff>87559</xdr:rowOff>
    </xdr:to>
    <xdr:sp macro="" textlink="">
      <xdr:nvSpPr>
        <xdr:cNvPr id="383" name="フローチャート: 判断 382"/>
        <xdr:cNvSpPr/>
      </xdr:nvSpPr>
      <xdr:spPr>
        <a:xfrm>
          <a:off x="21272500" y="667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31538</xdr:rowOff>
    </xdr:from>
    <xdr:to>
      <xdr:col>107</xdr:col>
      <xdr:colOff>101600</xdr:colOff>
      <xdr:row>39</xdr:row>
      <xdr:rowOff>133138</xdr:rowOff>
    </xdr:to>
    <xdr:sp macro="" textlink="">
      <xdr:nvSpPr>
        <xdr:cNvPr id="384" name="フローチャート: 判断 383"/>
        <xdr:cNvSpPr/>
      </xdr:nvSpPr>
      <xdr:spPr>
        <a:xfrm>
          <a:off x="20383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39447</xdr:rowOff>
    </xdr:from>
    <xdr:to>
      <xdr:col>102</xdr:col>
      <xdr:colOff>165100</xdr:colOff>
      <xdr:row>39</xdr:row>
      <xdr:rowOff>141047</xdr:rowOff>
    </xdr:to>
    <xdr:sp macro="" textlink="">
      <xdr:nvSpPr>
        <xdr:cNvPr id="385" name="フローチャート: 判断 384"/>
        <xdr:cNvSpPr/>
      </xdr:nvSpPr>
      <xdr:spPr>
        <a:xfrm>
          <a:off x="19494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63797</xdr:rowOff>
    </xdr:from>
    <xdr:to>
      <xdr:col>98</xdr:col>
      <xdr:colOff>38100</xdr:colOff>
      <xdr:row>39</xdr:row>
      <xdr:rowOff>165397</xdr:rowOff>
    </xdr:to>
    <xdr:sp macro="" textlink="">
      <xdr:nvSpPr>
        <xdr:cNvPr id="386" name="フローチャート: 判断 385"/>
        <xdr:cNvSpPr/>
      </xdr:nvSpPr>
      <xdr:spPr>
        <a:xfrm>
          <a:off x="18605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141712</xdr:rowOff>
    </xdr:from>
    <xdr:to>
      <xdr:col>116</xdr:col>
      <xdr:colOff>114300</xdr:colOff>
      <xdr:row>40</xdr:row>
      <xdr:rowOff>71862</xdr:rowOff>
    </xdr:to>
    <xdr:sp macro="" textlink="">
      <xdr:nvSpPr>
        <xdr:cNvPr id="392" name="楕円 391"/>
        <xdr:cNvSpPr/>
      </xdr:nvSpPr>
      <xdr:spPr>
        <a:xfrm>
          <a:off x="22110700" y="682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120139</xdr:rowOff>
    </xdr:from>
    <xdr:ext cx="534377" cy="259045"/>
    <xdr:sp macro="" textlink="">
      <xdr:nvSpPr>
        <xdr:cNvPr id="393" name="【一般廃棄物処理施設】&#10;一人当たり有形固定資産（償却資産）額該当値テキスト"/>
        <xdr:cNvSpPr txBox="1"/>
      </xdr:nvSpPr>
      <xdr:spPr>
        <a:xfrm>
          <a:off x="22199600" y="680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146836</xdr:rowOff>
    </xdr:from>
    <xdr:to>
      <xdr:col>112</xdr:col>
      <xdr:colOff>38100</xdr:colOff>
      <xdr:row>40</xdr:row>
      <xdr:rowOff>76986</xdr:rowOff>
    </xdr:to>
    <xdr:sp macro="" textlink="">
      <xdr:nvSpPr>
        <xdr:cNvPr id="394" name="楕円 393"/>
        <xdr:cNvSpPr/>
      </xdr:nvSpPr>
      <xdr:spPr>
        <a:xfrm>
          <a:off x="21272500" y="68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21062</xdr:rowOff>
    </xdr:from>
    <xdr:to>
      <xdr:col>116</xdr:col>
      <xdr:colOff>63500</xdr:colOff>
      <xdr:row>40</xdr:row>
      <xdr:rowOff>26186</xdr:rowOff>
    </xdr:to>
    <xdr:cxnSp macro="">
      <xdr:nvCxnSpPr>
        <xdr:cNvPr id="395" name="直線コネクタ 394"/>
        <xdr:cNvCxnSpPr/>
      </xdr:nvCxnSpPr>
      <xdr:spPr>
        <a:xfrm flipV="1">
          <a:off x="21323300" y="6879062"/>
          <a:ext cx="8382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148151</xdr:rowOff>
    </xdr:from>
    <xdr:to>
      <xdr:col>107</xdr:col>
      <xdr:colOff>101600</xdr:colOff>
      <xdr:row>40</xdr:row>
      <xdr:rowOff>78301</xdr:rowOff>
    </xdr:to>
    <xdr:sp macro="" textlink="">
      <xdr:nvSpPr>
        <xdr:cNvPr id="396" name="楕円 395"/>
        <xdr:cNvSpPr/>
      </xdr:nvSpPr>
      <xdr:spPr>
        <a:xfrm>
          <a:off x="20383500" y="683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26186</xdr:rowOff>
    </xdr:from>
    <xdr:to>
      <xdr:col>111</xdr:col>
      <xdr:colOff>177800</xdr:colOff>
      <xdr:row>40</xdr:row>
      <xdr:rowOff>27501</xdr:rowOff>
    </xdr:to>
    <xdr:cxnSp macro="">
      <xdr:nvCxnSpPr>
        <xdr:cNvPr id="397" name="直線コネクタ 396"/>
        <xdr:cNvCxnSpPr/>
      </xdr:nvCxnSpPr>
      <xdr:spPr>
        <a:xfrm flipV="1">
          <a:off x="20434300" y="6884186"/>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127893</xdr:rowOff>
    </xdr:from>
    <xdr:to>
      <xdr:col>102</xdr:col>
      <xdr:colOff>165100</xdr:colOff>
      <xdr:row>40</xdr:row>
      <xdr:rowOff>58043</xdr:rowOff>
    </xdr:to>
    <xdr:sp macro="" textlink="">
      <xdr:nvSpPr>
        <xdr:cNvPr id="398" name="楕円 397"/>
        <xdr:cNvSpPr/>
      </xdr:nvSpPr>
      <xdr:spPr>
        <a:xfrm>
          <a:off x="19494500" y="681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7243</xdr:rowOff>
    </xdr:from>
    <xdr:to>
      <xdr:col>107</xdr:col>
      <xdr:colOff>50800</xdr:colOff>
      <xdr:row>40</xdr:row>
      <xdr:rowOff>27501</xdr:rowOff>
    </xdr:to>
    <xdr:cxnSp macro="">
      <xdr:nvCxnSpPr>
        <xdr:cNvPr id="399" name="直線コネクタ 398"/>
        <xdr:cNvCxnSpPr/>
      </xdr:nvCxnSpPr>
      <xdr:spPr>
        <a:xfrm>
          <a:off x="19545300" y="6865243"/>
          <a:ext cx="889000" cy="2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140843</xdr:rowOff>
    </xdr:from>
    <xdr:to>
      <xdr:col>98</xdr:col>
      <xdr:colOff>38100</xdr:colOff>
      <xdr:row>40</xdr:row>
      <xdr:rowOff>70993</xdr:rowOff>
    </xdr:to>
    <xdr:sp macro="" textlink="">
      <xdr:nvSpPr>
        <xdr:cNvPr id="400" name="楕円 399"/>
        <xdr:cNvSpPr/>
      </xdr:nvSpPr>
      <xdr:spPr>
        <a:xfrm>
          <a:off x="18605500" y="682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7243</xdr:rowOff>
    </xdr:from>
    <xdr:to>
      <xdr:col>102</xdr:col>
      <xdr:colOff>114300</xdr:colOff>
      <xdr:row>40</xdr:row>
      <xdr:rowOff>20193</xdr:rowOff>
    </xdr:to>
    <xdr:cxnSp macro="">
      <xdr:nvCxnSpPr>
        <xdr:cNvPr id="401" name="直線コネクタ 400"/>
        <xdr:cNvCxnSpPr/>
      </xdr:nvCxnSpPr>
      <xdr:spPr>
        <a:xfrm flipV="1">
          <a:off x="18656300" y="6865243"/>
          <a:ext cx="889000" cy="1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104086</xdr:rowOff>
    </xdr:from>
    <xdr:ext cx="599010" cy="259045"/>
    <xdr:sp macro="" textlink="">
      <xdr:nvSpPr>
        <xdr:cNvPr id="402" name="n_1aveValue【一般廃棄物処理施設】&#10;一人当たり有形固定資産（償却資産）額"/>
        <xdr:cNvSpPr txBox="1"/>
      </xdr:nvSpPr>
      <xdr:spPr>
        <a:xfrm>
          <a:off x="21011095" y="644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149665</xdr:rowOff>
    </xdr:from>
    <xdr:ext cx="599010" cy="259045"/>
    <xdr:sp macro="" textlink="">
      <xdr:nvSpPr>
        <xdr:cNvPr id="403" name="n_2aveValue【一般廃棄物処理施設】&#10;一人当たり有形固定資産（償却資産）額"/>
        <xdr:cNvSpPr txBox="1"/>
      </xdr:nvSpPr>
      <xdr:spPr>
        <a:xfrm>
          <a:off x="20134795" y="649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157574</xdr:rowOff>
    </xdr:from>
    <xdr:ext cx="599010" cy="259045"/>
    <xdr:sp macro="" textlink="">
      <xdr:nvSpPr>
        <xdr:cNvPr id="404" name="n_3aveValue【一般廃棄物処理施設】&#10;一人当たり有形固定資産（償却資産）額"/>
        <xdr:cNvSpPr txBox="1"/>
      </xdr:nvSpPr>
      <xdr:spPr>
        <a:xfrm>
          <a:off x="19245795" y="650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10474</xdr:rowOff>
    </xdr:from>
    <xdr:ext cx="599010" cy="259045"/>
    <xdr:sp macro="" textlink="">
      <xdr:nvSpPr>
        <xdr:cNvPr id="405" name="n_4aveValue【一般廃棄物処理施設】&#10;一人当たり有形固定資産（償却資産）額"/>
        <xdr:cNvSpPr txBox="1"/>
      </xdr:nvSpPr>
      <xdr:spPr>
        <a:xfrm>
          <a:off x="18356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68113</xdr:rowOff>
    </xdr:from>
    <xdr:ext cx="534377" cy="259045"/>
    <xdr:sp macro="" textlink="">
      <xdr:nvSpPr>
        <xdr:cNvPr id="406" name="n_1mainValue【一般廃棄物処理施設】&#10;一人当たり有形固定資産（償却資産）額"/>
        <xdr:cNvSpPr txBox="1"/>
      </xdr:nvSpPr>
      <xdr:spPr>
        <a:xfrm>
          <a:off x="21043411" y="692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69428</xdr:rowOff>
    </xdr:from>
    <xdr:ext cx="534377" cy="259045"/>
    <xdr:sp macro="" textlink="">
      <xdr:nvSpPr>
        <xdr:cNvPr id="407" name="n_2mainValue【一般廃棄物処理施設】&#10;一人当たり有形固定資産（償却資産）額"/>
        <xdr:cNvSpPr txBox="1"/>
      </xdr:nvSpPr>
      <xdr:spPr>
        <a:xfrm>
          <a:off x="20167111" y="692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49170</xdr:rowOff>
    </xdr:from>
    <xdr:ext cx="534377" cy="259045"/>
    <xdr:sp macro="" textlink="">
      <xdr:nvSpPr>
        <xdr:cNvPr id="408" name="n_3mainValue【一般廃棄物処理施設】&#10;一人当たり有形固定資産（償却資産）額"/>
        <xdr:cNvSpPr txBox="1"/>
      </xdr:nvSpPr>
      <xdr:spPr>
        <a:xfrm>
          <a:off x="19278111" y="690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62120</xdr:rowOff>
    </xdr:from>
    <xdr:ext cx="534377" cy="259045"/>
    <xdr:sp macro="" textlink="">
      <xdr:nvSpPr>
        <xdr:cNvPr id="409" name="n_4mainValue【一般廃棄物処理施設】&#10;一人当たり有形固定資産（償却資産）額"/>
        <xdr:cNvSpPr txBox="1"/>
      </xdr:nvSpPr>
      <xdr:spPr>
        <a:xfrm>
          <a:off x="18389111" y="69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4" name="テキスト ボックス 4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5" name="直線コネクタ 4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6" name="テキスト ボックス 4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7" name="直線コネクタ 4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8" name="テキスト ボックス 4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9" name="直線コネクタ 4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0" name="テキスト ボックス 4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1" name="直線コネクタ 4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2" name="テキスト ボックス 4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3" name="直線コネクタ 4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4" name="テキスト ボックス 4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5" name="直線コネクタ 4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6" name="テキスト ボックス 4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7" name="直線コネクタ 4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8" name="テキスト ボックス 4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450" name="直線コネクタ 449"/>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451" name="【消防施設】&#10;有形固定資産減価償却率最小値テキスト"/>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452" name="直線コネクタ 451"/>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453" name="【消防施設】&#10;有形固定資産減価償却率最大値テキスト"/>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454" name="直線コネクタ 453"/>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134002</xdr:rowOff>
    </xdr:from>
    <xdr:ext cx="405111" cy="259045"/>
    <xdr:sp macro="" textlink="">
      <xdr:nvSpPr>
        <xdr:cNvPr id="455" name="【消防施設】&#10;有形固定資産減価償却率平均値テキスト"/>
        <xdr:cNvSpPr txBox="1"/>
      </xdr:nvSpPr>
      <xdr:spPr>
        <a:xfrm>
          <a:off x="16357600" y="1385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456" name="フローチャート: 判断 455"/>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457" name="フローチャート: 判断 456"/>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458" name="フローチャート: 判断 457"/>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459" name="フローチャート: 判断 458"/>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460" name="フローチャート: 判断 459"/>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1" name="テキスト ボックス 4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2" name="テキスト ボックス 4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3" name="テキスト ボックス 4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4" name="テキスト ボックス 4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5" name="テキスト ボックス 4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27305</xdr:rowOff>
    </xdr:from>
    <xdr:to>
      <xdr:col>85</xdr:col>
      <xdr:colOff>177800</xdr:colOff>
      <xdr:row>82</xdr:row>
      <xdr:rowOff>128905</xdr:rowOff>
    </xdr:to>
    <xdr:sp macro="" textlink="">
      <xdr:nvSpPr>
        <xdr:cNvPr id="466" name="楕円 465"/>
        <xdr:cNvSpPr/>
      </xdr:nvSpPr>
      <xdr:spPr>
        <a:xfrm>
          <a:off x="162687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5732</xdr:rowOff>
    </xdr:from>
    <xdr:ext cx="405111" cy="259045"/>
    <xdr:sp macro="" textlink="">
      <xdr:nvSpPr>
        <xdr:cNvPr id="467" name="【消防施設】&#10;有形固定資産減価償却率該当値テキスト"/>
        <xdr:cNvSpPr txBox="1"/>
      </xdr:nvSpPr>
      <xdr:spPr>
        <a:xfrm>
          <a:off x="16357600"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170180</xdr:rowOff>
    </xdr:from>
    <xdr:to>
      <xdr:col>81</xdr:col>
      <xdr:colOff>101600</xdr:colOff>
      <xdr:row>82</xdr:row>
      <xdr:rowOff>100330</xdr:rowOff>
    </xdr:to>
    <xdr:sp macro="" textlink="">
      <xdr:nvSpPr>
        <xdr:cNvPr id="468" name="楕円 467"/>
        <xdr:cNvSpPr/>
      </xdr:nvSpPr>
      <xdr:spPr>
        <a:xfrm>
          <a:off x="15430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49530</xdr:rowOff>
    </xdr:from>
    <xdr:to>
      <xdr:col>85</xdr:col>
      <xdr:colOff>127000</xdr:colOff>
      <xdr:row>82</xdr:row>
      <xdr:rowOff>78105</xdr:rowOff>
    </xdr:to>
    <xdr:cxnSp macro="">
      <xdr:nvCxnSpPr>
        <xdr:cNvPr id="469" name="直線コネクタ 468"/>
        <xdr:cNvCxnSpPr/>
      </xdr:nvCxnSpPr>
      <xdr:spPr>
        <a:xfrm>
          <a:off x="15481300" y="141084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141605</xdr:rowOff>
    </xdr:from>
    <xdr:to>
      <xdr:col>76</xdr:col>
      <xdr:colOff>165100</xdr:colOff>
      <xdr:row>82</xdr:row>
      <xdr:rowOff>71755</xdr:rowOff>
    </xdr:to>
    <xdr:sp macro="" textlink="">
      <xdr:nvSpPr>
        <xdr:cNvPr id="470" name="楕円 469"/>
        <xdr:cNvSpPr/>
      </xdr:nvSpPr>
      <xdr:spPr>
        <a:xfrm>
          <a:off x="14541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20955</xdr:rowOff>
    </xdr:from>
    <xdr:to>
      <xdr:col>81</xdr:col>
      <xdr:colOff>50800</xdr:colOff>
      <xdr:row>82</xdr:row>
      <xdr:rowOff>49530</xdr:rowOff>
    </xdr:to>
    <xdr:cxnSp macro="">
      <xdr:nvCxnSpPr>
        <xdr:cNvPr id="471" name="直線コネクタ 470"/>
        <xdr:cNvCxnSpPr/>
      </xdr:nvCxnSpPr>
      <xdr:spPr>
        <a:xfrm>
          <a:off x="14592300" y="140798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162561</xdr:rowOff>
    </xdr:from>
    <xdr:to>
      <xdr:col>72</xdr:col>
      <xdr:colOff>38100</xdr:colOff>
      <xdr:row>82</xdr:row>
      <xdr:rowOff>92711</xdr:rowOff>
    </xdr:to>
    <xdr:sp macro="" textlink="">
      <xdr:nvSpPr>
        <xdr:cNvPr id="472" name="楕円 471"/>
        <xdr:cNvSpPr/>
      </xdr:nvSpPr>
      <xdr:spPr>
        <a:xfrm>
          <a:off x="13652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20955</xdr:rowOff>
    </xdr:from>
    <xdr:to>
      <xdr:col>76</xdr:col>
      <xdr:colOff>114300</xdr:colOff>
      <xdr:row>82</xdr:row>
      <xdr:rowOff>41911</xdr:rowOff>
    </xdr:to>
    <xdr:cxnSp macro="">
      <xdr:nvCxnSpPr>
        <xdr:cNvPr id="473" name="直線コネクタ 472"/>
        <xdr:cNvCxnSpPr/>
      </xdr:nvCxnSpPr>
      <xdr:spPr>
        <a:xfrm flipV="1">
          <a:off x="13703300" y="140798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80645</xdr:rowOff>
    </xdr:from>
    <xdr:to>
      <xdr:col>67</xdr:col>
      <xdr:colOff>101600</xdr:colOff>
      <xdr:row>82</xdr:row>
      <xdr:rowOff>10795</xdr:rowOff>
    </xdr:to>
    <xdr:sp macro="" textlink="">
      <xdr:nvSpPr>
        <xdr:cNvPr id="474" name="楕円 473"/>
        <xdr:cNvSpPr/>
      </xdr:nvSpPr>
      <xdr:spPr>
        <a:xfrm>
          <a:off x="12763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131445</xdr:rowOff>
    </xdr:from>
    <xdr:to>
      <xdr:col>71</xdr:col>
      <xdr:colOff>177800</xdr:colOff>
      <xdr:row>82</xdr:row>
      <xdr:rowOff>41911</xdr:rowOff>
    </xdr:to>
    <xdr:cxnSp macro="">
      <xdr:nvCxnSpPr>
        <xdr:cNvPr id="475" name="直線コネクタ 474"/>
        <xdr:cNvCxnSpPr/>
      </xdr:nvCxnSpPr>
      <xdr:spPr>
        <a:xfrm>
          <a:off x="12814300" y="14018895"/>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476" name="n_1aveValue【消防施設】&#10;有形固定資産減価償却率"/>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78757</xdr:rowOff>
    </xdr:from>
    <xdr:ext cx="405111" cy="259045"/>
    <xdr:sp macro="" textlink="">
      <xdr:nvSpPr>
        <xdr:cNvPr id="477" name="n_2aveValue【消防施設】&#10;有形固定資産減価償却率"/>
        <xdr:cNvSpPr txBox="1"/>
      </xdr:nvSpPr>
      <xdr:spPr>
        <a:xfrm>
          <a:off x="14389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87647</xdr:rowOff>
    </xdr:from>
    <xdr:ext cx="405111" cy="259045"/>
    <xdr:sp macro="" textlink="">
      <xdr:nvSpPr>
        <xdr:cNvPr id="478" name="n_3aveValue【消防施設】&#10;有形固定資産減価償却率"/>
        <xdr:cNvSpPr txBox="1"/>
      </xdr:nvSpPr>
      <xdr:spPr>
        <a:xfrm>
          <a:off x="13500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479" name="n_4aveValue【消防施設】&#10;有形固定資産減価償却率"/>
        <xdr:cNvSpPr txBox="1"/>
      </xdr:nvSpPr>
      <xdr:spPr>
        <a:xfrm>
          <a:off x="12611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116857</xdr:rowOff>
    </xdr:from>
    <xdr:ext cx="405111" cy="259045"/>
    <xdr:sp macro="" textlink="">
      <xdr:nvSpPr>
        <xdr:cNvPr id="480" name="n_1mainValue【消防施設】&#10;有形固定資産減価償却率"/>
        <xdr:cNvSpPr txBox="1"/>
      </xdr:nvSpPr>
      <xdr:spPr>
        <a:xfrm>
          <a:off x="152660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62882</xdr:rowOff>
    </xdr:from>
    <xdr:ext cx="405111" cy="259045"/>
    <xdr:sp macro="" textlink="">
      <xdr:nvSpPr>
        <xdr:cNvPr id="481" name="n_2mainValue【消防施設】&#10;有形固定資産減価償却率"/>
        <xdr:cNvSpPr txBox="1"/>
      </xdr:nvSpPr>
      <xdr:spPr>
        <a:xfrm>
          <a:off x="143897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109238</xdr:rowOff>
    </xdr:from>
    <xdr:ext cx="405111" cy="259045"/>
    <xdr:sp macro="" textlink="">
      <xdr:nvSpPr>
        <xdr:cNvPr id="482" name="n_3mainValue【消防施設】&#10;有形固定資産減価償却率"/>
        <xdr:cNvSpPr txBox="1"/>
      </xdr:nvSpPr>
      <xdr:spPr>
        <a:xfrm>
          <a:off x="13500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1922</xdr:rowOff>
    </xdr:from>
    <xdr:ext cx="405111" cy="259045"/>
    <xdr:sp macro="" textlink="">
      <xdr:nvSpPr>
        <xdr:cNvPr id="483" name="n_4mainValue【消防施設】&#10;有形固定資産減価償却率"/>
        <xdr:cNvSpPr txBox="1"/>
      </xdr:nvSpPr>
      <xdr:spPr>
        <a:xfrm>
          <a:off x="12611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2" name="テキスト ボックス 4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3" name="直線コネクタ 4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4" name="直線コネクタ 49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5" name="テキスト ボックス 49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6" name="直線コネクタ 49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7" name="テキスト ボックス 49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8" name="直線コネクタ 49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9" name="テキスト ボックス 49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00" name="直線コネクタ 49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01" name="テキスト ボックス 50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02" name="直線コネクタ 50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3" name="テキスト ボックス 50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4" name="直線コネクタ 50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5" name="テキスト ボックス 50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509" name="直線コネクタ 508"/>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510" name="【消防施設】&#10;一人当たり面積最小値テキスト"/>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511" name="直線コネクタ 510"/>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512" name="【消防施設】&#10;一人当たり面積最大値テキスト"/>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513" name="直線コネクタ 512"/>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514" name="【消防施設】&#10;一人当たり面積平均値テキスト"/>
        <xdr:cNvSpPr txBox="1"/>
      </xdr:nvSpPr>
      <xdr:spPr>
        <a:xfrm>
          <a:off x="22199600" y="1461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515" name="フローチャート: 判断 514"/>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516" name="フローチャート: 判断 515"/>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xdr:nvSpPr>
        <xdr:cNvPr id="517" name="フローチャート: 判断 516"/>
        <xdr:cNvSpPr/>
      </xdr:nvSpPr>
      <xdr:spPr>
        <a:xfrm>
          <a:off x="20383500" y="14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518" name="フローチャート: 判断 517"/>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xdr:nvSpPr>
        <xdr:cNvPr id="519" name="フローチャート: 判断 518"/>
        <xdr:cNvSpPr/>
      </xdr:nvSpPr>
      <xdr:spPr>
        <a:xfrm>
          <a:off x="18605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96048</xdr:rowOff>
    </xdr:from>
    <xdr:to>
      <xdr:col>116</xdr:col>
      <xdr:colOff>114300</xdr:colOff>
      <xdr:row>87</xdr:row>
      <xdr:rowOff>26198</xdr:rowOff>
    </xdr:to>
    <xdr:sp macro="" textlink="">
      <xdr:nvSpPr>
        <xdr:cNvPr id="525" name="楕円 524"/>
        <xdr:cNvSpPr/>
      </xdr:nvSpPr>
      <xdr:spPr>
        <a:xfrm>
          <a:off x="22110700" y="1484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10975</xdr:rowOff>
    </xdr:from>
    <xdr:ext cx="469744" cy="259045"/>
    <xdr:sp macro="" textlink="">
      <xdr:nvSpPr>
        <xdr:cNvPr id="526" name="【消防施設】&#10;一人当たり面積該当値テキスト"/>
        <xdr:cNvSpPr txBox="1"/>
      </xdr:nvSpPr>
      <xdr:spPr>
        <a:xfrm>
          <a:off x="22199600" y="1475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96376</xdr:rowOff>
    </xdr:from>
    <xdr:to>
      <xdr:col>112</xdr:col>
      <xdr:colOff>38100</xdr:colOff>
      <xdr:row>87</xdr:row>
      <xdr:rowOff>26526</xdr:rowOff>
    </xdr:to>
    <xdr:sp macro="" textlink="">
      <xdr:nvSpPr>
        <xdr:cNvPr id="527" name="楕円 526"/>
        <xdr:cNvSpPr/>
      </xdr:nvSpPr>
      <xdr:spPr>
        <a:xfrm>
          <a:off x="21272500" y="1484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146848</xdr:rowOff>
    </xdr:from>
    <xdr:to>
      <xdr:col>116</xdr:col>
      <xdr:colOff>63500</xdr:colOff>
      <xdr:row>86</xdr:row>
      <xdr:rowOff>147176</xdr:rowOff>
    </xdr:to>
    <xdr:cxnSp macro="">
      <xdr:nvCxnSpPr>
        <xdr:cNvPr id="528" name="直線コネクタ 527"/>
        <xdr:cNvCxnSpPr/>
      </xdr:nvCxnSpPr>
      <xdr:spPr>
        <a:xfrm flipV="1">
          <a:off x="21323300" y="14891548"/>
          <a:ext cx="8382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96376</xdr:rowOff>
    </xdr:from>
    <xdr:to>
      <xdr:col>107</xdr:col>
      <xdr:colOff>101600</xdr:colOff>
      <xdr:row>87</xdr:row>
      <xdr:rowOff>26526</xdr:rowOff>
    </xdr:to>
    <xdr:sp macro="" textlink="">
      <xdr:nvSpPr>
        <xdr:cNvPr id="529" name="楕円 528"/>
        <xdr:cNvSpPr/>
      </xdr:nvSpPr>
      <xdr:spPr>
        <a:xfrm>
          <a:off x="20383500" y="1484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147176</xdr:rowOff>
    </xdr:from>
    <xdr:to>
      <xdr:col>111</xdr:col>
      <xdr:colOff>177800</xdr:colOff>
      <xdr:row>86</xdr:row>
      <xdr:rowOff>147176</xdr:rowOff>
    </xdr:to>
    <xdr:cxnSp macro="">
      <xdr:nvCxnSpPr>
        <xdr:cNvPr id="530" name="直線コネクタ 529"/>
        <xdr:cNvCxnSpPr/>
      </xdr:nvCxnSpPr>
      <xdr:spPr>
        <a:xfrm>
          <a:off x="20434300" y="148918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96701</xdr:rowOff>
    </xdr:from>
    <xdr:to>
      <xdr:col>102</xdr:col>
      <xdr:colOff>165100</xdr:colOff>
      <xdr:row>87</xdr:row>
      <xdr:rowOff>26851</xdr:rowOff>
    </xdr:to>
    <xdr:sp macro="" textlink="">
      <xdr:nvSpPr>
        <xdr:cNvPr id="531" name="楕円 530"/>
        <xdr:cNvSpPr/>
      </xdr:nvSpPr>
      <xdr:spPr>
        <a:xfrm>
          <a:off x="19494500" y="148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147176</xdr:rowOff>
    </xdr:from>
    <xdr:to>
      <xdr:col>107</xdr:col>
      <xdr:colOff>50800</xdr:colOff>
      <xdr:row>86</xdr:row>
      <xdr:rowOff>147501</xdr:rowOff>
    </xdr:to>
    <xdr:cxnSp macro="">
      <xdr:nvCxnSpPr>
        <xdr:cNvPr id="532" name="直線コネクタ 531"/>
        <xdr:cNvCxnSpPr/>
      </xdr:nvCxnSpPr>
      <xdr:spPr>
        <a:xfrm flipV="1">
          <a:off x="19545300" y="14891876"/>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101273</xdr:rowOff>
    </xdr:from>
    <xdr:to>
      <xdr:col>98</xdr:col>
      <xdr:colOff>38100</xdr:colOff>
      <xdr:row>87</xdr:row>
      <xdr:rowOff>31423</xdr:rowOff>
    </xdr:to>
    <xdr:sp macro="" textlink="">
      <xdr:nvSpPr>
        <xdr:cNvPr id="533" name="楕円 532"/>
        <xdr:cNvSpPr/>
      </xdr:nvSpPr>
      <xdr:spPr>
        <a:xfrm>
          <a:off x="18605500" y="148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147501</xdr:rowOff>
    </xdr:from>
    <xdr:to>
      <xdr:col>102</xdr:col>
      <xdr:colOff>114300</xdr:colOff>
      <xdr:row>86</xdr:row>
      <xdr:rowOff>152073</xdr:rowOff>
    </xdr:to>
    <xdr:cxnSp macro="">
      <xdr:nvCxnSpPr>
        <xdr:cNvPr id="534" name="直線コネクタ 533"/>
        <xdr:cNvCxnSpPr/>
      </xdr:nvCxnSpPr>
      <xdr:spPr>
        <a:xfrm flipV="1">
          <a:off x="18656300" y="1489220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535" name="n_1aveValue【消防施設】&#10;一人当たり面積"/>
        <xdr:cNvSpPr txBox="1"/>
      </xdr:nvSpPr>
      <xdr:spPr>
        <a:xfrm>
          <a:off x="21075727" y="1456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20845</xdr:rowOff>
    </xdr:from>
    <xdr:ext cx="469744" cy="259045"/>
    <xdr:sp macro="" textlink="">
      <xdr:nvSpPr>
        <xdr:cNvPr id="536" name="n_2aveValue【消防施設】&#10;一人当たり面積"/>
        <xdr:cNvSpPr txBox="1"/>
      </xdr:nvSpPr>
      <xdr:spPr>
        <a:xfrm>
          <a:off x="20199427" y="1459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537" name="n_3aveValue【消防施設】&#10;一人当たり面積"/>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21499</xdr:rowOff>
    </xdr:from>
    <xdr:ext cx="469744" cy="259045"/>
    <xdr:sp macro="" textlink="">
      <xdr:nvSpPr>
        <xdr:cNvPr id="538" name="n_4aveValue【消防施設】&#10;一人当たり面積"/>
        <xdr:cNvSpPr txBox="1"/>
      </xdr:nvSpPr>
      <xdr:spPr>
        <a:xfrm>
          <a:off x="184214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17653</xdr:rowOff>
    </xdr:from>
    <xdr:ext cx="469744" cy="259045"/>
    <xdr:sp macro="" textlink="">
      <xdr:nvSpPr>
        <xdr:cNvPr id="539" name="n_1mainValue【消防施設】&#10;一人当たり面積"/>
        <xdr:cNvSpPr txBox="1"/>
      </xdr:nvSpPr>
      <xdr:spPr>
        <a:xfrm>
          <a:off x="21075727" y="1493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17653</xdr:rowOff>
    </xdr:from>
    <xdr:ext cx="469744" cy="259045"/>
    <xdr:sp macro="" textlink="">
      <xdr:nvSpPr>
        <xdr:cNvPr id="540" name="n_2mainValue【消防施設】&#10;一人当たり面積"/>
        <xdr:cNvSpPr txBox="1"/>
      </xdr:nvSpPr>
      <xdr:spPr>
        <a:xfrm>
          <a:off x="20199427" y="1493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17978</xdr:rowOff>
    </xdr:from>
    <xdr:ext cx="469744" cy="259045"/>
    <xdr:sp macro="" textlink="">
      <xdr:nvSpPr>
        <xdr:cNvPr id="541" name="n_3mainValue【消防施設】&#10;一人当たり面積"/>
        <xdr:cNvSpPr txBox="1"/>
      </xdr:nvSpPr>
      <xdr:spPr>
        <a:xfrm>
          <a:off x="19310427" y="1493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22550</xdr:rowOff>
    </xdr:from>
    <xdr:ext cx="469744" cy="259045"/>
    <xdr:sp macro="" textlink="">
      <xdr:nvSpPr>
        <xdr:cNvPr id="542" name="n_4mainValue【消防施設】&#10;一人当たり面積"/>
        <xdr:cNvSpPr txBox="1"/>
      </xdr:nvSpPr>
      <xdr:spPr>
        <a:xfrm>
          <a:off x="18421427" y="1493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4" name="直線コネクタ 5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5" name="テキスト ボックス 5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6" name="直線コネクタ 5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7" name="テキスト ボックス 5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8" name="直線コネクタ 5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9" name="テキスト ボックス 5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0" name="直線コネクタ 5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1" name="テキスト ボックス 5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2" name="直線コネクタ 5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3" name="テキスト ボックス 5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4" name="直線コネクタ 5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5" name="テキスト ボックス 5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568" name="直線コネクタ 567"/>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0" name="直線コネクタ 56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571"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572" name="直線コネクタ 571"/>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573" name="【庁舎】&#10;有形固定資産減価償却率平均値テキスト"/>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574" name="フローチャート: 判断 573"/>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575" name="フローチャート: 判断 574"/>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576" name="フローチャート: 判断 575"/>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577" name="フローチャート: 判断 576"/>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578" name="フローチャート: 判断 577"/>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111942</xdr:rowOff>
    </xdr:from>
    <xdr:to>
      <xdr:col>85</xdr:col>
      <xdr:colOff>177800</xdr:colOff>
      <xdr:row>108</xdr:row>
      <xdr:rowOff>42092</xdr:rowOff>
    </xdr:to>
    <xdr:sp macro="" textlink="">
      <xdr:nvSpPr>
        <xdr:cNvPr id="584" name="楕円 583"/>
        <xdr:cNvSpPr/>
      </xdr:nvSpPr>
      <xdr:spPr>
        <a:xfrm>
          <a:off x="162687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90369</xdr:rowOff>
    </xdr:from>
    <xdr:ext cx="405111" cy="259045"/>
    <xdr:sp macro="" textlink="">
      <xdr:nvSpPr>
        <xdr:cNvPr id="585" name="【庁舎】&#10;有形固定資産減価償却率該当値テキスト"/>
        <xdr:cNvSpPr txBox="1"/>
      </xdr:nvSpPr>
      <xdr:spPr>
        <a:xfrm>
          <a:off x="16357600"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113574</xdr:rowOff>
    </xdr:from>
    <xdr:to>
      <xdr:col>81</xdr:col>
      <xdr:colOff>101600</xdr:colOff>
      <xdr:row>108</xdr:row>
      <xdr:rowOff>43724</xdr:rowOff>
    </xdr:to>
    <xdr:sp macro="" textlink="">
      <xdr:nvSpPr>
        <xdr:cNvPr id="586" name="楕円 585"/>
        <xdr:cNvSpPr/>
      </xdr:nvSpPr>
      <xdr:spPr>
        <a:xfrm>
          <a:off x="15430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162742</xdr:rowOff>
    </xdr:from>
    <xdr:to>
      <xdr:col>85</xdr:col>
      <xdr:colOff>127000</xdr:colOff>
      <xdr:row>107</xdr:row>
      <xdr:rowOff>164374</xdr:rowOff>
    </xdr:to>
    <xdr:cxnSp macro="">
      <xdr:nvCxnSpPr>
        <xdr:cNvPr id="587" name="直線コネクタ 586"/>
        <xdr:cNvCxnSpPr/>
      </xdr:nvCxnSpPr>
      <xdr:spPr>
        <a:xfrm flipV="1">
          <a:off x="15481300" y="1850789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87449</xdr:rowOff>
    </xdr:from>
    <xdr:to>
      <xdr:col>76</xdr:col>
      <xdr:colOff>165100</xdr:colOff>
      <xdr:row>108</xdr:row>
      <xdr:rowOff>17599</xdr:rowOff>
    </xdr:to>
    <xdr:sp macro="" textlink="">
      <xdr:nvSpPr>
        <xdr:cNvPr id="588" name="楕円 587"/>
        <xdr:cNvSpPr/>
      </xdr:nvSpPr>
      <xdr:spPr>
        <a:xfrm>
          <a:off x="145415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138249</xdr:rowOff>
    </xdr:from>
    <xdr:to>
      <xdr:col>81</xdr:col>
      <xdr:colOff>50800</xdr:colOff>
      <xdr:row>107</xdr:row>
      <xdr:rowOff>164374</xdr:rowOff>
    </xdr:to>
    <xdr:cxnSp macro="">
      <xdr:nvCxnSpPr>
        <xdr:cNvPr id="589" name="直線コネクタ 588"/>
        <xdr:cNvCxnSpPr/>
      </xdr:nvCxnSpPr>
      <xdr:spPr>
        <a:xfrm>
          <a:off x="14592300" y="1848339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76019</xdr:rowOff>
    </xdr:from>
    <xdr:to>
      <xdr:col>72</xdr:col>
      <xdr:colOff>38100</xdr:colOff>
      <xdr:row>108</xdr:row>
      <xdr:rowOff>6169</xdr:rowOff>
    </xdr:to>
    <xdr:sp macro="" textlink="">
      <xdr:nvSpPr>
        <xdr:cNvPr id="590" name="楕円 589"/>
        <xdr:cNvSpPr/>
      </xdr:nvSpPr>
      <xdr:spPr>
        <a:xfrm>
          <a:off x="13652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126819</xdr:rowOff>
    </xdr:from>
    <xdr:to>
      <xdr:col>76</xdr:col>
      <xdr:colOff>114300</xdr:colOff>
      <xdr:row>107</xdr:row>
      <xdr:rowOff>138249</xdr:rowOff>
    </xdr:to>
    <xdr:cxnSp macro="">
      <xdr:nvCxnSpPr>
        <xdr:cNvPr id="591" name="直線コネクタ 590"/>
        <xdr:cNvCxnSpPr/>
      </xdr:nvCxnSpPr>
      <xdr:spPr>
        <a:xfrm>
          <a:off x="13703300" y="1847196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48261</xdr:rowOff>
    </xdr:from>
    <xdr:to>
      <xdr:col>67</xdr:col>
      <xdr:colOff>101600</xdr:colOff>
      <xdr:row>107</xdr:row>
      <xdr:rowOff>149861</xdr:rowOff>
    </xdr:to>
    <xdr:sp macro="" textlink="">
      <xdr:nvSpPr>
        <xdr:cNvPr id="592" name="楕円 591"/>
        <xdr:cNvSpPr/>
      </xdr:nvSpPr>
      <xdr:spPr>
        <a:xfrm>
          <a:off x="12763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99061</xdr:rowOff>
    </xdr:from>
    <xdr:to>
      <xdr:col>71</xdr:col>
      <xdr:colOff>177800</xdr:colOff>
      <xdr:row>107</xdr:row>
      <xdr:rowOff>126819</xdr:rowOff>
    </xdr:to>
    <xdr:cxnSp macro="">
      <xdr:nvCxnSpPr>
        <xdr:cNvPr id="593" name="直線コネクタ 592"/>
        <xdr:cNvCxnSpPr/>
      </xdr:nvCxnSpPr>
      <xdr:spPr>
        <a:xfrm>
          <a:off x="12814300" y="1844421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594" name="n_1aveValue【庁舎】&#10;有形固定資産減価償却率"/>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595" name="n_2aveValue【庁舎】&#10;有形固定資産減価償却率"/>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596" name="n_3aveValue【庁舎】&#10;有形固定資産減価償却率"/>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597" name="n_4aveValue【庁舎】&#10;有形固定資産減価償却率"/>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34851</xdr:rowOff>
    </xdr:from>
    <xdr:ext cx="405111" cy="259045"/>
    <xdr:sp macro="" textlink="">
      <xdr:nvSpPr>
        <xdr:cNvPr id="598" name="n_1mainValue【庁舎】&#10;有形固定資産減価償却率"/>
        <xdr:cNvSpPr txBox="1"/>
      </xdr:nvSpPr>
      <xdr:spPr>
        <a:xfrm>
          <a:off x="15266044" y="185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8726</xdr:rowOff>
    </xdr:from>
    <xdr:ext cx="405111" cy="259045"/>
    <xdr:sp macro="" textlink="">
      <xdr:nvSpPr>
        <xdr:cNvPr id="599" name="n_2mainValue【庁舎】&#10;有形固定資産減価償却率"/>
        <xdr:cNvSpPr txBox="1"/>
      </xdr:nvSpPr>
      <xdr:spPr>
        <a:xfrm>
          <a:off x="14389744" y="1852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168746</xdr:rowOff>
    </xdr:from>
    <xdr:ext cx="405111" cy="259045"/>
    <xdr:sp macro="" textlink="">
      <xdr:nvSpPr>
        <xdr:cNvPr id="600" name="n_3mainValue【庁舎】&#10;有形固定資産減価償却率"/>
        <xdr:cNvSpPr txBox="1"/>
      </xdr:nvSpPr>
      <xdr:spPr>
        <a:xfrm>
          <a:off x="13500744" y="185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140988</xdr:rowOff>
    </xdr:from>
    <xdr:ext cx="405111" cy="259045"/>
    <xdr:sp macro="" textlink="">
      <xdr:nvSpPr>
        <xdr:cNvPr id="601" name="n_4mainValue【庁舎】&#10;有形固定資産減価償却率"/>
        <xdr:cNvSpPr txBox="1"/>
      </xdr:nvSpPr>
      <xdr:spPr>
        <a:xfrm>
          <a:off x="12611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0" name="テキスト ボックス 6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1" name="直線コネクタ 6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2" name="直線コネクタ 6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3" name="テキスト ボックス 6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4" name="直線コネクタ 6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5" name="テキスト ボックス 6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6" name="直線コネクタ 6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7" name="テキスト ボックス 6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8" name="直線コネクタ 6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9" name="テキスト ボックス 6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0" name="直線コネクタ 6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1" name="テキスト ボックス 6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2" name="直線コネクタ 6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3" name="テキスト ボックス 6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4" name="直線コネクタ 6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5" name="テキスト ボックス 6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627" name="直線コネクタ 626"/>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628" name="【庁舎】&#10;一人当たり面積最小値テキスト"/>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629" name="直線コネクタ 628"/>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630" name="【庁舎】&#10;一人当たり面積最大値テキスト"/>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631" name="直線コネクタ 630"/>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25416</xdr:rowOff>
    </xdr:from>
    <xdr:ext cx="469744" cy="259045"/>
    <xdr:sp macro="" textlink="">
      <xdr:nvSpPr>
        <xdr:cNvPr id="632" name="【庁舎】&#10;一人当たり面積平均値テキスト"/>
        <xdr:cNvSpPr txBox="1"/>
      </xdr:nvSpPr>
      <xdr:spPr>
        <a:xfrm>
          <a:off x="22199600" y="17856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633" name="フローチャート: 判断 632"/>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634" name="フローチャート: 判断 633"/>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635" name="フローチャート: 判断 634"/>
        <xdr:cNvSpPr/>
      </xdr:nvSpPr>
      <xdr:spPr>
        <a:xfrm>
          <a:off x="2038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636" name="フローチャート: 判断 635"/>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637" name="フローチャート: 判断 636"/>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8" name="テキスト ボックス 6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9" name="テキスト ボックス 6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0" name="テキスト ボックス 6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1" name="テキスト ボックス 6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2" name="テキスト ボックス 6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125005</xdr:rowOff>
    </xdr:from>
    <xdr:to>
      <xdr:col>116</xdr:col>
      <xdr:colOff>114300</xdr:colOff>
      <xdr:row>107</xdr:row>
      <xdr:rowOff>55155</xdr:rowOff>
    </xdr:to>
    <xdr:sp macro="" textlink="">
      <xdr:nvSpPr>
        <xdr:cNvPr id="643" name="楕円 642"/>
        <xdr:cNvSpPr/>
      </xdr:nvSpPr>
      <xdr:spPr>
        <a:xfrm>
          <a:off x="221107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103432</xdr:rowOff>
    </xdr:from>
    <xdr:ext cx="469744" cy="259045"/>
    <xdr:sp macro="" textlink="">
      <xdr:nvSpPr>
        <xdr:cNvPr id="644" name="【庁舎】&#10;一人当たり面積該当値テキスト"/>
        <xdr:cNvSpPr txBox="1"/>
      </xdr:nvSpPr>
      <xdr:spPr>
        <a:xfrm>
          <a:off x="22199600"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126637</xdr:rowOff>
    </xdr:from>
    <xdr:to>
      <xdr:col>112</xdr:col>
      <xdr:colOff>38100</xdr:colOff>
      <xdr:row>107</xdr:row>
      <xdr:rowOff>56787</xdr:rowOff>
    </xdr:to>
    <xdr:sp macro="" textlink="">
      <xdr:nvSpPr>
        <xdr:cNvPr id="645" name="楕円 644"/>
        <xdr:cNvSpPr/>
      </xdr:nvSpPr>
      <xdr:spPr>
        <a:xfrm>
          <a:off x="21272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4355</xdr:rowOff>
    </xdr:from>
    <xdr:to>
      <xdr:col>116</xdr:col>
      <xdr:colOff>63500</xdr:colOff>
      <xdr:row>107</xdr:row>
      <xdr:rowOff>5987</xdr:rowOff>
    </xdr:to>
    <xdr:cxnSp macro="">
      <xdr:nvCxnSpPr>
        <xdr:cNvPr id="646" name="直線コネクタ 645"/>
        <xdr:cNvCxnSpPr/>
      </xdr:nvCxnSpPr>
      <xdr:spPr>
        <a:xfrm flipV="1">
          <a:off x="21323300" y="18349505"/>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128270</xdr:rowOff>
    </xdr:from>
    <xdr:to>
      <xdr:col>107</xdr:col>
      <xdr:colOff>101600</xdr:colOff>
      <xdr:row>107</xdr:row>
      <xdr:rowOff>58420</xdr:rowOff>
    </xdr:to>
    <xdr:sp macro="" textlink="">
      <xdr:nvSpPr>
        <xdr:cNvPr id="647" name="楕円 646"/>
        <xdr:cNvSpPr/>
      </xdr:nvSpPr>
      <xdr:spPr>
        <a:xfrm>
          <a:off x="20383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5987</xdr:rowOff>
    </xdr:from>
    <xdr:to>
      <xdr:col>111</xdr:col>
      <xdr:colOff>177800</xdr:colOff>
      <xdr:row>107</xdr:row>
      <xdr:rowOff>7620</xdr:rowOff>
    </xdr:to>
    <xdr:cxnSp macro="">
      <xdr:nvCxnSpPr>
        <xdr:cNvPr id="648" name="直線コネクタ 647"/>
        <xdr:cNvCxnSpPr/>
      </xdr:nvCxnSpPr>
      <xdr:spPr>
        <a:xfrm flipV="1">
          <a:off x="20434300" y="183511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131536</xdr:rowOff>
    </xdr:from>
    <xdr:to>
      <xdr:col>102</xdr:col>
      <xdr:colOff>165100</xdr:colOff>
      <xdr:row>107</xdr:row>
      <xdr:rowOff>61686</xdr:rowOff>
    </xdr:to>
    <xdr:sp macro="" textlink="">
      <xdr:nvSpPr>
        <xdr:cNvPr id="649" name="楕円 648"/>
        <xdr:cNvSpPr/>
      </xdr:nvSpPr>
      <xdr:spPr>
        <a:xfrm>
          <a:off x="19494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7620</xdr:rowOff>
    </xdr:from>
    <xdr:to>
      <xdr:col>107</xdr:col>
      <xdr:colOff>50800</xdr:colOff>
      <xdr:row>107</xdr:row>
      <xdr:rowOff>10886</xdr:rowOff>
    </xdr:to>
    <xdr:cxnSp macro="">
      <xdr:nvCxnSpPr>
        <xdr:cNvPr id="650" name="直線コネクタ 649"/>
        <xdr:cNvCxnSpPr/>
      </xdr:nvCxnSpPr>
      <xdr:spPr>
        <a:xfrm flipV="1">
          <a:off x="19545300" y="1835277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133169</xdr:rowOff>
    </xdr:from>
    <xdr:to>
      <xdr:col>98</xdr:col>
      <xdr:colOff>38100</xdr:colOff>
      <xdr:row>107</xdr:row>
      <xdr:rowOff>63319</xdr:rowOff>
    </xdr:to>
    <xdr:sp macro="" textlink="">
      <xdr:nvSpPr>
        <xdr:cNvPr id="651" name="楕円 650"/>
        <xdr:cNvSpPr/>
      </xdr:nvSpPr>
      <xdr:spPr>
        <a:xfrm>
          <a:off x="18605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10886</xdr:rowOff>
    </xdr:from>
    <xdr:to>
      <xdr:col>102</xdr:col>
      <xdr:colOff>114300</xdr:colOff>
      <xdr:row>107</xdr:row>
      <xdr:rowOff>12519</xdr:rowOff>
    </xdr:to>
    <xdr:cxnSp macro="">
      <xdr:nvCxnSpPr>
        <xdr:cNvPr id="652" name="直線コネクタ 651"/>
        <xdr:cNvCxnSpPr/>
      </xdr:nvCxnSpPr>
      <xdr:spPr>
        <a:xfrm flipV="1">
          <a:off x="18656300" y="1835603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125565</xdr:rowOff>
    </xdr:from>
    <xdr:ext cx="469744" cy="259045"/>
    <xdr:sp macro="" textlink="">
      <xdr:nvSpPr>
        <xdr:cNvPr id="653" name="n_1aveValue【庁舎】&#10;一人当たり面積"/>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130464</xdr:rowOff>
    </xdr:from>
    <xdr:ext cx="469744" cy="259045"/>
    <xdr:sp macro="" textlink="">
      <xdr:nvSpPr>
        <xdr:cNvPr id="654" name="n_2aveValue【庁舎】&#10;一人当たり面積"/>
        <xdr:cNvSpPr txBox="1"/>
      </xdr:nvSpPr>
      <xdr:spPr>
        <a:xfrm>
          <a:off x="20199427" y="177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655" name="n_3aveValue【庁舎】&#10;一人当たり面積"/>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656" name="n_4aveValue【庁舎】&#10;一人当たり面積"/>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47914</xdr:rowOff>
    </xdr:from>
    <xdr:ext cx="469744" cy="259045"/>
    <xdr:sp macro="" textlink="">
      <xdr:nvSpPr>
        <xdr:cNvPr id="657" name="n_1mainValue【庁舎】&#10;一人当たり面積"/>
        <xdr:cNvSpPr txBox="1"/>
      </xdr:nvSpPr>
      <xdr:spPr>
        <a:xfrm>
          <a:off x="210757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49547</xdr:rowOff>
    </xdr:from>
    <xdr:ext cx="469744" cy="259045"/>
    <xdr:sp macro="" textlink="">
      <xdr:nvSpPr>
        <xdr:cNvPr id="658" name="n_2mainValue【庁舎】&#10;一人当たり面積"/>
        <xdr:cNvSpPr txBox="1"/>
      </xdr:nvSpPr>
      <xdr:spPr>
        <a:xfrm>
          <a:off x="20199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52813</xdr:rowOff>
    </xdr:from>
    <xdr:ext cx="469744" cy="259045"/>
    <xdr:sp macro="" textlink="">
      <xdr:nvSpPr>
        <xdr:cNvPr id="659" name="n_3mainValue【庁舎】&#10;一人当たり面積"/>
        <xdr:cNvSpPr txBox="1"/>
      </xdr:nvSpPr>
      <xdr:spPr>
        <a:xfrm>
          <a:off x="19310427" y="183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54446</xdr:rowOff>
    </xdr:from>
    <xdr:ext cx="469744" cy="259045"/>
    <xdr:sp macro="" textlink="">
      <xdr:nvSpPr>
        <xdr:cNvPr id="660" name="n_4mainValue【庁舎】&#10;一人当たり面積"/>
        <xdr:cNvSpPr txBox="1"/>
      </xdr:nvSpPr>
      <xdr:spPr>
        <a:xfrm>
          <a:off x="18421427"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体育館・プール、福祉施設については、計画的に改修を行っているが、単年度では減価償却額が資産増加額を上回っている。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一般廃棄物処理施設については、南信州広域連合において、ごみ処理施設の管理運営をしており、クリーンセンターの減価償却が進んでいる。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消防施設については、有形固定資産減価償却率は全国平均を下回っているが、単年度では減価償却額が資産増加額を上回っている。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庁舎については、昭和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年建築で減価償却が進んでいる。個別施設計画に基づき、必要な改修を実施していく。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12,916
12,744
45.36
8,336,917
7,543,297
764,909
4,312,020
5,807,488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年度から微減した。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今後も、義務的経費の削減に取り組みながら、税収増につながる積極的な企業誘致活動や移住・定住の促進等地方創生の取り組みに力を入れ、財政基盤の強化と安定を図る。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79163</xdr:rowOff>
    </xdr:from>
    <xdr:to>
      <xdr:col>23</xdr:col>
      <xdr:colOff>133350</xdr:colOff>
      <xdr:row>43</xdr:row>
      <xdr:rowOff>87206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5151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79163</xdr:rowOff>
    </xdr:from>
    <xdr:to>
      <xdr:col>19</xdr:col>
      <xdr:colOff>133350</xdr:colOff>
      <xdr:row>43</xdr:row>
      <xdr:rowOff>87206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515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87206</xdr:rowOff>
    </xdr:from>
    <xdr:to>
      <xdr:col>15</xdr:col>
      <xdr:colOff>82550</xdr:colOff>
      <xdr:row>43</xdr:row>
      <xdr:rowOff>87206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87206</xdr:rowOff>
    </xdr:from>
    <xdr:to>
      <xdr:col>11</xdr:col>
      <xdr:colOff>31750</xdr:colOff>
      <xdr:row>43</xdr:row>
      <xdr:rowOff>87206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36406</xdr:rowOff>
    </xdr:from>
    <xdr:to>
      <xdr:col>23</xdr:col>
      <xdr:colOff>184150</xdr:colOff>
      <xdr:row>43</xdr:row>
      <xdr:rowOff>138006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8483</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28363</xdr:rowOff>
    </xdr:from>
    <xdr:to>
      <xdr:col>19</xdr:col>
      <xdr:colOff>184150</xdr:colOff>
      <xdr:row>43</xdr:row>
      <xdr:rowOff>129963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114740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8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36406</xdr:rowOff>
    </xdr:from>
    <xdr:to>
      <xdr:col>15</xdr:col>
      <xdr:colOff>133350</xdr:colOff>
      <xdr:row>43</xdr:row>
      <xdr:rowOff>138006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122783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36406</xdr:rowOff>
    </xdr:from>
    <xdr:to>
      <xdr:col>11</xdr:col>
      <xdr:colOff>82550</xdr:colOff>
      <xdr:row>43</xdr:row>
      <xdr:rowOff>138006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122783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36406</xdr:rowOff>
    </xdr:from>
    <xdr:to>
      <xdr:col>7</xdr:col>
      <xdr:colOff>31750</xdr:colOff>
      <xdr:row>43</xdr:row>
      <xdr:rowOff>138006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122783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ここに入力　経常収支比率は</a:t>
          </a:r>
          <a:r>
            <a:rPr kumimoji="1" lang="en-US" altLang="ja-JP" sz="1300">
              <a:latin typeface="ＭＳ Ｐゴシック" panose="020B0600070205080204" pitchFamily="50" charset="-128"/>
              <a:ea typeface="ＭＳ Ｐゴシック" panose="020B0600070205080204" pitchFamily="50" charset="-128"/>
            </a:rPr>
            <a:t>81.0</a:t>
          </a:r>
          <a:r>
            <a:rPr kumimoji="1" lang="ja-JP" altLang="en-US" sz="1300">
              <a:latin typeface="ＭＳ Ｐゴシック" panose="020B0600070205080204" pitchFamily="50" charset="-128"/>
              <a:ea typeface="ＭＳ Ｐゴシック" panose="020B0600070205080204" pitchFamily="50" charset="-128"/>
            </a:rPr>
            <a:t>％と前年度に比べ</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％減少した。現象要因としては、分母となる一般財源が増加による。具体的な理由は、普通交付税が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億円ほど増えたこと、また臨財債が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万円ほど増えたことが上げられる。長野県平均値より低いものの、引き続き人件費、公債費、物件費など、経常経費の抑制に努めるとともに、町税の収納向上のほか、未利用財産の貸付・売却、有料広告収入の促進、使用料など利用者負担の適正化を図り、経常収入の増加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162378</xdr:rowOff>
    </xdr:from>
    <xdr:to>
      <xdr:col>23</xdr:col>
      <xdr:colOff>133350</xdr:colOff>
      <xdr:row>61</xdr:row>
      <xdr:rowOff>152702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277928"/>
          <a:ext cx="838200" cy="3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50999</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0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13909</xdr:rowOff>
    </xdr:from>
    <xdr:to>
      <xdr:col>19</xdr:col>
      <xdr:colOff>133350</xdr:colOff>
      <xdr:row>61</xdr:row>
      <xdr:rowOff>152702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300909"/>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122058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9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13909</xdr:rowOff>
    </xdr:from>
    <xdr:to>
      <xdr:col>15</xdr:col>
      <xdr:colOff>82550</xdr:colOff>
      <xdr:row>61</xdr:row>
      <xdr:rowOff>118231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300909"/>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42532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118231</xdr:rowOff>
    </xdr:from>
    <xdr:to>
      <xdr:col>11</xdr:col>
      <xdr:colOff>31750</xdr:colOff>
      <xdr:row>63</xdr:row>
      <xdr:rowOff>108555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576681"/>
          <a:ext cx="889000" cy="3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42532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122058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111578</xdr:rowOff>
    </xdr:from>
    <xdr:to>
      <xdr:col>23</xdr:col>
      <xdr:colOff>184150</xdr:colOff>
      <xdr:row>60</xdr:row>
      <xdr:rowOff>41728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128105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07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101902</xdr:rowOff>
    </xdr:from>
    <xdr:to>
      <xdr:col>19</xdr:col>
      <xdr:colOff>184150</xdr:colOff>
      <xdr:row>62</xdr:row>
      <xdr:rowOff>32052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42229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32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134559</xdr:rowOff>
    </xdr:from>
    <xdr:to>
      <xdr:col>15</xdr:col>
      <xdr:colOff>133350</xdr:colOff>
      <xdr:row>60</xdr:row>
      <xdr:rowOff>64709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2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74886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01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67431</xdr:rowOff>
    </xdr:from>
    <xdr:to>
      <xdr:col>11</xdr:col>
      <xdr:colOff>82550</xdr:colOff>
      <xdr:row>61</xdr:row>
      <xdr:rowOff>169031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7758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2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57755</xdr:rowOff>
    </xdr:from>
    <xdr:to>
      <xdr:col>7</xdr:col>
      <xdr:colOff>31750</xdr:colOff>
      <xdr:row>63</xdr:row>
      <xdr:rowOff>159355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169532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[171,536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人口１人当たりの人件費・物件費等決算額は</a:t>
          </a:r>
          <a:r>
            <a:rPr kumimoji="1" lang="en-US" altLang="ja-JP" sz="1300">
              <a:latin typeface="ＭＳ Ｐゴシック" panose="020B0600070205080204" pitchFamily="50" charset="-128"/>
              <a:ea typeface="ＭＳ Ｐゴシック" panose="020B0600070205080204" pitchFamily="50" charset="-128"/>
            </a:rPr>
            <a:t>171,536</a:t>
          </a:r>
          <a:r>
            <a:rPr kumimoji="1" lang="ja-JP" altLang="en-US" sz="1300">
              <a:latin typeface="ＭＳ Ｐゴシック" panose="020B0600070205080204" pitchFamily="50" charset="-128"/>
              <a:ea typeface="ＭＳ Ｐゴシック" panose="020B0600070205080204" pitchFamily="50" charset="-128"/>
            </a:rPr>
            <a:t>円で、前年度より</a:t>
          </a:r>
          <a:r>
            <a:rPr kumimoji="1" lang="en-US" altLang="ja-JP" sz="1300">
              <a:latin typeface="ＭＳ Ｐゴシック" panose="020B0600070205080204" pitchFamily="50" charset="-128"/>
              <a:ea typeface="ＭＳ Ｐゴシック" panose="020B0600070205080204" pitchFamily="50" charset="-128"/>
            </a:rPr>
            <a:t>2,011</a:t>
          </a:r>
          <a:r>
            <a:rPr kumimoji="1" lang="ja-JP" altLang="en-US" sz="1300">
              <a:latin typeface="ＭＳ Ｐゴシック" panose="020B0600070205080204" pitchFamily="50" charset="-128"/>
              <a:ea typeface="ＭＳ Ｐゴシック" panose="020B0600070205080204" pitchFamily="50" charset="-128"/>
            </a:rPr>
            <a:t>円増加したもの、類似団体平均と比べても低くなっている。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年度からの会計年度任用職員制度導入により人件費が増加している。　引き続き、人件費の抑制を図るとともに、現在策定中の個別施設計画に基づく施設維持管理経費の削減に努めていく。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95427</xdr:rowOff>
    </xdr:from>
    <xdr:to>
      <xdr:col>23</xdr:col>
      <xdr:colOff>133350</xdr:colOff>
      <xdr:row>81</xdr:row>
      <xdr:rowOff>102360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82877"/>
          <a:ext cx="8382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138712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26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62024</xdr:rowOff>
    </xdr:from>
    <xdr:to>
      <xdr:col>19</xdr:col>
      <xdr:colOff>133350</xdr:colOff>
      <xdr:row>81</xdr:row>
      <xdr:rowOff>95427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49474"/>
          <a:ext cx="889000" cy="3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3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62024</xdr:rowOff>
    </xdr:from>
    <xdr:to>
      <xdr:col>15</xdr:col>
      <xdr:colOff>82550</xdr:colOff>
      <xdr:row>81</xdr:row>
      <xdr:rowOff>102397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3949474"/>
          <a:ext cx="889000" cy="4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70000</xdr:rowOff>
    </xdr:from>
    <xdr:to>
      <xdr:col>11</xdr:col>
      <xdr:colOff>31750</xdr:colOff>
      <xdr:row>81</xdr:row>
      <xdr:rowOff>102397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57450"/>
          <a:ext cx="889000" cy="3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146947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147908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51560</xdr:rowOff>
    </xdr:from>
    <xdr:to>
      <xdr:col>23</xdr:col>
      <xdr:colOff>184150</xdr:colOff>
      <xdr:row>81</xdr:row>
      <xdr:rowOff>153160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3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68087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84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44627</xdr:rowOff>
    </xdr:from>
    <xdr:to>
      <xdr:col>19</xdr:col>
      <xdr:colOff>184150</xdr:colOff>
      <xdr:row>81</xdr:row>
      <xdr:rowOff>146227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156404</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00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11224</xdr:rowOff>
    </xdr:from>
    <xdr:to>
      <xdr:col>15</xdr:col>
      <xdr:colOff>133350</xdr:colOff>
      <xdr:row>81</xdr:row>
      <xdr:rowOff>112824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9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123001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6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51597</xdr:rowOff>
    </xdr:from>
    <xdr:to>
      <xdr:col>11</xdr:col>
      <xdr:colOff>82550</xdr:colOff>
      <xdr:row>81</xdr:row>
      <xdr:rowOff>153197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3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163374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70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19200</xdr:rowOff>
    </xdr:from>
    <xdr:to>
      <xdr:col>7</xdr:col>
      <xdr:colOff>31750</xdr:colOff>
      <xdr:row>81</xdr:row>
      <xdr:rowOff>120800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0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130977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7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ラスパイレス指数については、今後も人事院勧告による国・県の給与改定等を踏まえ、給与水準の適正化に努める。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74789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8060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74789</xdr:rowOff>
    </xdr:from>
    <xdr:to>
      <xdr:col>72</xdr:col>
      <xdr:colOff>203200</xdr:colOff>
      <xdr:row>87</xdr:row>
      <xdr:rowOff>50800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81948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87</xdr:row>
      <xdr:rowOff>50800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83289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23989</xdr:rowOff>
    </xdr:from>
    <xdr:to>
      <xdr:col>73</xdr:col>
      <xdr:colOff>44450</xdr:colOff>
      <xdr:row>86</xdr:row>
      <xdr:rowOff>125589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110366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a:t>
          </a:r>
          <a:r>
            <a:rPr kumimoji="1" lang="en-US" altLang="ja-JP" sz="1300">
              <a:latin typeface="ＭＳ Ｐゴシック" panose="020B0600070205080204" pitchFamily="50" charset="-128"/>
              <a:ea typeface="ＭＳ Ｐゴシック" panose="020B0600070205080204" pitchFamily="50" charset="-128"/>
            </a:rPr>
            <a:t>6.97</a:t>
          </a:r>
          <a:r>
            <a:rPr kumimoji="1" lang="ja-JP" altLang="en-US" sz="1300">
              <a:latin typeface="ＭＳ Ｐゴシック" panose="020B0600070205080204" pitchFamily="50" charset="-128"/>
              <a:ea typeface="ＭＳ Ｐゴシック" panose="020B0600070205080204" pitchFamily="50" charset="-128"/>
            </a:rPr>
            <a:t>人で、前年度に比べ</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人増加し、類似団体の中でも低い水準を維持している。</a:t>
          </a:r>
        </a:p>
        <a:p>
          <a:r>
            <a:rPr kumimoji="1" lang="ja-JP" altLang="en-US" sz="1300">
              <a:latin typeface="ＭＳ Ｐゴシック" panose="020B0600070205080204" pitchFamily="50" charset="-128"/>
              <a:ea typeface="ＭＳ Ｐゴシック" panose="020B0600070205080204" pitchFamily="50" charset="-128"/>
            </a:rPr>
            <a:t>　今後も事務事業等の見直しを継続的に行い、本町の実情を考慮しつつ、町民サービスの低下を招くことのないよう、定員管理条例に基づく適正な定員管理に努める。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95976</xdr:rowOff>
    </xdr:from>
    <xdr:to>
      <xdr:col>81</xdr:col>
      <xdr:colOff>44450</xdr:colOff>
      <xdr:row>58</xdr:row>
      <xdr:rowOff>100572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040076"/>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78818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6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95976</xdr:rowOff>
    </xdr:from>
    <xdr:to>
      <xdr:col>77</xdr:col>
      <xdr:colOff>44450</xdr:colOff>
      <xdr:row>58</xdr:row>
      <xdr:rowOff>101721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5290800" y="10040076"/>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159795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4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77591</xdr:rowOff>
    </xdr:from>
    <xdr:to>
      <xdr:col>72</xdr:col>
      <xdr:colOff>203200</xdr:colOff>
      <xdr:row>58</xdr:row>
      <xdr:rowOff>101721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02169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77591</xdr:rowOff>
    </xdr:from>
    <xdr:to>
      <xdr:col>68</xdr:col>
      <xdr:colOff>152400</xdr:colOff>
      <xdr:row>58</xdr:row>
      <xdr:rowOff>100572</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flipV="1">
          <a:off x="13512800" y="100216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13624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49772</xdr:rowOff>
    </xdr:from>
    <xdr:to>
      <xdr:col>81</xdr:col>
      <xdr:colOff>95250</xdr:colOff>
      <xdr:row>58</xdr:row>
      <xdr:rowOff>151372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999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142499</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99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45176</xdr:rowOff>
    </xdr:from>
    <xdr:to>
      <xdr:col>77</xdr:col>
      <xdr:colOff>95250</xdr:colOff>
      <xdr:row>58</xdr:row>
      <xdr:rowOff>146776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156953</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975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50921</xdr:rowOff>
    </xdr:from>
    <xdr:to>
      <xdr:col>73</xdr:col>
      <xdr:colOff>44450</xdr:colOff>
      <xdr:row>58</xdr:row>
      <xdr:rowOff>152521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99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162698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976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26791</xdr:rowOff>
    </xdr:from>
    <xdr:to>
      <xdr:col>68</xdr:col>
      <xdr:colOff>203200</xdr:colOff>
      <xdr:row>58</xdr:row>
      <xdr:rowOff>128391</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997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138568</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973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49772</xdr:rowOff>
    </xdr:from>
    <xdr:to>
      <xdr:col>64</xdr:col>
      <xdr:colOff>152400</xdr:colOff>
      <xdr:row>58</xdr:row>
      <xdr:rowOff>151372</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999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161549</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976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％と前年度比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％改善し、長野県平均と比較し高い数値であるものの、類似団体平均値を下回った。</a:t>
          </a:r>
        </a:p>
        <a:p>
          <a:r>
            <a:rPr kumimoji="1" lang="ja-JP" altLang="en-US" sz="1300">
              <a:latin typeface="ＭＳ Ｐゴシック" panose="020B0600070205080204" pitchFamily="50" charset="-128"/>
              <a:ea typeface="ＭＳ Ｐゴシック" panose="020B0600070205080204" pitchFamily="50" charset="-128"/>
            </a:rPr>
            <a:t>　今後も低下していくと試算しているが、大規模改修等が見込まれる施設もあり、長期的な視点に立ち地方債発行額に留意していく。</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73237</xdr:rowOff>
    </xdr:from>
    <xdr:to>
      <xdr:col>81</xdr:col>
      <xdr:colOff>44450</xdr:colOff>
      <xdr:row>39</xdr:row>
      <xdr:rowOff>129540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75978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74947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40</xdr:row>
      <xdr:rowOff>118956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81609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42</xdr:row>
      <xdr:rowOff>17356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97695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162137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21825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22437</xdr:rowOff>
    </xdr:from>
    <xdr:to>
      <xdr:col>81</xdr:col>
      <xdr:colOff>95250</xdr:colOff>
      <xdr:row>39</xdr:row>
      <xdr:rowOff>124037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38964</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5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78740</xdr:rowOff>
    </xdr:from>
    <xdr:to>
      <xdr:col>77</xdr:col>
      <xdr:colOff>95250</xdr:colOff>
      <xdr:row>40</xdr:row>
      <xdr:rowOff>8890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154533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111337</xdr:rowOff>
    </xdr:from>
    <xdr:to>
      <xdr:col>64</xdr:col>
      <xdr:colOff>152400</xdr:colOff>
      <xdr:row>43</xdr:row>
      <xdr:rowOff>41487</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26264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31.3</a:t>
          </a:r>
          <a:r>
            <a:rPr kumimoji="1" lang="ja-JP" altLang="en-US" sz="1300">
              <a:latin typeface="ＭＳ Ｐゴシック" panose="020B0600070205080204" pitchFamily="50" charset="-128"/>
              <a:ea typeface="ＭＳ Ｐゴシック" panose="020B0600070205080204" pitchFamily="50" charset="-128"/>
            </a:rPr>
            <a:t>％で、計画的な基金積立や地方債の償還が進んだことなどによる将来負担額の減により、前年度に比べて</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％減少した。しかし、類似団体、全国平均、長野県平均と比較しても高い水準である。</a:t>
          </a:r>
        </a:p>
        <a:p>
          <a:r>
            <a:rPr kumimoji="1" lang="ja-JP" altLang="en-US" sz="1300">
              <a:latin typeface="ＭＳ Ｐゴシック" panose="020B0600070205080204" pitchFamily="50" charset="-128"/>
              <a:ea typeface="ＭＳ Ｐゴシック" panose="020B0600070205080204" pitchFamily="50" charset="-128"/>
            </a:rPr>
            <a:t>　事業の優先度を十分検討した上で、新規地方債の発行を抑制し、町債残高の削減に努めると同時に、計画的な基金積立による将来財源の確保を一体的に進め、財政健全化を推進する。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101116</xdr:rowOff>
    </xdr:from>
    <xdr:to>
      <xdr:col>81</xdr:col>
      <xdr:colOff>44450</xdr:colOff>
      <xdr:row>16</xdr:row>
      <xdr:rowOff>74446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672866"/>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147760</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205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74446</xdr:rowOff>
    </xdr:from>
    <xdr:to>
      <xdr:col>77</xdr:col>
      <xdr:colOff>44450</xdr:colOff>
      <xdr:row>17</xdr:row>
      <xdr:rowOff>133955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817646"/>
          <a:ext cx="889000" cy="2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133955</xdr:rowOff>
    </xdr:from>
    <xdr:to>
      <xdr:col>72</xdr:col>
      <xdr:colOff>203200</xdr:colOff>
      <xdr:row>18</xdr:row>
      <xdr:rowOff>139458</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3048605"/>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139458</xdr:rowOff>
    </xdr:from>
    <xdr:to>
      <xdr:col>68</xdr:col>
      <xdr:colOff>152400</xdr:colOff>
      <xdr:row>20</xdr:row>
      <xdr:rowOff>60839</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3225558"/>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102265</xdr:rowOff>
    </xdr:from>
    <xdr:to>
      <xdr:col>68</xdr:col>
      <xdr:colOff>203200</xdr:colOff>
      <xdr:row>15</xdr:row>
      <xdr:rowOff>32415</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50316</xdr:rowOff>
    </xdr:from>
    <xdr:to>
      <xdr:col>81</xdr:col>
      <xdr:colOff>95250</xdr:colOff>
      <xdr:row>15</xdr:row>
      <xdr:rowOff>151916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6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22393</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59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23646</xdr:rowOff>
    </xdr:from>
    <xdr:to>
      <xdr:col>77</xdr:col>
      <xdr:colOff>95250</xdr:colOff>
      <xdr:row>16</xdr:row>
      <xdr:rowOff>125246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7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110023</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85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83155</xdr:rowOff>
    </xdr:from>
    <xdr:to>
      <xdr:col>73</xdr:col>
      <xdr:colOff>44450</xdr:colOff>
      <xdr:row>18</xdr:row>
      <xdr:rowOff>13305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9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169532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08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88658</xdr:rowOff>
    </xdr:from>
    <xdr:to>
      <xdr:col>68</xdr:col>
      <xdr:colOff>203200</xdr:colOff>
      <xdr:row>19</xdr:row>
      <xdr:rowOff>18808</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1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3585</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26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10039</xdr:rowOff>
    </xdr:from>
    <xdr:to>
      <xdr:col>64</xdr:col>
      <xdr:colOff>152400</xdr:colOff>
      <xdr:row>20</xdr:row>
      <xdr:rowOff>111639</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4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96416</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52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130969</xdr:colOff>
      <xdr:row>26</xdr:row>
      <xdr:rowOff>95251</xdr:rowOff>
    </xdr:from>
    <xdr:ext cx="9099176" cy="425758"/>
    <xdr:sp macro="" textlink="">
      <xdr:nvSpPr>
        <xdr:cNvPr id="480" name="テキスト ボックス 479">
          <a:extLst>
            <a:ext uri="{FF2B5EF4-FFF2-40B4-BE49-F238E27FC236}">
              <a16:creationId xmlns:a16="http://schemas.microsoft.com/office/drawing/2014/main" id="{7D2D2B12-C719-4783-A923-58FF26D4F999}"/>
            </a:ext>
          </a:extLst>
        </xdr:cNvPr>
        <xdr:cNvSpPr txBox="1"/>
      </xdr:nvSpPr>
      <xdr:spPr>
        <a:xfrm>
          <a:off x="773907" y="4429126"/>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12,916
12,744
45.36
8,336,917
7,543,297
764,909
4,312,020
5,807,488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経常収支比率における人件費は、</a:t>
          </a:r>
          <a:r>
            <a:rPr kumimoji="1" lang="en-US" altLang="ja-JP" sz="1300">
              <a:latin typeface="ＭＳ Ｐゴシック" panose="020B0600070205080204" pitchFamily="50" charset="-128"/>
              <a:ea typeface="ＭＳ Ｐゴシック" panose="020B0600070205080204" pitchFamily="50" charset="-128"/>
            </a:rPr>
            <a:t>20.4</a:t>
          </a:r>
          <a:r>
            <a:rPr kumimoji="1" lang="ja-JP" altLang="en-US" sz="1300">
              <a:latin typeface="ＭＳ Ｐゴシック" panose="020B0600070205080204" pitchFamily="50" charset="-128"/>
              <a:ea typeface="ＭＳ Ｐゴシック" panose="020B0600070205080204" pitchFamily="50" charset="-128"/>
            </a:rPr>
            <a:t>％と昨年度から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％減少したものの、類似団体の平均値を下回っている。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今後も、定員適正化計画に基づき、行政サービスを低下させることなく、子育て施策などの諸施策を充実させていくため、適正な人員配置を行っていく。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37</xdr:row>
      <xdr:rowOff>33274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2147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99568</xdr:rowOff>
    </xdr:from>
    <xdr:to>
      <xdr:col>19</xdr:col>
      <xdr:colOff>187325</xdr:colOff>
      <xdr:row>37</xdr:row>
      <xdr:rowOff>33274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28868"/>
          <a:ext cx="8890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99568</xdr:rowOff>
    </xdr:from>
    <xdr:to>
      <xdr:col>15</xdr:col>
      <xdr:colOff>98425</xdr:colOff>
      <xdr:row>34</xdr:row>
      <xdr:rowOff>145288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288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53848</xdr:rowOff>
    </xdr:from>
    <xdr:to>
      <xdr:col>11</xdr:col>
      <xdr:colOff>9525</xdr:colOff>
      <xdr:row>34</xdr:row>
      <xdr:rowOff>145288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8831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169926</xdr:rowOff>
    </xdr:from>
    <xdr:to>
      <xdr:col>24</xdr:col>
      <xdr:colOff>76200</xdr:colOff>
      <xdr:row>36</xdr:row>
      <xdr:rowOff>100076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48768</xdr:rowOff>
    </xdr:from>
    <xdr:to>
      <xdr:col>15</xdr:col>
      <xdr:colOff>149225</xdr:colOff>
      <xdr:row>34</xdr:row>
      <xdr:rowOff>150368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160545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94488</xdr:rowOff>
    </xdr:from>
    <xdr:to>
      <xdr:col>11</xdr:col>
      <xdr:colOff>60325</xdr:colOff>
      <xdr:row>35</xdr:row>
      <xdr:rowOff>24638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xdr:rowOff>
    </xdr:from>
    <xdr:to>
      <xdr:col>6</xdr:col>
      <xdr:colOff>171450</xdr:colOff>
      <xdr:row>34</xdr:row>
      <xdr:rowOff>104648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114825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経常収支比率における物件費は、</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％と前年度に比べ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％増加したが、類似団体平均値を上回っている。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職員が少ない中で、業務の民間委託等により物件費は増加傾向にあるが、業務の見直しや効率化により経費削減に取り組む。</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64135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61874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98425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6187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98425</xdr:rowOff>
    </xdr:from>
    <xdr:to>
      <xdr:col>73</xdr:col>
      <xdr:colOff>180975</xdr:colOff>
      <xdr:row>15</xdr:row>
      <xdr:rowOff>109855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6701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109855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6644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147972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156862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5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82567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65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47625</xdr:rowOff>
    </xdr:from>
    <xdr:to>
      <xdr:col>74</xdr:col>
      <xdr:colOff>31750</xdr:colOff>
      <xdr:row>15</xdr:row>
      <xdr:rowOff>149225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159402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38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59055</xdr:rowOff>
    </xdr:from>
    <xdr:to>
      <xdr:col>69</xdr:col>
      <xdr:colOff>142875</xdr:colOff>
      <xdr:row>15</xdr:row>
      <xdr:rowOff>160655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170832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128287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経常収支比率における扶助費は、</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％と昨年並みであるものの、類似団体平均を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　障害者自立支援給付の増加などが扶助費を増加させる要因となっている。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8234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58</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899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143527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繰出金、維持補修費などが含まれる「その他」にかかる経常収支比率は、</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％と前年度に比べ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％減少した。令和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年度に公共下水道事業会計の公営企業法の適用に伴い「繰出金」から補助費に移行している。　しかし、全国平均、長野県平均と比較しても高い水準であり、農業集落排水事業特別会計、公共下水道事業特別会計への繰出金が多額となっているためで、今後、下水道事業の統合、料金の値上げなどによる経営健全化等により、一般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57</xdr:row>
      <xdr:rowOff>26307</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7445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26307</xdr:rowOff>
    </xdr:from>
    <xdr:to>
      <xdr:col>78</xdr:col>
      <xdr:colOff>69850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798957"/>
          <a:ext cx="889000" cy="66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4535</xdr:rowOff>
    </xdr:from>
    <xdr:to>
      <xdr:col>73</xdr:col>
      <xdr:colOff>180975</xdr:colOff>
      <xdr:row>61</xdr:row>
      <xdr:rowOff>146050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4629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100892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146050</xdr:rowOff>
    </xdr:from>
    <xdr:to>
      <xdr:col>69</xdr:col>
      <xdr:colOff>92075</xdr:colOff>
      <xdr:row>62</xdr:row>
      <xdr:rowOff>105228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106045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166205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166205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109055</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146957</xdr:rowOff>
    </xdr:from>
    <xdr:to>
      <xdr:col>78</xdr:col>
      <xdr:colOff>120650</xdr:colOff>
      <xdr:row>57</xdr:row>
      <xdr:rowOff>77107</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87284</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51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125185</xdr:rowOff>
    </xdr:from>
    <xdr:to>
      <xdr:col>74</xdr:col>
      <xdr:colOff>31750</xdr:colOff>
      <xdr:row>61</xdr:row>
      <xdr:rowOff>55335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40112</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95250</xdr:rowOff>
    </xdr:from>
    <xdr:to>
      <xdr:col>69</xdr:col>
      <xdr:colOff>142875</xdr:colOff>
      <xdr:row>62</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62</xdr:row>
      <xdr:rowOff>54428</xdr:rowOff>
    </xdr:from>
    <xdr:to>
      <xdr:col>65</xdr:col>
      <xdr:colOff>53975</xdr:colOff>
      <xdr:row>62</xdr:row>
      <xdr:rowOff>156028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6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140805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7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経常収支比率における補助費は、</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％と前年度より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％減少した。新型コロナウイルス感染症対策関連の補助関連経費が継続しているほか、公共下水道事業会計の公営企業法の適用に伴い「繰出金」から補助費に移行したことが主な要因。</a:t>
          </a:r>
        </a:p>
        <a:p>
          <a:r>
            <a:rPr kumimoji="1" lang="ja-JP" altLang="en-US" sz="1300">
              <a:latin typeface="ＭＳ Ｐゴシック" panose="020B0600070205080204" pitchFamily="50" charset="-128"/>
              <a:ea typeface="ＭＳ Ｐゴシック" panose="020B0600070205080204" pitchFamily="50" charset="-128"/>
            </a:rPr>
            <a:t>　引き続き、負担金・補助金の交付先が適当な事業を行っているのかなどについて検証を行うとともに、広域行政の運営効率化に努める。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123734</xdr:rowOff>
    </xdr:from>
    <xdr:to>
      <xdr:col>82</xdr:col>
      <xdr:colOff>107950</xdr:colOff>
      <xdr:row>36</xdr:row>
      <xdr:rowOff>136797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29593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37210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37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113937</xdr:rowOff>
    </xdr:from>
    <xdr:to>
      <xdr:col>78</xdr:col>
      <xdr:colOff>69850</xdr:colOff>
      <xdr:row>36</xdr:row>
      <xdr:rowOff>136797</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5943237"/>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87811</xdr:rowOff>
    </xdr:from>
    <xdr:to>
      <xdr:col>73</xdr:col>
      <xdr:colOff>180975</xdr:colOff>
      <xdr:row>34</xdr:row>
      <xdr:rowOff>113937</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591711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67871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87811</xdr:rowOff>
    </xdr:from>
    <xdr:to>
      <xdr:col>69</xdr:col>
      <xdr:colOff>92075</xdr:colOff>
      <xdr:row>34</xdr:row>
      <xdr:rowOff>140063</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591711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67871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72934</xdr:rowOff>
    </xdr:from>
    <xdr:to>
      <xdr:col>82</xdr:col>
      <xdr:colOff>158750</xdr:colOff>
      <xdr:row>37</xdr:row>
      <xdr:rowOff>3084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45011</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21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85997</xdr:rowOff>
    </xdr:from>
    <xdr:to>
      <xdr:col>78</xdr:col>
      <xdr:colOff>120650</xdr:colOff>
      <xdr:row>37</xdr:row>
      <xdr:rowOff>16147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924</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344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63137</xdr:rowOff>
    </xdr:from>
    <xdr:to>
      <xdr:col>74</xdr:col>
      <xdr:colOff>31750</xdr:colOff>
      <xdr:row>34</xdr:row>
      <xdr:rowOff>164737</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58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3464</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6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37011</xdr:rowOff>
    </xdr:from>
    <xdr:to>
      <xdr:col>69</xdr:col>
      <xdr:colOff>142875</xdr:colOff>
      <xdr:row>34</xdr:row>
      <xdr:rowOff>138611</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8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148788</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63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89263</xdr:rowOff>
    </xdr:from>
    <xdr:to>
      <xdr:col>65</xdr:col>
      <xdr:colOff>53975</xdr:colOff>
      <xdr:row>35</xdr:row>
      <xdr:rowOff>19413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591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29590</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68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経常収支比率における公債費は、</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％と昨年度から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％減少し、類似団体平均と比べても</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％低い数値となっている。</a:t>
          </a:r>
        </a:p>
        <a:p>
          <a:r>
            <a:rPr kumimoji="1" lang="ja-JP" altLang="en-US" sz="1300">
              <a:latin typeface="ＭＳ Ｐゴシック" panose="020B0600070205080204" pitchFamily="50" charset="-128"/>
              <a:ea typeface="ＭＳ Ｐゴシック" panose="020B0600070205080204" pitchFamily="50" charset="-128"/>
            </a:rPr>
            <a:t>　引き続き、新規地方債の発行に当たっては、事業の優先度を十分検討した上で、交付税措置率の高い起債を活用するとともに、毎年の借入額が元金償還額を上回らないように取り組んでいく。</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140715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15720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140715</xdr:rowOff>
    </xdr:from>
    <xdr:to>
      <xdr:col>19</xdr:col>
      <xdr:colOff>187325</xdr:colOff>
      <xdr:row>76</xdr:row>
      <xdr:rowOff>159004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1709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77</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189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147574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22578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525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108204</xdr:rowOff>
    </xdr:from>
    <xdr:to>
      <xdr:col>15</xdr:col>
      <xdr:colOff>149225</xdr:colOff>
      <xdr:row>77</xdr:row>
      <xdr:rowOff>38354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48531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96774</xdr:rowOff>
    </xdr:from>
    <xdr:to>
      <xdr:col>6</xdr:col>
      <xdr:colOff>171450</xdr:colOff>
      <xdr:row>78</xdr:row>
      <xdr:rowOff>26924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11701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公債費以外にかかる経常収支比率は、</a:t>
          </a:r>
          <a:r>
            <a:rPr kumimoji="1" lang="en-US" altLang="ja-JP" sz="1300">
              <a:latin typeface="ＭＳ Ｐゴシック" panose="020B0600070205080204" pitchFamily="50" charset="-128"/>
              <a:ea typeface="ＭＳ Ｐゴシック" panose="020B0600070205080204" pitchFamily="50" charset="-128"/>
            </a:rPr>
            <a:t>68.5</a:t>
          </a:r>
          <a:r>
            <a:rPr kumimoji="1" lang="ja-JP" altLang="en-US" sz="1300">
              <a:latin typeface="ＭＳ Ｐゴシック" panose="020B0600070205080204" pitchFamily="50" charset="-128"/>
              <a:ea typeface="ＭＳ Ｐゴシック" panose="020B0600070205080204" pitchFamily="50" charset="-128"/>
            </a:rPr>
            <a:t>％と前年度に比べ</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％増加したものの、類似団体の平均よりも若干低い水準である。</a:t>
          </a:r>
        </a:p>
        <a:p>
          <a:r>
            <a:rPr kumimoji="1" lang="ja-JP" altLang="en-US" sz="1300">
              <a:latin typeface="ＭＳ Ｐゴシック" panose="020B0600070205080204" pitchFamily="50" charset="-128"/>
              <a:ea typeface="ＭＳ Ｐゴシック" panose="020B0600070205080204" pitchFamily="50" charset="-128"/>
            </a:rPr>
            <a:t>　引き続き人件費の抑制や一般行政経費の縮減を図るとともに、下水道事業の経営健全化や一部事務組合の負担の適正化を図り数値の改善に努める。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62992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97432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76</xdr:row>
      <xdr:rowOff>62992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295146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75</xdr:row>
      <xdr:rowOff>165863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2951460"/>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165863</xdr:rowOff>
    </xdr:from>
    <xdr:to>
      <xdr:col>69</xdr:col>
      <xdr:colOff>92075</xdr:colOff>
      <xdr:row>76</xdr:row>
      <xdr:rowOff>3556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0246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123969</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115062</xdr:rowOff>
    </xdr:from>
    <xdr:to>
      <xdr:col>69</xdr:col>
      <xdr:colOff>142875</xdr:colOff>
      <xdr:row>76</xdr:row>
      <xdr:rowOff>45213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124206</xdr:rowOff>
    </xdr:from>
    <xdr:to>
      <xdr:col>65</xdr:col>
      <xdr:colOff>53975</xdr:colOff>
      <xdr:row>76</xdr:row>
      <xdr:rowOff>54356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64533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148435</xdr:rowOff>
    </xdr:from>
    <xdr:to>
      <xdr:col>29</xdr:col>
      <xdr:colOff>127000</xdr:colOff>
      <xdr:row>18</xdr:row>
      <xdr:rowOff>149403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82160"/>
          <a:ext cx="647700" cy="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7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144366</xdr:rowOff>
    </xdr:from>
    <xdr:to>
      <xdr:col>26</xdr:col>
      <xdr:colOff>50800</xdr:colOff>
      <xdr:row>18</xdr:row>
      <xdr:rowOff>149403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78091"/>
          <a:ext cx="698500" cy="5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168721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8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144366</xdr:rowOff>
    </xdr:from>
    <xdr:to>
      <xdr:col>22</xdr:col>
      <xdr:colOff>114300</xdr:colOff>
      <xdr:row>18</xdr:row>
      <xdr:rowOff>149487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78091"/>
          <a:ext cx="698500" cy="5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2384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149487</xdr:rowOff>
    </xdr:from>
    <xdr:to>
      <xdr:col>18</xdr:col>
      <xdr:colOff>177800</xdr:colOff>
      <xdr:row>19</xdr:row>
      <xdr:rowOff>1148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83212"/>
          <a:ext cx="698500" cy="23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25343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40446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97635</xdr:rowOff>
    </xdr:from>
    <xdr:to>
      <xdr:col>29</xdr:col>
      <xdr:colOff>177800</xdr:colOff>
      <xdr:row>19</xdr:row>
      <xdr:rowOff>27785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31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6212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3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98603</xdr:rowOff>
    </xdr:from>
    <xdr:to>
      <xdr:col>26</xdr:col>
      <xdr:colOff>101600</xdr:colOff>
      <xdr:row>19</xdr:row>
      <xdr:rowOff>28753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32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13530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1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93566</xdr:rowOff>
    </xdr:from>
    <xdr:to>
      <xdr:col>22</xdr:col>
      <xdr:colOff>165100</xdr:colOff>
      <xdr:row>19</xdr:row>
      <xdr:rowOff>23716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27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8493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1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98687</xdr:rowOff>
    </xdr:from>
    <xdr:to>
      <xdr:col>19</xdr:col>
      <xdr:colOff>38100</xdr:colOff>
      <xdr:row>19</xdr:row>
      <xdr:rowOff>28837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32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13614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1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121798</xdr:rowOff>
    </xdr:from>
    <xdr:to>
      <xdr:col>15</xdr:col>
      <xdr:colOff>101600</xdr:colOff>
      <xdr:row>19</xdr:row>
      <xdr:rowOff>51948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55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36725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4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46513</xdr:rowOff>
    </xdr:from>
    <xdr:to>
      <xdr:col>29</xdr:col>
      <xdr:colOff>127000</xdr:colOff>
      <xdr:row>37</xdr:row>
      <xdr:rowOff>62268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171213"/>
          <a:ext cx="647700" cy="15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218514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28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46513</xdr:rowOff>
    </xdr:from>
    <xdr:to>
      <xdr:col>26</xdr:col>
      <xdr:colOff>50800</xdr:colOff>
      <xdr:row>37</xdr:row>
      <xdr:rowOff>100311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71213"/>
          <a:ext cx="698500" cy="53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182757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9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9519</xdr:rowOff>
    </xdr:from>
    <xdr:to>
      <xdr:col>22</xdr:col>
      <xdr:colOff>114300</xdr:colOff>
      <xdr:row>37</xdr:row>
      <xdr:rowOff>100311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34219"/>
          <a:ext cx="698500" cy="90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144181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333597</xdr:rowOff>
    </xdr:from>
    <xdr:to>
      <xdr:col>18</xdr:col>
      <xdr:colOff>177800</xdr:colOff>
      <xdr:row>37</xdr:row>
      <xdr:rowOff>9519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43947"/>
          <a:ext cx="698500" cy="190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128725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11468</xdr:rowOff>
    </xdr:from>
    <xdr:to>
      <xdr:col>29</xdr:col>
      <xdr:colOff>177800</xdr:colOff>
      <xdr:row>37</xdr:row>
      <xdr:rowOff>113068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36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154995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167163</xdr:rowOff>
    </xdr:from>
    <xdr:to>
      <xdr:col>26</xdr:col>
      <xdr:colOff>101600</xdr:colOff>
      <xdr:row>37</xdr:row>
      <xdr:rowOff>97313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20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82090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06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49511</xdr:rowOff>
    </xdr:from>
    <xdr:to>
      <xdr:col>22</xdr:col>
      <xdr:colOff>165100</xdr:colOff>
      <xdr:row>37</xdr:row>
      <xdr:rowOff>151111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74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135888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6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130169</xdr:rowOff>
    </xdr:from>
    <xdr:to>
      <xdr:col>19</xdr:col>
      <xdr:colOff>38100</xdr:colOff>
      <xdr:row>37</xdr:row>
      <xdr:rowOff>60319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83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45096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6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282797</xdr:rowOff>
    </xdr:from>
    <xdr:to>
      <xdr:col>15</xdr:col>
      <xdr:colOff>101600</xdr:colOff>
      <xdr:row>36</xdr:row>
      <xdr:rowOff>41497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93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51674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62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12,916
12,744
45.36
8,336,917
7,543,297
764,909
4,312,020
5,807,488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28766</xdr:rowOff>
    </xdr:from>
    <xdr:to>
      <xdr:col>24</xdr:col>
      <xdr:colOff>63500</xdr:colOff>
      <xdr:row>38</xdr:row>
      <xdr:rowOff>30747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43866"/>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161637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0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30747</xdr:rowOff>
    </xdr:from>
    <xdr:to>
      <xdr:col>19</xdr:col>
      <xdr:colOff>177800</xdr:colOff>
      <xdr:row>39</xdr:row>
      <xdr:rowOff>92926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45847"/>
          <a:ext cx="889000" cy="23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130827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89700</xdr:rowOff>
    </xdr:from>
    <xdr:to>
      <xdr:col>15</xdr:col>
      <xdr:colOff>50800</xdr:colOff>
      <xdr:row>39</xdr:row>
      <xdr:rowOff>92926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776250"/>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85602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89700</xdr:rowOff>
    </xdr:from>
    <xdr:to>
      <xdr:col>10</xdr:col>
      <xdr:colOff>114300</xdr:colOff>
      <xdr:row>39</xdr:row>
      <xdr:rowOff>131864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776250"/>
          <a:ext cx="889000" cy="4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103763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112590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149416</xdr:rowOff>
    </xdr:from>
    <xdr:to>
      <xdr:col>24</xdr:col>
      <xdr:colOff>114300</xdr:colOff>
      <xdr:row>38</xdr:row>
      <xdr:rowOff>79566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9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127843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7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151397</xdr:rowOff>
    </xdr:from>
    <xdr:to>
      <xdr:col>20</xdr:col>
      <xdr:colOff>38100</xdr:colOff>
      <xdr:row>38</xdr:row>
      <xdr:rowOff>81547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9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72674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8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42126</xdr:rowOff>
    </xdr:from>
    <xdr:to>
      <xdr:col>15</xdr:col>
      <xdr:colOff>101600</xdr:colOff>
      <xdr:row>39</xdr:row>
      <xdr:rowOff>143726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7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134853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82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38900</xdr:rowOff>
    </xdr:from>
    <xdr:to>
      <xdr:col>10</xdr:col>
      <xdr:colOff>165100</xdr:colOff>
      <xdr:row>39</xdr:row>
      <xdr:rowOff>140500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7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131627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81064</xdr:rowOff>
    </xdr:from>
    <xdr:to>
      <xdr:col>6</xdr:col>
      <xdr:colOff>38100</xdr:colOff>
      <xdr:row>40</xdr:row>
      <xdr:rowOff>11214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76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40</xdr:row>
      <xdr:rowOff>2341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86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33008</xdr:rowOff>
    </xdr:from>
    <xdr:to>
      <xdr:col>24</xdr:col>
      <xdr:colOff>63500</xdr:colOff>
      <xdr:row>56</xdr:row>
      <xdr:rowOff>44424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34208"/>
          <a:ext cx="838200" cy="1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6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1932</xdr:rowOff>
    </xdr:from>
    <xdr:to>
      <xdr:col>19</xdr:col>
      <xdr:colOff>177800</xdr:colOff>
      <xdr:row>56</xdr:row>
      <xdr:rowOff>44424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603132"/>
          <a:ext cx="889000" cy="4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111182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119858</xdr:rowOff>
    </xdr:from>
    <xdr:to>
      <xdr:col>15</xdr:col>
      <xdr:colOff>50800</xdr:colOff>
      <xdr:row>56</xdr:row>
      <xdr:rowOff>1932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549608"/>
          <a:ext cx="889000" cy="5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77326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119858</xdr:rowOff>
    </xdr:from>
    <xdr:to>
      <xdr:col>10</xdr:col>
      <xdr:colOff>114300</xdr:colOff>
      <xdr:row>55</xdr:row>
      <xdr:rowOff>150440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549608"/>
          <a:ext cx="889000" cy="3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132625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134398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153658</xdr:rowOff>
    </xdr:from>
    <xdr:to>
      <xdr:col>24</xdr:col>
      <xdr:colOff>114300</xdr:colOff>
      <xdr:row>56</xdr:row>
      <xdr:rowOff>83808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5085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3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165074</xdr:rowOff>
    </xdr:from>
    <xdr:to>
      <xdr:col>20</xdr:col>
      <xdr:colOff>38100</xdr:colOff>
      <xdr:row>56</xdr:row>
      <xdr:rowOff>95224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111751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37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122582</xdr:rowOff>
    </xdr:from>
    <xdr:to>
      <xdr:col>15</xdr:col>
      <xdr:colOff>101600</xdr:colOff>
      <xdr:row>56</xdr:row>
      <xdr:rowOff>52732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5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69259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32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69058</xdr:rowOff>
    </xdr:from>
    <xdr:to>
      <xdr:col>10</xdr:col>
      <xdr:colOff>165100</xdr:colOff>
      <xdr:row>55</xdr:row>
      <xdr:rowOff>170658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9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15735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27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99640</xdr:rowOff>
    </xdr:from>
    <xdr:to>
      <xdr:col>6</xdr:col>
      <xdr:colOff>38100</xdr:colOff>
      <xdr:row>56</xdr:row>
      <xdr:rowOff>29790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2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46317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30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90185</xdr:rowOff>
    </xdr:from>
    <xdr:to>
      <xdr:col>24</xdr:col>
      <xdr:colOff>63500</xdr:colOff>
      <xdr:row>78</xdr:row>
      <xdr:rowOff>95786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463285"/>
          <a:ext cx="8382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90185</xdr:rowOff>
    </xdr:from>
    <xdr:to>
      <xdr:col>19</xdr:col>
      <xdr:colOff>177800</xdr:colOff>
      <xdr:row>78</xdr:row>
      <xdr:rowOff>99833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63285"/>
          <a:ext cx="889000" cy="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97020</xdr:rowOff>
    </xdr:from>
    <xdr:to>
      <xdr:col>15</xdr:col>
      <xdr:colOff>50800</xdr:colOff>
      <xdr:row>78</xdr:row>
      <xdr:rowOff>99833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70120"/>
          <a:ext cx="889000" cy="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66735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97020</xdr:rowOff>
    </xdr:from>
    <xdr:to>
      <xdr:col>10</xdr:col>
      <xdr:colOff>114300</xdr:colOff>
      <xdr:row>78</xdr:row>
      <xdr:rowOff>104130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470120"/>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7802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44986</xdr:rowOff>
    </xdr:from>
    <xdr:to>
      <xdr:col>24</xdr:col>
      <xdr:colOff>114300</xdr:colOff>
      <xdr:row>78</xdr:row>
      <xdr:rowOff>146586</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1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131363</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3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39385</xdr:rowOff>
    </xdr:from>
    <xdr:to>
      <xdr:col>20</xdr:col>
      <xdr:colOff>38100</xdr:colOff>
      <xdr:row>78</xdr:row>
      <xdr:rowOff>140985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132112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49033</xdr:rowOff>
    </xdr:from>
    <xdr:to>
      <xdr:col>15</xdr:col>
      <xdr:colOff>101600</xdr:colOff>
      <xdr:row>78</xdr:row>
      <xdr:rowOff>150633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2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141760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1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46220</xdr:rowOff>
    </xdr:from>
    <xdr:to>
      <xdr:col>10</xdr:col>
      <xdr:colOff>165100</xdr:colOff>
      <xdr:row>78</xdr:row>
      <xdr:rowOff>147820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1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138947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1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53330</xdr:rowOff>
    </xdr:from>
    <xdr:to>
      <xdr:col>6</xdr:col>
      <xdr:colOff>38100</xdr:colOff>
      <xdr:row>78</xdr:row>
      <xdr:rowOff>154930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146057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1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5118</xdr:rowOff>
    </xdr:from>
    <xdr:to>
      <xdr:col>24</xdr:col>
      <xdr:colOff>63500</xdr:colOff>
      <xdr:row>96</xdr:row>
      <xdr:rowOff>153112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292868"/>
          <a:ext cx="838200" cy="3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128325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4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145035</xdr:rowOff>
    </xdr:from>
    <xdr:to>
      <xdr:col>19</xdr:col>
      <xdr:colOff>177800</xdr:colOff>
      <xdr:row>96</xdr:row>
      <xdr:rowOff>153112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604235"/>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145035</xdr:rowOff>
    </xdr:from>
    <xdr:to>
      <xdr:col>15</xdr:col>
      <xdr:colOff>50800</xdr:colOff>
      <xdr:row>96</xdr:row>
      <xdr:rowOff>166370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04235"/>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18826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166370</xdr:rowOff>
    </xdr:from>
    <xdr:to>
      <xdr:col>10</xdr:col>
      <xdr:colOff>114300</xdr:colOff>
      <xdr:row>97</xdr:row>
      <xdr:rowOff>8992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25570"/>
          <a:ext cx="8890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58411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125768</xdr:rowOff>
    </xdr:from>
    <xdr:to>
      <xdr:col>24</xdr:col>
      <xdr:colOff>114300</xdr:colOff>
      <xdr:row>95</xdr:row>
      <xdr:rowOff>55918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148645</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9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102312</xdr:rowOff>
    </xdr:from>
    <xdr:to>
      <xdr:col>20</xdr:col>
      <xdr:colOff>38100</xdr:colOff>
      <xdr:row>97</xdr:row>
      <xdr:rowOff>32462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6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23589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94235</xdr:rowOff>
    </xdr:from>
    <xdr:to>
      <xdr:col>15</xdr:col>
      <xdr:colOff>101600</xdr:colOff>
      <xdr:row>97</xdr:row>
      <xdr:rowOff>24385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40912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3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115570</xdr:rowOff>
    </xdr:from>
    <xdr:to>
      <xdr:col>10</xdr:col>
      <xdr:colOff>165100</xdr:colOff>
      <xdr:row>97</xdr:row>
      <xdr:rowOff>45720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36847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6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129642</xdr:rowOff>
    </xdr:from>
    <xdr:to>
      <xdr:col>6</xdr:col>
      <xdr:colOff>38100</xdr:colOff>
      <xdr:row>97</xdr:row>
      <xdr:rowOff>59792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8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50919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106037</xdr:rowOff>
    </xdr:from>
    <xdr:to>
      <xdr:col>55</xdr:col>
      <xdr:colOff>0</xdr:colOff>
      <xdr:row>35</xdr:row>
      <xdr:rowOff>97976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763887"/>
          <a:ext cx="838200" cy="33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81756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106037</xdr:rowOff>
    </xdr:from>
    <xdr:to>
      <xdr:col>50</xdr:col>
      <xdr:colOff>114300</xdr:colOff>
      <xdr:row>36</xdr:row>
      <xdr:rowOff>8086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763887"/>
          <a:ext cx="889000" cy="41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8086</xdr:rowOff>
    </xdr:from>
    <xdr:to>
      <xdr:col>45</xdr:col>
      <xdr:colOff>177800</xdr:colOff>
      <xdr:row>37</xdr:row>
      <xdr:rowOff>69104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180286"/>
          <a:ext cx="889000" cy="23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96103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26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69104</xdr:rowOff>
    </xdr:from>
    <xdr:to>
      <xdr:col>41</xdr:col>
      <xdr:colOff>50800</xdr:colOff>
      <xdr:row>37</xdr:row>
      <xdr:rowOff>69652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412754"/>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143280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47176</xdr:rowOff>
    </xdr:from>
    <xdr:to>
      <xdr:col>55</xdr:col>
      <xdr:colOff>50800</xdr:colOff>
      <xdr:row>35</xdr:row>
      <xdr:rowOff>148776</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4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70053</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89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55237</xdr:rowOff>
    </xdr:from>
    <xdr:to>
      <xdr:col>50</xdr:col>
      <xdr:colOff>165100</xdr:colOff>
      <xdr:row>33</xdr:row>
      <xdr:rowOff>156837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7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147964</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80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128736</xdr:rowOff>
    </xdr:from>
    <xdr:to>
      <xdr:col>46</xdr:col>
      <xdr:colOff>38100</xdr:colOff>
      <xdr:row>36</xdr:row>
      <xdr:rowOff>58886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12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75413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590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18304</xdr:rowOff>
    </xdr:from>
    <xdr:to>
      <xdr:col>41</xdr:col>
      <xdr:colOff>101600</xdr:colOff>
      <xdr:row>37</xdr:row>
      <xdr:rowOff>119904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36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111031</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45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18852</xdr:rowOff>
    </xdr:from>
    <xdr:to>
      <xdr:col>36</xdr:col>
      <xdr:colOff>165100</xdr:colOff>
      <xdr:row>37</xdr:row>
      <xdr:rowOff>120452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111579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45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15352</xdr:rowOff>
    </xdr:from>
    <xdr:to>
      <xdr:col>55</xdr:col>
      <xdr:colOff>0</xdr:colOff>
      <xdr:row>58</xdr:row>
      <xdr:rowOff>62616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59452"/>
          <a:ext cx="838200" cy="4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133194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125200</xdr:rowOff>
    </xdr:from>
    <xdr:to>
      <xdr:col>50</xdr:col>
      <xdr:colOff>114300</xdr:colOff>
      <xdr:row>58</xdr:row>
      <xdr:rowOff>15352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897850"/>
          <a:ext cx="889000" cy="6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28079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125200</xdr:rowOff>
    </xdr:from>
    <xdr:to>
      <xdr:col>45</xdr:col>
      <xdr:colOff>177800</xdr:colOff>
      <xdr:row>58</xdr:row>
      <xdr:rowOff>31657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897850"/>
          <a:ext cx="889000" cy="7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6938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31657</xdr:rowOff>
    </xdr:from>
    <xdr:to>
      <xdr:col>41</xdr:col>
      <xdr:colOff>50800</xdr:colOff>
      <xdr:row>58</xdr:row>
      <xdr:rowOff>71300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75757"/>
          <a:ext cx="8890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11816</xdr:rowOff>
    </xdr:from>
    <xdr:to>
      <xdr:col>55</xdr:col>
      <xdr:colOff>50800</xdr:colOff>
      <xdr:row>58</xdr:row>
      <xdr:rowOff>113416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5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161693</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3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136002</xdr:rowOff>
    </xdr:from>
    <xdr:to>
      <xdr:col>50</xdr:col>
      <xdr:colOff>165100</xdr:colOff>
      <xdr:row>58</xdr:row>
      <xdr:rowOff>66152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0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57279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00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74400</xdr:rowOff>
    </xdr:from>
    <xdr:to>
      <xdr:col>46</xdr:col>
      <xdr:colOff>38100</xdr:colOff>
      <xdr:row>58</xdr:row>
      <xdr:rowOff>4550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4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21077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62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152307</xdr:rowOff>
    </xdr:from>
    <xdr:to>
      <xdr:col>41</xdr:col>
      <xdr:colOff>101600</xdr:colOff>
      <xdr:row>58</xdr:row>
      <xdr:rowOff>82457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2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73584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01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20500</xdr:rowOff>
    </xdr:from>
    <xdr:to>
      <xdr:col>36</xdr:col>
      <xdr:colOff>165100</xdr:colOff>
      <xdr:row>58</xdr:row>
      <xdr:rowOff>122100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6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113227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5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39032</xdr:rowOff>
    </xdr:from>
    <xdr:to>
      <xdr:col>55</xdr:col>
      <xdr:colOff>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83582"/>
          <a:ext cx="8382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26436</xdr:rowOff>
    </xdr:from>
    <xdr:to>
      <xdr:col>50</xdr:col>
      <xdr:colOff>114300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70986"/>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26436</xdr:rowOff>
    </xdr:from>
    <xdr:to>
      <xdr:col>45</xdr:col>
      <xdr:colOff>177800</xdr:colOff>
      <xdr:row>79</xdr:row>
      <xdr:rowOff>28372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570986"/>
          <a:ext cx="889000" cy="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68035</xdr:rowOff>
    </xdr:from>
    <xdr:to>
      <xdr:col>41</xdr:col>
      <xdr:colOff>50800</xdr:colOff>
      <xdr:row>79</xdr:row>
      <xdr:rowOff>28372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41135"/>
          <a:ext cx="889000" cy="1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159682</xdr:rowOff>
    </xdr:from>
    <xdr:to>
      <xdr:col>55</xdr:col>
      <xdr:colOff>50800</xdr:colOff>
      <xdr:row>79</xdr:row>
      <xdr:rowOff>89832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3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74609</xdr:rowOff>
    </xdr:from>
    <xdr:ext cx="378565"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47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147086</xdr:rowOff>
    </xdr:from>
    <xdr:to>
      <xdr:col>46</xdr:col>
      <xdr:colOff>38100</xdr:colOff>
      <xdr:row>79</xdr:row>
      <xdr:rowOff>77236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2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68363</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61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149022</xdr:rowOff>
    </xdr:from>
    <xdr:to>
      <xdr:col>41</xdr:col>
      <xdr:colOff>101600</xdr:colOff>
      <xdr:row>79</xdr:row>
      <xdr:rowOff>79172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70299</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61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17235</xdr:rowOff>
    </xdr:from>
    <xdr:to>
      <xdr:col>36</xdr:col>
      <xdr:colOff>165100</xdr:colOff>
      <xdr:row>78</xdr:row>
      <xdr:rowOff>118835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109962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8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113742</xdr:rowOff>
    </xdr:from>
    <xdr:to>
      <xdr:col>55</xdr:col>
      <xdr:colOff>0</xdr:colOff>
      <xdr:row>98</xdr:row>
      <xdr:rowOff>37508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44392"/>
          <a:ext cx="838200" cy="9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113742</xdr:rowOff>
    </xdr:from>
    <xdr:to>
      <xdr:col>50</xdr:col>
      <xdr:colOff>114300</xdr:colOff>
      <xdr:row>97</xdr:row>
      <xdr:rowOff>159375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744392"/>
          <a:ext cx="889000" cy="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54069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8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139399</xdr:rowOff>
    </xdr:from>
    <xdr:to>
      <xdr:col>45</xdr:col>
      <xdr:colOff>177800</xdr:colOff>
      <xdr:row>97</xdr:row>
      <xdr:rowOff>159375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70049"/>
          <a:ext cx="889000" cy="1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61634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139399</xdr:rowOff>
    </xdr:from>
    <xdr:to>
      <xdr:col>41</xdr:col>
      <xdr:colOff>50800</xdr:colOff>
      <xdr:row>98</xdr:row>
      <xdr:rowOff>77665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70049"/>
          <a:ext cx="889000" cy="10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8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97288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158158</xdr:rowOff>
    </xdr:from>
    <xdr:to>
      <xdr:col>55</xdr:col>
      <xdr:colOff>50800</xdr:colOff>
      <xdr:row>98</xdr:row>
      <xdr:rowOff>88308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8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136585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6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62942</xdr:rowOff>
    </xdr:from>
    <xdr:to>
      <xdr:col>50</xdr:col>
      <xdr:colOff>165100</xdr:colOff>
      <xdr:row>97</xdr:row>
      <xdr:rowOff>164542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9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9619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46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108575</xdr:rowOff>
    </xdr:from>
    <xdr:to>
      <xdr:col>46</xdr:col>
      <xdr:colOff>38100</xdr:colOff>
      <xdr:row>98</xdr:row>
      <xdr:rowOff>38725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3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55252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5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88599</xdr:rowOff>
    </xdr:from>
    <xdr:to>
      <xdr:col>41</xdr:col>
      <xdr:colOff>101600</xdr:colOff>
      <xdr:row>98</xdr:row>
      <xdr:rowOff>18749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1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35276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9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26865</xdr:rowOff>
    </xdr:from>
    <xdr:to>
      <xdr:col>36</xdr:col>
      <xdr:colOff>165100</xdr:colOff>
      <xdr:row>98</xdr:row>
      <xdr:rowOff>128465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2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119592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2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94617</xdr:rowOff>
    </xdr:from>
    <xdr:to>
      <xdr:col>85</xdr:col>
      <xdr:colOff>127000</xdr:colOff>
      <xdr:row>39</xdr:row>
      <xdr:rowOff>94764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1167"/>
          <a:ext cx="8382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94617</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81167"/>
          <a:ext cx="8890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115084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43964</xdr:rowOff>
    </xdr:from>
    <xdr:to>
      <xdr:col>85</xdr:col>
      <xdr:colOff>177800</xdr:colOff>
      <xdr:row>39</xdr:row>
      <xdr:rowOff>145564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167301</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43817</xdr:rowOff>
    </xdr:from>
    <xdr:to>
      <xdr:col>81</xdr:col>
      <xdr:colOff>101600</xdr:colOff>
      <xdr:row>39</xdr:row>
      <xdr:rowOff>145417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136544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82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162390</xdr:rowOff>
    </xdr:from>
    <xdr:to>
      <xdr:col>85</xdr:col>
      <xdr:colOff>127000</xdr:colOff>
      <xdr:row>78</xdr:row>
      <xdr:rowOff>5042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364040"/>
          <a:ext cx="838200" cy="1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5042</xdr:rowOff>
    </xdr:from>
    <xdr:to>
      <xdr:col>81</xdr:col>
      <xdr:colOff>50800</xdr:colOff>
      <xdr:row>78</xdr:row>
      <xdr:rowOff>7477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378142"/>
          <a:ext cx="889000" cy="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126612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164787</xdr:rowOff>
    </xdr:from>
    <xdr:to>
      <xdr:col>76</xdr:col>
      <xdr:colOff>114300</xdr:colOff>
      <xdr:row>78</xdr:row>
      <xdr:rowOff>7477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3366437"/>
          <a:ext cx="889000" cy="1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116234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9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103921</xdr:rowOff>
    </xdr:from>
    <xdr:to>
      <xdr:col>71</xdr:col>
      <xdr:colOff>177800</xdr:colOff>
      <xdr:row>77</xdr:row>
      <xdr:rowOff>164787</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305571"/>
          <a:ext cx="889000" cy="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140152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129415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111590</xdr:rowOff>
    </xdr:from>
    <xdr:to>
      <xdr:col>85</xdr:col>
      <xdr:colOff>177800</xdr:colOff>
      <xdr:row>78</xdr:row>
      <xdr:rowOff>41740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3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90017</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29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125692</xdr:rowOff>
    </xdr:from>
    <xdr:to>
      <xdr:col>81</xdr:col>
      <xdr:colOff>101600</xdr:colOff>
      <xdr:row>78</xdr:row>
      <xdr:rowOff>55842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3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46969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4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128127</xdr:rowOff>
    </xdr:from>
    <xdr:to>
      <xdr:col>76</xdr:col>
      <xdr:colOff>165100</xdr:colOff>
      <xdr:row>78</xdr:row>
      <xdr:rowOff>58277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32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49404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42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113987</xdr:rowOff>
    </xdr:from>
    <xdr:to>
      <xdr:col>72</xdr:col>
      <xdr:colOff>38100</xdr:colOff>
      <xdr:row>78</xdr:row>
      <xdr:rowOff>44137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3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35264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40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53121</xdr:rowOff>
    </xdr:from>
    <xdr:to>
      <xdr:col>67</xdr:col>
      <xdr:colOff>101600</xdr:colOff>
      <xdr:row>77</xdr:row>
      <xdr:rowOff>154721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25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145848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34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148881</xdr:rowOff>
    </xdr:from>
    <xdr:to>
      <xdr:col>85</xdr:col>
      <xdr:colOff>127000</xdr:colOff>
      <xdr:row>97</xdr:row>
      <xdr:rowOff>43999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608081"/>
          <a:ext cx="838200" cy="6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43999</xdr:rowOff>
    </xdr:from>
    <xdr:to>
      <xdr:col>81</xdr:col>
      <xdr:colOff>50800</xdr:colOff>
      <xdr:row>97</xdr:row>
      <xdr:rowOff>98854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674649"/>
          <a:ext cx="889000" cy="5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85814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3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84607</xdr:rowOff>
    </xdr:from>
    <xdr:to>
      <xdr:col>76</xdr:col>
      <xdr:colOff>114300</xdr:colOff>
      <xdr:row>97</xdr:row>
      <xdr:rowOff>98854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715257"/>
          <a:ext cx="889000" cy="1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128379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41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84607</xdr:rowOff>
    </xdr:from>
    <xdr:to>
      <xdr:col>71</xdr:col>
      <xdr:colOff>177800</xdr:colOff>
      <xdr:row>97</xdr:row>
      <xdr:rowOff>97070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715257"/>
          <a:ext cx="889000" cy="1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146448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157339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98081</xdr:rowOff>
    </xdr:from>
    <xdr:to>
      <xdr:col>85</xdr:col>
      <xdr:colOff>177800</xdr:colOff>
      <xdr:row>97</xdr:row>
      <xdr:rowOff>28231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55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76508</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53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164649</xdr:rowOff>
    </xdr:from>
    <xdr:to>
      <xdr:col>81</xdr:col>
      <xdr:colOff>101600</xdr:colOff>
      <xdr:row>97</xdr:row>
      <xdr:rowOff>94799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62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85926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71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48054</xdr:rowOff>
    </xdr:from>
    <xdr:to>
      <xdr:col>76</xdr:col>
      <xdr:colOff>165100</xdr:colOff>
      <xdr:row>97</xdr:row>
      <xdr:rowOff>149654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140781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77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33807</xdr:rowOff>
    </xdr:from>
    <xdr:to>
      <xdr:col>72</xdr:col>
      <xdr:colOff>38100</xdr:colOff>
      <xdr:row>97</xdr:row>
      <xdr:rowOff>135407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6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126534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75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46270</xdr:rowOff>
    </xdr:from>
    <xdr:to>
      <xdr:col>67</xdr:col>
      <xdr:colOff>101600</xdr:colOff>
      <xdr:row>97</xdr:row>
      <xdr:rowOff>147870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67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138997</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7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24714</xdr:rowOff>
    </xdr:from>
    <xdr:to>
      <xdr:col>116</xdr:col>
      <xdr:colOff>63500</xdr:colOff>
      <xdr:row>58</xdr:row>
      <xdr:rowOff>30620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968814"/>
          <a:ext cx="8382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141012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3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24714</xdr:rowOff>
    </xdr:from>
    <xdr:to>
      <xdr:col>111</xdr:col>
      <xdr:colOff>177800</xdr:colOff>
      <xdr:row>58</xdr:row>
      <xdr:rowOff>28563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968814"/>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81119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28563</xdr:rowOff>
    </xdr:from>
    <xdr:to>
      <xdr:col>107</xdr:col>
      <xdr:colOff>50800</xdr:colOff>
      <xdr:row>58</xdr:row>
      <xdr:rowOff>30125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972663"/>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75252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30010</xdr:rowOff>
    </xdr:from>
    <xdr:to>
      <xdr:col>102</xdr:col>
      <xdr:colOff>114300</xdr:colOff>
      <xdr:row>58</xdr:row>
      <xdr:rowOff>30125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974110"/>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82224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2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151270</xdr:rowOff>
    </xdr:from>
    <xdr:to>
      <xdr:col>116</xdr:col>
      <xdr:colOff>114300</xdr:colOff>
      <xdr:row>58</xdr:row>
      <xdr:rowOff>81420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2697</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7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145364</xdr:rowOff>
    </xdr:from>
    <xdr:to>
      <xdr:col>112</xdr:col>
      <xdr:colOff>38100</xdr:colOff>
      <xdr:row>58</xdr:row>
      <xdr:rowOff>75514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92041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69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149213</xdr:rowOff>
    </xdr:from>
    <xdr:to>
      <xdr:col>107</xdr:col>
      <xdr:colOff>101600</xdr:colOff>
      <xdr:row>58</xdr:row>
      <xdr:rowOff>79363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2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95890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69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150775</xdr:rowOff>
    </xdr:from>
    <xdr:to>
      <xdr:col>102</xdr:col>
      <xdr:colOff>165100</xdr:colOff>
      <xdr:row>58</xdr:row>
      <xdr:rowOff>80925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97452</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69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150660</xdr:rowOff>
    </xdr:from>
    <xdr:to>
      <xdr:col>98</xdr:col>
      <xdr:colOff>38100</xdr:colOff>
      <xdr:row>58</xdr:row>
      <xdr:rowOff>80810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2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71937</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01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101949</xdr:rowOff>
    </xdr:from>
    <xdr:to>
      <xdr:col>116</xdr:col>
      <xdr:colOff>63500</xdr:colOff>
      <xdr:row>76</xdr:row>
      <xdr:rowOff>106488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132149"/>
          <a:ext cx="8382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101638</xdr:rowOff>
    </xdr:from>
    <xdr:to>
      <xdr:col>111</xdr:col>
      <xdr:colOff>177800</xdr:colOff>
      <xdr:row>76</xdr:row>
      <xdr:rowOff>106488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2960388"/>
          <a:ext cx="889000" cy="17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27788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36863</xdr:rowOff>
    </xdr:from>
    <xdr:to>
      <xdr:col>107</xdr:col>
      <xdr:colOff>50800</xdr:colOff>
      <xdr:row>75</xdr:row>
      <xdr:rowOff>101638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895613"/>
          <a:ext cx="889000" cy="6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145709</xdr:rowOff>
    </xdr:from>
    <xdr:to>
      <xdr:col>102</xdr:col>
      <xdr:colOff>114300</xdr:colOff>
      <xdr:row>75</xdr:row>
      <xdr:rowOff>36863</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833009"/>
          <a:ext cx="889000" cy="6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131596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151010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0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51149</xdr:rowOff>
    </xdr:from>
    <xdr:to>
      <xdr:col>116</xdr:col>
      <xdr:colOff>114300</xdr:colOff>
      <xdr:row>76</xdr:row>
      <xdr:rowOff>152749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08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29576</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05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55688</xdr:rowOff>
    </xdr:from>
    <xdr:to>
      <xdr:col>112</xdr:col>
      <xdr:colOff>38100</xdr:colOff>
      <xdr:row>76</xdr:row>
      <xdr:rowOff>157288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8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148415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17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50838</xdr:rowOff>
    </xdr:from>
    <xdr:to>
      <xdr:col>107</xdr:col>
      <xdr:colOff>101600</xdr:colOff>
      <xdr:row>75</xdr:row>
      <xdr:rowOff>152437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9095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143566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00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157513</xdr:rowOff>
    </xdr:from>
    <xdr:to>
      <xdr:col>102</xdr:col>
      <xdr:colOff>165100</xdr:colOff>
      <xdr:row>75</xdr:row>
      <xdr:rowOff>87663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84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104190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62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94909</xdr:rowOff>
    </xdr:from>
    <xdr:to>
      <xdr:col>98</xdr:col>
      <xdr:colOff>38100</xdr:colOff>
      <xdr:row>75</xdr:row>
      <xdr:rowOff>25059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7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41586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55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主な構成項目のうち、人件費</a:t>
          </a:r>
          <a:r>
            <a:rPr kumimoji="1" lang="en-US" altLang="ja-JP" sz="1300">
              <a:latin typeface="ＭＳ Ｐゴシック" panose="020B0600070205080204" pitchFamily="50" charset="-128"/>
              <a:ea typeface="ＭＳ Ｐゴシック" panose="020B0600070205080204" pitchFamily="50" charset="-128"/>
            </a:rPr>
            <a:t>74,735</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102,574</a:t>
          </a:r>
          <a:r>
            <a:rPr kumimoji="1" lang="ja-JP" altLang="en-US" sz="1300">
              <a:latin typeface="ＭＳ Ｐゴシック" panose="020B0600070205080204" pitchFamily="50" charset="-128"/>
              <a:ea typeface="ＭＳ Ｐゴシック" panose="020B0600070205080204" pitchFamily="50" charset="-128"/>
            </a:rPr>
            <a:t>円）、維持補修費</a:t>
          </a:r>
          <a:r>
            <a:rPr kumimoji="1" lang="en-US" altLang="ja-JP" sz="1300">
              <a:latin typeface="ＭＳ Ｐゴシック" panose="020B0600070205080204" pitchFamily="50" charset="-128"/>
              <a:ea typeface="ＭＳ Ｐゴシック" panose="020B0600070205080204" pitchFamily="50" charset="-128"/>
            </a:rPr>
            <a:t>1,921</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9,829</a:t>
          </a:r>
          <a:r>
            <a:rPr kumimoji="1" lang="ja-JP" altLang="en-US" sz="1300">
              <a:latin typeface="ＭＳ Ｐゴシック" panose="020B0600070205080204" pitchFamily="50" charset="-128"/>
              <a:ea typeface="ＭＳ Ｐゴシック" panose="020B0600070205080204" pitchFamily="50" charset="-128"/>
            </a:rPr>
            <a:t>円）、普通建設事業費</a:t>
          </a:r>
          <a:r>
            <a:rPr kumimoji="1" lang="en-US" altLang="ja-JP" sz="1300">
              <a:latin typeface="ＭＳ Ｐゴシック" panose="020B0600070205080204" pitchFamily="50" charset="-128"/>
              <a:ea typeface="ＭＳ Ｐゴシック" panose="020B0600070205080204" pitchFamily="50" charset="-128"/>
            </a:rPr>
            <a:t>63,604</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85,942</a:t>
          </a:r>
          <a:r>
            <a:rPr kumimoji="1" lang="ja-JP" altLang="en-US" sz="1300">
              <a:latin typeface="ＭＳ Ｐゴシック" panose="020B0600070205080204" pitchFamily="50" charset="-128"/>
              <a:ea typeface="ＭＳ Ｐゴシック" panose="020B0600070205080204" pitchFamily="50" charset="-128"/>
            </a:rPr>
            <a:t>円）、災害復旧費</a:t>
          </a:r>
          <a:r>
            <a:rPr kumimoji="1" lang="en-US" altLang="ja-JP" sz="1300">
              <a:latin typeface="ＭＳ Ｐゴシック" panose="020B0600070205080204" pitchFamily="50" charset="-128"/>
              <a:ea typeface="ＭＳ Ｐゴシック" panose="020B0600070205080204" pitchFamily="50" charset="-128"/>
            </a:rPr>
            <a:t>1,260</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9,387</a:t>
          </a:r>
          <a:r>
            <a:rPr kumimoji="1" lang="ja-JP" altLang="en-US" sz="1300">
              <a:latin typeface="ＭＳ Ｐゴシック" panose="020B0600070205080204" pitchFamily="50" charset="-128"/>
              <a:ea typeface="ＭＳ Ｐゴシック" panose="020B0600070205080204" pitchFamily="50" charset="-128"/>
            </a:rPr>
            <a:t>円）、公債費</a:t>
          </a:r>
          <a:r>
            <a:rPr kumimoji="1" lang="en-US" altLang="ja-JP" sz="1300">
              <a:latin typeface="ＭＳ Ｐゴシック" panose="020B0600070205080204" pitchFamily="50" charset="-128"/>
              <a:ea typeface="ＭＳ Ｐゴシック" panose="020B0600070205080204" pitchFamily="50" charset="-128"/>
            </a:rPr>
            <a:t>42,776</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63,246</a:t>
          </a:r>
          <a:r>
            <a:rPr kumimoji="1" lang="ja-JP" altLang="en-US" sz="1300">
              <a:latin typeface="ＭＳ Ｐゴシック" panose="020B0600070205080204" pitchFamily="50" charset="-128"/>
              <a:ea typeface="ＭＳ Ｐゴシック" panose="020B0600070205080204" pitchFamily="50" charset="-128"/>
            </a:rPr>
            <a:t>円）、積立金</a:t>
          </a:r>
          <a:r>
            <a:rPr kumimoji="1" lang="en-US" altLang="ja-JP" sz="1300">
              <a:latin typeface="ＭＳ Ｐゴシック" panose="020B0600070205080204" pitchFamily="50" charset="-128"/>
              <a:ea typeface="ＭＳ Ｐゴシック" panose="020B0600070205080204" pitchFamily="50" charset="-128"/>
            </a:rPr>
            <a:t>36,496</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50,308</a:t>
          </a:r>
          <a:r>
            <a:rPr kumimoji="1" lang="ja-JP" altLang="en-US" sz="1300">
              <a:latin typeface="ＭＳ Ｐゴシック" panose="020B0600070205080204" pitchFamily="50" charset="-128"/>
              <a:ea typeface="ＭＳ Ｐゴシック" panose="020B0600070205080204" pitchFamily="50" charset="-128"/>
            </a:rPr>
            <a:t>円）、繰出金</a:t>
          </a:r>
          <a:r>
            <a:rPr kumimoji="1" lang="en-US" altLang="ja-JP" sz="1300">
              <a:latin typeface="ＭＳ Ｐゴシック" panose="020B0600070205080204" pitchFamily="50" charset="-128"/>
              <a:ea typeface="ＭＳ Ｐゴシック" panose="020B0600070205080204" pitchFamily="50" charset="-128"/>
            </a:rPr>
            <a:t>51,312</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60,257</a:t>
          </a:r>
          <a:r>
            <a:rPr kumimoji="1" lang="ja-JP" altLang="en-US" sz="1300">
              <a:latin typeface="ＭＳ Ｐゴシック" panose="020B0600070205080204" pitchFamily="50" charset="-128"/>
              <a:ea typeface="ＭＳ Ｐゴシック" panose="020B0600070205080204" pitchFamily="50" charset="-128"/>
            </a:rPr>
            <a:t>円）は類似団体平均と比べて低い水準にある。</a:t>
          </a:r>
        </a:p>
        <a:p>
          <a:r>
            <a:rPr kumimoji="1" lang="ja-JP" altLang="en-US" sz="1300">
              <a:latin typeface="ＭＳ Ｐゴシック" panose="020B0600070205080204" pitchFamily="50" charset="-128"/>
              <a:ea typeface="ＭＳ Ｐゴシック" panose="020B0600070205080204" pitchFamily="50" charset="-128"/>
            </a:rPr>
            <a:t>　一方で、物件費</a:t>
          </a:r>
          <a:r>
            <a:rPr kumimoji="1" lang="en-US" altLang="ja-JP" sz="1300">
              <a:latin typeface="ＭＳ Ｐゴシック" panose="020B0600070205080204" pitchFamily="50" charset="-128"/>
              <a:ea typeface="ＭＳ Ｐゴシック" panose="020B0600070205080204" pitchFamily="50" charset="-128"/>
            </a:rPr>
            <a:t>98,336</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98,021</a:t>
          </a:r>
          <a:r>
            <a:rPr kumimoji="1" lang="ja-JP" altLang="en-US" sz="1300">
              <a:latin typeface="ＭＳ Ｐゴシック" panose="020B0600070205080204" pitchFamily="50" charset="-128"/>
              <a:ea typeface="ＭＳ Ｐゴシック" panose="020B0600070205080204" pitchFamily="50" charset="-128"/>
            </a:rPr>
            <a:t>円）、扶助費</a:t>
          </a:r>
          <a:r>
            <a:rPr kumimoji="1" lang="en-US" altLang="ja-JP" sz="1300">
              <a:latin typeface="ＭＳ Ｐゴシック" panose="020B0600070205080204" pitchFamily="50" charset="-128"/>
              <a:ea typeface="ＭＳ Ｐゴシック" panose="020B0600070205080204" pitchFamily="50" charset="-128"/>
            </a:rPr>
            <a:t>87,097</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85,197</a:t>
          </a:r>
          <a:r>
            <a:rPr kumimoji="1" lang="ja-JP" altLang="en-US" sz="1300">
              <a:latin typeface="ＭＳ Ｐゴシック" panose="020B0600070205080204" pitchFamily="50" charset="-128"/>
              <a:ea typeface="ＭＳ Ｐゴシック" panose="020B0600070205080204" pitchFamily="50" charset="-128"/>
            </a:rPr>
            <a:t>円）、補助費等</a:t>
          </a:r>
          <a:r>
            <a:rPr kumimoji="1" lang="en-US" altLang="ja-JP" sz="1300">
              <a:latin typeface="ＭＳ Ｐゴシック" panose="020B0600070205080204" pitchFamily="50" charset="-128"/>
              <a:ea typeface="ＭＳ Ｐゴシック" panose="020B0600070205080204" pitchFamily="50" charset="-128"/>
            </a:rPr>
            <a:t>121,626</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109,344</a:t>
          </a:r>
          <a:r>
            <a:rPr kumimoji="1" lang="ja-JP" altLang="en-US" sz="1300">
              <a:latin typeface="ＭＳ Ｐゴシック" panose="020B0600070205080204" pitchFamily="50" charset="-128"/>
              <a:ea typeface="ＭＳ Ｐゴシック" panose="020B0600070205080204" pitchFamily="50" charset="-128"/>
            </a:rPr>
            <a:t>円）、貸付金</a:t>
          </a:r>
          <a:r>
            <a:rPr kumimoji="1" lang="en-US" altLang="ja-JP" sz="1300">
              <a:latin typeface="ＭＳ Ｐゴシック" panose="020B0600070205080204" pitchFamily="50" charset="-128"/>
              <a:ea typeface="ＭＳ Ｐゴシック" panose="020B0600070205080204" pitchFamily="50" charset="-128"/>
            </a:rPr>
            <a:t>4,863</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4,566</a:t>
          </a:r>
          <a:r>
            <a:rPr kumimoji="1" lang="ja-JP" altLang="en-US" sz="1300">
              <a:latin typeface="ＭＳ Ｐゴシック" panose="020B0600070205080204" pitchFamily="50" charset="-128"/>
              <a:ea typeface="ＭＳ Ｐゴシック" panose="020B0600070205080204" pitchFamily="50" charset="-128"/>
            </a:rPr>
            <a:t>円）は高い水準にある。</a:t>
          </a:r>
        </a:p>
        <a:p>
          <a:r>
            <a:rPr kumimoji="1" lang="ja-JP" altLang="en-US" sz="1300">
              <a:latin typeface="ＭＳ Ｐゴシック" panose="020B0600070205080204" pitchFamily="50" charset="-128"/>
              <a:ea typeface="ＭＳ Ｐゴシック" panose="020B0600070205080204" pitchFamily="50" charset="-128"/>
            </a:rPr>
            <a:t>　類似団体との比較においては圧倒的に水準が引く項目が多いが、物件費、扶助費、補助費等、貸付金においては、長野県平均を上回っている。普通建設事業費ほか、公共施設等の更新整備はじめその維持管理については、令和２年３月策定の公共施設個別施設計画や令和４年３月に改訂した公共施設総合管理計画に基づく施設維持管理経費の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12,916
12,744
45.36
8,336,917
7,543,297
764,909
4,312,020
5,807,488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106363</xdr:rowOff>
    </xdr:from>
    <xdr:to>
      <xdr:col>24</xdr:col>
      <xdr:colOff>63500</xdr:colOff>
      <xdr:row>37</xdr:row>
      <xdr:rowOff>106363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500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7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106363</xdr:rowOff>
    </xdr:from>
    <xdr:to>
      <xdr:col>19</xdr:col>
      <xdr:colOff>177800</xdr:colOff>
      <xdr:row>37</xdr:row>
      <xdr:rowOff>113983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5001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143781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113983</xdr:rowOff>
    </xdr:from>
    <xdr:to>
      <xdr:col>15</xdr:col>
      <xdr:colOff>50800</xdr:colOff>
      <xdr:row>37</xdr:row>
      <xdr:rowOff>155892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57633"/>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81297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155892</xdr:rowOff>
    </xdr:from>
    <xdr:to>
      <xdr:col>10</xdr:col>
      <xdr:colOff>114300</xdr:colOff>
      <xdr:row>37</xdr:row>
      <xdr:rowOff>168084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9954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112539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130065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55563</xdr:rowOff>
    </xdr:from>
    <xdr:to>
      <xdr:col>24</xdr:col>
      <xdr:colOff>114300</xdr:colOff>
      <xdr:row>37</xdr:row>
      <xdr:rowOff>157163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9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33990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7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55563</xdr:rowOff>
    </xdr:from>
    <xdr:to>
      <xdr:col>20</xdr:col>
      <xdr:colOff>38100</xdr:colOff>
      <xdr:row>37</xdr:row>
      <xdr:rowOff>157163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9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148290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9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63183</xdr:rowOff>
    </xdr:from>
    <xdr:to>
      <xdr:col>15</xdr:col>
      <xdr:colOff>101600</xdr:colOff>
      <xdr:row>37</xdr:row>
      <xdr:rowOff>164782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06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155909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9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105092</xdr:rowOff>
    </xdr:from>
    <xdr:to>
      <xdr:col>10</xdr:col>
      <xdr:colOff>165100</xdr:colOff>
      <xdr:row>38</xdr:row>
      <xdr:rowOff>35243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487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26370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4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117284</xdr:rowOff>
    </xdr:from>
    <xdr:to>
      <xdr:col>6</xdr:col>
      <xdr:colOff>38100</xdr:colOff>
      <xdr:row>38</xdr:row>
      <xdr:rowOff>47434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38561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75414</xdr:rowOff>
    </xdr:from>
    <xdr:to>
      <xdr:col>24</xdr:col>
      <xdr:colOff>63500</xdr:colOff>
      <xdr:row>56</xdr:row>
      <xdr:rowOff>123020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333714"/>
          <a:ext cx="838200" cy="39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75414</xdr:rowOff>
    </xdr:from>
    <xdr:to>
      <xdr:col>19</xdr:col>
      <xdr:colOff>177800</xdr:colOff>
      <xdr:row>57</xdr:row>
      <xdr:rowOff>39707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333714"/>
          <a:ext cx="889000" cy="47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159203</xdr:rowOff>
    </xdr:from>
    <xdr:to>
      <xdr:col>15</xdr:col>
      <xdr:colOff>50800</xdr:colOff>
      <xdr:row>57</xdr:row>
      <xdr:rowOff>39707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760403"/>
          <a:ext cx="889000" cy="5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159203</xdr:rowOff>
    </xdr:from>
    <xdr:to>
      <xdr:col>10</xdr:col>
      <xdr:colOff>114300</xdr:colOff>
      <xdr:row>57</xdr:row>
      <xdr:rowOff>6293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60403"/>
          <a:ext cx="889000" cy="1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64195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72220</xdr:rowOff>
    </xdr:from>
    <xdr:to>
      <xdr:col>24</xdr:col>
      <xdr:colOff>114300</xdr:colOff>
      <xdr:row>57</xdr:row>
      <xdr:rowOff>2370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50647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5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24614</xdr:rowOff>
    </xdr:from>
    <xdr:to>
      <xdr:col>20</xdr:col>
      <xdr:colOff>38100</xdr:colOff>
      <xdr:row>54</xdr:row>
      <xdr:rowOff>126214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2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117341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37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160357</xdr:rowOff>
    </xdr:from>
    <xdr:to>
      <xdr:col>15</xdr:col>
      <xdr:colOff>101600</xdr:colOff>
      <xdr:row>57</xdr:row>
      <xdr:rowOff>90507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81634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85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108403</xdr:rowOff>
    </xdr:from>
    <xdr:to>
      <xdr:col>10</xdr:col>
      <xdr:colOff>165100</xdr:colOff>
      <xdr:row>57</xdr:row>
      <xdr:rowOff>38553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29680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80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126943</xdr:rowOff>
    </xdr:from>
    <xdr:to>
      <xdr:col>6</xdr:col>
      <xdr:colOff>38100</xdr:colOff>
      <xdr:row>57</xdr:row>
      <xdr:rowOff>57093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73620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503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154429</xdr:rowOff>
    </xdr:from>
    <xdr:to>
      <xdr:col>24</xdr:col>
      <xdr:colOff>63500</xdr:colOff>
      <xdr:row>77</xdr:row>
      <xdr:rowOff>135813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41729"/>
          <a:ext cx="838200" cy="49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68470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27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87830</xdr:rowOff>
    </xdr:from>
    <xdr:to>
      <xdr:col>19</xdr:col>
      <xdr:colOff>177800</xdr:colOff>
      <xdr:row>77</xdr:row>
      <xdr:rowOff>135813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289480"/>
          <a:ext cx="889000" cy="4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60365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87830</xdr:rowOff>
    </xdr:from>
    <xdr:to>
      <xdr:col>15</xdr:col>
      <xdr:colOff>50800</xdr:colOff>
      <xdr:row>77</xdr:row>
      <xdr:rowOff>138192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89480"/>
          <a:ext cx="889000" cy="5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54874</xdr:rowOff>
    </xdr:from>
    <xdr:to>
      <xdr:col>10</xdr:col>
      <xdr:colOff>114300</xdr:colOff>
      <xdr:row>77</xdr:row>
      <xdr:rowOff>138192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56524"/>
          <a:ext cx="889000" cy="8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103629</xdr:rowOff>
    </xdr:from>
    <xdr:to>
      <xdr:col>24</xdr:col>
      <xdr:colOff>114300</xdr:colOff>
      <xdr:row>75</xdr:row>
      <xdr:rowOff>33779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9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126506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4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85013</xdr:rowOff>
    </xdr:from>
    <xdr:to>
      <xdr:col>20</xdr:col>
      <xdr:colOff>38100</xdr:colOff>
      <xdr:row>78</xdr:row>
      <xdr:rowOff>15163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8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6290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79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37030</xdr:rowOff>
    </xdr:from>
    <xdr:to>
      <xdr:col>15</xdr:col>
      <xdr:colOff>101600</xdr:colOff>
      <xdr:row>77</xdr:row>
      <xdr:rowOff>138630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3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129757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3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87392</xdr:rowOff>
    </xdr:from>
    <xdr:to>
      <xdr:col>10</xdr:col>
      <xdr:colOff>165100</xdr:colOff>
      <xdr:row>78</xdr:row>
      <xdr:rowOff>17542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8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8669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8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4074</xdr:rowOff>
    </xdr:from>
    <xdr:to>
      <xdr:col>6</xdr:col>
      <xdr:colOff>38100</xdr:colOff>
      <xdr:row>77</xdr:row>
      <xdr:rowOff>105674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0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96801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9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168859</xdr:rowOff>
    </xdr:from>
    <xdr:to>
      <xdr:col>24</xdr:col>
      <xdr:colOff>63500</xdr:colOff>
      <xdr:row>99</xdr:row>
      <xdr:rowOff>92545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70959"/>
          <a:ext cx="838200" cy="9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3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92545</xdr:rowOff>
    </xdr:from>
    <xdr:to>
      <xdr:col>19</xdr:col>
      <xdr:colOff>177800</xdr:colOff>
      <xdr:row>99</xdr:row>
      <xdr:rowOff>98298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7066095"/>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10037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62027</xdr:rowOff>
    </xdr:from>
    <xdr:to>
      <xdr:col>15</xdr:col>
      <xdr:colOff>50800</xdr:colOff>
      <xdr:row>99</xdr:row>
      <xdr:rowOff>98298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7035577"/>
          <a:ext cx="889000" cy="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39984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62027</xdr:rowOff>
    </xdr:from>
    <xdr:to>
      <xdr:col>10</xdr:col>
      <xdr:colOff>114300</xdr:colOff>
      <xdr:row>99</xdr:row>
      <xdr:rowOff>68224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035577"/>
          <a:ext cx="889000" cy="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69677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118059</xdr:rowOff>
    </xdr:from>
    <xdr:to>
      <xdr:col>24</xdr:col>
      <xdr:colOff>114300</xdr:colOff>
      <xdr:row>99</xdr:row>
      <xdr:rowOff>48209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2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32986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3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41745</xdr:rowOff>
    </xdr:from>
    <xdr:to>
      <xdr:col>20</xdr:col>
      <xdr:colOff>38100</xdr:colOff>
      <xdr:row>99</xdr:row>
      <xdr:rowOff>143345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70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134472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10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47498</xdr:rowOff>
    </xdr:from>
    <xdr:to>
      <xdr:col>15</xdr:col>
      <xdr:colOff>101600</xdr:colOff>
      <xdr:row>99</xdr:row>
      <xdr:rowOff>149098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2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140225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11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11227</xdr:rowOff>
    </xdr:from>
    <xdr:to>
      <xdr:col>10</xdr:col>
      <xdr:colOff>165100</xdr:colOff>
      <xdr:row>99</xdr:row>
      <xdr:rowOff>112827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103954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17424</xdr:rowOff>
    </xdr:from>
    <xdr:to>
      <xdr:col>6</xdr:col>
      <xdr:colOff>38100</xdr:colOff>
      <xdr:row>99</xdr:row>
      <xdr:rowOff>119024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9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110151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8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2997</xdr:rowOff>
    </xdr:from>
    <xdr:to>
      <xdr:col>55</xdr:col>
      <xdr:colOff>0</xdr:colOff>
      <xdr:row>38</xdr:row>
      <xdr:rowOff>6197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518097"/>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6197</xdr:rowOff>
    </xdr:from>
    <xdr:to>
      <xdr:col>50</xdr:col>
      <xdr:colOff>114300</xdr:colOff>
      <xdr:row>38</xdr:row>
      <xdr:rowOff>7112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52129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57980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7112</xdr:rowOff>
    </xdr:from>
    <xdr:to>
      <xdr:col>45</xdr:col>
      <xdr:colOff>177800</xdr:colOff>
      <xdr:row>38</xdr:row>
      <xdr:rowOff>9398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5222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47464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9398</xdr:rowOff>
    </xdr:from>
    <xdr:to>
      <xdr:col>41</xdr:col>
      <xdr:colOff>50800</xdr:colOff>
      <xdr:row>38</xdr:row>
      <xdr:rowOff>11684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5244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54322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129303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123647</xdr:rowOff>
    </xdr:from>
    <xdr:to>
      <xdr:col>55</xdr:col>
      <xdr:colOff>50800</xdr:colOff>
      <xdr:row>38</xdr:row>
      <xdr:rowOff>53797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102074</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45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126848</xdr:rowOff>
    </xdr:from>
    <xdr:to>
      <xdr:col>50</xdr:col>
      <xdr:colOff>165100</xdr:colOff>
      <xdr:row>38</xdr:row>
      <xdr:rowOff>56998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4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48124</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56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127762</xdr:rowOff>
    </xdr:from>
    <xdr:to>
      <xdr:col>46</xdr:col>
      <xdr:colOff>38100</xdr:colOff>
      <xdr:row>38</xdr:row>
      <xdr:rowOff>57912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49039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130048</xdr:rowOff>
    </xdr:from>
    <xdr:to>
      <xdr:col>41</xdr:col>
      <xdr:colOff>101600</xdr:colOff>
      <xdr:row>38</xdr:row>
      <xdr:rowOff>60198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51325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132334</xdr:rowOff>
    </xdr:from>
    <xdr:to>
      <xdr:col>36</xdr:col>
      <xdr:colOff>165100</xdr:colOff>
      <xdr:row>38</xdr:row>
      <xdr:rowOff>62485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53611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568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62248</xdr:rowOff>
    </xdr:from>
    <xdr:to>
      <xdr:col>55</xdr:col>
      <xdr:colOff>0</xdr:colOff>
      <xdr:row>57</xdr:row>
      <xdr:rowOff>106553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834898"/>
          <a:ext cx="838200" cy="4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113933</xdr:rowOff>
    </xdr:from>
    <xdr:to>
      <xdr:col>50</xdr:col>
      <xdr:colOff>114300</xdr:colOff>
      <xdr:row>57</xdr:row>
      <xdr:rowOff>62248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372233"/>
          <a:ext cx="889000" cy="46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110907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113933</xdr:rowOff>
    </xdr:from>
    <xdr:to>
      <xdr:col>45</xdr:col>
      <xdr:colOff>177800</xdr:colOff>
      <xdr:row>57</xdr:row>
      <xdr:rowOff>92673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372233"/>
          <a:ext cx="889000" cy="49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69787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84379</xdr:rowOff>
    </xdr:from>
    <xdr:to>
      <xdr:col>41</xdr:col>
      <xdr:colOff>50800</xdr:colOff>
      <xdr:row>57</xdr:row>
      <xdr:rowOff>92673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857029"/>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92574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134561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55753</xdr:rowOff>
    </xdr:from>
    <xdr:to>
      <xdr:col>55</xdr:col>
      <xdr:colOff>50800</xdr:colOff>
      <xdr:row>57</xdr:row>
      <xdr:rowOff>157353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2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34180</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0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11448</xdr:rowOff>
    </xdr:from>
    <xdr:to>
      <xdr:col>50</xdr:col>
      <xdr:colOff>165100</xdr:colOff>
      <xdr:row>57</xdr:row>
      <xdr:rowOff>113048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8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104175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87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63133</xdr:rowOff>
    </xdr:from>
    <xdr:to>
      <xdr:col>46</xdr:col>
      <xdr:colOff>38100</xdr:colOff>
      <xdr:row>54</xdr:row>
      <xdr:rowOff>164733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32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9810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09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41873</xdr:rowOff>
    </xdr:from>
    <xdr:to>
      <xdr:col>41</xdr:col>
      <xdr:colOff>101600</xdr:colOff>
      <xdr:row>57</xdr:row>
      <xdr:rowOff>143473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1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134600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0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33579</xdr:rowOff>
    </xdr:from>
    <xdr:to>
      <xdr:col>36</xdr:col>
      <xdr:colOff>165100</xdr:colOff>
      <xdr:row>57</xdr:row>
      <xdr:rowOff>135179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0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126306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8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107288</xdr:rowOff>
    </xdr:from>
    <xdr:to>
      <xdr:col>55</xdr:col>
      <xdr:colOff>0</xdr:colOff>
      <xdr:row>78</xdr:row>
      <xdr:rowOff>29482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308938"/>
          <a:ext cx="838200" cy="9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90339</xdr:rowOff>
    </xdr:from>
    <xdr:to>
      <xdr:col>50</xdr:col>
      <xdr:colOff>114300</xdr:colOff>
      <xdr:row>77</xdr:row>
      <xdr:rowOff>107288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2777639"/>
          <a:ext cx="889000" cy="53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171038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90339</xdr:rowOff>
    </xdr:from>
    <xdr:to>
      <xdr:col>45</xdr:col>
      <xdr:colOff>177800</xdr:colOff>
      <xdr:row>76</xdr:row>
      <xdr:rowOff>43655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777639"/>
          <a:ext cx="889000" cy="29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164285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43655</xdr:rowOff>
    </xdr:from>
    <xdr:to>
      <xdr:col>41</xdr:col>
      <xdr:colOff>50800</xdr:colOff>
      <xdr:row>78</xdr:row>
      <xdr:rowOff>56262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073855"/>
          <a:ext cx="889000" cy="35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30326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32033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6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150132</xdr:rowOff>
    </xdr:from>
    <xdr:to>
      <xdr:col>55</xdr:col>
      <xdr:colOff>50800</xdr:colOff>
      <xdr:row>78</xdr:row>
      <xdr:rowOff>80282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128559</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3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56488</xdr:rowOff>
    </xdr:from>
    <xdr:to>
      <xdr:col>50</xdr:col>
      <xdr:colOff>165100</xdr:colOff>
      <xdr:row>77</xdr:row>
      <xdr:rowOff>158088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25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149215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35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39539</xdr:rowOff>
    </xdr:from>
    <xdr:to>
      <xdr:col>46</xdr:col>
      <xdr:colOff>38100</xdr:colOff>
      <xdr:row>74</xdr:row>
      <xdr:rowOff>141139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72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157666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50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164305</xdr:rowOff>
    </xdr:from>
    <xdr:to>
      <xdr:col>41</xdr:col>
      <xdr:colOff>101600</xdr:colOff>
      <xdr:row>76</xdr:row>
      <xdr:rowOff>94455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0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110982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79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5462</xdr:rowOff>
    </xdr:from>
    <xdr:to>
      <xdr:col>36</xdr:col>
      <xdr:colOff>165100</xdr:colOff>
      <xdr:row>78</xdr:row>
      <xdr:rowOff>107062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98189</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47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149653</xdr:rowOff>
    </xdr:from>
    <xdr:to>
      <xdr:col>55</xdr:col>
      <xdr:colOff>0</xdr:colOff>
      <xdr:row>96</xdr:row>
      <xdr:rowOff>160855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608853"/>
          <a:ext cx="8382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149653</xdr:rowOff>
    </xdr:from>
    <xdr:to>
      <xdr:col>50</xdr:col>
      <xdr:colOff>114300</xdr:colOff>
      <xdr:row>97</xdr:row>
      <xdr:rowOff>91853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608853"/>
          <a:ext cx="889000" cy="11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64737</xdr:rowOff>
    </xdr:from>
    <xdr:to>
      <xdr:col>45</xdr:col>
      <xdr:colOff>177800</xdr:colOff>
      <xdr:row>97</xdr:row>
      <xdr:rowOff>91853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695387"/>
          <a:ext cx="889000" cy="2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50930</xdr:rowOff>
    </xdr:from>
    <xdr:to>
      <xdr:col>41</xdr:col>
      <xdr:colOff>50800</xdr:colOff>
      <xdr:row>97</xdr:row>
      <xdr:rowOff>64737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681580"/>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89870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110055</xdr:rowOff>
    </xdr:from>
    <xdr:to>
      <xdr:col>55</xdr:col>
      <xdr:colOff>50800</xdr:colOff>
      <xdr:row>97</xdr:row>
      <xdr:rowOff>40205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6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88482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98853</xdr:rowOff>
    </xdr:from>
    <xdr:to>
      <xdr:col>50</xdr:col>
      <xdr:colOff>165100</xdr:colOff>
      <xdr:row>97</xdr:row>
      <xdr:rowOff>29003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5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45530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33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41053</xdr:rowOff>
    </xdr:from>
    <xdr:to>
      <xdr:col>46</xdr:col>
      <xdr:colOff>38100</xdr:colOff>
      <xdr:row>97</xdr:row>
      <xdr:rowOff>142653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133780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6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13937</xdr:rowOff>
    </xdr:from>
    <xdr:to>
      <xdr:col>41</xdr:col>
      <xdr:colOff>101600</xdr:colOff>
      <xdr:row>97</xdr:row>
      <xdr:rowOff>115537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4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106664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xdr:rowOff>
    </xdr:from>
    <xdr:to>
      <xdr:col>36</xdr:col>
      <xdr:colOff>165100</xdr:colOff>
      <xdr:row>97</xdr:row>
      <xdr:rowOff>101730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92857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2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114668</xdr:rowOff>
    </xdr:from>
    <xdr:to>
      <xdr:col>85</xdr:col>
      <xdr:colOff>127000</xdr:colOff>
      <xdr:row>39</xdr:row>
      <xdr:rowOff>13513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58318"/>
          <a:ext cx="838200" cy="2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114668</xdr:rowOff>
    </xdr:from>
    <xdr:to>
      <xdr:col>81</xdr:col>
      <xdr:colOff>50800</xdr:colOff>
      <xdr:row>38</xdr:row>
      <xdr:rowOff>163292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58318"/>
          <a:ext cx="889000" cy="22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163292</xdr:rowOff>
    </xdr:from>
    <xdr:to>
      <xdr:col>76</xdr:col>
      <xdr:colOff>114300</xdr:colOff>
      <xdr:row>38</xdr:row>
      <xdr:rowOff>166309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678392"/>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166309</xdr:rowOff>
    </xdr:from>
    <xdr:to>
      <xdr:col>71</xdr:col>
      <xdr:colOff>177800</xdr:colOff>
      <xdr:row>39</xdr:row>
      <xdr:rowOff>26840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681409"/>
          <a:ext cx="889000" cy="3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93024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134163</xdr:rowOff>
    </xdr:from>
    <xdr:to>
      <xdr:col>85</xdr:col>
      <xdr:colOff>177800</xdr:colOff>
      <xdr:row>39</xdr:row>
      <xdr:rowOff>64313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6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49090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56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63868</xdr:rowOff>
    </xdr:from>
    <xdr:to>
      <xdr:col>81</xdr:col>
      <xdr:colOff>101600</xdr:colOff>
      <xdr:row>37</xdr:row>
      <xdr:rowOff>165468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156595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112492</xdr:rowOff>
    </xdr:from>
    <xdr:to>
      <xdr:col>76</xdr:col>
      <xdr:colOff>165100</xdr:colOff>
      <xdr:row>39</xdr:row>
      <xdr:rowOff>42642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62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33769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72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115509</xdr:rowOff>
    </xdr:from>
    <xdr:to>
      <xdr:col>72</xdr:col>
      <xdr:colOff>38100</xdr:colOff>
      <xdr:row>39</xdr:row>
      <xdr:rowOff>45659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6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36786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72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147490</xdr:rowOff>
    </xdr:from>
    <xdr:to>
      <xdr:col>67</xdr:col>
      <xdr:colOff>101600</xdr:colOff>
      <xdr:row>39</xdr:row>
      <xdr:rowOff>77640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6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68767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75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9665</xdr:rowOff>
    </xdr:from>
    <xdr:to>
      <xdr:col>85</xdr:col>
      <xdr:colOff>127000</xdr:colOff>
      <xdr:row>58</xdr:row>
      <xdr:rowOff>9756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953765"/>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170287</xdr:rowOff>
    </xdr:from>
    <xdr:to>
      <xdr:col>81</xdr:col>
      <xdr:colOff>50800</xdr:colOff>
      <xdr:row>58</xdr:row>
      <xdr:rowOff>9756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942937"/>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8876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170287</xdr:rowOff>
    </xdr:from>
    <xdr:to>
      <xdr:col>76</xdr:col>
      <xdr:colOff>114300</xdr:colOff>
      <xdr:row>58</xdr:row>
      <xdr:rowOff>40111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42937"/>
          <a:ext cx="889000" cy="4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47822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6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40111</xdr:rowOff>
    </xdr:from>
    <xdr:to>
      <xdr:col>71</xdr:col>
      <xdr:colOff>177800</xdr:colOff>
      <xdr:row>58</xdr:row>
      <xdr:rowOff>68060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84211"/>
          <a:ext cx="889000" cy="2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48520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64617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130315</xdr:rowOff>
    </xdr:from>
    <xdr:to>
      <xdr:col>85</xdr:col>
      <xdr:colOff>177800</xdr:colOff>
      <xdr:row>58</xdr:row>
      <xdr:rowOff>60465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0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58153</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3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130406</xdr:rowOff>
    </xdr:from>
    <xdr:to>
      <xdr:col>81</xdr:col>
      <xdr:colOff>101600</xdr:colOff>
      <xdr:row>58</xdr:row>
      <xdr:rowOff>60556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9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51683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119487</xdr:rowOff>
    </xdr:from>
    <xdr:to>
      <xdr:col>76</xdr:col>
      <xdr:colOff>165100</xdr:colOff>
      <xdr:row>58</xdr:row>
      <xdr:rowOff>49637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9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40764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8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160761</xdr:rowOff>
    </xdr:from>
    <xdr:to>
      <xdr:col>72</xdr:col>
      <xdr:colOff>38100</xdr:colOff>
      <xdr:row>58</xdr:row>
      <xdr:rowOff>90911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82038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02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17260</xdr:rowOff>
    </xdr:from>
    <xdr:to>
      <xdr:col>67</xdr:col>
      <xdr:colOff>101600</xdr:colOff>
      <xdr:row>58</xdr:row>
      <xdr:rowOff>118860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109987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5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94617</xdr:rowOff>
    </xdr:from>
    <xdr:to>
      <xdr:col>85</xdr:col>
      <xdr:colOff>127000</xdr:colOff>
      <xdr:row>79</xdr:row>
      <xdr:rowOff>94763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39167"/>
          <a:ext cx="8382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94617</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639167"/>
          <a:ext cx="8890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115028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43963</xdr:rowOff>
    </xdr:from>
    <xdr:to>
      <xdr:col>85</xdr:col>
      <xdr:colOff>177800</xdr:colOff>
      <xdr:row>79</xdr:row>
      <xdr:rowOff>145563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8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167300</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43817</xdr:rowOff>
    </xdr:from>
    <xdr:to>
      <xdr:col>81</xdr:col>
      <xdr:colOff>101600</xdr:colOff>
      <xdr:row>79</xdr:row>
      <xdr:rowOff>145417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8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136544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68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162390</xdr:rowOff>
    </xdr:from>
    <xdr:to>
      <xdr:col>85</xdr:col>
      <xdr:colOff>127000</xdr:colOff>
      <xdr:row>98</xdr:row>
      <xdr:rowOff>5042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93040"/>
          <a:ext cx="838200" cy="1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5042</xdr:rowOff>
    </xdr:from>
    <xdr:to>
      <xdr:col>81</xdr:col>
      <xdr:colOff>50800</xdr:colOff>
      <xdr:row>98</xdr:row>
      <xdr:rowOff>7477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07142"/>
          <a:ext cx="889000" cy="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126612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164787</xdr:rowOff>
    </xdr:from>
    <xdr:to>
      <xdr:col>76</xdr:col>
      <xdr:colOff>114300</xdr:colOff>
      <xdr:row>98</xdr:row>
      <xdr:rowOff>7477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95437"/>
          <a:ext cx="889000" cy="1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116226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0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103921</xdr:rowOff>
    </xdr:from>
    <xdr:to>
      <xdr:col>71</xdr:col>
      <xdr:colOff>177800</xdr:colOff>
      <xdr:row>97</xdr:row>
      <xdr:rowOff>164787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34571"/>
          <a:ext cx="889000" cy="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140138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129407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111590</xdr:rowOff>
    </xdr:from>
    <xdr:to>
      <xdr:col>85</xdr:col>
      <xdr:colOff>177800</xdr:colOff>
      <xdr:row>98</xdr:row>
      <xdr:rowOff>41740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4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90017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2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125692</xdr:rowOff>
    </xdr:from>
    <xdr:to>
      <xdr:col>81</xdr:col>
      <xdr:colOff>101600</xdr:colOff>
      <xdr:row>98</xdr:row>
      <xdr:rowOff>55842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5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46969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4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128127</xdr:rowOff>
    </xdr:from>
    <xdr:to>
      <xdr:col>76</xdr:col>
      <xdr:colOff>165100</xdr:colOff>
      <xdr:row>98</xdr:row>
      <xdr:rowOff>58277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5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49404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5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113987</xdr:rowOff>
    </xdr:from>
    <xdr:to>
      <xdr:col>72</xdr:col>
      <xdr:colOff>38100</xdr:colOff>
      <xdr:row>98</xdr:row>
      <xdr:rowOff>44137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4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35264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3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53121</xdr:rowOff>
    </xdr:from>
    <xdr:to>
      <xdr:col>67</xdr:col>
      <xdr:colOff>101600</xdr:colOff>
      <xdr:row>97</xdr:row>
      <xdr:rowOff>154721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8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145848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7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公債費が住民一人当たり</a:t>
          </a:r>
          <a:r>
            <a:rPr kumimoji="1" lang="en-US" altLang="ja-JP" sz="1300">
              <a:latin typeface="ＭＳ Ｐゴシック" panose="020B0600070205080204" pitchFamily="50" charset="-128"/>
              <a:ea typeface="ＭＳ Ｐゴシック" panose="020B0600070205080204" pitchFamily="50" charset="-128"/>
            </a:rPr>
            <a:t>42,776</a:t>
          </a:r>
          <a:r>
            <a:rPr kumimoji="1" lang="ja-JP" altLang="en-US" sz="1300">
              <a:latin typeface="ＭＳ Ｐゴシック" panose="020B0600070205080204" pitchFamily="50" charset="-128"/>
              <a:ea typeface="ＭＳ Ｐゴシック" panose="020B0600070205080204" pitchFamily="50" charset="-128"/>
            </a:rPr>
            <a:t>円で、昨年比で増加しているものの、類似団体平均・長野県平均共に下回った。</a:t>
          </a:r>
        </a:p>
        <a:p>
          <a:r>
            <a:rPr kumimoji="1" lang="ja-JP" altLang="en-US" sz="1300">
              <a:latin typeface="ＭＳ Ｐゴシック" panose="020B0600070205080204" pitchFamily="50" charset="-128"/>
              <a:ea typeface="ＭＳ Ｐゴシック" panose="020B0600070205080204" pitchFamily="50" charset="-128"/>
            </a:rPr>
            <a:t>　総務費が昨年比</a:t>
          </a:r>
          <a:r>
            <a:rPr kumimoji="1" lang="en-US" altLang="ja-JP" sz="1300">
              <a:latin typeface="ＭＳ Ｐゴシック" panose="020B0600070205080204" pitchFamily="50" charset="-128"/>
              <a:ea typeface="ＭＳ Ｐゴシック" panose="020B0600070205080204" pitchFamily="50" charset="-128"/>
            </a:rPr>
            <a:t>102,495</a:t>
          </a:r>
          <a:r>
            <a:rPr kumimoji="1" lang="ja-JP" altLang="en-US" sz="1300">
              <a:latin typeface="ＭＳ Ｐゴシック" panose="020B0600070205080204" pitchFamily="50" charset="-128"/>
              <a:ea typeface="ＭＳ Ｐゴシック" panose="020B0600070205080204" pitchFamily="50" charset="-128"/>
            </a:rPr>
            <a:t>円の減となっているが、新型コロナウイルス感染症対策の特別定額給付金が要因となっている。</a:t>
          </a:r>
        </a:p>
        <a:p>
          <a:r>
            <a:rPr kumimoji="1" lang="ja-JP" altLang="en-US" sz="1300">
              <a:latin typeface="ＭＳ Ｐゴシック" panose="020B0600070205080204" pitchFamily="50" charset="-128"/>
              <a:ea typeface="ＭＳ Ｐゴシック" panose="020B0600070205080204" pitchFamily="50" charset="-128"/>
            </a:rPr>
            <a:t>　民生費が昨年比</a:t>
          </a:r>
          <a:r>
            <a:rPr kumimoji="1" lang="en-US" altLang="ja-JP" sz="1300">
              <a:latin typeface="ＭＳ Ｐゴシック" panose="020B0600070205080204" pitchFamily="50" charset="-128"/>
              <a:ea typeface="ＭＳ Ｐゴシック" panose="020B0600070205080204" pitchFamily="50" charset="-128"/>
            </a:rPr>
            <a:t>65,057</a:t>
          </a:r>
          <a:r>
            <a:rPr kumimoji="1" lang="ja-JP" altLang="en-US" sz="1300">
              <a:latin typeface="ＭＳ Ｐゴシック" panose="020B0600070205080204" pitchFamily="50" charset="-128"/>
              <a:ea typeface="ＭＳ Ｐゴシック" panose="020B0600070205080204" pitchFamily="50" charset="-128"/>
            </a:rPr>
            <a:t>円の増となっているが、保育所の民営化に伴う保育所等施設整備事業補助金や子育て世帯への臨時特別給付金が増額要因となっている。</a:t>
          </a:r>
        </a:p>
        <a:p>
          <a:r>
            <a:rPr kumimoji="1" lang="ja-JP" altLang="en-US" sz="1300">
              <a:latin typeface="ＭＳ Ｐゴシック" panose="020B0600070205080204" pitchFamily="50" charset="-128"/>
              <a:ea typeface="ＭＳ Ｐゴシック" panose="020B0600070205080204" pitchFamily="50" charset="-128"/>
            </a:rPr>
            <a:t>　消防費が昨年比</a:t>
          </a:r>
          <a:r>
            <a:rPr kumimoji="1" lang="en-US" altLang="ja-JP" sz="1300">
              <a:latin typeface="ＭＳ Ｐゴシック" panose="020B0600070205080204" pitchFamily="50" charset="-128"/>
              <a:ea typeface="ＭＳ Ｐゴシック" panose="020B0600070205080204" pitchFamily="50" charset="-128"/>
            </a:rPr>
            <a:t>10,575</a:t>
          </a:r>
          <a:r>
            <a:rPr kumimoji="1" lang="ja-JP" altLang="en-US" sz="1300">
              <a:latin typeface="ＭＳ Ｐゴシック" panose="020B0600070205080204" pitchFamily="50" charset="-128"/>
              <a:ea typeface="ＭＳ Ｐゴシック" panose="020B0600070205080204" pitchFamily="50" charset="-128"/>
            </a:rPr>
            <a:t>円の減となっているが、デジタル防災行政無線設備整備工事の完了に伴う減となっている。</a:t>
          </a:r>
        </a:p>
        <a:p>
          <a:r>
            <a:rPr kumimoji="1" lang="ja-JP" altLang="en-US" sz="1300">
              <a:latin typeface="ＭＳ Ｐゴシック" panose="020B0600070205080204" pitchFamily="50" charset="-128"/>
              <a:ea typeface="ＭＳ Ｐゴシック" panose="020B0600070205080204" pitchFamily="50" charset="-128"/>
            </a:rPr>
            <a:t>　その他は、ほぼ横ばいとなっている。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財政調整基金残高は、類似団体と比較し少ない傾向にある。平成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年度に工業団地整備事業へ繰出したや令和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年度に山吹ほたるパークの用地取得に伴い基金残高は減額したものの、計画的な積み増しにより、標準財政規模に対し増額傾向で推移している。標準財政規模の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％を目安に、財政収支の更なる改善を図るとともに、基金の充実による将来財源を確保し、財政の安定化とさらなる健全化に努める。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各会計において、実質赤字は発生していない。</a:t>
          </a:r>
        </a:p>
        <a:p>
          <a:r>
            <a:rPr kumimoji="1" lang="ja-JP" altLang="en-US" sz="1400">
              <a:latin typeface="ＭＳ ゴシック" pitchFamily="49" charset="-128"/>
              <a:ea typeface="ＭＳ ゴシック" pitchFamily="49" charset="-128"/>
            </a:rPr>
            <a:t>　しかし、多くの特別会計で、使用料などその会計独自の収入で収支均衡を図っているわけではなく、一定のルールに基づく一般会計からの繰出金によって運営をしている状況にある。当町は類似団体等と比較しても繰出金の水準が高いため、繰出金の推移に留意した財政運営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04030_&#39640;&#26862;&#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102.4</v>
          </cell>
          <cell r="BX51">
            <v>79.400000000000006</v>
          </cell>
          <cell r="CF51">
            <v>64</v>
          </cell>
          <cell r="CN51">
            <v>43.9</v>
          </cell>
          <cell r="CV51">
            <v>31.3</v>
          </cell>
        </row>
        <row r="53">
          <cell r="BP53">
            <v>51.5</v>
          </cell>
          <cell r="BX53">
            <v>53.5</v>
          </cell>
          <cell r="CF53">
            <v>54.9</v>
          </cell>
          <cell r="CN53">
            <v>56.1</v>
          </cell>
          <cell r="CV53">
            <v>57</v>
          </cell>
        </row>
        <row r="55">
          <cell r="AN55" t="str">
            <v>類似団体内平均値</v>
          </cell>
          <cell r="BP55">
            <v>32.799999999999997</v>
          </cell>
          <cell r="BX55">
            <v>20.9</v>
          </cell>
          <cell r="CF55">
            <v>21</v>
          </cell>
          <cell r="CN55">
            <v>23.5</v>
          </cell>
          <cell r="CV55">
            <v>8.5</v>
          </cell>
        </row>
        <row r="57">
          <cell r="BP57">
            <v>58.9</v>
          </cell>
          <cell r="BX57">
            <v>60.5</v>
          </cell>
          <cell r="CF57">
            <v>61.5</v>
          </cell>
          <cell r="CN57">
            <v>61.9</v>
          </cell>
          <cell r="CV57">
            <v>62.1</v>
          </cell>
        </row>
        <row r="72">
          <cell r="BP72" t="str">
            <v>H29</v>
          </cell>
          <cell r="BX72" t="str">
            <v>H30</v>
          </cell>
          <cell r="CF72" t="str">
            <v>R01</v>
          </cell>
          <cell r="CN72" t="str">
            <v>R02</v>
          </cell>
          <cell r="CV72" t="str">
            <v>R03</v>
          </cell>
        </row>
        <row r="73">
          <cell r="AN73" t="str">
            <v>当該団体値</v>
          </cell>
          <cell r="BP73">
            <v>102.4</v>
          </cell>
          <cell r="BX73">
            <v>79.400000000000006</v>
          </cell>
          <cell r="CF73">
            <v>64</v>
          </cell>
          <cell r="CN73">
            <v>43.9</v>
          </cell>
          <cell r="CV73">
            <v>31.3</v>
          </cell>
        </row>
        <row r="75">
          <cell r="BP75">
            <v>14.7</v>
          </cell>
          <cell r="BX75">
            <v>12.9</v>
          </cell>
          <cell r="CF75">
            <v>9.9</v>
          </cell>
          <cell r="CN75">
            <v>7.9</v>
          </cell>
          <cell r="CV75">
            <v>7.2</v>
          </cell>
        </row>
        <row r="77">
          <cell r="AN77" t="str">
            <v>類似団体内平均値</v>
          </cell>
          <cell r="BP77">
            <v>32.799999999999997</v>
          </cell>
          <cell r="BX77">
            <v>20.9</v>
          </cell>
          <cell r="CF77">
            <v>21</v>
          </cell>
          <cell r="CN77">
            <v>23.5</v>
          </cell>
          <cell r="CV77">
            <v>8.5</v>
          </cell>
        </row>
        <row r="79">
          <cell r="BP79">
            <v>9.1</v>
          </cell>
          <cell r="BX79">
            <v>9.1</v>
          </cell>
          <cell r="CF79">
            <v>9.1999999999999993</v>
          </cell>
          <cell r="CN79">
            <v>8.6</v>
          </cell>
          <cell r="CV79">
            <v>8.1999999999999993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8" t="s">
        <v>80</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78"/>
      <c r="DK1" s="178"/>
      <c r="DL1" s="178"/>
      <c r="DM1" s="178"/>
      <c r="DN1" s="178"/>
      <c r="DO1" s="178"/>
    </row>
    <row r="2" spans="1:119" ht="24.75" thickBot="1" x14ac:dyDescent="0.2">
      <c r="B2" s="179" t="s">
        <v>81</v>
      </c>
      <c r="C2" s="179"/>
      <c r="D2" s="180"/>
    </row>
    <row r="3" spans="1:119" ht="18.75" customHeight="1" thickBot="1" x14ac:dyDescent="0.2">
      <c r="A3" s="178"/>
      <c r="B3" s="589" t="s">
        <v>82</v>
      </c>
      <c r="C3" s="590"/>
      <c r="D3" s="590"/>
      <c r="E3" s="591"/>
      <c r="F3" s="591"/>
      <c r="G3" s="591"/>
      <c r="H3" s="591"/>
      <c r="I3" s="591"/>
      <c r="J3" s="591"/>
      <c r="K3" s="591"/>
      <c r="L3" s="591" t="s">
        <v>83</v>
      </c>
      <c r="M3" s="591"/>
      <c r="N3" s="591"/>
      <c r="O3" s="591"/>
      <c r="P3" s="591"/>
      <c r="Q3" s="591"/>
      <c r="R3" s="594"/>
      <c r="S3" s="594"/>
      <c r="T3" s="594"/>
      <c r="U3" s="594"/>
      <c r="V3" s="595"/>
      <c r="W3" s="485" t="s">
        <v>84</v>
      </c>
      <c r="X3" s="486"/>
      <c r="Y3" s="486"/>
      <c r="Z3" s="486"/>
      <c r="AA3" s="486"/>
      <c r="AB3" s="590"/>
      <c r="AC3" s="594" t="s">
        <v>85</v>
      </c>
      <c r="AD3" s="486"/>
      <c r="AE3" s="486"/>
      <c r="AF3" s="486"/>
      <c r="AG3" s="486"/>
      <c r="AH3" s="486"/>
      <c r="AI3" s="486"/>
      <c r="AJ3" s="486"/>
      <c r="AK3" s="486"/>
      <c r="AL3" s="556"/>
      <c r="AM3" s="485" t="s">
        <v>86</v>
      </c>
      <c r="AN3" s="486"/>
      <c r="AO3" s="486"/>
      <c r="AP3" s="486"/>
      <c r="AQ3" s="486"/>
      <c r="AR3" s="486"/>
      <c r="AS3" s="486"/>
      <c r="AT3" s="486"/>
      <c r="AU3" s="486"/>
      <c r="AV3" s="486"/>
      <c r="AW3" s="486"/>
      <c r="AX3" s="556"/>
      <c r="AY3" s="548" t="s">
        <v>1</v>
      </c>
      <c r="AZ3" s="549"/>
      <c r="BA3" s="549"/>
      <c r="BB3" s="549"/>
      <c r="BC3" s="549"/>
      <c r="BD3" s="549"/>
      <c r="BE3" s="549"/>
      <c r="BF3" s="549"/>
      <c r="BG3" s="549"/>
      <c r="BH3" s="549"/>
      <c r="BI3" s="549"/>
      <c r="BJ3" s="549"/>
      <c r="BK3" s="549"/>
      <c r="BL3" s="549"/>
      <c r="BM3" s="598"/>
      <c r="BN3" s="485" t="s">
        <v>87</v>
      </c>
      <c r="BO3" s="486"/>
      <c r="BP3" s="486"/>
      <c r="BQ3" s="486"/>
      <c r="BR3" s="486"/>
      <c r="BS3" s="486"/>
      <c r="BT3" s="486"/>
      <c r="BU3" s="556"/>
      <c r="BV3" s="485" t="s">
        <v>88</v>
      </c>
      <c r="BW3" s="486"/>
      <c r="BX3" s="486"/>
      <c r="BY3" s="486"/>
      <c r="BZ3" s="486"/>
      <c r="CA3" s="486"/>
      <c r="CB3" s="486"/>
      <c r="CC3" s="556"/>
      <c r="CD3" s="548" t="s">
        <v>1</v>
      </c>
      <c r="CE3" s="549"/>
      <c r="CF3" s="549"/>
      <c r="CG3" s="549"/>
      <c r="CH3" s="549"/>
      <c r="CI3" s="549"/>
      <c r="CJ3" s="549"/>
      <c r="CK3" s="549"/>
      <c r="CL3" s="549"/>
      <c r="CM3" s="549"/>
      <c r="CN3" s="549"/>
      <c r="CO3" s="549"/>
      <c r="CP3" s="549"/>
      <c r="CQ3" s="549"/>
      <c r="CR3" s="549"/>
      <c r="CS3" s="598"/>
      <c r="CT3" s="485" t="s">
        <v>89</v>
      </c>
      <c r="CU3" s="486"/>
      <c r="CV3" s="486"/>
      <c r="CW3" s="486"/>
      <c r="CX3" s="486"/>
      <c r="CY3" s="486"/>
      <c r="CZ3" s="486"/>
      <c r="DA3" s="556"/>
      <c r="DB3" s="485" t="s">
        <v>90</v>
      </c>
      <c r="DC3" s="486"/>
      <c r="DD3" s="486"/>
      <c r="DE3" s="486"/>
      <c r="DF3" s="486"/>
      <c r="DG3" s="486"/>
      <c r="DH3" s="486"/>
      <c r="DI3" s="556"/>
    </row>
    <row r="4" spans="1:119" ht="18.75" customHeight="1" x14ac:dyDescent="0.15">
      <c r="A4" s="178"/>
      <c r="B4" s="564"/>
      <c r="C4" s="565"/>
      <c r="D4" s="565"/>
      <c r="E4" s="566"/>
      <c r="F4" s="566"/>
      <c r="G4" s="566"/>
      <c r="H4" s="566"/>
      <c r="I4" s="566"/>
      <c r="J4" s="566"/>
      <c r="K4" s="566"/>
      <c r="L4" s="566"/>
      <c r="M4" s="566"/>
      <c r="N4" s="566"/>
      <c r="O4" s="566"/>
      <c r="P4" s="566"/>
      <c r="Q4" s="566"/>
      <c r="R4" s="570"/>
      <c r="S4" s="570"/>
      <c r="T4" s="570"/>
      <c r="U4" s="570"/>
      <c r="V4" s="571"/>
      <c r="W4" s="557"/>
      <c r="X4" s="367"/>
      <c r="Y4" s="367"/>
      <c r="Z4" s="367"/>
      <c r="AA4" s="367"/>
      <c r="AB4" s="565"/>
      <c r="AC4" s="570"/>
      <c r="AD4" s="367"/>
      <c r="AE4" s="367"/>
      <c r="AF4" s="367"/>
      <c r="AG4" s="367"/>
      <c r="AH4" s="367"/>
      <c r="AI4" s="367"/>
      <c r="AJ4" s="367"/>
      <c r="AK4" s="367"/>
      <c r="AL4" s="558"/>
      <c r="AM4" s="507"/>
      <c r="AN4" s="405"/>
      <c r="AO4" s="405"/>
      <c r="AP4" s="405"/>
      <c r="AQ4" s="405"/>
      <c r="AR4" s="405"/>
      <c r="AS4" s="405"/>
      <c r="AT4" s="405"/>
      <c r="AU4" s="405"/>
      <c r="AV4" s="405"/>
      <c r="AW4" s="405"/>
      <c r="AX4" s="597"/>
      <c r="AY4" s="442" t="s">
        <v>91</v>
      </c>
      <c r="AZ4" s="443"/>
      <c r="BA4" s="443"/>
      <c r="BB4" s="443"/>
      <c r="BC4" s="443"/>
      <c r="BD4" s="443"/>
      <c r="BE4" s="443"/>
      <c r="BF4" s="443"/>
      <c r="BG4" s="443"/>
      <c r="BH4" s="443"/>
      <c r="BI4" s="443"/>
      <c r="BJ4" s="443"/>
      <c r="BK4" s="443"/>
      <c r="BL4" s="443"/>
      <c r="BM4" s="444"/>
      <c r="BN4" s="445">
        <v>8336917</v>
      </c>
      <c r="BO4" s="446"/>
      <c r="BP4" s="446"/>
      <c r="BQ4" s="446"/>
      <c r="BR4" s="446"/>
      <c r="BS4" s="446"/>
      <c r="BT4" s="446"/>
      <c r="BU4" s="447"/>
      <c r="BV4" s="445">
        <v>8943487</v>
      </c>
      <c r="BW4" s="446"/>
      <c r="BX4" s="446"/>
      <c r="BY4" s="446"/>
      <c r="BZ4" s="446"/>
      <c r="CA4" s="446"/>
      <c r="CB4" s="446"/>
      <c r="CC4" s="447"/>
      <c r="CD4" s="582" t="s">
        <v>92</v>
      </c>
      <c r="CE4" s="583"/>
      <c r="CF4" s="583"/>
      <c r="CG4" s="583"/>
      <c r="CH4" s="583"/>
      <c r="CI4" s="583"/>
      <c r="CJ4" s="583"/>
      <c r="CK4" s="583"/>
      <c r="CL4" s="583"/>
      <c r="CM4" s="583"/>
      <c r="CN4" s="583"/>
      <c r="CO4" s="583"/>
      <c r="CP4" s="583"/>
      <c r="CQ4" s="583"/>
      <c r="CR4" s="583"/>
      <c r="CS4" s="584"/>
      <c r="CT4" s="585">
        <v>17.7</v>
      </c>
      <c r="CU4" s="586"/>
      <c r="CV4" s="586"/>
      <c r="CW4" s="586"/>
      <c r="CX4" s="586"/>
      <c r="CY4" s="586"/>
      <c r="CZ4" s="586"/>
      <c r="DA4" s="587"/>
      <c r="DB4" s="585">
        <v>16.600000000000001</v>
      </c>
      <c r="DC4" s="586"/>
      <c r="DD4" s="586"/>
      <c r="DE4" s="586"/>
      <c r="DF4" s="586"/>
      <c r="DG4" s="586"/>
      <c r="DH4" s="586"/>
      <c r="DI4" s="587"/>
    </row>
    <row r="5" spans="1:119" ht="18.75" customHeight="1" x14ac:dyDescent="0.15">
      <c r="A5" s="178"/>
      <c r="B5" s="592"/>
      <c r="C5" s="406"/>
      <c r="D5" s="406"/>
      <c r="E5" s="593"/>
      <c r="F5" s="593"/>
      <c r="G5" s="593"/>
      <c r="H5" s="593"/>
      <c r="I5" s="593"/>
      <c r="J5" s="593"/>
      <c r="K5" s="593"/>
      <c r="L5" s="593"/>
      <c r="M5" s="593"/>
      <c r="N5" s="593"/>
      <c r="O5" s="593"/>
      <c r="P5" s="593"/>
      <c r="Q5" s="593"/>
      <c r="R5" s="404"/>
      <c r="S5" s="404"/>
      <c r="T5" s="404"/>
      <c r="U5" s="404"/>
      <c r="V5" s="596"/>
      <c r="W5" s="507"/>
      <c r="X5" s="405"/>
      <c r="Y5" s="405"/>
      <c r="Z5" s="405"/>
      <c r="AA5" s="405"/>
      <c r="AB5" s="406"/>
      <c r="AC5" s="404"/>
      <c r="AD5" s="405"/>
      <c r="AE5" s="405"/>
      <c r="AF5" s="405"/>
      <c r="AG5" s="405"/>
      <c r="AH5" s="405"/>
      <c r="AI5" s="405"/>
      <c r="AJ5" s="405"/>
      <c r="AK5" s="405"/>
      <c r="AL5" s="597"/>
      <c r="AM5" s="473" t="s">
        <v>93</v>
      </c>
      <c r="AN5" s="373"/>
      <c r="AO5" s="373"/>
      <c r="AP5" s="373"/>
      <c r="AQ5" s="373"/>
      <c r="AR5" s="373"/>
      <c r="AS5" s="373"/>
      <c r="AT5" s="374"/>
      <c r="AU5" s="474" t="s">
        <v>94</v>
      </c>
      <c r="AV5" s="475"/>
      <c r="AW5" s="475"/>
      <c r="AX5" s="475"/>
      <c r="AY5" s="430" t="s">
        <v>95</v>
      </c>
      <c r="AZ5" s="431"/>
      <c r="BA5" s="431"/>
      <c r="BB5" s="431"/>
      <c r="BC5" s="431"/>
      <c r="BD5" s="431"/>
      <c r="BE5" s="431"/>
      <c r="BF5" s="431"/>
      <c r="BG5" s="431"/>
      <c r="BH5" s="431"/>
      <c r="BI5" s="431"/>
      <c r="BJ5" s="431"/>
      <c r="BK5" s="431"/>
      <c r="BL5" s="431"/>
      <c r="BM5" s="432"/>
      <c r="BN5" s="416">
        <v>7543297</v>
      </c>
      <c r="BO5" s="417"/>
      <c r="BP5" s="417"/>
      <c r="BQ5" s="417"/>
      <c r="BR5" s="417"/>
      <c r="BS5" s="417"/>
      <c r="BT5" s="417"/>
      <c r="BU5" s="418"/>
      <c r="BV5" s="416">
        <v>8242307</v>
      </c>
      <c r="BW5" s="417"/>
      <c r="BX5" s="417"/>
      <c r="BY5" s="417"/>
      <c r="BZ5" s="417"/>
      <c r="CA5" s="417"/>
      <c r="CB5" s="417"/>
      <c r="CC5" s="418"/>
      <c r="CD5" s="456" t="s">
        <v>96</v>
      </c>
      <c r="CE5" s="376"/>
      <c r="CF5" s="376"/>
      <c r="CG5" s="376"/>
      <c r="CH5" s="376"/>
      <c r="CI5" s="376"/>
      <c r="CJ5" s="376"/>
      <c r="CK5" s="376"/>
      <c r="CL5" s="376"/>
      <c r="CM5" s="376"/>
      <c r="CN5" s="376"/>
      <c r="CO5" s="376"/>
      <c r="CP5" s="376"/>
      <c r="CQ5" s="376"/>
      <c r="CR5" s="376"/>
      <c r="CS5" s="457"/>
      <c r="CT5" s="413">
        <v>81</v>
      </c>
      <c r="CU5" s="414"/>
      <c r="CV5" s="414"/>
      <c r="CW5" s="414"/>
      <c r="CX5" s="414"/>
      <c r="CY5" s="414"/>
      <c r="CZ5" s="414"/>
      <c r="DA5" s="415"/>
      <c r="DB5" s="413">
        <v>83.9</v>
      </c>
      <c r="DC5" s="414"/>
      <c r="DD5" s="414"/>
      <c r="DE5" s="414"/>
      <c r="DF5" s="414"/>
      <c r="DG5" s="414"/>
      <c r="DH5" s="414"/>
      <c r="DI5" s="415"/>
    </row>
    <row r="6" spans="1:119" ht="18.75" customHeight="1" x14ac:dyDescent="0.15">
      <c r="A6" s="178"/>
      <c r="B6" s="562" t="s">
        <v>97</v>
      </c>
      <c r="C6" s="403"/>
      <c r="D6" s="403"/>
      <c r="E6" s="563"/>
      <c r="F6" s="563"/>
      <c r="G6" s="563"/>
      <c r="H6" s="563"/>
      <c r="I6" s="563"/>
      <c r="J6" s="563"/>
      <c r="K6" s="563"/>
      <c r="L6" s="563" t="s">
        <v>98</v>
      </c>
      <c r="M6" s="563"/>
      <c r="N6" s="563"/>
      <c r="O6" s="563"/>
      <c r="P6" s="563"/>
      <c r="Q6" s="563"/>
      <c r="R6" s="401"/>
      <c r="S6" s="401"/>
      <c r="T6" s="401"/>
      <c r="U6" s="401"/>
      <c r="V6" s="569"/>
      <c r="W6" s="506" t="s">
        <v>99</v>
      </c>
      <c r="X6" s="402"/>
      <c r="Y6" s="402"/>
      <c r="Z6" s="402"/>
      <c r="AA6" s="402"/>
      <c r="AB6" s="403"/>
      <c r="AC6" s="574" t="s">
        <v>100</v>
      </c>
      <c r="AD6" s="575"/>
      <c r="AE6" s="575"/>
      <c r="AF6" s="575"/>
      <c r="AG6" s="575"/>
      <c r="AH6" s="575"/>
      <c r="AI6" s="575"/>
      <c r="AJ6" s="575"/>
      <c r="AK6" s="575"/>
      <c r="AL6" s="576"/>
      <c r="AM6" s="473" t="s">
        <v>101</v>
      </c>
      <c r="AN6" s="373"/>
      <c r="AO6" s="373"/>
      <c r="AP6" s="373"/>
      <c r="AQ6" s="373"/>
      <c r="AR6" s="373"/>
      <c r="AS6" s="373"/>
      <c r="AT6" s="374"/>
      <c r="AU6" s="474" t="s">
        <v>94</v>
      </c>
      <c r="AV6" s="475"/>
      <c r="AW6" s="475"/>
      <c r="AX6" s="475"/>
      <c r="AY6" s="430" t="s">
        <v>102</v>
      </c>
      <c r="AZ6" s="431"/>
      <c r="BA6" s="431"/>
      <c r="BB6" s="431"/>
      <c r="BC6" s="431"/>
      <c r="BD6" s="431"/>
      <c r="BE6" s="431"/>
      <c r="BF6" s="431"/>
      <c r="BG6" s="431"/>
      <c r="BH6" s="431"/>
      <c r="BI6" s="431"/>
      <c r="BJ6" s="431"/>
      <c r="BK6" s="431"/>
      <c r="BL6" s="431"/>
      <c r="BM6" s="432"/>
      <c r="BN6" s="416">
        <v>793620</v>
      </c>
      <c r="BO6" s="417"/>
      <c r="BP6" s="417"/>
      <c r="BQ6" s="417"/>
      <c r="BR6" s="417"/>
      <c r="BS6" s="417"/>
      <c r="BT6" s="417"/>
      <c r="BU6" s="418"/>
      <c r="BV6" s="416">
        <v>701180</v>
      </c>
      <c r="BW6" s="417"/>
      <c r="BX6" s="417"/>
      <c r="BY6" s="417"/>
      <c r="BZ6" s="417"/>
      <c r="CA6" s="417"/>
      <c r="CB6" s="417"/>
      <c r="CC6" s="418"/>
      <c r="CD6" s="456" t="s">
        <v>103</v>
      </c>
      <c r="CE6" s="376"/>
      <c r="CF6" s="376"/>
      <c r="CG6" s="376"/>
      <c r="CH6" s="376"/>
      <c r="CI6" s="376"/>
      <c r="CJ6" s="376"/>
      <c r="CK6" s="376"/>
      <c r="CL6" s="376"/>
      <c r="CM6" s="376"/>
      <c r="CN6" s="376"/>
      <c r="CO6" s="376"/>
      <c r="CP6" s="376"/>
      <c r="CQ6" s="376"/>
      <c r="CR6" s="376"/>
      <c r="CS6" s="457"/>
      <c r="CT6" s="559">
        <v>84.9</v>
      </c>
      <c r="CU6" s="560"/>
      <c r="CV6" s="560"/>
      <c r="CW6" s="560"/>
      <c r="CX6" s="560"/>
      <c r="CY6" s="560"/>
      <c r="CZ6" s="560"/>
      <c r="DA6" s="561"/>
      <c r="DB6" s="559">
        <v>87.2</v>
      </c>
      <c r="DC6" s="560"/>
      <c r="DD6" s="560"/>
      <c r="DE6" s="560"/>
      <c r="DF6" s="560"/>
      <c r="DG6" s="560"/>
      <c r="DH6" s="560"/>
      <c r="DI6" s="561"/>
    </row>
    <row r="7" spans="1:119" ht="18.75" customHeight="1" x14ac:dyDescent="0.15">
      <c r="A7" s="178"/>
      <c r="B7" s="564"/>
      <c r="C7" s="565"/>
      <c r="D7" s="565"/>
      <c r="E7" s="566"/>
      <c r="F7" s="566"/>
      <c r="G7" s="566"/>
      <c r="H7" s="566"/>
      <c r="I7" s="566"/>
      <c r="J7" s="566"/>
      <c r="K7" s="566"/>
      <c r="L7" s="566"/>
      <c r="M7" s="566"/>
      <c r="N7" s="566"/>
      <c r="O7" s="566"/>
      <c r="P7" s="566"/>
      <c r="Q7" s="566"/>
      <c r="R7" s="570"/>
      <c r="S7" s="570"/>
      <c r="T7" s="570"/>
      <c r="U7" s="570"/>
      <c r="V7" s="571"/>
      <c r="W7" s="557"/>
      <c r="X7" s="367"/>
      <c r="Y7" s="367"/>
      <c r="Z7" s="367"/>
      <c r="AA7" s="367"/>
      <c r="AB7" s="565"/>
      <c r="AC7" s="577"/>
      <c r="AD7" s="368"/>
      <c r="AE7" s="368"/>
      <c r="AF7" s="368"/>
      <c r="AG7" s="368"/>
      <c r="AH7" s="368"/>
      <c r="AI7" s="368"/>
      <c r="AJ7" s="368"/>
      <c r="AK7" s="368"/>
      <c r="AL7" s="578"/>
      <c r="AM7" s="473" t="s">
        <v>104</v>
      </c>
      <c r="AN7" s="373"/>
      <c r="AO7" s="373"/>
      <c r="AP7" s="373"/>
      <c r="AQ7" s="373"/>
      <c r="AR7" s="373"/>
      <c r="AS7" s="373"/>
      <c r="AT7" s="374"/>
      <c r="AU7" s="474" t="s">
        <v>94</v>
      </c>
      <c r="AV7" s="475"/>
      <c r="AW7" s="475"/>
      <c r="AX7" s="475"/>
      <c r="AY7" s="430" t="s">
        <v>105</v>
      </c>
      <c r="AZ7" s="431"/>
      <c r="BA7" s="431"/>
      <c r="BB7" s="431"/>
      <c r="BC7" s="431"/>
      <c r="BD7" s="431"/>
      <c r="BE7" s="431"/>
      <c r="BF7" s="431"/>
      <c r="BG7" s="431"/>
      <c r="BH7" s="431"/>
      <c r="BI7" s="431"/>
      <c r="BJ7" s="431"/>
      <c r="BK7" s="431"/>
      <c r="BL7" s="431"/>
      <c r="BM7" s="432"/>
      <c r="BN7" s="416">
        <v>28711</v>
      </c>
      <c r="BO7" s="417"/>
      <c r="BP7" s="417"/>
      <c r="BQ7" s="417"/>
      <c r="BR7" s="417"/>
      <c r="BS7" s="417"/>
      <c r="BT7" s="417"/>
      <c r="BU7" s="418"/>
      <c r="BV7" s="416">
        <v>16390</v>
      </c>
      <c r="BW7" s="417"/>
      <c r="BX7" s="417"/>
      <c r="BY7" s="417"/>
      <c r="BZ7" s="417"/>
      <c r="CA7" s="417"/>
      <c r="CB7" s="417"/>
      <c r="CC7" s="418"/>
      <c r="CD7" s="456" t="s">
        <v>106</v>
      </c>
      <c r="CE7" s="376"/>
      <c r="CF7" s="376"/>
      <c r="CG7" s="376"/>
      <c r="CH7" s="376"/>
      <c r="CI7" s="376"/>
      <c r="CJ7" s="376"/>
      <c r="CK7" s="376"/>
      <c r="CL7" s="376"/>
      <c r="CM7" s="376"/>
      <c r="CN7" s="376"/>
      <c r="CO7" s="376"/>
      <c r="CP7" s="376"/>
      <c r="CQ7" s="376"/>
      <c r="CR7" s="376"/>
      <c r="CS7" s="457"/>
      <c r="CT7" s="416">
        <v>4312020</v>
      </c>
      <c r="CU7" s="417"/>
      <c r="CV7" s="417"/>
      <c r="CW7" s="417"/>
      <c r="CX7" s="417"/>
      <c r="CY7" s="417"/>
      <c r="CZ7" s="417"/>
      <c r="DA7" s="418"/>
      <c r="DB7" s="416">
        <v>4137071</v>
      </c>
      <c r="DC7" s="417"/>
      <c r="DD7" s="417"/>
      <c r="DE7" s="417"/>
      <c r="DF7" s="417"/>
      <c r="DG7" s="417"/>
      <c r="DH7" s="417"/>
      <c r="DI7" s="418"/>
    </row>
    <row r="8" spans="1:119" ht="18.75" customHeight="1" thickBot="1" x14ac:dyDescent="0.2">
      <c r="A8" s="178"/>
      <c r="B8" s="567"/>
      <c r="C8" s="512"/>
      <c r="D8" s="512"/>
      <c r="E8" s="568"/>
      <c r="F8" s="568"/>
      <c r="G8" s="568"/>
      <c r="H8" s="568"/>
      <c r="I8" s="568"/>
      <c r="J8" s="568"/>
      <c r="K8" s="568"/>
      <c r="L8" s="568"/>
      <c r="M8" s="568"/>
      <c r="N8" s="568"/>
      <c r="O8" s="568"/>
      <c r="P8" s="568"/>
      <c r="Q8" s="568"/>
      <c r="R8" s="572"/>
      <c r="S8" s="572"/>
      <c r="T8" s="572"/>
      <c r="U8" s="572"/>
      <c r="V8" s="573"/>
      <c r="W8" s="487"/>
      <c r="X8" s="488"/>
      <c r="Y8" s="488"/>
      <c r="Z8" s="488"/>
      <c r="AA8" s="488"/>
      <c r="AB8" s="512"/>
      <c r="AC8" s="579"/>
      <c r="AD8" s="580"/>
      <c r="AE8" s="580"/>
      <c r="AF8" s="580"/>
      <c r="AG8" s="580"/>
      <c r="AH8" s="580"/>
      <c r="AI8" s="580"/>
      <c r="AJ8" s="580"/>
      <c r="AK8" s="580"/>
      <c r="AL8" s="581"/>
      <c r="AM8" s="473" t="s">
        <v>107</v>
      </c>
      <c r="AN8" s="373"/>
      <c r="AO8" s="373"/>
      <c r="AP8" s="373"/>
      <c r="AQ8" s="373"/>
      <c r="AR8" s="373"/>
      <c r="AS8" s="373"/>
      <c r="AT8" s="374"/>
      <c r="AU8" s="474" t="s">
        <v>108</v>
      </c>
      <c r="AV8" s="475"/>
      <c r="AW8" s="475"/>
      <c r="AX8" s="475"/>
      <c r="AY8" s="430" t="s">
        <v>109</v>
      </c>
      <c r="AZ8" s="431"/>
      <c r="BA8" s="431"/>
      <c r="BB8" s="431"/>
      <c r="BC8" s="431"/>
      <c r="BD8" s="431"/>
      <c r="BE8" s="431"/>
      <c r="BF8" s="431"/>
      <c r="BG8" s="431"/>
      <c r="BH8" s="431"/>
      <c r="BI8" s="431"/>
      <c r="BJ8" s="431"/>
      <c r="BK8" s="431"/>
      <c r="BL8" s="431"/>
      <c r="BM8" s="432"/>
      <c r="BN8" s="416">
        <v>764909</v>
      </c>
      <c r="BO8" s="417"/>
      <c r="BP8" s="417"/>
      <c r="BQ8" s="417"/>
      <c r="BR8" s="417"/>
      <c r="BS8" s="417"/>
      <c r="BT8" s="417"/>
      <c r="BU8" s="418"/>
      <c r="BV8" s="416">
        <v>684790</v>
      </c>
      <c r="BW8" s="417"/>
      <c r="BX8" s="417"/>
      <c r="BY8" s="417"/>
      <c r="BZ8" s="417"/>
      <c r="CA8" s="417"/>
      <c r="CB8" s="417"/>
      <c r="CC8" s="418"/>
      <c r="CD8" s="456" t="s">
        <v>110</v>
      </c>
      <c r="CE8" s="376"/>
      <c r="CF8" s="376"/>
      <c r="CG8" s="376"/>
      <c r="CH8" s="376"/>
      <c r="CI8" s="376"/>
      <c r="CJ8" s="376"/>
      <c r="CK8" s="376"/>
      <c r="CL8" s="376"/>
      <c r="CM8" s="376"/>
      <c r="CN8" s="376"/>
      <c r="CO8" s="376"/>
      <c r="CP8" s="376"/>
      <c r="CQ8" s="376"/>
      <c r="CR8" s="376"/>
      <c r="CS8" s="457"/>
      <c r="CT8" s="519">
        <v>0.41</v>
      </c>
      <c r="CU8" s="520"/>
      <c r="CV8" s="520"/>
      <c r="CW8" s="520"/>
      <c r="CX8" s="520"/>
      <c r="CY8" s="520"/>
      <c r="CZ8" s="520"/>
      <c r="DA8" s="521"/>
      <c r="DB8" s="519">
        <v>0.42</v>
      </c>
      <c r="DC8" s="520"/>
      <c r="DD8" s="520"/>
      <c r="DE8" s="520"/>
      <c r="DF8" s="520"/>
      <c r="DG8" s="520"/>
      <c r="DH8" s="520"/>
      <c r="DI8" s="521"/>
    </row>
    <row r="9" spans="1:119" ht="18.75" customHeight="1" thickBot="1" x14ac:dyDescent="0.2">
      <c r="A9" s="178"/>
      <c r="B9" s="548" t="s">
        <v>111</v>
      </c>
      <c r="C9" s="549"/>
      <c r="D9" s="549"/>
      <c r="E9" s="549"/>
      <c r="F9" s="549"/>
      <c r="G9" s="549"/>
      <c r="H9" s="549"/>
      <c r="I9" s="549"/>
      <c r="J9" s="549"/>
      <c r="K9" s="467"/>
      <c r="L9" s="550" t="s">
        <v>112</v>
      </c>
      <c r="M9" s="551"/>
      <c r="N9" s="551"/>
      <c r="O9" s="551"/>
      <c r="P9" s="551"/>
      <c r="Q9" s="552"/>
      <c r="R9" s="553">
        <v>12811</v>
      </c>
      <c r="S9" s="554"/>
      <c r="T9" s="554"/>
      <c r="U9" s="554"/>
      <c r="V9" s="555"/>
      <c r="W9" s="485" t="s">
        <v>113</v>
      </c>
      <c r="X9" s="486"/>
      <c r="Y9" s="486"/>
      <c r="Z9" s="486"/>
      <c r="AA9" s="486"/>
      <c r="AB9" s="486"/>
      <c r="AC9" s="486"/>
      <c r="AD9" s="486"/>
      <c r="AE9" s="486"/>
      <c r="AF9" s="486"/>
      <c r="AG9" s="486"/>
      <c r="AH9" s="486"/>
      <c r="AI9" s="486"/>
      <c r="AJ9" s="486"/>
      <c r="AK9" s="486"/>
      <c r="AL9" s="556"/>
      <c r="AM9" s="473" t="s">
        <v>114</v>
      </c>
      <c r="AN9" s="373"/>
      <c r="AO9" s="373"/>
      <c r="AP9" s="373"/>
      <c r="AQ9" s="373"/>
      <c r="AR9" s="373"/>
      <c r="AS9" s="373"/>
      <c r="AT9" s="374"/>
      <c r="AU9" s="474" t="s">
        <v>115</v>
      </c>
      <c r="AV9" s="475"/>
      <c r="AW9" s="475"/>
      <c r="AX9" s="475"/>
      <c r="AY9" s="430" t="s">
        <v>116</v>
      </c>
      <c r="AZ9" s="431"/>
      <c r="BA9" s="431"/>
      <c r="BB9" s="431"/>
      <c r="BC9" s="431"/>
      <c r="BD9" s="431"/>
      <c r="BE9" s="431"/>
      <c r="BF9" s="431"/>
      <c r="BG9" s="431"/>
      <c r="BH9" s="431"/>
      <c r="BI9" s="431"/>
      <c r="BJ9" s="431"/>
      <c r="BK9" s="431"/>
      <c r="BL9" s="431"/>
      <c r="BM9" s="432"/>
      <c r="BN9" s="416">
        <v>80119</v>
      </c>
      <c r="BO9" s="417"/>
      <c r="BP9" s="417"/>
      <c r="BQ9" s="417"/>
      <c r="BR9" s="417"/>
      <c r="BS9" s="417"/>
      <c r="BT9" s="417"/>
      <c r="BU9" s="418"/>
      <c r="BV9" s="416">
        <v>86741</v>
      </c>
      <c r="BW9" s="417"/>
      <c r="BX9" s="417"/>
      <c r="BY9" s="417"/>
      <c r="BZ9" s="417"/>
      <c r="CA9" s="417"/>
      <c r="CB9" s="417"/>
      <c r="CC9" s="418"/>
      <c r="CD9" s="456" t="s">
        <v>117</v>
      </c>
      <c r="CE9" s="376"/>
      <c r="CF9" s="376"/>
      <c r="CG9" s="376"/>
      <c r="CH9" s="376"/>
      <c r="CI9" s="376"/>
      <c r="CJ9" s="376"/>
      <c r="CK9" s="376"/>
      <c r="CL9" s="376"/>
      <c r="CM9" s="376"/>
      <c r="CN9" s="376"/>
      <c r="CO9" s="376"/>
      <c r="CP9" s="376"/>
      <c r="CQ9" s="376"/>
      <c r="CR9" s="376"/>
      <c r="CS9" s="457"/>
      <c r="CT9" s="413">
        <v>9.4</v>
      </c>
      <c r="CU9" s="414"/>
      <c r="CV9" s="414"/>
      <c r="CW9" s="414"/>
      <c r="CX9" s="414"/>
      <c r="CY9" s="414"/>
      <c r="CZ9" s="414"/>
      <c r="DA9" s="415"/>
      <c r="DB9" s="413">
        <v>9.4</v>
      </c>
      <c r="DC9" s="414"/>
      <c r="DD9" s="414"/>
      <c r="DE9" s="414"/>
      <c r="DF9" s="414"/>
      <c r="DG9" s="414"/>
      <c r="DH9" s="414"/>
      <c r="DI9" s="415"/>
    </row>
    <row r="10" spans="1:119" ht="18.75" customHeight="1" thickBot="1" x14ac:dyDescent="0.2">
      <c r="A10" s="178"/>
      <c r="B10" s="548"/>
      <c r="C10" s="549"/>
      <c r="D10" s="549"/>
      <c r="E10" s="549"/>
      <c r="F10" s="549"/>
      <c r="G10" s="549"/>
      <c r="H10" s="549"/>
      <c r="I10" s="549"/>
      <c r="J10" s="549"/>
      <c r="K10" s="467"/>
      <c r="L10" s="372" t="s">
        <v>118</v>
      </c>
      <c r="M10" s="373"/>
      <c r="N10" s="373"/>
      <c r="O10" s="373"/>
      <c r="P10" s="373"/>
      <c r="Q10" s="374"/>
      <c r="R10" s="369">
        <v>13080</v>
      </c>
      <c r="S10" s="370"/>
      <c r="T10" s="370"/>
      <c r="U10" s="370"/>
      <c r="V10" s="429"/>
      <c r="W10" s="557"/>
      <c r="X10" s="367"/>
      <c r="Y10" s="367"/>
      <c r="Z10" s="367"/>
      <c r="AA10" s="367"/>
      <c r="AB10" s="367"/>
      <c r="AC10" s="367"/>
      <c r="AD10" s="367"/>
      <c r="AE10" s="367"/>
      <c r="AF10" s="367"/>
      <c r="AG10" s="367"/>
      <c r="AH10" s="367"/>
      <c r="AI10" s="367"/>
      <c r="AJ10" s="367"/>
      <c r="AK10" s="367"/>
      <c r="AL10" s="558"/>
      <c r="AM10" s="473" t="s">
        <v>119</v>
      </c>
      <c r="AN10" s="373"/>
      <c r="AO10" s="373"/>
      <c r="AP10" s="373"/>
      <c r="AQ10" s="373"/>
      <c r="AR10" s="373"/>
      <c r="AS10" s="373"/>
      <c r="AT10" s="374"/>
      <c r="AU10" s="474" t="s">
        <v>120</v>
      </c>
      <c r="AV10" s="475"/>
      <c r="AW10" s="475"/>
      <c r="AX10" s="475"/>
      <c r="AY10" s="430" t="s">
        <v>121</v>
      </c>
      <c r="AZ10" s="431"/>
      <c r="BA10" s="431"/>
      <c r="BB10" s="431"/>
      <c r="BC10" s="431"/>
      <c r="BD10" s="431"/>
      <c r="BE10" s="431"/>
      <c r="BF10" s="431"/>
      <c r="BG10" s="431"/>
      <c r="BH10" s="431"/>
      <c r="BI10" s="431"/>
      <c r="BJ10" s="431"/>
      <c r="BK10" s="431"/>
      <c r="BL10" s="431"/>
      <c r="BM10" s="432"/>
      <c r="BN10" s="416">
        <v>181195</v>
      </c>
      <c r="BO10" s="417"/>
      <c r="BP10" s="417"/>
      <c r="BQ10" s="417"/>
      <c r="BR10" s="417"/>
      <c r="BS10" s="417"/>
      <c r="BT10" s="417"/>
      <c r="BU10" s="418"/>
      <c r="BV10" s="416">
        <v>181721</v>
      </c>
      <c r="BW10" s="417"/>
      <c r="BX10" s="417"/>
      <c r="BY10" s="417"/>
      <c r="BZ10" s="417"/>
      <c r="CA10" s="417"/>
      <c r="CB10" s="417"/>
      <c r="CC10" s="41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8"/>
      <c r="C11" s="549"/>
      <c r="D11" s="549"/>
      <c r="E11" s="549"/>
      <c r="F11" s="549"/>
      <c r="G11" s="549"/>
      <c r="H11" s="549"/>
      <c r="I11" s="549"/>
      <c r="J11" s="549"/>
      <c r="K11" s="467"/>
      <c r="L11" s="377" t="s">
        <v>123</v>
      </c>
      <c r="M11" s="378"/>
      <c r="N11" s="378"/>
      <c r="O11" s="378"/>
      <c r="P11" s="378"/>
      <c r="Q11" s="379"/>
      <c r="R11" s="545" t="s">
        <v>124</v>
      </c>
      <c r="S11" s="546"/>
      <c r="T11" s="546"/>
      <c r="U11" s="546"/>
      <c r="V11" s="547"/>
      <c r="W11" s="557"/>
      <c r="X11" s="367"/>
      <c r="Y11" s="367"/>
      <c r="Z11" s="367"/>
      <c r="AA11" s="367"/>
      <c r="AB11" s="367"/>
      <c r="AC11" s="367"/>
      <c r="AD11" s="367"/>
      <c r="AE11" s="367"/>
      <c r="AF11" s="367"/>
      <c r="AG11" s="367"/>
      <c r="AH11" s="367"/>
      <c r="AI11" s="367"/>
      <c r="AJ11" s="367"/>
      <c r="AK11" s="367"/>
      <c r="AL11" s="558"/>
      <c r="AM11" s="473" t="s">
        <v>125</v>
      </c>
      <c r="AN11" s="373"/>
      <c r="AO11" s="373"/>
      <c r="AP11" s="373"/>
      <c r="AQ11" s="373"/>
      <c r="AR11" s="373"/>
      <c r="AS11" s="373"/>
      <c r="AT11" s="374"/>
      <c r="AU11" s="474" t="s">
        <v>120</v>
      </c>
      <c r="AV11" s="475"/>
      <c r="AW11" s="475"/>
      <c r="AX11" s="475"/>
      <c r="AY11" s="430" t="s">
        <v>126</v>
      </c>
      <c r="AZ11" s="431"/>
      <c r="BA11" s="431"/>
      <c r="BB11" s="431"/>
      <c r="BC11" s="431"/>
      <c r="BD11" s="431"/>
      <c r="BE11" s="431"/>
      <c r="BF11" s="431"/>
      <c r="BG11" s="431"/>
      <c r="BH11" s="431"/>
      <c r="BI11" s="431"/>
      <c r="BJ11" s="431"/>
      <c r="BK11" s="431"/>
      <c r="BL11" s="431"/>
      <c r="BM11" s="432"/>
      <c r="BN11" s="416">
        <v>0</v>
      </c>
      <c r="BO11" s="417"/>
      <c r="BP11" s="417"/>
      <c r="BQ11" s="417"/>
      <c r="BR11" s="417"/>
      <c r="BS11" s="417"/>
      <c r="BT11" s="417"/>
      <c r="BU11" s="418"/>
      <c r="BV11" s="416">
        <v>0</v>
      </c>
      <c r="BW11" s="417"/>
      <c r="BX11" s="417"/>
      <c r="BY11" s="417"/>
      <c r="BZ11" s="417"/>
      <c r="CA11" s="417"/>
      <c r="CB11" s="417"/>
      <c r="CC11" s="418"/>
      <c r="CD11" s="456" t="s">
        <v>127</v>
      </c>
      <c r="CE11" s="376"/>
      <c r="CF11" s="376"/>
      <c r="CG11" s="376"/>
      <c r="CH11" s="376"/>
      <c r="CI11" s="376"/>
      <c r="CJ11" s="376"/>
      <c r="CK11" s="376"/>
      <c r="CL11" s="376"/>
      <c r="CM11" s="376"/>
      <c r="CN11" s="376"/>
      <c r="CO11" s="376"/>
      <c r="CP11" s="376"/>
      <c r="CQ11" s="376"/>
      <c r="CR11" s="376"/>
      <c r="CS11" s="457"/>
      <c r="CT11" s="519" t="s">
        <v>128</v>
      </c>
      <c r="CU11" s="520"/>
      <c r="CV11" s="520"/>
      <c r="CW11" s="520"/>
      <c r="CX11" s="520"/>
      <c r="CY11" s="520"/>
      <c r="CZ11" s="520"/>
      <c r="DA11" s="521"/>
      <c r="DB11" s="519" t="s">
        <v>129</v>
      </c>
      <c r="DC11" s="520"/>
      <c r="DD11" s="520"/>
      <c r="DE11" s="520"/>
      <c r="DF11" s="520"/>
      <c r="DG11" s="520"/>
      <c r="DH11" s="520"/>
      <c r="DI11" s="521"/>
    </row>
    <row r="12" spans="1:119" ht="18.75" customHeight="1" x14ac:dyDescent="0.15">
      <c r="A12" s="178"/>
      <c r="B12" s="522" t="s">
        <v>130</v>
      </c>
      <c r="C12" s="523"/>
      <c r="D12" s="523"/>
      <c r="E12" s="523"/>
      <c r="F12" s="523"/>
      <c r="G12" s="523"/>
      <c r="H12" s="523"/>
      <c r="I12" s="523"/>
      <c r="J12" s="523"/>
      <c r="K12" s="524"/>
      <c r="L12" s="531" t="s">
        <v>131</v>
      </c>
      <c r="M12" s="532"/>
      <c r="N12" s="532"/>
      <c r="O12" s="532"/>
      <c r="P12" s="532"/>
      <c r="Q12" s="533"/>
      <c r="R12" s="534">
        <v>12916</v>
      </c>
      <c r="S12" s="535"/>
      <c r="T12" s="535"/>
      <c r="U12" s="535"/>
      <c r="V12" s="536"/>
      <c r="W12" s="537" t="s">
        <v>1</v>
      </c>
      <c r="X12" s="475"/>
      <c r="Y12" s="475"/>
      <c r="Z12" s="475"/>
      <c r="AA12" s="475"/>
      <c r="AB12" s="538"/>
      <c r="AC12" s="539" t="s">
        <v>132</v>
      </c>
      <c r="AD12" s="540"/>
      <c r="AE12" s="540"/>
      <c r="AF12" s="540"/>
      <c r="AG12" s="541"/>
      <c r="AH12" s="539" t="s">
        <v>133</v>
      </c>
      <c r="AI12" s="540"/>
      <c r="AJ12" s="540"/>
      <c r="AK12" s="540"/>
      <c r="AL12" s="542"/>
      <c r="AM12" s="473" t="s">
        <v>134</v>
      </c>
      <c r="AN12" s="373"/>
      <c r="AO12" s="373"/>
      <c r="AP12" s="373"/>
      <c r="AQ12" s="373"/>
      <c r="AR12" s="373"/>
      <c r="AS12" s="373"/>
      <c r="AT12" s="374"/>
      <c r="AU12" s="474" t="s">
        <v>135</v>
      </c>
      <c r="AV12" s="475"/>
      <c r="AW12" s="475"/>
      <c r="AX12" s="475"/>
      <c r="AY12" s="430" t="s">
        <v>136</v>
      </c>
      <c r="AZ12" s="431"/>
      <c r="BA12" s="431"/>
      <c r="BB12" s="431"/>
      <c r="BC12" s="431"/>
      <c r="BD12" s="431"/>
      <c r="BE12" s="431"/>
      <c r="BF12" s="431"/>
      <c r="BG12" s="431"/>
      <c r="BH12" s="431"/>
      <c r="BI12" s="431"/>
      <c r="BJ12" s="431"/>
      <c r="BK12" s="431"/>
      <c r="BL12" s="431"/>
      <c r="BM12" s="432"/>
      <c r="BN12" s="416">
        <v>125542</v>
      </c>
      <c r="BO12" s="417"/>
      <c r="BP12" s="417"/>
      <c r="BQ12" s="417"/>
      <c r="BR12" s="417"/>
      <c r="BS12" s="417"/>
      <c r="BT12" s="417"/>
      <c r="BU12" s="418"/>
      <c r="BV12" s="416">
        <v>0</v>
      </c>
      <c r="BW12" s="417"/>
      <c r="BX12" s="417"/>
      <c r="BY12" s="417"/>
      <c r="BZ12" s="417"/>
      <c r="CA12" s="417"/>
      <c r="CB12" s="417"/>
      <c r="CC12" s="418"/>
      <c r="CD12" s="456" t="s">
        <v>137</v>
      </c>
      <c r="CE12" s="376"/>
      <c r="CF12" s="376"/>
      <c r="CG12" s="376"/>
      <c r="CH12" s="376"/>
      <c r="CI12" s="376"/>
      <c r="CJ12" s="376"/>
      <c r="CK12" s="376"/>
      <c r="CL12" s="376"/>
      <c r="CM12" s="376"/>
      <c r="CN12" s="376"/>
      <c r="CO12" s="376"/>
      <c r="CP12" s="376"/>
      <c r="CQ12" s="376"/>
      <c r="CR12" s="376"/>
      <c r="CS12" s="457"/>
      <c r="CT12" s="519" t="s">
        <v>138</v>
      </c>
      <c r="CU12" s="520"/>
      <c r="CV12" s="520"/>
      <c r="CW12" s="520"/>
      <c r="CX12" s="520"/>
      <c r="CY12" s="520"/>
      <c r="CZ12" s="520"/>
      <c r="DA12" s="521"/>
      <c r="DB12" s="519" t="s">
        <v>138</v>
      </c>
      <c r="DC12" s="520"/>
      <c r="DD12" s="520"/>
      <c r="DE12" s="520"/>
      <c r="DF12" s="520"/>
      <c r="DG12" s="520"/>
      <c r="DH12" s="520"/>
      <c r="DI12" s="521"/>
    </row>
    <row r="13" spans="1:119" ht="18.75" customHeight="1" x14ac:dyDescent="0.15">
      <c r="A13" s="178"/>
      <c r="B13" s="525"/>
      <c r="C13" s="526"/>
      <c r="D13" s="526"/>
      <c r="E13" s="526"/>
      <c r="F13" s="526"/>
      <c r="G13" s="526"/>
      <c r="H13" s="526"/>
      <c r="I13" s="526"/>
      <c r="J13" s="526"/>
      <c r="K13" s="527"/>
      <c r="L13" s="187"/>
      <c r="M13" s="500" t="s">
        <v>139</v>
      </c>
      <c r="N13" s="501"/>
      <c r="O13" s="501"/>
      <c r="P13" s="501"/>
      <c r="Q13" s="502"/>
      <c r="R13" s="503">
        <v>12744</v>
      </c>
      <c r="S13" s="504"/>
      <c r="T13" s="504"/>
      <c r="U13" s="504"/>
      <c r="V13" s="505"/>
      <c r="W13" s="506" t="s">
        <v>140</v>
      </c>
      <c r="X13" s="402"/>
      <c r="Y13" s="402"/>
      <c r="Z13" s="402"/>
      <c r="AA13" s="402"/>
      <c r="AB13" s="403"/>
      <c r="AC13" s="369">
        <v>1174</v>
      </c>
      <c r="AD13" s="370"/>
      <c r="AE13" s="370"/>
      <c r="AF13" s="370"/>
      <c r="AG13" s="371"/>
      <c r="AH13" s="369">
        <v>1212</v>
      </c>
      <c r="AI13" s="370"/>
      <c r="AJ13" s="370"/>
      <c r="AK13" s="370"/>
      <c r="AL13" s="429"/>
      <c r="AM13" s="473" t="s">
        <v>141</v>
      </c>
      <c r="AN13" s="373"/>
      <c r="AO13" s="373"/>
      <c r="AP13" s="373"/>
      <c r="AQ13" s="373"/>
      <c r="AR13" s="373"/>
      <c r="AS13" s="373"/>
      <c r="AT13" s="374"/>
      <c r="AU13" s="474" t="s">
        <v>142</v>
      </c>
      <c r="AV13" s="475"/>
      <c r="AW13" s="475"/>
      <c r="AX13" s="475"/>
      <c r="AY13" s="430" t="s">
        <v>143</v>
      </c>
      <c r="AZ13" s="431"/>
      <c r="BA13" s="431"/>
      <c r="BB13" s="431"/>
      <c r="BC13" s="431"/>
      <c r="BD13" s="431"/>
      <c r="BE13" s="431"/>
      <c r="BF13" s="431"/>
      <c r="BG13" s="431"/>
      <c r="BH13" s="431"/>
      <c r="BI13" s="431"/>
      <c r="BJ13" s="431"/>
      <c r="BK13" s="431"/>
      <c r="BL13" s="431"/>
      <c r="BM13" s="432"/>
      <c r="BN13" s="416">
        <v>135772</v>
      </c>
      <c r="BO13" s="417"/>
      <c r="BP13" s="417"/>
      <c r="BQ13" s="417"/>
      <c r="BR13" s="417"/>
      <c r="BS13" s="417"/>
      <c r="BT13" s="417"/>
      <c r="BU13" s="418"/>
      <c r="BV13" s="416">
        <v>268462</v>
      </c>
      <c r="BW13" s="417"/>
      <c r="BX13" s="417"/>
      <c r="BY13" s="417"/>
      <c r="BZ13" s="417"/>
      <c r="CA13" s="417"/>
      <c r="CB13" s="417"/>
      <c r="CC13" s="418"/>
      <c r="CD13" s="456" t="s">
        <v>144</v>
      </c>
      <c r="CE13" s="376"/>
      <c r="CF13" s="376"/>
      <c r="CG13" s="376"/>
      <c r="CH13" s="376"/>
      <c r="CI13" s="376"/>
      <c r="CJ13" s="376"/>
      <c r="CK13" s="376"/>
      <c r="CL13" s="376"/>
      <c r="CM13" s="376"/>
      <c r="CN13" s="376"/>
      <c r="CO13" s="376"/>
      <c r="CP13" s="376"/>
      <c r="CQ13" s="376"/>
      <c r="CR13" s="376"/>
      <c r="CS13" s="457"/>
      <c r="CT13" s="413">
        <v>7.2</v>
      </c>
      <c r="CU13" s="414"/>
      <c r="CV13" s="414"/>
      <c r="CW13" s="414"/>
      <c r="CX13" s="414"/>
      <c r="CY13" s="414"/>
      <c r="CZ13" s="414"/>
      <c r="DA13" s="415"/>
      <c r="DB13" s="413">
        <v>7.9</v>
      </c>
      <c r="DC13" s="414"/>
      <c r="DD13" s="414"/>
      <c r="DE13" s="414"/>
      <c r="DF13" s="414"/>
      <c r="DG13" s="414"/>
      <c r="DH13" s="414"/>
      <c r="DI13" s="415"/>
    </row>
    <row r="14" spans="1:119" ht="18.75" customHeight="1" thickBot="1" x14ac:dyDescent="0.2">
      <c r="A14" s="178"/>
      <c r="B14" s="525"/>
      <c r="C14" s="526"/>
      <c r="D14" s="526"/>
      <c r="E14" s="526"/>
      <c r="F14" s="526"/>
      <c r="G14" s="526"/>
      <c r="H14" s="526"/>
      <c r="I14" s="526"/>
      <c r="J14" s="526"/>
      <c r="K14" s="527"/>
      <c r="L14" s="490" t="s">
        <v>145</v>
      </c>
      <c r="M14" s="543"/>
      <c r="N14" s="543"/>
      <c r="O14" s="543"/>
      <c r="P14" s="543"/>
      <c r="Q14" s="544"/>
      <c r="R14" s="503">
        <v>12987</v>
      </c>
      <c r="S14" s="504"/>
      <c r="T14" s="504"/>
      <c r="U14" s="504"/>
      <c r="V14" s="505"/>
      <c r="W14" s="507"/>
      <c r="X14" s="405"/>
      <c r="Y14" s="405"/>
      <c r="Z14" s="405"/>
      <c r="AA14" s="405"/>
      <c r="AB14" s="406"/>
      <c r="AC14" s="496">
        <v>17.100000000000001</v>
      </c>
      <c r="AD14" s="497"/>
      <c r="AE14" s="497"/>
      <c r="AF14" s="497"/>
      <c r="AG14" s="498"/>
      <c r="AH14" s="496">
        <v>17.3</v>
      </c>
      <c r="AI14" s="497"/>
      <c r="AJ14" s="497"/>
      <c r="AK14" s="497"/>
      <c r="AL14" s="499"/>
      <c r="AM14" s="473"/>
      <c r="AN14" s="373"/>
      <c r="AO14" s="373"/>
      <c r="AP14" s="373"/>
      <c r="AQ14" s="373"/>
      <c r="AR14" s="373"/>
      <c r="AS14" s="373"/>
      <c r="AT14" s="374"/>
      <c r="AU14" s="474"/>
      <c r="AV14" s="475"/>
      <c r="AW14" s="475"/>
      <c r="AX14" s="475"/>
      <c r="AY14" s="430"/>
      <c r="AZ14" s="431"/>
      <c r="BA14" s="431"/>
      <c r="BB14" s="431"/>
      <c r="BC14" s="431"/>
      <c r="BD14" s="431"/>
      <c r="BE14" s="431"/>
      <c r="BF14" s="431"/>
      <c r="BG14" s="431"/>
      <c r="BH14" s="431"/>
      <c r="BI14" s="431"/>
      <c r="BJ14" s="431"/>
      <c r="BK14" s="431"/>
      <c r="BL14" s="431"/>
      <c r="BM14" s="432"/>
      <c r="BN14" s="416"/>
      <c r="BO14" s="417"/>
      <c r="BP14" s="417"/>
      <c r="BQ14" s="417"/>
      <c r="BR14" s="417"/>
      <c r="BS14" s="417"/>
      <c r="BT14" s="417"/>
      <c r="BU14" s="418"/>
      <c r="BV14" s="416"/>
      <c r="BW14" s="417"/>
      <c r="BX14" s="417"/>
      <c r="BY14" s="417"/>
      <c r="BZ14" s="417"/>
      <c r="CA14" s="417"/>
      <c r="CB14" s="417"/>
      <c r="CC14" s="418"/>
      <c r="CD14" s="453" t="s">
        <v>146</v>
      </c>
      <c r="CE14" s="454"/>
      <c r="CF14" s="454"/>
      <c r="CG14" s="454"/>
      <c r="CH14" s="454"/>
      <c r="CI14" s="454"/>
      <c r="CJ14" s="454"/>
      <c r="CK14" s="454"/>
      <c r="CL14" s="454"/>
      <c r="CM14" s="454"/>
      <c r="CN14" s="454"/>
      <c r="CO14" s="454"/>
      <c r="CP14" s="454"/>
      <c r="CQ14" s="454"/>
      <c r="CR14" s="454"/>
      <c r="CS14" s="455"/>
      <c r="CT14" s="513">
        <v>31.3</v>
      </c>
      <c r="CU14" s="514"/>
      <c r="CV14" s="514"/>
      <c r="CW14" s="514"/>
      <c r="CX14" s="514"/>
      <c r="CY14" s="514"/>
      <c r="CZ14" s="514"/>
      <c r="DA14" s="515"/>
      <c r="DB14" s="513">
        <v>43.9</v>
      </c>
      <c r="DC14" s="514"/>
      <c r="DD14" s="514"/>
      <c r="DE14" s="514"/>
      <c r="DF14" s="514"/>
      <c r="DG14" s="514"/>
      <c r="DH14" s="514"/>
      <c r="DI14" s="515"/>
    </row>
    <row r="15" spans="1:119" ht="18.75" customHeight="1" x14ac:dyDescent="0.15">
      <c r="A15" s="178"/>
      <c r="B15" s="525"/>
      <c r="C15" s="526"/>
      <c r="D15" s="526"/>
      <c r="E15" s="526"/>
      <c r="F15" s="526"/>
      <c r="G15" s="526"/>
      <c r="H15" s="526"/>
      <c r="I15" s="526"/>
      <c r="J15" s="526"/>
      <c r="K15" s="527"/>
      <c r="L15" s="187"/>
      <c r="M15" s="500" t="s">
        <v>147</v>
      </c>
      <c r="N15" s="501"/>
      <c r="O15" s="501"/>
      <c r="P15" s="501"/>
      <c r="Q15" s="502"/>
      <c r="R15" s="503">
        <v>12816</v>
      </c>
      <c r="S15" s="504"/>
      <c r="T15" s="504"/>
      <c r="U15" s="504"/>
      <c r="V15" s="505"/>
      <c r="W15" s="506" t="s">
        <v>148</v>
      </c>
      <c r="X15" s="402"/>
      <c r="Y15" s="402"/>
      <c r="Z15" s="402"/>
      <c r="AA15" s="402"/>
      <c r="AB15" s="403"/>
      <c r="AC15" s="369">
        <v>2107</v>
      </c>
      <c r="AD15" s="370"/>
      <c r="AE15" s="370"/>
      <c r="AF15" s="370"/>
      <c r="AG15" s="371"/>
      <c r="AH15" s="369">
        <v>2094</v>
      </c>
      <c r="AI15" s="370"/>
      <c r="AJ15" s="370"/>
      <c r="AK15" s="370"/>
      <c r="AL15" s="429"/>
      <c r="AM15" s="473"/>
      <c r="AN15" s="373"/>
      <c r="AO15" s="373"/>
      <c r="AP15" s="373"/>
      <c r="AQ15" s="373"/>
      <c r="AR15" s="373"/>
      <c r="AS15" s="373"/>
      <c r="AT15" s="374"/>
      <c r="AU15" s="474"/>
      <c r="AV15" s="475"/>
      <c r="AW15" s="475"/>
      <c r="AX15" s="475"/>
      <c r="AY15" s="442" t="s">
        <v>149</v>
      </c>
      <c r="AZ15" s="443"/>
      <c r="BA15" s="443"/>
      <c r="BB15" s="443"/>
      <c r="BC15" s="443"/>
      <c r="BD15" s="443"/>
      <c r="BE15" s="443"/>
      <c r="BF15" s="443"/>
      <c r="BG15" s="443"/>
      <c r="BH15" s="443"/>
      <c r="BI15" s="443"/>
      <c r="BJ15" s="443"/>
      <c r="BK15" s="443"/>
      <c r="BL15" s="443"/>
      <c r="BM15" s="444"/>
      <c r="BN15" s="445">
        <v>1484098</v>
      </c>
      <c r="BO15" s="446"/>
      <c r="BP15" s="446"/>
      <c r="BQ15" s="446"/>
      <c r="BR15" s="446"/>
      <c r="BS15" s="446"/>
      <c r="BT15" s="446"/>
      <c r="BU15" s="447"/>
      <c r="BV15" s="445">
        <v>1522991</v>
      </c>
      <c r="BW15" s="446"/>
      <c r="BX15" s="446"/>
      <c r="BY15" s="446"/>
      <c r="BZ15" s="446"/>
      <c r="CA15" s="446"/>
      <c r="CB15" s="446"/>
      <c r="CC15" s="447"/>
      <c r="CD15" s="516" t="s">
        <v>150</v>
      </c>
      <c r="CE15" s="517"/>
      <c r="CF15" s="517"/>
      <c r="CG15" s="517"/>
      <c r="CH15" s="517"/>
      <c r="CI15" s="517"/>
      <c r="CJ15" s="517"/>
      <c r="CK15" s="517"/>
      <c r="CL15" s="517"/>
      <c r="CM15" s="517"/>
      <c r="CN15" s="517"/>
      <c r="CO15" s="517"/>
      <c r="CP15" s="517"/>
      <c r="CQ15" s="517"/>
      <c r="CR15" s="517"/>
      <c r="CS15" s="518"/>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5"/>
      <c r="C16" s="526"/>
      <c r="D16" s="526"/>
      <c r="E16" s="526"/>
      <c r="F16" s="526"/>
      <c r="G16" s="526"/>
      <c r="H16" s="526"/>
      <c r="I16" s="526"/>
      <c r="J16" s="526"/>
      <c r="K16" s="527"/>
      <c r="L16" s="490" t="s">
        <v>151</v>
      </c>
      <c r="M16" s="491"/>
      <c r="N16" s="491"/>
      <c r="O16" s="491"/>
      <c r="P16" s="491"/>
      <c r="Q16" s="492"/>
      <c r="R16" s="493" t="s">
        <v>152</v>
      </c>
      <c r="S16" s="494"/>
      <c r="T16" s="494"/>
      <c r="U16" s="494"/>
      <c r="V16" s="495"/>
      <c r="W16" s="507"/>
      <c r="X16" s="405"/>
      <c r="Y16" s="405"/>
      <c r="Z16" s="405"/>
      <c r="AA16" s="405"/>
      <c r="AB16" s="406"/>
      <c r="AC16" s="496">
        <v>30.7</v>
      </c>
      <c r="AD16" s="497"/>
      <c r="AE16" s="497"/>
      <c r="AF16" s="497"/>
      <c r="AG16" s="498"/>
      <c r="AH16" s="496">
        <v>30</v>
      </c>
      <c r="AI16" s="497"/>
      <c r="AJ16" s="497"/>
      <c r="AK16" s="497"/>
      <c r="AL16" s="499"/>
      <c r="AM16" s="473"/>
      <c r="AN16" s="373"/>
      <c r="AO16" s="373"/>
      <c r="AP16" s="373"/>
      <c r="AQ16" s="373"/>
      <c r="AR16" s="373"/>
      <c r="AS16" s="373"/>
      <c r="AT16" s="374"/>
      <c r="AU16" s="474"/>
      <c r="AV16" s="475"/>
      <c r="AW16" s="475"/>
      <c r="AX16" s="475"/>
      <c r="AY16" s="430" t="s">
        <v>153</v>
      </c>
      <c r="AZ16" s="431"/>
      <c r="BA16" s="431"/>
      <c r="BB16" s="431"/>
      <c r="BC16" s="431"/>
      <c r="BD16" s="431"/>
      <c r="BE16" s="431"/>
      <c r="BF16" s="431"/>
      <c r="BG16" s="431"/>
      <c r="BH16" s="431"/>
      <c r="BI16" s="431"/>
      <c r="BJ16" s="431"/>
      <c r="BK16" s="431"/>
      <c r="BL16" s="431"/>
      <c r="BM16" s="432"/>
      <c r="BN16" s="416">
        <v>3742463</v>
      </c>
      <c r="BO16" s="417"/>
      <c r="BP16" s="417"/>
      <c r="BQ16" s="417"/>
      <c r="BR16" s="417"/>
      <c r="BS16" s="417"/>
      <c r="BT16" s="417"/>
      <c r="BU16" s="418"/>
      <c r="BV16" s="416">
        <v>3601940</v>
      </c>
      <c r="BW16" s="417"/>
      <c r="BX16" s="417"/>
      <c r="BY16" s="417"/>
      <c r="BZ16" s="417"/>
      <c r="CA16" s="417"/>
      <c r="CB16" s="417"/>
      <c r="CC16" s="418"/>
      <c r="CD16" s="191"/>
      <c r="CE16" s="448"/>
      <c r="CF16" s="448"/>
      <c r="CG16" s="448"/>
      <c r="CH16" s="448"/>
      <c r="CI16" s="448"/>
      <c r="CJ16" s="448"/>
      <c r="CK16" s="448"/>
      <c r="CL16" s="448"/>
      <c r="CM16" s="448"/>
      <c r="CN16" s="448"/>
      <c r="CO16" s="448"/>
      <c r="CP16" s="448"/>
      <c r="CQ16" s="448"/>
      <c r="CR16" s="448"/>
      <c r="CS16" s="449"/>
      <c r="CT16" s="413"/>
      <c r="CU16" s="414"/>
      <c r="CV16" s="414"/>
      <c r="CW16" s="414"/>
      <c r="CX16" s="414"/>
      <c r="CY16" s="414"/>
      <c r="CZ16" s="414"/>
      <c r="DA16" s="415"/>
      <c r="DB16" s="413"/>
      <c r="DC16" s="414"/>
      <c r="DD16" s="414"/>
      <c r="DE16" s="414"/>
      <c r="DF16" s="414"/>
      <c r="DG16" s="414"/>
      <c r="DH16" s="414"/>
      <c r="DI16" s="415"/>
    </row>
    <row r="17" spans="1:113" ht="18.75" customHeight="1" thickBot="1" x14ac:dyDescent="0.2">
      <c r="A17" s="178"/>
      <c r="B17" s="528"/>
      <c r="C17" s="529"/>
      <c r="D17" s="529"/>
      <c r="E17" s="529"/>
      <c r="F17" s="529"/>
      <c r="G17" s="529"/>
      <c r="H17" s="529"/>
      <c r="I17" s="529"/>
      <c r="J17" s="529"/>
      <c r="K17" s="530"/>
      <c r="L17" s="192"/>
      <c r="M17" s="509" t="s">
        <v>154</v>
      </c>
      <c r="N17" s="510"/>
      <c r="O17" s="510"/>
      <c r="P17" s="510"/>
      <c r="Q17" s="511"/>
      <c r="R17" s="493" t="s">
        <v>155</v>
      </c>
      <c r="S17" s="494"/>
      <c r="T17" s="494"/>
      <c r="U17" s="494"/>
      <c r="V17" s="495"/>
      <c r="W17" s="506" t="s">
        <v>156</v>
      </c>
      <c r="X17" s="402"/>
      <c r="Y17" s="402"/>
      <c r="Z17" s="402"/>
      <c r="AA17" s="402"/>
      <c r="AB17" s="403"/>
      <c r="AC17" s="369">
        <v>3587</v>
      </c>
      <c r="AD17" s="370"/>
      <c r="AE17" s="370"/>
      <c r="AF17" s="370"/>
      <c r="AG17" s="371"/>
      <c r="AH17" s="369">
        <v>3684</v>
      </c>
      <c r="AI17" s="370"/>
      <c r="AJ17" s="370"/>
      <c r="AK17" s="370"/>
      <c r="AL17" s="429"/>
      <c r="AM17" s="473"/>
      <c r="AN17" s="373"/>
      <c r="AO17" s="373"/>
      <c r="AP17" s="373"/>
      <c r="AQ17" s="373"/>
      <c r="AR17" s="373"/>
      <c r="AS17" s="373"/>
      <c r="AT17" s="374"/>
      <c r="AU17" s="474"/>
      <c r="AV17" s="475"/>
      <c r="AW17" s="475"/>
      <c r="AX17" s="475"/>
      <c r="AY17" s="430" t="s">
        <v>157</v>
      </c>
      <c r="AZ17" s="431"/>
      <c r="BA17" s="431"/>
      <c r="BB17" s="431"/>
      <c r="BC17" s="431"/>
      <c r="BD17" s="431"/>
      <c r="BE17" s="431"/>
      <c r="BF17" s="431"/>
      <c r="BG17" s="431"/>
      <c r="BH17" s="431"/>
      <c r="BI17" s="431"/>
      <c r="BJ17" s="431"/>
      <c r="BK17" s="431"/>
      <c r="BL17" s="431"/>
      <c r="BM17" s="432"/>
      <c r="BN17" s="416">
        <v>1854336</v>
      </c>
      <c r="BO17" s="417"/>
      <c r="BP17" s="417"/>
      <c r="BQ17" s="417"/>
      <c r="BR17" s="417"/>
      <c r="BS17" s="417"/>
      <c r="BT17" s="417"/>
      <c r="BU17" s="418"/>
      <c r="BV17" s="416">
        <v>1905150</v>
      </c>
      <c r="BW17" s="417"/>
      <c r="BX17" s="417"/>
      <c r="BY17" s="417"/>
      <c r="BZ17" s="417"/>
      <c r="CA17" s="417"/>
      <c r="CB17" s="417"/>
      <c r="CC17" s="418"/>
      <c r="CD17" s="191"/>
      <c r="CE17" s="448"/>
      <c r="CF17" s="448"/>
      <c r="CG17" s="448"/>
      <c r="CH17" s="448"/>
      <c r="CI17" s="448"/>
      <c r="CJ17" s="448"/>
      <c r="CK17" s="448"/>
      <c r="CL17" s="448"/>
      <c r="CM17" s="448"/>
      <c r="CN17" s="448"/>
      <c r="CO17" s="448"/>
      <c r="CP17" s="448"/>
      <c r="CQ17" s="448"/>
      <c r="CR17" s="448"/>
      <c r="CS17" s="449"/>
      <c r="CT17" s="413"/>
      <c r="CU17" s="414"/>
      <c r="CV17" s="414"/>
      <c r="CW17" s="414"/>
      <c r="CX17" s="414"/>
      <c r="CY17" s="414"/>
      <c r="CZ17" s="414"/>
      <c r="DA17" s="415"/>
      <c r="DB17" s="413"/>
      <c r="DC17" s="414"/>
      <c r="DD17" s="414"/>
      <c r="DE17" s="414"/>
      <c r="DF17" s="414"/>
      <c r="DG17" s="414"/>
      <c r="DH17" s="414"/>
      <c r="DI17" s="415"/>
    </row>
    <row r="18" spans="1:113" ht="18.75" customHeight="1" thickBot="1" x14ac:dyDescent="0.2">
      <c r="A18" s="178"/>
      <c r="B18" s="466" t="s">
        <v>158</v>
      </c>
      <c r="C18" s="467"/>
      <c r="D18" s="467"/>
      <c r="E18" s="468"/>
      <c r="F18" s="468"/>
      <c r="G18" s="468"/>
      <c r="H18" s="468"/>
      <c r="I18" s="468"/>
      <c r="J18" s="468"/>
      <c r="K18" s="468"/>
      <c r="L18" s="469">
        <v>45.36</v>
      </c>
      <c r="M18" s="469"/>
      <c r="N18" s="469"/>
      <c r="O18" s="469"/>
      <c r="P18" s="469"/>
      <c r="Q18" s="469"/>
      <c r="R18" s="470"/>
      <c r="S18" s="470"/>
      <c r="T18" s="470"/>
      <c r="U18" s="470"/>
      <c r="V18" s="471"/>
      <c r="W18" s="487"/>
      <c r="X18" s="488"/>
      <c r="Y18" s="488"/>
      <c r="Z18" s="488"/>
      <c r="AA18" s="488"/>
      <c r="AB18" s="512"/>
      <c r="AC18" s="386">
        <v>52.2</v>
      </c>
      <c r="AD18" s="387"/>
      <c r="AE18" s="387"/>
      <c r="AF18" s="387"/>
      <c r="AG18" s="472"/>
      <c r="AH18" s="386">
        <v>52.7</v>
      </c>
      <c r="AI18" s="387"/>
      <c r="AJ18" s="387"/>
      <c r="AK18" s="387"/>
      <c r="AL18" s="388"/>
      <c r="AM18" s="473"/>
      <c r="AN18" s="373"/>
      <c r="AO18" s="373"/>
      <c r="AP18" s="373"/>
      <c r="AQ18" s="373"/>
      <c r="AR18" s="373"/>
      <c r="AS18" s="373"/>
      <c r="AT18" s="374"/>
      <c r="AU18" s="474"/>
      <c r="AV18" s="475"/>
      <c r="AW18" s="475"/>
      <c r="AX18" s="475"/>
      <c r="AY18" s="430" t="s">
        <v>159</v>
      </c>
      <c r="AZ18" s="431"/>
      <c r="BA18" s="431"/>
      <c r="BB18" s="431"/>
      <c r="BC18" s="431"/>
      <c r="BD18" s="431"/>
      <c r="BE18" s="431"/>
      <c r="BF18" s="431"/>
      <c r="BG18" s="431"/>
      <c r="BH18" s="431"/>
      <c r="BI18" s="431"/>
      <c r="BJ18" s="431"/>
      <c r="BK18" s="431"/>
      <c r="BL18" s="431"/>
      <c r="BM18" s="432"/>
      <c r="BN18" s="416">
        <v>3547073</v>
      </c>
      <c r="BO18" s="417"/>
      <c r="BP18" s="417"/>
      <c r="BQ18" s="417"/>
      <c r="BR18" s="417"/>
      <c r="BS18" s="417"/>
      <c r="BT18" s="417"/>
      <c r="BU18" s="418"/>
      <c r="BV18" s="416">
        <v>3469498</v>
      </c>
      <c r="BW18" s="417"/>
      <c r="BX18" s="417"/>
      <c r="BY18" s="417"/>
      <c r="BZ18" s="417"/>
      <c r="CA18" s="417"/>
      <c r="CB18" s="417"/>
      <c r="CC18" s="418"/>
      <c r="CD18" s="191"/>
      <c r="CE18" s="448"/>
      <c r="CF18" s="448"/>
      <c r="CG18" s="448"/>
      <c r="CH18" s="448"/>
      <c r="CI18" s="448"/>
      <c r="CJ18" s="448"/>
      <c r="CK18" s="448"/>
      <c r="CL18" s="448"/>
      <c r="CM18" s="448"/>
      <c r="CN18" s="448"/>
      <c r="CO18" s="448"/>
      <c r="CP18" s="448"/>
      <c r="CQ18" s="448"/>
      <c r="CR18" s="448"/>
      <c r="CS18" s="449"/>
      <c r="CT18" s="413"/>
      <c r="CU18" s="414"/>
      <c r="CV18" s="414"/>
      <c r="CW18" s="414"/>
      <c r="CX18" s="414"/>
      <c r="CY18" s="414"/>
      <c r="CZ18" s="414"/>
      <c r="DA18" s="415"/>
      <c r="DB18" s="413"/>
      <c r="DC18" s="414"/>
      <c r="DD18" s="414"/>
      <c r="DE18" s="414"/>
      <c r="DF18" s="414"/>
      <c r="DG18" s="414"/>
      <c r="DH18" s="414"/>
      <c r="DI18" s="415"/>
    </row>
    <row r="19" spans="1:113" ht="18.75" customHeight="1" thickBot="1" x14ac:dyDescent="0.2">
      <c r="A19" s="178"/>
      <c r="B19" s="466" t="s">
        <v>160</v>
      </c>
      <c r="C19" s="467"/>
      <c r="D19" s="467"/>
      <c r="E19" s="468"/>
      <c r="F19" s="468"/>
      <c r="G19" s="468"/>
      <c r="H19" s="468"/>
      <c r="I19" s="468"/>
      <c r="J19" s="468"/>
      <c r="K19" s="468"/>
      <c r="L19" s="476">
        <v>282</v>
      </c>
      <c r="M19" s="476"/>
      <c r="N19" s="476"/>
      <c r="O19" s="476"/>
      <c r="P19" s="476"/>
      <c r="Q19" s="476"/>
      <c r="R19" s="477"/>
      <c r="S19" s="477"/>
      <c r="T19" s="477"/>
      <c r="U19" s="477"/>
      <c r="V19" s="478"/>
      <c r="W19" s="485"/>
      <c r="X19" s="486"/>
      <c r="Y19" s="486"/>
      <c r="Z19" s="486"/>
      <c r="AA19" s="486"/>
      <c r="AB19" s="486"/>
      <c r="AC19" s="489"/>
      <c r="AD19" s="489"/>
      <c r="AE19" s="489"/>
      <c r="AF19" s="489"/>
      <c r="AG19" s="489"/>
      <c r="AH19" s="489"/>
      <c r="AI19" s="489"/>
      <c r="AJ19" s="489"/>
      <c r="AK19" s="489"/>
      <c r="AL19" s="508"/>
      <c r="AM19" s="473"/>
      <c r="AN19" s="373"/>
      <c r="AO19" s="373"/>
      <c r="AP19" s="373"/>
      <c r="AQ19" s="373"/>
      <c r="AR19" s="373"/>
      <c r="AS19" s="373"/>
      <c r="AT19" s="374"/>
      <c r="AU19" s="474"/>
      <c r="AV19" s="475"/>
      <c r="AW19" s="475"/>
      <c r="AX19" s="475"/>
      <c r="AY19" s="430" t="s">
        <v>161</v>
      </c>
      <c r="AZ19" s="431"/>
      <c r="BA19" s="431"/>
      <c r="BB19" s="431"/>
      <c r="BC19" s="431"/>
      <c r="BD19" s="431"/>
      <c r="BE19" s="431"/>
      <c r="BF19" s="431"/>
      <c r="BG19" s="431"/>
      <c r="BH19" s="431"/>
      <c r="BI19" s="431"/>
      <c r="BJ19" s="431"/>
      <c r="BK19" s="431"/>
      <c r="BL19" s="431"/>
      <c r="BM19" s="432"/>
      <c r="BN19" s="416">
        <v>5900769</v>
      </c>
      <c r="BO19" s="417"/>
      <c r="BP19" s="417"/>
      <c r="BQ19" s="417"/>
      <c r="BR19" s="417"/>
      <c r="BS19" s="417"/>
      <c r="BT19" s="417"/>
      <c r="BU19" s="418"/>
      <c r="BV19" s="416">
        <v>5632791</v>
      </c>
      <c r="BW19" s="417"/>
      <c r="BX19" s="417"/>
      <c r="BY19" s="417"/>
      <c r="BZ19" s="417"/>
      <c r="CA19" s="417"/>
      <c r="CB19" s="417"/>
      <c r="CC19" s="418"/>
      <c r="CD19" s="191"/>
      <c r="CE19" s="448"/>
      <c r="CF19" s="448"/>
      <c r="CG19" s="448"/>
      <c r="CH19" s="448"/>
      <c r="CI19" s="448"/>
      <c r="CJ19" s="448"/>
      <c r="CK19" s="448"/>
      <c r="CL19" s="448"/>
      <c r="CM19" s="448"/>
      <c r="CN19" s="448"/>
      <c r="CO19" s="448"/>
      <c r="CP19" s="448"/>
      <c r="CQ19" s="448"/>
      <c r="CR19" s="448"/>
      <c r="CS19" s="449"/>
      <c r="CT19" s="413"/>
      <c r="CU19" s="414"/>
      <c r="CV19" s="414"/>
      <c r="CW19" s="414"/>
      <c r="CX19" s="414"/>
      <c r="CY19" s="414"/>
      <c r="CZ19" s="414"/>
      <c r="DA19" s="415"/>
      <c r="DB19" s="413"/>
      <c r="DC19" s="414"/>
      <c r="DD19" s="414"/>
      <c r="DE19" s="414"/>
      <c r="DF19" s="414"/>
      <c r="DG19" s="414"/>
      <c r="DH19" s="414"/>
      <c r="DI19" s="415"/>
    </row>
    <row r="20" spans="1:113" ht="18.75" customHeight="1" thickBot="1" x14ac:dyDescent="0.2">
      <c r="A20" s="178"/>
      <c r="B20" s="466" t="s">
        <v>162</v>
      </c>
      <c r="C20" s="467"/>
      <c r="D20" s="467"/>
      <c r="E20" s="468"/>
      <c r="F20" s="468"/>
      <c r="G20" s="468"/>
      <c r="H20" s="468"/>
      <c r="I20" s="468"/>
      <c r="J20" s="468"/>
      <c r="K20" s="468"/>
      <c r="L20" s="476">
        <v>4453</v>
      </c>
      <c r="M20" s="476"/>
      <c r="N20" s="476"/>
      <c r="O20" s="476"/>
      <c r="P20" s="476"/>
      <c r="Q20" s="476"/>
      <c r="R20" s="477"/>
      <c r="S20" s="477"/>
      <c r="T20" s="477"/>
      <c r="U20" s="477"/>
      <c r="V20" s="478"/>
      <c r="W20" s="487"/>
      <c r="X20" s="488"/>
      <c r="Y20" s="488"/>
      <c r="Z20" s="488"/>
      <c r="AA20" s="488"/>
      <c r="AB20" s="488"/>
      <c r="AC20" s="479"/>
      <c r="AD20" s="479"/>
      <c r="AE20" s="479"/>
      <c r="AF20" s="479"/>
      <c r="AG20" s="479"/>
      <c r="AH20" s="479"/>
      <c r="AI20" s="479"/>
      <c r="AJ20" s="479"/>
      <c r="AK20" s="479"/>
      <c r="AL20" s="480"/>
      <c r="AM20" s="481"/>
      <c r="AN20" s="378"/>
      <c r="AO20" s="378"/>
      <c r="AP20" s="378"/>
      <c r="AQ20" s="378"/>
      <c r="AR20" s="378"/>
      <c r="AS20" s="378"/>
      <c r="AT20" s="379"/>
      <c r="AU20" s="482"/>
      <c r="AV20" s="483"/>
      <c r="AW20" s="483"/>
      <c r="AX20" s="484"/>
      <c r="AY20" s="430"/>
      <c r="AZ20" s="431"/>
      <c r="BA20" s="431"/>
      <c r="BB20" s="431"/>
      <c r="BC20" s="431"/>
      <c r="BD20" s="431"/>
      <c r="BE20" s="431"/>
      <c r="BF20" s="431"/>
      <c r="BG20" s="431"/>
      <c r="BH20" s="431"/>
      <c r="BI20" s="431"/>
      <c r="BJ20" s="431"/>
      <c r="BK20" s="431"/>
      <c r="BL20" s="431"/>
      <c r="BM20" s="432"/>
      <c r="BN20" s="416"/>
      <c r="BO20" s="417"/>
      <c r="BP20" s="417"/>
      <c r="BQ20" s="417"/>
      <c r="BR20" s="417"/>
      <c r="BS20" s="417"/>
      <c r="BT20" s="417"/>
      <c r="BU20" s="418"/>
      <c r="BV20" s="416"/>
      <c r="BW20" s="417"/>
      <c r="BX20" s="417"/>
      <c r="BY20" s="417"/>
      <c r="BZ20" s="417"/>
      <c r="CA20" s="417"/>
      <c r="CB20" s="417"/>
      <c r="CC20" s="418"/>
      <c r="CD20" s="191"/>
      <c r="CE20" s="448"/>
      <c r="CF20" s="448"/>
      <c r="CG20" s="448"/>
      <c r="CH20" s="448"/>
      <c r="CI20" s="448"/>
      <c r="CJ20" s="448"/>
      <c r="CK20" s="448"/>
      <c r="CL20" s="448"/>
      <c r="CM20" s="448"/>
      <c r="CN20" s="448"/>
      <c r="CO20" s="448"/>
      <c r="CP20" s="448"/>
      <c r="CQ20" s="448"/>
      <c r="CR20" s="448"/>
      <c r="CS20" s="449"/>
      <c r="CT20" s="413"/>
      <c r="CU20" s="414"/>
      <c r="CV20" s="414"/>
      <c r="CW20" s="414"/>
      <c r="CX20" s="414"/>
      <c r="CY20" s="414"/>
      <c r="CZ20" s="414"/>
      <c r="DA20" s="415"/>
      <c r="DB20" s="413"/>
      <c r="DC20" s="414"/>
      <c r="DD20" s="414"/>
      <c r="DE20" s="414"/>
      <c r="DF20" s="414"/>
      <c r="DG20" s="414"/>
      <c r="DH20" s="414"/>
      <c r="DI20" s="415"/>
    </row>
    <row r="21" spans="1:113" ht="18.75" customHeight="1" thickBot="1" x14ac:dyDescent="0.2">
      <c r="A21" s="178"/>
      <c r="B21" s="463" t="s">
        <v>163</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389"/>
      <c r="AZ21" s="390"/>
      <c r="BA21" s="390"/>
      <c r="BB21" s="390"/>
      <c r="BC21" s="390"/>
      <c r="BD21" s="390"/>
      <c r="BE21" s="390"/>
      <c r="BF21" s="390"/>
      <c r="BG21" s="390"/>
      <c r="BH21" s="390"/>
      <c r="BI21" s="390"/>
      <c r="BJ21" s="390"/>
      <c r="BK21" s="390"/>
      <c r="BL21" s="390"/>
      <c r="BM21" s="391"/>
      <c r="BN21" s="450"/>
      <c r="BO21" s="451"/>
      <c r="BP21" s="451"/>
      <c r="BQ21" s="451"/>
      <c r="BR21" s="451"/>
      <c r="BS21" s="451"/>
      <c r="BT21" s="451"/>
      <c r="BU21" s="452"/>
      <c r="BV21" s="450"/>
      <c r="BW21" s="451"/>
      <c r="BX21" s="451"/>
      <c r="BY21" s="451"/>
      <c r="BZ21" s="451"/>
      <c r="CA21" s="451"/>
      <c r="CB21" s="451"/>
      <c r="CC21" s="452"/>
      <c r="CD21" s="191"/>
      <c r="CE21" s="448"/>
      <c r="CF21" s="448"/>
      <c r="CG21" s="448"/>
      <c r="CH21" s="448"/>
      <c r="CI21" s="448"/>
      <c r="CJ21" s="448"/>
      <c r="CK21" s="448"/>
      <c r="CL21" s="448"/>
      <c r="CM21" s="448"/>
      <c r="CN21" s="448"/>
      <c r="CO21" s="448"/>
      <c r="CP21" s="448"/>
      <c r="CQ21" s="448"/>
      <c r="CR21" s="448"/>
      <c r="CS21" s="449"/>
      <c r="CT21" s="413"/>
      <c r="CU21" s="414"/>
      <c r="CV21" s="414"/>
      <c r="CW21" s="414"/>
      <c r="CX21" s="414"/>
      <c r="CY21" s="414"/>
      <c r="CZ21" s="414"/>
      <c r="DA21" s="415"/>
      <c r="DB21" s="413"/>
      <c r="DC21" s="414"/>
      <c r="DD21" s="414"/>
      <c r="DE21" s="414"/>
      <c r="DF21" s="414"/>
      <c r="DG21" s="414"/>
      <c r="DH21" s="414"/>
      <c r="DI21" s="415"/>
    </row>
    <row r="22" spans="1:113" ht="18.75" customHeight="1" x14ac:dyDescent="0.15">
      <c r="A22" s="178"/>
      <c r="B22" s="392" t="s">
        <v>164</v>
      </c>
      <c r="C22" s="393"/>
      <c r="D22" s="394"/>
      <c r="E22" s="401" t="s">
        <v>1</v>
      </c>
      <c r="F22" s="402"/>
      <c r="G22" s="402"/>
      <c r="H22" s="402"/>
      <c r="I22" s="402"/>
      <c r="J22" s="402"/>
      <c r="K22" s="403"/>
      <c r="L22" s="401" t="s">
        <v>165</v>
      </c>
      <c r="M22" s="402"/>
      <c r="N22" s="402"/>
      <c r="O22" s="402"/>
      <c r="P22" s="403"/>
      <c r="Q22" s="407" t="s">
        <v>166</v>
      </c>
      <c r="R22" s="408"/>
      <c r="S22" s="408"/>
      <c r="T22" s="408"/>
      <c r="U22" s="408"/>
      <c r="V22" s="409"/>
      <c r="W22" s="458" t="s">
        <v>167</v>
      </c>
      <c r="X22" s="393"/>
      <c r="Y22" s="394"/>
      <c r="Z22" s="401" t="s">
        <v>1</v>
      </c>
      <c r="AA22" s="402"/>
      <c r="AB22" s="402"/>
      <c r="AC22" s="402"/>
      <c r="AD22" s="402"/>
      <c r="AE22" s="402"/>
      <c r="AF22" s="402"/>
      <c r="AG22" s="403"/>
      <c r="AH22" s="419" t="s">
        <v>168</v>
      </c>
      <c r="AI22" s="402"/>
      <c r="AJ22" s="402"/>
      <c r="AK22" s="402"/>
      <c r="AL22" s="403"/>
      <c r="AM22" s="419" t="s">
        <v>169</v>
      </c>
      <c r="AN22" s="420"/>
      <c r="AO22" s="420"/>
      <c r="AP22" s="420"/>
      <c r="AQ22" s="420"/>
      <c r="AR22" s="421"/>
      <c r="AS22" s="407" t="s">
        <v>166</v>
      </c>
      <c r="AT22" s="408"/>
      <c r="AU22" s="408"/>
      <c r="AV22" s="408"/>
      <c r="AW22" s="408"/>
      <c r="AX22" s="425"/>
      <c r="AY22" s="442" t="s">
        <v>170</v>
      </c>
      <c r="AZ22" s="443"/>
      <c r="BA22" s="443"/>
      <c r="BB22" s="443"/>
      <c r="BC22" s="443"/>
      <c r="BD22" s="443"/>
      <c r="BE22" s="443"/>
      <c r="BF22" s="443"/>
      <c r="BG22" s="443"/>
      <c r="BH22" s="443"/>
      <c r="BI22" s="443"/>
      <c r="BJ22" s="443"/>
      <c r="BK22" s="443"/>
      <c r="BL22" s="443"/>
      <c r="BM22" s="444"/>
      <c r="BN22" s="445">
        <v>5807488</v>
      </c>
      <c r="BO22" s="446"/>
      <c r="BP22" s="446"/>
      <c r="BQ22" s="446"/>
      <c r="BR22" s="446"/>
      <c r="BS22" s="446"/>
      <c r="BT22" s="446"/>
      <c r="BU22" s="447"/>
      <c r="BV22" s="445">
        <v>5900005</v>
      </c>
      <c r="BW22" s="446"/>
      <c r="BX22" s="446"/>
      <c r="BY22" s="446"/>
      <c r="BZ22" s="446"/>
      <c r="CA22" s="446"/>
      <c r="CB22" s="446"/>
      <c r="CC22" s="447"/>
      <c r="CD22" s="191"/>
      <c r="CE22" s="448"/>
      <c r="CF22" s="448"/>
      <c r="CG22" s="448"/>
      <c r="CH22" s="448"/>
      <c r="CI22" s="448"/>
      <c r="CJ22" s="448"/>
      <c r="CK22" s="448"/>
      <c r="CL22" s="448"/>
      <c r="CM22" s="448"/>
      <c r="CN22" s="448"/>
      <c r="CO22" s="448"/>
      <c r="CP22" s="448"/>
      <c r="CQ22" s="448"/>
      <c r="CR22" s="448"/>
      <c r="CS22" s="449"/>
      <c r="CT22" s="413"/>
      <c r="CU22" s="414"/>
      <c r="CV22" s="414"/>
      <c r="CW22" s="414"/>
      <c r="CX22" s="414"/>
      <c r="CY22" s="414"/>
      <c r="CZ22" s="414"/>
      <c r="DA22" s="415"/>
      <c r="DB22" s="413"/>
      <c r="DC22" s="414"/>
      <c r="DD22" s="414"/>
      <c r="DE22" s="414"/>
      <c r="DF22" s="414"/>
      <c r="DG22" s="414"/>
      <c r="DH22" s="414"/>
      <c r="DI22" s="415"/>
    </row>
    <row r="23" spans="1:113" ht="18.75" customHeight="1" x14ac:dyDescent="0.15">
      <c r="A23" s="178"/>
      <c r="B23" s="395"/>
      <c r="C23" s="396"/>
      <c r="D23" s="397"/>
      <c r="E23" s="404"/>
      <c r="F23" s="405"/>
      <c r="G23" s="405"/>
      <c r="H23" s="405"/>
      <c r="I23" s="405"/>
      <c r="J23" s="405"/>
      <c r="K23" s="406"/>
      <c r="L23" s="404"/>
      <c r="M23" s="405"/>
      <c r="N23" s="405"/>
      <c r="O23" s="405"/>
      <c r="P23" s="406"/>
      <c r="Q23" s="410"/>
      <c r="R23" s="411"/>
      <c r="S23" s="411"/>
      <c r="T23" s="411"/>
      <c r="U23" s="411"/>
      <c r="V23" s="412"/>
      <c r="W23" s="459"/>
      <c r="X23" s="396"/>
      <c r="Y23" s="397"/>
      <c r="Z23" s="404"/>
      <c r="AA23" s="405"/>
      <c r="AB23" s="405"/>
      <c r="AC23" s="405"/>
      <c r="AD23" s="405"/>
      <c r="AE23" s="405"/>
      <c r="AF23" s="405"/>
      <c r="AG23" s="406"/>
      <c r="AH23" s="404"/>
      <c r="AI23" s="405"/>
      <c r="AJ23" s="405"/>
      <c r="AK23" s="405"/>
      <c r="AL23" s="406"/>
      <c r="AM23" s="422"/>
      <c r="AN23" s="423"/>
      <c r="AO23" s="423"/>
      <c r="AP23" s="423"/>
      <c r="AQ23" s="423"/>
      <c r="AR23" s="424"/>
      <c r="AS23" s="410"/>
      <c r="AT23" s="411"/>
      <c r="AU23" s="411"/>
      <c r="AV23" s="411"/>
      <c r="AW23" s="411"/>
      <c r="AX23" s="426"/>
      <c r="AY23" s="430" t="s">
        <v>171</v>
      </c>
      <c r="AZ23" s="431"/>
      <c r="BA23" s="431"/>
      <c r="BB23" s="431"/>
      <c r="BC23" s="431"/>
      <c r="BD23" s="431"/>
      <c r="BE23" s="431"/>
      <c r="BF23" s="431"/>
      <c r="BG23" s="431"/>
      <c r="BH23" s="431"/>
      <c r="BI23" s="431"/>
      <c r="BJ23" s="431"/>
      <c r="BK23" s="431"/>
      <c r="BL23" s="431"/>
      <c r="BM23" s="432"/>
      <c r="BN23" s="416">
        <v>1432453</v>
      </c>
      <c r="BO23" s="417"/>
      <c r="BP23" s="417"/>
      <c r="BQ23" s="417"/>
      <c r="BR23" s="417"/>
      <c r="BS23" s="417"/>
      <c r="BT23" s="417"/>
      <c r="BU23" s="418"/>
      <c r="BV23" s="416">
        <v>1443362</v>
      </c>
      <c r="BW23" s="417"/>
      <c r="BX23" s="417"/>
      <c r="BY23" s="417"/>
      <c r="BZ23" s="417"/>
      <c r="CA23" s="417"/>
      <c r="CB23" s="417"/>
      <c r="CC23" s="418"/>
      <c r="CD23" s="191"/>
      <c r="CE23" s="448"/>
      <c r="CF23" s="448"/>
      <c r="CG23" s="448"/>
      <c r="CH23" s="448"/>
      <c r="CI23" s="448"/>
      <c r="CJ23" s="448"/>
      <c r="CK23" s="448"/>
      <c r="CL23" s="448"/>
      <c r="CM23" s="448"/>
      <c r="CN23" s="448"/>
      <c r="CO23" s="448"/>
      <c r="CP23" s="448"/>
      <c r="CQ23" s="448"/>
      <c r="CR23" s="448"/>
      <c r="CS23" s="449"/>
      <c r="CT23" s="413"/>
      <c r="CU23" s="414"/>
      <c r="CV23" s="414"/>
      <c r="CW23" s="414"/>
      <c r="CX23" s="414"/>
      <c r="CY23" s="414"/>
      <c r="CZ23" s="414"/>
      <c r="DA23" s="415"/>
      <c r="DB23" s="413"/>
      <c r="DC23" s="414"/>
      <c r="DD23" s="414"/>
      <c r="DE23" s="414"/>
      <c r="DF23" s="414"/>
      <c r="DG23" s="414"/>
      <c r="DH23" s="414"/>
      <c r="DI23" s="415"/>
    </row>
    <row r="24" spans="1:113" ht="18.75" customHeight="1" thickBot="1" x14ac:dyDescent="0.2">
      <c r="A24" s="178"/>
      <c r="B24" s="395"/>
      <c r="C24" s="396"/>
      <c r="D24" s="397"/>
      <c r="E24" s="372" t="s">
        <v>172</v>
      </c>
      <c r="F24" s="373"/>
      <c r="G24" s="373"/>
      <c r="H24" s="373"/>
      <c r="I24" s="373"/>
      <c r="J24" s="373"/>
      <c r="K24" s="374"/>
      <c r="L24" s="369">
        <v>1</v>
      </c>
      <c r="M24" s="370"/>
      <c r="N24" s="370"/>
      <c r="O24" s="370"/>
      <c r="P24" s="371"/>
      <c r="Q24" s="369">
        <v>6430</v>
      </c>
      <c r="R24" s="370"/>
      <c r="S24" s="370"/>
      <c r="T24" s="370"/>
      <c r="U24" s="370"/>
      <c r="V24" s="371"/>
      <c r="W24" s="459"/>
      <c r="X24" s="396"/>
      <c r="Y24" s="397"/>
      <c r="Z24" s="372" t="s">
        <v>173</v>
      </c>
      <c r="AA24" s="373"/>
      <c r="AB24" s="373"/>
      <c r="AC24" s="373"/>
      <c r="AD24" s="373"/>
      <c r="AE24" s="373"/>
      <c r="AF24" s="373"/>
      <c r="AG24" s="374"/>
      <c r="AH24" s="369">
        <v>90</v>
      </c>
      <c r="AI24" s="370"/>
      <c r="AJ24" s="370"/>
      <c r="AK24" s="370"/>
      <c r="AL24" s="371"/>
      <c r="AM24" s="369">
        <v>266670</v>
      </c>
      <c r="AN24" s="370"/>
      <c r="AO24" s="370"/>
      <c r="AP24" s="370"/>
      <c r="AQ24" s="370"/>
      <c r="AR24" s="371"/>
      <c r="AS24" s="369">
        <v>2963</v>
      </c>
      <c r="AT24" s="370"/>
      <c r="AU24" s="370"/>
      <c r="AV24" s="370"/>
      <c r="AW24" s="370"/>
      <c r="AX24" s="429"/>
      <c r="AY24" s="389" t="s">
        <v>174</v>
      </c>
      <c r="AZ24" s="390"/>
      <c r="BA24" s="390"/>
      <c r="BB24" s="390"/>
      <c r="BC24" s="390"/>
      <c r="BD24" s="390"/>
      <c r="BE24" s="390"/>
      <c r="BF24" s="390"/>
      <c r="BG24" s="390"/>
      <c r="BH24" s="390"/>
      <c r="BI24" s="390"/>
      <c r="BJ24" s="390"/>
      <c r="BK24" s="390"/>
      <c r="BL24" s="390"/>
      <c r="BM24" s="391"/>
      <c r="BN24" s="416">
        <v>3152032</v>
      </c>
      <c r="BO24" s="417"/>
      <c r="BP24" s="417"/>
      <c r="BQ24" s="417"/>
      <c r="BR24" s="417"/>
      <c r="BS24" s="417"/>
      <c r="BT24" s="417"/>
      <c r="BU24" s="418"/>
      <c r="BV24" s="416">
        <v>3212435</v>
      </c>
      <c r="BW24" s="417"/>
      <c r="BX24" s="417"/>
      <c r="BY24" s="417"/>
      <c r="BZ24" s="417"/>
      <c r="CA24" s="417"/>
      <c r="CB24" s="417"/>
      <c r="CC24" s="418"/>
      <c r="CD24" s="191"/>
      <c r="CE24" s="448"/>
      <c r="CF24" s="448"/>
      <c r="CG24" s="448"/>
      <c r="CH24" s="448"/>
      <c r="CI24" s="448"/>
      <c r="CJ24" s="448"/>
      <c r="CK24" s="448"/>
      <c r="CL24" s="448"/>
      <c r="CM24" s="448"/>
      <c r="CN24" s="448"/>
      <c r="CO24" s="448"/>
      <c r="CP24" s="448"/>
      <c r="CQ24" s="448"/>
      <c r="CR24" s="448"/>
      <c r="CS24" s="449"/>
      <c r="CT24" s="413"/>
      <c r="CU24" s="414"/>
      <c r="CV24" s="414"/>
      <c r="CW24" s="414"/>
      <c r="CX24" s="414"/>
      <c r="CY24" s="414"/>
      <c r="CZ24" s="414"/>
      <c r="DA24" s="415"/>
      <c r="DB24" s="413"/>
      <c r="DC24" s="414"/>
      <c r="DD24" s="414"/>
      <c r="DE24" s="414"/>
      <c r="DF24" s="414"/>
      <c r="DG24" s="414"/>
      <c r="DH24" s="414"/>
      <c r="DI24" s="415"/>
    </row>
    <row r="25" spans="1:113" ht="18.75" customHeight="1" x14ac:dyDescent="0.15">
      <c r="A25" s="178"/>
      <c r="B25" s="395"/>
      <c r="C25" s="396"/>
      <c r="D25" s="397"/>
      <c r="E25" s="372" t="s">
        <v>175</v>
      </c>
      <c r="F25" s="373"/>
      <c r="G25" s="373"/>
      <c r="H25" s="373"/>
      <c r="I25" s="373"/>
      <c r="J25" s="373"/>
      <c r="K25" s="374"/>
      <c r="L25" s="369">
        <v>1</v>
      </c>
      <c r="M25" s="370"/>
      <c r="N25" s="370"/>
      <c r="O25" s="370"/>
      <c r="P25" s="371"/>
      <c r="Q25" s="369">
        <v>5790</v>
      </c>
      <c r="R25" s="370"/>
      <c r="S25" s="370"/>
      <c r="T25" s="370"/>
      <c r="U25" s="370"/>
      <c r="V25" s="371"/>
      <c r="W25" s="459"/>
      <c r="X25" s="396"/>
      <c r="Y25" s="397"/>
      <c r="Z25" s="372" t="s">
        <v>176</v>
      </c>
      <c r="AA25" s="373"/>
      <c r="AB25" s="373"/>
      <c r="AC25" s="373"/>
      <c r="AD25" s="373"/>
      <c r="AE25" s="373"/>
      <c r="AF25" s="373"/>
      <c r="AG25" s="374"/>
      <c r="AH25" s="369" t="s">
        <v>138</v>
      </c>
      <c r="AI25" s="370"/>
      <c r="AJ25" s="370"/>
      <c r="AK25" s="370"/>
      <c r="AL25" s="371"/>
      <c r="AM25" s="369" t="s">
        <v>138</v>
      </c>
      <c r="AN25" s="370"/>
      <c r="AO25" s="370"/>
      <c r="AP25" s="370"/>
      <c r="AQ25" s="370"/>
      <c r="AR25" s="371"/>
      <c r="AS25" s="369" t="s">
        <v>138</v>
      </c>
      <c r="AT25" s="370"/>
      <c r="AU25" s="370"/>
      <c r="AV25" s="370"/>
      <c r="AW25" s="370"/>
      <c r="AX25" s="429"/>
      <c r="AY25" s="442" t="s">
        <v>177</v>
      </c>
      <c r="AZ25" s="443"/>
      <c r="BA25" s="443"/>
      <c r="BB25" s="443"/>
      <c r="BC25" s="443"/>
      <c r="BD25" s="443"/>
      <c r="BE25" s="443"/>
      <c r="BF25" s="443"/>
      <c r="BG25" s="443"/>
      <c r="BH25" s="443"/>
      <c r="BI25" s="443"/>
      <c r="BJ25" s="443"/>
      <c r="BK25" s="443"/>
      <c r="BL25" s="443"/>
      <c r="BM25" s="444"/>
      <c r="BN25" s="445">
        <v>146674</v>
      </c>
      <c r="BO25" s="446"/>
      <c r="BP25" s="446"/>
      <c r="BQ25" s="446"/>
      <c r="BR25" s="446"/>
      <c r="BS25" s="446"/>
      <c r="BT25" s="446"/>
      <c r="BU25" s="447"/>
      <c r="BV25" s="445">
        <v>157442</v>
      </c>
      <c r="BW25" s="446"/>
      <c r="BX25" s="446"/>
      <c r="BY25" s="446"/>
      <c r="BZ25" s="446"/>
      <c r="CA25" s="446"/>
      <c r="CB25" s="446"/>
      <c r="CC25" s="447"/>
      <c r="CD25" s="191"/>
      <c r="CE25" s="448"/>
      <c r="CF25" s="448"/>
      <c r="CG25" s="448"/>
      <c r="CH25" s="448"/>
      <c r="CI25" s="448"/>
      <c r="CJ25" s="448"/>
      <c r="CK25" s="448"/>
      <c r="CL25" s="448"/>
      <c r="CM25" s="448"/>
      <c r="CN25" s="448"/>
      <c r="CO25" s="448"/>
      <c r="CP25" s="448"/>
      <c r="CQ25" s="448"/>
      <c r="CR25" s="448"/>
      <c r="CS25" s="449"/>
      <c r="CT25" s="413"/>
      <c r="CU25" s="414"/>
      <c r="CV25" s="414"/>
      <c r="CW25" s="414"/>
      <c r="CX25" s="414"/>
      <c r="CY25" s="414"/>
      <c r="CZ25" s="414"/>
      <c r="DA25" s="415"/>
      <c r="DB25" s="413"/>
      <c r="DC25" s="414"/>
      <c r="DD25" s="414"/>
      <c r="DE25" s="414"/>
      <c r="DF25" s="414"/>
      <c r="DG25" s="414"/>
      <c r="DH25" s="414"/>
      <c r="DI25" s="415"/>
    </row>
    <row r="26" spans="1:113" ht="18.75" customHeight="1" x14ac:dyDescent="0.15">
      <c r="A26" s="178"/>
      <c r="B26" s="395"/>
      <c r="C26" s="396"/>
      <c r="D26" s="397"/>
      <c r="E26" s="372" t="s">
        <v>178</v>
      </c>
      <c r="F26" s="373"/>
      <c r="G26" s="373"/>
      <c r="H26" s="373"/>
      <c r="I26" s="373"/>
      <c r="J26" s="373"/>
      <c r="K26" s="374"/>
      <c r="L26" s="369">
        <v>1</v>
      </c>
      <c r="M26" s="370"/>
      <c r="N26" s="370"/>
      <c r="O26" s="370"/>
      <c r="P26" s="371"/>
      <c r="Q26" s="369">
        <v>5080</v>
      </c>
      <c r="R26" s="370"/>
      <c r="S26" s="370"/>
      <c r="T26" s="370"/>
      <c r="U26" s="370"/>
      <c r="V26" s="371"/>
      <c r="W26" s="459"/>
      <c r="X26" s="396"/>
      <c r="Y26" s="397"/>
      <c r="Z26" s="372" t="s">
        <v>179</v>
      </c>
      <c r="AA26" s="427"/>
      <c r="AB26" s="427"/>
      <c r="AC26" s="427"/>
      <c r="AD26" s="427"/>
      <c r="AE26" s="427"/>
      <c r="AF26" s="427"/>
      <c r="AG26" s="428"/>
      <c r="AH26" s="369" t="s">
        <v>138</v>
      </c>
      <c r="AI26" s="370"/>
      <c r="AJ26" s="370"/>
      <c r="AK26" s="370"/>
      <c r="AL26" s="371"/>
      <c r="AM26" s="369" t="s">
        <v>138</v>
      </c>
      <c r="AN26" s="370"/>
      <c r="AO26" s="370"/>
      <c r="AP26" s="370"/>
      <c r="AQ26" s="370"/>
      <c r="AR26" s="371"/>
      <c r="AS26" s="369" t="s">
        <v>138</v>
      </c>
      <c r="AT26" s="370"/>
      <c r="AU26" s="370"/>
      <c r="AV26" s="370"/>
      <c r="AW26" s="370"/>
      <c r="AX26" s="429"/>
      <c r="AY26" s="456" t="s">
        <v>180</v>
      </c>
      <c r="AZ26" s="376"/>
      <c r="BA26" s="376"/>
      <c r="BB26" s="376"/>
      <c r="BC26" s="376"/>
      <c r="BD26" s="376"/>
      <c r="BE26" s="376"/>
      <c r="BF26" s="376"/>
      <c r="BG26" s="376"/>
      <c r="BH26" s="376"/>
      <c r="BI26" s="376"/>
      <c r="BJ26" s="376"/>
      <c r="BK26" s="376"/>
      <c r="BL26" s="376"/>
      <c r="BM26" s="457"/>
      <c r="BN26" s="416" t="s">
        <v>138</v>
      </c>
      <c r="BO26" s="417"/>
      <c r="BP26" s="417"/>
      <c r="BQ26" s="417"/>
      <c r="BR26" s="417"/>
      <c r="BS26" s="417"/>
      <c r="BT26" s="417"/>
      <c r="BU26" s="418"/>
      <c r="BV26" s="416" t="s">
        <v>138</v>
      </c>
      <c r="BW26" s="417"/>
      <c r="BX26" s="417"/>
      <c r="BY26" s="417"/>
      <c r="BZ26" s="417"/>
      <c r="CA26" s="417"/>
      <c r="CB26" s="417"/>
      <c r="CC26" s="418"/>
      <c r="CD26" s="191"/>
      <c r="CE26" s="448"/>
      <c r="CF26" s="448"/>
      <c r="CG26" s="448"/>
      <c r="CH26" s="448"/>
      <c r="CI26" s="448"/>
      <c r="CJ26" s="448"/>
      <c r="CK26" s="448"/>
      <c r="CL26" s="448"/>
      <c r="CM26" s="448"/>
      <c r="CN26" s="448"/>
      <c r="CO26" s="448"/>
      <c r="CP26" s="448"/>
      <c r="CQ26" s="448"/>
      <c r="CR26" s="448"/>
      <c r="CS26" s="449"/>
      <c r="CT26" s="413"/>
      <c r="CU26" s="414"/>
      <c r="CV26" s="414"/>
      <c r="CW26" s="414"/>
      <c r="CX26" s="414"/>
      <c r="CY26" s="414"/>
      <c r="CZ26" s="414"/>
      <c r="DA26" s="415"/>
      <c r="DB26" s="413"/>
      <c r="DC26" s="414"/>
      <c r="DD26" s="414"/>
      <c r="DE26" s="414"/>
      <c r="DF26" s="414"/>
      <c r="DG26" s="414"/>
      <c r="DH26" s="414"/>
      <c r="DI26" s="415"/>
    </row>
    <row r="27" spans="1:113" ht="18.75" customHeight="1" thickBot="1" x14ac:dyDescent="0.2">
      <c r="A27" s="178"/>
      <c r="B27" s="395"/>
      <c r="C27" s="396"/>
      <c r="D27" s="397"/>
      <c r="E27" s="372" t="s">
        <v>181</v>
      </c>
      <c r="F27" s="373"/>
      <c r="G27" s="373"/>
      <c r="H27" s="373"/>
      <c r="I27" s="373"/>
      <c r="J27" s="373"/>
      <c r="K27" s="374"/>
      <c r="L27" s="369">
        <v>1</v>
      </c>
      <c r="M27" s="370"/>
      <c r="N27" s="370"/>
      <c r="O27" s="370"/>
      <c r="P27" s="371"/>
      <c r="Q27" s="369">
        <v>2703</v>
      </c>
      <c r="R27" s="370"/>
      <c r="S27" s="370"/>
      <c r="T27" s="370"/>
      <c r="U27" s="370"/>
      <c r="V27" s="371"/>
      <c r="W27" s="459"/>
      <c r="X27" s="396"/>
      <c r="Y27" s="397"/>
      <c r="Z27" s="372" t="s">
        <v>182</v>
      </c>
      <c r="AA27" s="373"/>
      <c r="AB27" s="373"/>
      <c r="AC27" s="373"/>
      <c r="AD27" s="373"/>
      <c r="AE27" s="373"/>
      <c r="AF27" s="373"/>
      <c r="AG27" s="374"/>
      <c r="AH27" s="369" t="s">
        <v>138</v>
      </c>
      <c r="AI27" s="370"/>
      <c r="AJ27" s="370"/>
      <c r="AK27" s="370"/>
      <c r="AL27" s="371"/>
      <c r="AM27" s="369" t="s">
        <v>138</v>
      </c>
      <c r="AN27" s="370"/>
      <c r="AO27" s="370"/>
      <c r="AP27" s="370"/>
      <c r="AQ27" s="370"/>
      <c r="AR27" s="371"/>
      <c r="AS27" s="369" t="s">
        <v>138</v>
      </c>
      <c r="AT27" s="370"/>
      <c r="AU27" s="370"/>
      <c r="AV27" s="370"/>
      <c r="AW27" s="370"/>
      <c r="AX27" s="429"/>
      <c r="AY27" s="453" t="s">
        <v>183</v>
      </c>
      <c r="AZ27" s="454"/>
      <c r="BA27" s="454"/>
      <c r="BB27" s="454"/>
      <c r="BC27" s="454"/>
      <c r="BD27" s="454"/>
      <c r="BE27" s="454"/>
      <c r="BF27" s="454"/>
      <c r="BG27" s="454"/>
      <c r="BH27" s="454"/>
      <c r="BI27" s="454"/>
      <c r="BJ27" s="454"/>
      <c r="BK27" s="454"/>
      <c r="BL27" s="454"/>
      <c r="BM27" s="455"/>
      <c r="BN27" s="450" t="s">
        <v>138</v>
      </c>
      <c r="BO27" s="451"/>
      <c r="BP27" s="451"/>
      <c r="BQ27" s="451"/>
      <c r="BR27" s="451"/>
      <c r="BS27" s="451"/>
      <c r="BT27" s="451"/>
      <c r="BU27" s="452"/>
      <c r="BV27" s="450" t="s">
        <v>138</v>
      </c>
      <c r="BW27" s="451"/>
      <c r="BX27" s="451"/>
      <c r="BY27" s="451"/>
      <c r="BZ27" s="451"/>
      <c r="CA27" s="451"/>
      <c r="CB27" s="451"/>
      <c r="CC27" s="452"/>
      <c r="CD27" s="193"/>
      <c r="CE27" s="448"/>
      <c r="CF27" s="448"/>
      <c r="CG27" s="448"/>
      <c r="CH27" s="448"/>
      <c r="CI27" s="448"/>
      <c r="CJ27" s="448"/>
      <c r="CK27" s="448"/>
      <c r="CL27" s="448"/>
      <c r="CM27" s="448"/>
      <c r="CN27" s="448"/>
      <c r="CO27" s="448"/>
      <c r="CP27" s="448"/>
      <c r="CQ27" s="448"/>
      <c r="CR27" s="448"/>
      <c r="CS27" s="449"/>
      <c r="CT27" s="413"/>
      <c r="CU27" s="414"/>
      <c r="CV27" s="414"/>
      <c r="CW27" s="414"/>
      <c r="CX27" s="414"/>
      <c r="CY27" s="414"/>
      <c r="CZ27" s="414"/>
      <c r="DA27" s="415"/>
      <c r="DB27" s="413"/>
      <c r="DC27" s="414"/>
      <c r="DD27" s="414"/>
      <c r="DE27" s="414"/>
      <c r="DF27" s="414"/>
      <c r="DG27" s="414"/>
      <c r="DH27" s="414"/>
      <c r="DI27" s="415"/>
    </row>
    <row r="28" spans="1:113" ht="18.75" customHeight="1" x14ac:dyDescent="0.15">
      <c r="A28" s="178"/>
      <c r="B28" s="395"/>
      <c r="C28" s="396"/>
      <c r="D28" s="397"/>
      <c r="E28" s="372" t="s">
        <v>184</v>
      </c>
      <c r="F28" s="373"/>
      <c r="G28" s="373"/>
      <c r="H28" s="373"/>
      <c r="I28" s="373"/>
      <c r="J28" s="373"/>
      <c r="K28" s="374"/>
      <c r="L28" s="369">
        <v>1</v>
      </c>
      <c r="M28" s="370"/>
      <c r="N28" s="370"/>
      <c r="O28" s="370"/>
      <c r="P28" s="371"/>
      <c r="Q28" s="369">
        <v>2047</v>
      </c>
      <c r="R28" s="370"/>
      <c r="S28" s="370"/>
      <c r="T28" s="370"/>
      <c r="U28" s="370"/>
      <c r="V28" s="371"/>
      <c r="W28" s="459"/>
      <c r="X28" s="396"/>
      <c r="Y28" s="397"/>
      <c r="Z28" s="372" t="s">
        <v>185</v>
      </c>
      <c r="AA28" s="373"/>
      <c r="AB28" s="373"/>
      <c r="AC28" s="373"/>
      <c r="AD28" s="373"/>
      <c r="AE28" s="373"/>
      <c r="AF28" s="373"/>
      <c r="AG28" s="374"/>
      <c r="AH28" s="369" t="s">
        <v>138</v>
      </c>
      <c r="AI28" s="370"/>
      <c r="AJ28" s="370"/>
      <c r="AK28" s="370"/>
      <c r="AL28" s="371"/>
      <c r="AM28" s="369" t="s">
        <v>138</v>
      </c>
      <c r="AN28" s="370"/>
      <c r="AO28" s="370"/>
      <c r="AP28" s="370"/>
      <c r="AQ28" s="370"/>
      <c r="AR28" s="371"/>
      <c r="AS28" s="369" t="s">
        <v>138</v>
      </c>
      <c r="AT28" s="370"/>
      <c r="AU28" s="370"/>
      <c r="AV28" s="370"/>
      <c r="AW28" s="370"/>
      <c r="AX28" s="429"/>
      <c r="AY28" s="433" t="s">
        <v>186</v>
      </c>
      <c r="AZ28" s="434"/>
      <c r="BA28" s="434"/>
      <c r="BB28" s="435"/>
      <c r="BC28" s="442" t="s">
        <v>48</v>
      </c>
      <c r="BD28" s="443"/>
      <c r="BE28" s="443"/>
      <c r="BF28" s="443"/>
      <c r="BG28" s="443"/>
      <c r="BH28" s="443"/>
      <c r="BI28" s="443"/>
      <c r="BJ28" s="443"/>
      <c r="BK28" s="443"/>
      <c r="BL28" s="443"/>
      <c r="BM28" s="444"/>
      <c r="BN28" s="445">
        <v>852073</v>
      </c>
      <c r="BO28" s="446"/>
      <c r="BP28" s="446"/>
      <c r="BQ28" s="446"/>
      <c r="BR28" s="446"/>
      <c r="BS28" s="446"/>
      <c r="BT28" s="446"/>
      <c r="BU28" s="447"/>
      <c r="BV28" s="445">
        <v>796420</v>
      </c>
      <c r="BW28" s="446"/>
      <c r="BX28" s="446"/>
      <c r="BY28" s="446"/>
      <c r="BZ28" s="446"/>
      <c r="CA28" s="446"/>
      <c r="CB28" s="446"/>
      <c r="CC28" s="447"/>
      <c r="CD28" s="191"/>
      <c r="CE28" s="448"/>
      <c r="CF28" s="448"/>
      <c r="CG28" s="448"/>
      <c r="CH28" s="448"/>
      <c r="CI28" s="448"/>
      <c r="CJ28" s="448"/>
      <c r="CK28" s="448"/>
      <c r="CL28" s="448"/>
      <c r="CM28" s="448"/>
      <c r="CN28" s="448"/>
      <c r="CO28" s="448"/>
      <c r="CP28" s="448"/>
      <c r="CQ28" s="448"/>
      <c r="CR28" s="448"/>
      <c r="CS28" s="449"/>
      <c r="CT28" s="413"/>
      <c r="CU28" s="414"/>
      <c r="CV28" s="414"/>
      <c r="CW28" s="414"/>
      <c r="CX28" s="414"/>
      <c r="CY28" s="414"/>
      <c r="CZ28" s="414"/>
      <c r="DA28" s="415"/>
      <c r="DB28" s="413"/>
      <c r="DC28" s="414"/>
      <c r="DD28" s="414"/>
      <c r="DE28" s="414"/>
      <c r="DF28" s="414"/>
      <c r="DG28" s="414"/>
      <c r="DH28" s="414"/>
      <c r="DI28" s="415"/>
    </row>
    <row r="29" spans="1:113" ht="18.75" customHeight="1" x14ac:dyDescent="0.15">
      <c r="A29" s="178"/>
      <c r="B29" s="395"/>
      <c r="C29" s="396"/>
      <c r="D29" s="397"/>
      <c r="E29" s="372" t="s">
        <v>187</v>
      </c>
      <c r="F29" s="373"/>
      <c r="G29" s="373"/>
      <c r="H29" s="373"/>
      <c r="I29" s="373"/>
      <c r="J29" s="373"/>
      <c r="K29" s="374"/>
      <c r="L29" s="369">
        <v>12</v>
      </c>
      <c r="M29" s="370"/>
      <c r="N29" s="370"/>
      <c r="O29" s="370"/>
      <c r="P29" s="371"/>
      <c r="Q29" s="369">
        <v>1853</v>
      </c>
      <c r="R29" s="370"/>
      <c r="S29" s="370"/>
      <c r="T29" s="370"/>
      <c r="U29" s="370"/>
      <c r="V29" s="371"/>
      <c r="W29" s="460"/>
      <c r="X29" s="461"/>
      <c r="Y29" s="462"/>
      <c r="Z29" s="372" t="s">
        <v>188</v>
      </c>
      <c r="AA29" s="373"/>
      <c r="AB29" s="373"/>
      <c r="AC29" s="373"/>
      <c r="AD29" s="373"/>
      <c r="AE29" s="373"/>
      <c r="AF29" s="373"/>
      <c r="AG29" s="374"/>
      <c r="AH29" s="369">
        <v>90</v>
      </c>
      <c r="AI29" s="370"/>
      <c r="AJ29" s="370"/>
      <c r="AK29" s="370"/>
      <c r="AL29" s="371"/>
      <c r="AM29" s="369">
        <v>266670</v>
      </c>
      <c r="AN29" s="370"/>
      <c r="AO29" s="370"/>
      <c r="AP29" s="370"/>
      <c r="AQ29" s="370"/>
      <c r="AR29" s="371"/>
      <c r="AS29" s="369">
        <v>2963</v>
      </c>
      <c r="AT29" s="370"/>
      <c r="AU29" s="370"/>
      <c r="AV29" s="370"/>
      <c r="AW29" s="370"/>
      <c r="AX29" s="429"/>
      <c r="AY29" s="436"/>
      <c r="AZ29" s="437"/>
      <c r="BA29" s="437"/>
      <c r="BB29" s="438"/>
      <c r="BC29" s="430" t="s">
        <v>189</v>
      </c>
      <c r="BD29" s="431"/>
      <c r="BE29" s="431"/>
      <c r="BF29" s="431"/>
      <c r="BG29" s="431"/>
      <c r="BH29" s="431"/>
      <c r="BI29" s="431"/>
      <c r="BJ29" s="431"/>
      <c r="BK29" s="431"/>
      <c r="BL29" s="431"/>
      <c r="BM29" s="432"/>
      <c r="BN29" s="416">
        <v>65767</v>
      </c>
      <c r="BO29" s="417"/>
      <c r="BP29" s="417"/>
      <c r="BQ29" s="417"/>
      <c r="BR29" s="417"/>
      <c r="BS29" s="417"/>
      <c r="BT29" s="417"/>
      <c r="BU29" s="418"/>
      <c r="BV29" s="416">
        <v>11137</v>
      </c>
      <c r="BW29" s="417"/>
      <c r="BX29" s="417"/>
      <c r="BY29" s="417"/>
      <c r="BZ29" s="417"/>
      <c r="CA29" s="417"/>
      <c r="CB29" s="417"/>
      <c r="CC29" s="418"/>
      <c r="CD29" s="193"/>
      <c r="CE29" s="448"/>
      <c r="CF29" s="448"/>
      <c r="CG29" s="448"/>
      <c r="CH29" s="448"/>
      <c r="CI29" s="448"/>
      <c r="CJ29" s="448"/>
      <c r="CK29" s="448"/>
      <c r="CL29" s="448"/>
      <c r="CM29" s="448"/>
      <c r="CN29" s="448"/>
      <c r="CO29" s="448"/>
      <c r="CP29" s="448"/>
      <c r="CQ29" s="448"/>
      <c r="CR29" s="448"/>
      <c r="CS29" s="449"/>
      <c r="CT29" s="413"/>
      <c r="CU29" s="414"/>
      <c r="CV29" s="414"/>
      <c r="CW29" s="414"/>
      <c r="CX29" s="414"/>
      <c r="CY29" s="414"/>
      <c r="CZ29" s="414"/>
      <c r="DA29" s="415"/>
      <c r="DB29" s="413"/>
      <c r="DC29" s="414"/>
      <c r="DD29" s="414"/>
      <c r="DE29" s="414"/>
      <c r="DF29" s="414"/>
      <c r="DG29" s="414"/>
      <c r="DH29" s="414"/>
      <c r="DI29" s="415"/>
    </row>
    <row r="30" spans="1:113" ht="18.75" customHeight="1" thickBot="1" x14ac:dyDescent="0.2">
      <c r="A30" s="178"/>
      <c r="B30" s="398"/>
      <c r="C30" s="399"/>
      <c r="D30" s="400"/>
      <c r="E30" s="377"/>
      <c r="F30" s="378"/>
      <c r="G30" s="378"/>
      <c r="H30" s="378"/>
      <c r="I30" s="378"/>
      <c r="J30" s="378"/>
      <c r="K30" s="379"/>
      <c r="L30" s="380"/>
      <c r="M30" s="381"/>
      <c r="N30" s="381"/>
      <c r="O30" s="381"/>
      <c r="P30" s="382"/>
      <c r="Q30" s="380"/>
      <c r="R30" s="381"/>
      <c r="S30" s="381"/>
      <c r="T30" s="381"/>
      <c r="U30" s="381"/>
      <c r="V30" s="382"/>
      <c r="W30" s="383" t="s">
        <v>190</v>
      </c>
      <c r="X30" s="384"/>
      <c r="Y30" s="384"/>
      <c r="Z30" s="384"/>
      <c r="AA30" s="384"/>
      <c r="AB30" s="384"/>
      <c r="AC30" s="384"/>
      <c r="AD30" s="384"/>
      <c r="AE30" s="384"/>
      <c r="AF30" s="384"/>
      <c r="AG30" s="385"/>
      <c r="AH30" s="386">
        <v>97.5</v>
      </c>
      <c r="AI30" s="387"/>
      <c r="AJ30" s="387"/>
      <c r="AK30" s="387"/>
      <c r="AL30" s="387"/>
      <c r="AM30" s="387"/>
      <c r="AN30" s="387"/>
      <c r="AO30" s="387"/>
      <c r="AP30" s="387"/>
      <c r="AQ30" s="387"/>
      <c r="AR30" s="387"/>
      <c r="AS30" s="387"/>
      <c r="AT30" s="387"/>
      <c r="AU30" s="387"/>
      <c r="AV30" s="387"/>
      <c r="AW30" s="387"/>
      <c r="AX30" s="388"/>
      <c r="AY30" s="439"/>
      <c r="AZ30" s="440"/>
      <c r="BA30" s="440"/>
      <c r="BB30" s="441"/>
      <c r="BC30" s="389" t="s">
        <v>50</v>
      </c>
      <c r="BD30" s="390"/>
      <c r="BE30" s="390"/>
      <c r="BF30" s="390"/>
      <c r="BG30" s="390"/>
      <c r="BH30" s="390"/>
      <c r="BI30" s="390"/>
      <c r="BJ30" s="390"/>
      <c r="BK30" s="390"/>
      <c r="BL30" s="390"/>
      <c r="BM30" s="391"/>
      <c r="BN30" s="450">
        <v>1163459</v>
      </c>
      <c r="BO30" s="451"/>
      <c r="BP30" s="451"/>
      <c r="BQ30" s="451"/>
      <c r="BR30" s="451"/>
      <c r="BS30" s="451"/>
      <c r="BT30" s="451"/>
      <c r="BU30" s="452"/>
      <c r="BV30" s="450">
        <v>1209660</v>
      </c>
      <c r="BW30" s="451"/>
      <c r="BX30" s="451"/>
      <c r="BY30" s="451"/>
      <c r="BZ30" s="451"/>
      <c r="CA30" s="451"/>
      <c r="CB30" s="451"/>
      <c r="CC30" s="45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191</v>
      </c>
      <c r="D32" s="375"/>
      <c r="E32" s="375"/>
      <c r="F32" s="375"/>
      <c r="G32" s="375"/>
      <c r="H32" s="375"/>
      <c r="I32" s="375"/>
      <c r="J32" s="375"/>
      <c r="K32" s="375"/>
      <c r="L32" s="375"/>
      <c r="M32" s="375"/>
      <c r="N32" s="375"/>
      <c r="O32" s="375"/>
      <c r="P32" s="375"/>
      <c r="Q32" s="375"/>
      <c r="R32" s="375"/>
      <c r="S32" s="375"/>
      <c r="U32" s="376" t="s">
        <v>192</v>
      </c>
      <c r="V32" s="376"/>
      <c r="W32" s="376"/>
      <c r="X32" s="376"/>
      <c r="Y32" s="376"/>
      <c r="Z32" s="376"/>
      <c r="AA32" s="376"/>
      <c r="AB32" s="376"/>
      <c r="AC32" s="376"/>
      <c r="AD32" s="376"/>
      <c r="AE32" s="376"/>
      <c r="AF32" s="376"/>
      <c r="AG32" s="376"/>
      <c r="AH32" s="376"/>
      <c r="AI32" s="376"/>
      <c r="AJ32" s="376"/>
      <c r="AK32" s="376"/>
      <c r="AM32" s="376" t="s">
        <v>193</v>
      </c>
      <c r="AN32" s="376"/>
      <c r="AO32" s="376"/>
      <c r="AP32" s="376"/>
      <c r="AQ32" s="376"/>
      <c r="AR32" s="376"/>
      <c r="AS32" s="376"/>
      <c r="AT32" s="376"/>
      <c r="AU32" s="376"/>
      <c r="AV32" s="376"/>
      <c r="AW32" s="376"/>
      <c r="AX32" s="376"/>
      <c r="AY32" s="376"/>
      <c r="AZ32" s="376"/>
      <c r="BA32" s="376"/>
      <c r="BB32" s="376"/>
      <c r="BC32" s="376"/>
      <c r="BE32" s="376" t="s">
        <v>194</v>
      </c>
      <c r="BF32" s="376"/>
      <c r="BG32" s="376"/>
      <c r="BH32" s="376"/>
      <c r="BI32" s="376"/>
      <c r="BJ32" s="376"/>
      <c r="BK32" s="376"/>
      <c r="BL32" s="376"/>
      <c r="BM32" s="376"/>
      <c r="BN32" s="376"/>
      <c r="BO32" s="376"/>
      <c r="BP32" s="376"/>
      <c r="BQ32" s="376"/>
      <c r="BR32" s="376"/>
      <c r="BS32" s="376"/>
      <c r="BT32" s="376"/>
      <c r="BU32" s="376"/>
      <c r="BW32" s="376" t="s">
        <v>195</v>
      </c>
      <c r="BX32" s="376"/>
      <c r="BY32" s="376"/>
      <c r="BZ32" s="376"/>
      <c r="CA32" s="376"/>
      <c r="CB32" s="376"/>
      <c r="CC32" s="376"/>
      <c r="CD32" s="376"/>
      <c r="CE32" s="376"/>
      <c r="CF32" s="376"/>
      <c r="CG32" s="376"/>
      <c r="CH32" s="376"/>
      <c r="CI32" s="376"/>
      <c r="CJ32" s="376"/>
      <c r="CK32" s="376"/>
      <c r="CL32" s="376"/>
      <c r="CM32" s="376"/>
      <c r="CO32" s="376" t="s">
        <v>196</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68" t="s">
        <v>197</v>
      </c>
      <c r="D33" s="368"/>
      <c r="E33" s="367" t="s">
        <v>198</v>
      </c>
      <c r="F33" s="367"/>
      <c r="G33" s="367"/>
      <c r="H33" s="367"/>
      <c r="I33" s="367"/>
      <c r="J33" s="367"/>
      <c r="K33" s="367"/>
      <c r="L33" s="367"/>
      <c r="M33" s="367"/>
      <c r="N33" s="367"/>
      <c r="O33" s="367"/>
      <c r="P33" s="367"/>
      <c r="Q33" s="367"/>
      <c r="R33" s="367"/>
      <c r="S33" s="367"/>
      <c r="T33" s="203"/>
      <c r="U33" s="368" t="s">
        <v>197</v>
      </c>
      <c r="V33" s="368"/>
      <c r="W33" s="367" t="s">
        <v>198</v>
      </c>
      <c r="X33" s="367"/>
      <c r="Y33" s="367"/>
      <c r="Z33" s="367"/>
      <c r="AA33" s="367"/>
      <c r="AB33" s="367"/>
      <c r="AC33" s="367"/>
      <c r="AD33" s="367"/>
      <c r="AE33" s="367"/>
      <c r="AF33" s="367"/>
      <c r="AG33" s="367"/>
      <c r="AH33" s="367"/>
      <c r="AI33" s="367"/>
      <c r="AJ33" s="367"/>
      <c r="AK33" s="367"/>
      <c r="AL33" s="203"/>
      <c r="AM33" s="368" t="s">
        <v>197</v>
      </c>
      <c r="AN33" s="368"/>
      <c r="AO33" s="367" t="s">
        <v>198</v>
      </c>
      <c r="AP33" s="367"/>
      <c r="AQ33" s="367"/>
      <c r="AR33" s="367"/>
      <c r="AS33" s="367"/>
      <c r="AT33" s="367"/>
      <c r="AU33" s="367"/>
      <c r="AV33" s="367"/>
      <c r="AW33" s="367"/>
      <c r="AX33" s="367"/>
      <c r="AY33" s="367"/>
      <c r="AZ33" s="367"/>
      <c r="BA33" s="367"/>
      <c r="BB33" s="367"/>
      <c r="BC33" s="367"/>
      <c r="BD33" s="204"/>
      <c r="BE33" s="367" t="s">
        <v>199</v>
      </c>
      <c r="BF33" s="367"/>
      <c r="BG33" s="367" t="s">
        <v>200</v>
      </c>
      <c r="BH33" s="367"/>
      <c r="BI33" s="367"/>
      <c r="BJ33" s="367"/>
      <c r="BK33" s="367"/>
      <c r="BL33" s="367"/>
      <c r="BM33" s="367"/>
      <c r="BN33" s="367"/>
      <c r="BO33" s="367"/>
      <c r="BP33" s="367"/>
      <c r="BQ33" s="367"/>
      <c r="BR33" s="367"/>
      <c r="BS33" s="367"/>
      <c r="BT33" s="367"/>
      <c r="BU33" s="367"/>
      <c r="BV33" s="204"/>
      <c r="BW33" s="368" t="s">
        <v>199</v>
      </c>
      <c r="BX33" s="368"/>
      <c r="BY33" s="367" t="s">
        <v>201</v>
      </c>
      <c r="BZ33" s="367"/>
      <c r="CA33" s="367"/>
      <c r="CB33" s="367"/>
      <c r="CC33" s="367"/>
      <c r="CD33" s="367"/>
      <c r="CE33" s="367"/>
      <c r="CF33" s="367"/>
      <c r="CG33" s="367"/>
      <c r="CH33" s="367"/>
      <c r="CI33" s="367"/>
      <c r="CJ33" s="367"/>
      <c r="CK33" s="367"/>
      <c r="CL33" s="367"/>
      <c r="CM33" s="367"/>
      <c r="CN33" s="203"/>
      <c r="CO33" s="368" t="s">
        <v>197</v>
      </c>
      <c r="CP33" s="368"/>
      <c r="CQ33" s="367" t="s">
        <v>202</v>
      </c>
      <c r="CR33" s="367"/>
      <c r="CS33" s="367"/>
      <c r="CT33" s="367"/>
      <c r="CU33" s="367"/>
      <c r="CV33" s="367"/>
      <c r="CW33" s="367"/>
      <c r="CX33" s="367"/>
      <c r="CY33" s="367"/>
      <c r="CZ33" s="367"/>
      <c r="DA33" s="367"/>
      <c r="DB33" s="367"/>
      <c r="DC33" s="367"/>
      <c r="DD33" s="367"/>
      <c r="DE33" s="367"/>
      <c r="DF33" s="203"/>
      <c r="DG33" s="366" t="s">
        <v>203</v>
      </c>
      <c r="DH33" s="366"/>
      <c r="DI33" s="205"/>
    </row>
    <row r="34" spans="1:113" ht="32.25" customHeight="1" x14ac:dyDescent="0.15">
      <c r="A34" s="178"/>
      <c r="B34" s="202"/>
      <c r="C34" s="364">
        <f>IF(E34="","",1)</f>
        <v>1</v>
      </c>
      <c r="D34" s="364"/>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78"/>
      <c r="U34" s="364">
        <f>IF(W34="","",MAX(C34:D43)+1)</f>
        <v>2</v>
      </c>
      <c r="V34" s="364"/>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78"/>
      <c r="AM34" s="364">
        <f>IF(AO34="","",MAX(C34:D43,U34:V43)+1)</f>
        <v>5</v>
      </c>
      <c r="AN34" s="364"/>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78"/>
      <c r="BE34" s="364">
        <f>IF(BG34="","",MAX(C34:D43,U34:V43,AM34:AN43)+1)</f>
        <v>7</v>
      </c>
      <c r="BF34" s="364"/>
      <c r="BG34" s="365" t="str">
        <f>IF('各会計、関係団体の財政状況及び健全化判断比率'!B33="","",'各会計、関係団体の財政状況及び健全化判断比率'!B33)</f>
        <v>農業集落排水事業特別会計</v>
      </c>
      <c r="BH34" s="365"/>
      <c r="BI34" s="365"/>
      <c r="BJ34" s="365"/>
      <c r="BK34" s="365"/>
      <c r="BL34" s="365"/>
      <c r="BM34" s="365"/>
      <c r="BN34" s="365"/>
      <c r="BO34" s="365"/>
      <c r="BP34" s="365"/>
      <c r="BQ34" s="365"/>
      <c r="BR34" s="365"/>
      <c r="BS34" s="365"/>
      <c r="BT34" s="365"/>
      <c r="BU34" s="365"/>
      <c r="BV34" s="178"/>
      <c r="BW34" s="364">
        <f>IF(BY34="","",MAX(C34:D43,U34:V43,AM34:AN43,BE34:BF43)+1)</f>
        <v>9</v>
      </c>
      <c r="BX34" s="364"/>
      <c r="BY34" s="365" t="str">
        <f>IF('各会計、関係団体の財政状況及び健全化判断比率'!B68="","",'各会計、関係団体の財政状況及び健全化判断比率'!B68)</f>
        <v>南信州広域連合＿一般会計</v>
      </c>
      <c r="BZ34" s="365"/>
      <c r="CA34" s="365"/>
      <c r="CB34" s="365"/>
      <c r="CC34" s="365"/>
      <c r="CD34" s="365"/>
      <c r="CE34" s="365"/>
      <c r="CF34" s="365"/>
      <c r="CG34" s="365"/>
      <c r="CH34" s="365"/>
      <c r="CI34" s="365"/>
      <c r="CJ34" s="365"/>
      <c r="CK34" s="365"/>
      <c r="CL34" s="365"/>
      <c r="CM34" s="365"/>
      <c r="CN34" s="178"/>
      <c r="CO34" s="364">
        <f>IF(CQ34="","",MAX(C34:D43,U34:V43,AM34:AN43,BE34:BF43,BW34:BX43)+1)</f>
        <v>19</v>
      </c>
      <c r="CP34" s="364"/>
      <c r="CQ34" s="365" t="str">
        <f>IF('各会計、関係団体の財政状況及び健全化判断比率'!BS7="","",'各会計、関係団体の財政状況及び健全化判断比率'!BS7)</f>
        <v>高森町まちづくり振興公社</v>
      </c>
      <c r="CR34" s="365"/>
      <c r="CS34" s="365"/>
      <c r="CT34" s="365"/>
      <c r="CU34" s="365"/>
      <c r="CV34" s="365"/>
      <c r="CW34" s="365"/>
      <c r="CX34" s="365"/>
      <c r="CY34" s="365"/>
      <c r="CZ34" s="365"/>
      <c r="DA34" s="365"/>
      <c r="DB34" s="365"/>
      <c r="DC34" s="365"/>
      <c r="DD34" s="365"/>
      <c r="DE34" s="365"/>
      <c r="DG34" s="362" t="str">
        <f>IF('各会計、関係団体の財政状況及び健全化判断比率'!BR7="","",'各会計、関係団体の財政状況及び健全化判断比率'!BR7)</f>
        <v/>
      </c>
      <c r="DH34" s="362"/>
      <c r="DI34" s="205"/>
    </row>
    <row r="35" spans="1:113" ht="32.25" customHeight="1" x14ac:dyDescent="0.15">
      <c r="A35" s="178"/>
      <c r="B35" s="202"/>
      <c r="C35" s="364" t="str">
        <f>IF(E35="","",C34+1)</f>
        <v/>
      </c>
      <c r="D35" s="364"/>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78"/>
      <c r="U35" s="364">
        <f>IF(W35="","",U34+1)</f>
        <v>3</v>
      </c>
      <c r="V35" s="364"/>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78"/>
      <c r="AM35" s="364">
        <f t="shared" ref="AM35:AM43" si="0">IF(AO35="","",AM34+1)</f>
        <v>6</v>
      </c>
      <c r="AN35" s="364"/>
      <c r="AO35" s="365" t="str">
        <f>IF('各会計、関係団体の財政状況及び健全化判断比率'!B32="","",'各会計、関係団体の財政状況及び健全化判断比率'!B32)</f>
        <v>公共下水道事業会計</v>
      </c>
      <c r="AP35" s="365"/>
      <c r="AQ35" s="365"/>
      <c r="AR35" s="365"/>
      <c r="AS35" s="365"/>
      <c r="AT35" s="365"/>
      <c r="AU35" s="365"/>
      <c r="AV35" s="365"/>
      <c r="AW35" s="365"/>
      <c r="AX35" s="365"/>
      <c r="AY35" s="365"/>
      <c r="AZ35" s="365"/>
      <c r="BA35" s="365"/>
      <c r="BB35" s="365"/>
      <c r="BC35" s="365"/>
      <c r="BD35" s="178"/>
      <c r="BE35" s="364">
        <f t="shared" ref="BE35:BE43" si="1">IF(BG35="","",BE34+1)</f>
        <v>8</v>
      </c>
      <c r="BF35" s="364"/>
      <c r="BG35" s="365" t="str">
        <f>IF('各会計、関係団体の財政状況及び健全化判断比率'!B34="","",'各会計、関係団体の財政状況及び健全化判断比率'!B34)</f>
        <v>地域開発事業特別会計</v>
      </c>
      <c r="BH35" s="365"/>
      <c r="BI35" s="365"/>
      <c r="BJ35" s="365"/>
      <c r="BK35" s="365"/>
      <c r="BL35" s="365"/>
      <c r="BM35" s="365"/>
      <c r="BN35" s="365"/>
      <c r="BO35" s="365"/>
      <c r="BP35" s="365"/>
      <c r="BQ35" s="365"/>
      <c r="BR35" s="365"/>
      <c r="BS35" s="365"/>
      <c r="BT35" s="365"/>
      <c r="BU35" s="365"/>
      <c r="BV35" s="178"/>
      <c r="BW35" s="364">
        <f t="shared" ref="BW35:BW43" si="2">IF(BY35="","",BW34+1)</f>
        <v>10</v>
      </c>
      <c r="BX35" s="364"/>
      <c r="BY35" s="365" t="str">
        <f>IF('各会計、関係団体の財政状況及び健全化判断比率'!B69="","",'各会計、関係団体の財政状況及び健全化判断比率'!B69)</f>
        <v>南信州広域連合＿広域振興基金特別会計</v>
      </c>
      <c r="BZ35" s="365"/>
      <c r="CA35" s="365"/>
      <c r="CB35" s="365"/>
      <c r="CC35" s="365"/>
      <c r="CD35" s="365"/>
      <c r="CE35" s="365"/>
      <c r="CF35" s="365"/>
      <c r="CG35" s="365"/>
      <c r="CH35" s="365"/>
      <c r="CI35" s="365"/>
      <c r="CJ35" s="365"/>
      <c r="CK35" s="365"/>
      <c r="CL35" s="365"/>
      <c r="CM35" s="365"/>
      <c r="CN35" s="178"/>
      <c r="CO35" s="364" t="str">
        <f t="shared" ref="CO35:CO43" si="3">IF(CQ35="","",CO34+1)</f>
        <v/>
      </c>
      <c r="CP35" s="364"/>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G35" s="362" t="str">
        <f>IF('各会計、関係団体の財政状況及び健全化判断比率'!BR8="","",'各会計、関係団体の財政状況及び健全化判断比率'!BR8)</f>
        <v/>
      </c>
      <c r="DH35" s="362"/>
      <c r="DI35" s="205"/>
    </row>
    <row r="36" spans="1:113" ht="32.25" customHeight="1" x14ac:dyDescent="0.15">
      <c r="A36" s="178"/>
      <c r="B36" s="202"/>
      <c r="C36" s="364" t="str">
        <f>IF(E36="","",C35+1)</f>
        <v/>
      </c>
      <c r="D36" s="364"/>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78"/>
      <c r="U36" s="364">
        <f t="shared" ref="U36:U43" si="4">IF(W36="","",U35+1)</f>
        <v>4</v>
      </c>
      <c r="V36" s="364"/>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78"/>
      <c r="AM36" s="364" t="str">
        <f t="shared" si="0"/>
        <v/>
      </c>
      <c r="AN36" s="364"/>
      <c r="AO36" s="365"/>
      <c r="AP36" s="365"/>
      <c r="AQ36" s="365"/>
      <c r="AR36" s="365"/>
      <c r="AS36" s="365"/>
      <c r="AT36" s="365"/>
      <c r="AU36" s="365"/>
      <c r="AV36" s="365"/>
      <c r="AW36" s="365"/>
      <c r="AX36" s="365"/>
      <c r="AY36" s="365"/>
      <c r="AZ36" s="365"/>
      <c r="BA36" s="365"/>
      <c r="BB36" s="365"/>
      <c r="BC36" s="365"/>
      <c r="BD36" s="178"/>
      <c r="BE36" s="364" t="str">
        <f t="shared" si="1"/>
        <v/>
      </c>
      <c r="BF36" s="364"/>
      <c r="BG36" s="365"/>
      <c r="BH36" s="365"/>
      <c r="BI36" s="365"/>
      <c r="BJ36" s="365"/>
      <c r="BK36" s="365"/>
      <c r="BL36" s="365"/>
      <c r="BM36" s="365"/>
      <c r="BN36" s="365"/>
      <c r="BO36" s="365"/>
      <c r="BP36" s="365"/>
      <c r="BQ36" s="365"/>
      <c r="BR36" s="365"/>
      <c r="BS36" s="365"/>
      <c r="BT36" s="365"/>
      <c r="BU36" s="365"/>
      <c r="BV36" s="178"/>
      <c r="BW36" s="364">
        <f t="shared" si="2"/>
        <v>11</v>
      </c>
      <c r="BX36" s="364"/>
      <c r="BY36" s="365" t="str">
        <f>IF('各会計、関係団体の財政状況及び健全化判断比率'!B70="","",'各会計、関係団体の財政状況及び健全化判断比率'!B70)</f>
        <v>南信州広域連合＿広域消防特別会計</v>
      </c>
      <c r="BZ36" s="365"/>
      <c r="CA36" s="365"/>
      <c r="CB36" s="365"/>
      <c r="CC36" s="365"/>
      <c r="CD36" s="365"/>
      <c r="CE36" s="365"/>
      <c r="CF36" s="365"/>
      <c r="CG36" s="365"/>
      <c r="CH36" s="365"/>
      <c r="CI36" s="365"/>
      <c r="CJ36" s="365"/>
      <c r="CK36" s="365"/>
      <c r="CL36" s="365"/>
      <c r="CM36" s="365"/>
      <c r="CN36" s="178"/>
      <c r="CO36" s="364" t="str">
        <f t="shared" si="3"/>
        <v/>
      </c>
      <c r="CP36" s="364"/>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G36" s="362" t="str">
        <f>IF('各会計、関係団体の財政状況及び健全化判断比率'!BR9="","",'各会計、関係団体の財政状況及び健全化判断比率'!BR9)</f>
        <v/>
      </c>
      <c r="DH36" s="362"/>
      <c r="DI36" s="205"/>
    </row>
    <row r="37" spans="1:113" ht="32.25" customHeight="1" x14ac:dyDescent="0.15">
      <c r="A37" s="178"/>
      <c r="B37" s="202"/>
      <c r="C37" s="364" t="str">
        <f>IF(E37="","",C36+1)</f>
        <v/>
      </c>
      <c r="D37" s="364"/>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78"/>
      <c r="U37" s="364" t="str">
        <f t="shared" si="4"/>
        <v/>
      </c>
      <c r="V37" s="364"/>
      <c r="W37" s="365"/>
      <c r="X37" s="365"/>
      <c r="Y37" s="365"/>
      <c r="Z37" s="365"/>
      <c r="AA37" s="365"/>
      <c r="AB37" s="365"/>
      <c r="AC37" s="365"/>
      <c r="AD37" s="365"/>
      <c r="AE37" s="365"/>
      <c r="AF37" s="365"/>
      <c r="AG37" s="365"/>
      <c r="AH37" s="365"/>
      <c r="AI37" s="365"/>
      <c r="AJ37" s="365"/>
      <c r="AK37" s="365"/>
      <c r="AL37" s="178"/>
      <c r="AM37" s="364" t="str">
        <f t="shared" si="0"/>
        <v/>
      </c>
      <c r="AN37" s="364"/>
      <c r="AO37" s="365"/>
      <c r="AP37" s="365"/>
      <c r="AQ37" s="365"/>
      <c r="AR37" s="365"/>
      <c r="AS37" s="365"/>
      <c r="AT37" s="365"/>
      <c r="AU37" s="365"/>
      <c r="AV37" s="365"/>
      <c r="AW37" s="365"/>
      <c r="AX37" s="365"/>
      <c r="AY37" s="365"/>
      <c r="AZ37" s="365"/>
      <c r="BA37" s="365"/>
      <c r="BB37" s="365"/>
      <c r="BC37" s="365"/>
      <c r="BD37" s="178"/>
      <c r="BE37" s="364" t="str">
        <f t="shared" si="1"/>
        <v/>
      </c>
      <c r="BF37" s="364"/>
      <c r="BG37" s="365"/>
      <c r="BH37" s="365"/>
      <c r="BI37" s="365"/>
      <c r="BJ37" s="365"/>
      <c r="BK37" s="365"/>
      <c r="BL37" s="365"/>
      <c r="BM37" s="365"/>
      <c r="BN37" s="365"/>
      <c r="BO37" s="365"/>
      <c r="BP37" s="365"/>
      <c r="BQ37" s="365"/>
      <c r="BR37" s="365"/>
      <c r="BS37" s="365"/>
      <c r="BT37" s="365"/>
      <c r="BU37" s="365"/>
      <c r="BV37" s="178"/>
      <c r="BW37" s="364">
        <f t="shared" si="2"/>
        <v>12</v>
      </c>
      <c r="BX37" s="364"/>
      <c r="BY37" s="365" t="str">
        <f>IF('各会計、関係団体の財政状況及び健全化判断比率'!B71="","",'各会計、関係団体の財政状況及び健全化判断比率'!B71)</f>
        <v>南信州広域連合＿稲葉クリーンセンター特別会計</v>
      </c>
      <c r="BZ37" s="365"/>
      <c r="CA37" s="365"/>
      <c r="CB37" s="365"/>
      <c r="CC37" s="365"/>
      <c r="CD37" s="365"/>
      <c r="CE37" s="365"/>
      <c r="CF37" s="365"/>
      <c r="CG37" s="365"/>
      <c r="CH37" s="365"/>
      <c r="CI37" s="365"/>
      <c r="CJ37" s="365"/>
      <c r="CK37" s="365"/>
      <c r="CL37" s="365"/>
      <c r="CM37" s="365"/>
      <c r="CN37" s="178"/>
      <c r="CO37" s="364" t="str">
        <f t="shared" si="3"/>
        <v/>
      </c>
      <c r="CP37" s="364"/>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G37" s="362" t="str">
        <f>IF('各会計、関係団体の財政状況及び健全化判断比率'!BR10="","",'各会計、関係団体の財政状況及び健全化判断比率'!BR10)</f>
        <v/>
      </c>
      <c r="DH37" s="362"/>
      <c r="DI37" s="205"/>
    </row>
    <row r="38" spans="1:113" ht="32.25" customHeight="1" x14ac:dyDescent="0.15">
      <c r="A38" s="178"/>
      <c r="B38" s="202"/>
      <c r="C38" s="364" t="str">
        <f t="shared" ref="C38:C43" si="5">IF(E38="","",C37+1)</f>
        <v/>
      </c>
      <c r="D38" s="364"/>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78"/>
      <c r="U38" s="364" t="str">
        <f t="shared" si="4"/>
        <v/>
      </c>
      <c r="V38" s="364"/>
      <c r="W38" s="365"/>
      <c r="X38" s="365"/>
      <c r="Y38" s="365"/>
      <c r="Z38" s="365"/>
      <c r="AA38" s="365"/>
      <c r="AB38" s="365"/>
      <c r="AC38" s="365"/>
      <c r="AD38" s="365"/>
      <c r="AE38" s="365"/>
      <c r="AF38" s="365"/>
      <c r="AG38" s="365"/>
      <c r="AH38" s="365"/>
      <c r="AI38" s="365"/>
      <c r="AJ38" s="365"/>
      <c r="AK38" s="365"/>
      <c r="AL38" s="178"/>
      <c r="AM38" s="364" t="str">
        <f t="shared" si="0"/>
        <v/>
      </c>
      <c r="AN38" s="364"/>
      <c r="AO38" s="365"/>
      <c r="AP38" s="365"/>
      <c r="AQ38" s="365"/>
      <c r="AR38" s="365"/>
      <c r="AS38" s="365"/>
      <c r="AT38" s="365"/>
      <c r="AU38" s="365"/>
      <c r="AV38" s="365"/>
      <c r="AW38" s="365"/>
      <c r="AX38" s="365"/>
      <c r="AY38" s="365"/>
      <c r="AZ38" s="365"/>
      <c r="BA38" s="365"/>
      <c r="BB38" s="365"/>
      <c r="BC38" s="365"/>
      <c r="BD38" s="178"/>
      <c r="BE38" s="364" t="str">
        <f t="shared" si="1"/>
        <v/>
      </c>
      <c r="BF38" s="364"/>
      <c r="BG38" s="365"/>
      <c r="BH38" s="365"/>
      <c r="BI38" s="365"/>
      <c r="BJ38" s="365"/>
      <c r="BK38" s="365"/>
      <c r="BL38" s="365"/>
      <c r="BM38" s="365"/>
      <c r="BN38" s="365"/>
      <c r="BO38" s="365"/>
      <c r="BP38" s="365"/>
      <c r="BQ38" s="365"/>
      <c r="BR38" s="365"/>
      <c r="BS38" s="365"/>
      <c r="BT38" s="365"/>
      <c r="BU38" s="365"/>
      <c r="BV38" s="178"/>
      <c r="BW38" s="364">
        <f t="shared" si="2"/>
        <v>13</v>
      </c>
      <c r="BX38" s="364"/>
      <c r="BY38" s="365" t="str">
        <f>IF('各会計、関係団体の財政状況及び健全化判断比率'!B72="","",'各会計、関係団体の財政状況及び健全化判断比率'!B72)</f>
        <v>下伊那郡町村総合事務組合＿一般会計</v>
      </c>
      <c r="BZ38" s="365"/>
      <c r="CA38" s="365"/>
      <c r="CB38" s="365"/>
      <c r="CC38" s="365"/>
      <c r="CD38" s="365"/>
      <c r="CE38" s="365"/>
      <c r="CF38" s="365"/>
      <c r="CG38" s="365"/>
      <c r="CH38" s="365"/>
      <c r="CI38" s="365"/>
      <c r="CJ38" s="365"/>
      <c r="CK38" s="365"/>
      <c r="CL38" s="365"/>
      <c r="CM38" s="365"/>
      <c r="CN38" s="178"/>
      <c r="CO38" s="364" t="str">
        <f t="shared" si="3"/>
        <v/>
      </c>
      <c r="CP38" s="364"/>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G38" s="362" t="str">
        <f>IF('各会計、関係団体の財政状況及び健全化判断比率'!BR11="","",'各会計、関係団体の財政状況及び健全化判断比率'!BR11)</f>
        <v/>
      </c>
      <c r="DH38" s="362"/>
      <c r="DI38" s="205"/>
    </row>
    <row r="39" spans="1:113" ht="32.25" customHeight="1" x14ac:dyDescent="0.15">
      <c r="A39" s="178"/>
      <c r="B39" s="202"/>
      <c r="C39" s="364" t="str">
        <f t="shared" si="5"/>
        <v/>
      </c>
      <c r="D39" s="364"/>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78"/>
      <c r="U39" s="364" t="str">
        <f t="shared" si="4"/>
        <v/>
      </c>
      <c r="V39" s="364"/>
      <c r="W39" s="365"/>
      <c r="X39" s="365"/>
      <c r="Y39" s="365"/>
      <c r="Z39" s="365"/>
      <c r="AA39" s="365"/>
      <c r="AB39" s="365"/>
      <c r="AC39" s="365"/>
      <c r="AD39" s="365"/>
      <c r="AE39" s="365"/>
      <c r="AF39" s="365"/>
      <c r="AG39" s="365"/>
      <c r="AH39" s="365"/>
      <c r="AI39" s="365"/>
      <c r="AJ39" s="365"/>
      <c r="AK39" s="365"/>
      <c r="AL39" s="178"/>
      <c r="AM39" s="364" t="str">
        <f t="shared" si="0"/>
        <v/>
      </c>
      <c r="AN39" s="364"/>
      <c r="AO39" s="365"/>
      <c r="AP39" s="365"/>
      <c r="AQ39" s="365"/>
      <c r="AR39" s="365"/>
      <c r="AS39" s="365"/>
      <c r="AT39" s="365"/>
      <c r="AU39" s="365"/>
      <c r="AV39" s="365"/>
      <c r="AW39" s="365"/>
      <c r="AX39" s="365"/>
      <c r="AY39" s="365"/>
      <c r="AZ39" s="365"/>
      <c r="BA39" s="365"/>
      <c r="BB39" s="365"/>
      <c r="BC39" s="365"/>
      <c r="BD39" s="178"/>
      <c r="BE39" s="364" t="str">
        <f t="shared" si="1"/>
        <v/>
      </c>
      <c r="BF39" s="364"/>
      <c r="BG39" s="365"/>
      <c r="BH39" s="365"/>
      <c r="BI39" s="365"/>
      <c r="BJ39" s="365"/>
      <c r="BK39" s="365"/>
      <c r="BL39" s="365"/>
      <c r="BM39" s="365"/>
      <c r="BN39" s="365"/>
      <c r="BO39" s="365"/>
      <c r="BP39" s="365"/>
      <c r="BQ39" s="365"/>
      <c r="BR39" s="365"/>
      <c r="BS39" s="365"/>
      <c r="BT39" s="365"/>
      <c r="BU39" s="365"/>
      <c r="BV39" s="178"/>
      <c r="BW39" s="364">
        <f t="shared" si="2"/>
        <v>14</v>
      </c>
      <c r="BX39" s="364"/>
      <c r="BY39" s="365" t="str">
        <f>IF('各会計、関係団体の財政状況及び健全化判断比率'!B73="","",'各会計、関係団体の財政状況及び健全化判断比率'!B73)</f>
        <v>下伊那自治センター組合＿一般会計</v>
      </c>
      <c r="BZ39" s="365"/>
      <c r="CA39" s="365"/>
      <c r="CB39" s="365"/>
      <c r="CC39" s="365"/>
      <c r="CD39" s="365"/>
      <c r="CE39" s="365"/>
      <c r="CF39" s="365"/>
      <c r="CG39" s="365"/>
      <c r="CH39" s="365"/>
      <c r="CI39" s="365"/>
      <c r="CJ39" s="365"/>
      <c r="CK39" s="365"/>
      <c r="CL39" s="365"/>
      <c r="CM39" s="365"/>
      <c r="CN39" s="178"/>
      <c r="CO39" s="364" t="str">
        <f t="shared" si="3"/>
        <v/>
      </c>
      <c r="CP39" s="364"/>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G39" s="362" t="str">
        <f>IF('各会計、関係団体の財政状況及び健全化判断比率'!BR12="","",'各会計、関係団体の財政状況及び健全化判断比率'!BR12)</f>
        <v/>
      </c>
      <c r="DH39" s="362"/>
      <c r="DI39" s="205"/>
    </row>
    <row r="40" spans="1:113" ht="32.25" customHeight="1" x14ac:dyDescent="0.15">
      <c r="A40" s="178"/>
      <c r="B40" s="202"/>
      <c r="C40" s="364" t="str">
        <f t="shared" si="5"/>
        <v/>
      </c>
      <c r="D40" s="364"/>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78"/>
      <c r="U40" s="364" t="str">
        <f t="shared" si="4"/>
        <v/>
      </c>
      <c r="V40" s="364"/>
      <c r="W40" s="365"/>
      <c r="X40" s="365"/>
      <c r="Y40" s="365"/>
      <c r="Z40" s="365"/>
      <c r="AA40" s="365"/>
      <c r="AB40" s="365"/>
      <c r="AC40" s="365"/>
      <c r="AD40" s="365"/>
      <c r="AE40" s="365"/>
      <c r="AF40" s="365"/>
      <c r="AG40" s="365"/>
      <c r="AH40" s="365"/>
      <c r="AI40" s="365"/>
      <c r="AJ40" s="365"/>
      <c r="AK40" s="365"/>
      <c r="AL40" s="178"/>
      <c r="AM40" s="364" t="str">
        <f t="shared" si="0"/>
        <v/>
      </c>
      <c r="AN40" s="364"/>
      <c r="AO40" s="365"/>
      <c r="AP40" s="365"/>
      <c r="AQ40" s="365"/>
      <c r="AR40" s="365"/>
      <c r="AS40" s="365"/>
      <c r="AT40" s="365"/>
      <c r="AU40" s="365"/>
      <c r="AV40" s="365"/>
      <c r="AW40" s="365"/>
      <c r="AX40" s="365"/>
      <c r="AY40" s="365"/>
      <c r="AZ40" s="365"/>
      <c r="BA40" s="365"/>
      <c r="BB40" s="365"/>
      <c r="BC40" s="365"/>
      <c r="BD40" s="178"/>
      <c r="BE40" s="364" t="str">
        <f t="shared" si="1"/>
        <v/>
      </c>
      <c r="BF40" s="364"/>
      <c r="BG40" s="365"/>
      <c r="BH40" s="365"/>
      <c r="BI40" s="365"/>
      <c r="BJ40" s="365"/>
      <c r="BK40" s="365"/>
      <c r="BL40" s="365"/>
      <c r="BM40" s="365"/>
      <c r="BN40" s="365"/>
      <c r="BO40" s="365"/>
      <c r="BP40" s="365"/>
      <c r="BQ40" s="365"/>
      <c r="BR40" s="365"/>
      <c r="BS40" s="365"/>
      <c r="BT40" s="365"/>
      <c r="BU40" s="365"/>
      <c r="BV40" s="178"/>
      <c r="BW40" s="364">
        <f t="shared" si="2"/>
        <v>15</v>
      </c>
      <c r="BX40" s="364"/>
      <c r="BY40" s="365" t="str">
        <f>IF('各会計、関係団体の財政状況及び健全化判断比率'!B74="","",'各会計、関係団体の財政状況及び健全化判断比率'!B74)</f>
        <v>下伊那郡土木技術センター＿一般会計</v>
      </c>
      <c r="BZ40" s="365"/>
      <c r="CA40" s="365"/>
      <c r="CB40" s="365"/>
      <c r="CC40" s="365"/>
      <c r="CD40" s="365"/>
      <c r="CE40" s="365"/>
      <c r="CF40" s="365"/>
      <c r="CG40" s="365"/>
      <c r="CH40" s="365"/>
      <c r="CI40" s="365"/>
      <c r="CJ40" s="365"/>
      <c r="CK40" s="365"/>
      <c r="CL40" s="365"/>
      <c r="CM40" s="365"/>
      <c r="CN40" s="178"/>
      <c r="CO40" s="364" t="str">
        <f t="shared" si="3"/>
        <v/>
      </c>
      <c r="CP40" s="364"/>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G40" s="362" t="str">
        <f>IF('各会計、関係団体の財政状況及び健全化判断比率'!BR13="","",'各会計、関係団体の財政状況及び健全化判断比率'!BR13)</f>
        <v/>
      </c>
      <c r="DH40" s="362"/>
      <c r="DI40" s="205"/>
    </row>
    <row r="41" spans="1:113" ht="32.25" customHeight="1" x14ac:dyDescent="0.15">
      <c r="A41" s="178"/>
      <c r="B41" s="202"/>
      <c r="C41" s="364" t="str">
        <f t="shared" si="5"/>
        <v/>
      </c>
      <c r="D41" s="364"/>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78"/>
      <c r="U41" s="364" t="str">
        <f t="shared" si="4"/>
        <v/>
      </c>
      <c r="V41" s="364"/>
      <c r="W41" s="365"/>
      <c r="X41" s="365"/>
      <c r="Y41" s="365"/>
      <c r="Z41" s="365"/>
      <c r="AA41" s="365"/>
      <c r="AB41" s="365"/>
      <c r="AC41" s="365"/>
      <c r="AD41" s="365"/>
      <c r="AE41" s="365"/>
      <c r="AF41" s="365"/>
      <c r="AG41" s="365"/>
      <c r="AH41" s="365"/>
      <c r="AI41" s="365"/>
      <c r="AJ41" s="365"/>
      <c r="AK41" s="365"/>
      <c r="AL41" s="178"/>
      <c r="AM41" s="364" t="str">
        <f t="shared" si="0"/>
        <v/>
      </c>
      <c r="AN41" s="364"/>
      <c r="AO41" s="365"/>
      <c r="AP41" s="365"/>
      <c r="AQ41" s="365"/>
      <c r="AR41" s="365"/>
      <c r="AS41" s="365"/>
      <c r="AT41" s="365"/>
      <c r="AU41" s="365"/>
      <c r="AV41" s="365"/>
      <c r="AW41" s="365"/>
      <c r="AX41" s="365"/>
      <c r="AY41" s="365"/>
      <c r="AZ41" s="365"/>
      <c r="BA41" s="365"/>
      <c r="BB41" s="365"/>
      <c r="BC41" s="365"/>
      <c r="BD41" s="178"/>
      <c r="BE41" s="364" t="str">
        <f t="shared" si="1"/>
        <v/>
      </c>
      <c r="BF41" s="364"/>
      <c r="BG41" s="365"/>
      <c r="BH41" s="365"/>
      <c r="BI41" s="365"/>
      <c r="BJ41" s="365"/>
      <c r="BK41" s="365"/>
      <c r="BL41" s="365"/>
      <c r="BM41" s="365"/>
      <c r="BN41" s="365"/>
      <c r="BO41" s="365"/>
      <c r="BP41" s="365"/>
      <c r="BQ41" s="365"/>
      <c r="BR41" s="365"/>
      <c r="BS41" s="365"/>
      <c r="BT41" s="365"/>
      <c r="BU41" s="365"/>
      <c r="BV41" s="178"/>
      <c r="BW41" s="364">
        <f t="shared" si="2"/>
        <v>16</v>
      </c>
      <c r="BX41" s="364"/>
      <c r="BY41" s="365" t="str">
        <f>IF('各会計、関係団体の財政状況及び健全化判断比率'!B75="","",'各会計、関係団体の財政状況及び健全化判断比率'!B75)</f>
        <v>南信地域交通災害共済事務組合＿一般会計</v>
      </c>
      <c r="BZ41" s="365"/>
      <c r="CA41" s="365"/>
      <c r="CB41" s="365"/>
      <c r="CC41" s="365"/>
      <c r="CD41" s="365"/>
      <c r="CE41" s="365"/>
      <c r="CF41" s="365"/>
      <c r="CG41" s="365"/>
      <c r="CH41" s="365"/>
      <c r="CI41" s="365"/>
      <c r="CJ41" s="365"/>
      <c r="CK41" s="365"/>
      <c r="CL41" s="365"/>
      <c r="CM41" s="365"/>
      <c r="CN41" s="178"/>
      <c r="CO41" s="364" t="str">
        <f t="shared" si="3"/>
        <v/>
      </c>
      <c r="CP41" s="364"/>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G41" s="362" t="str">
        <f>IF('各会計、関係団体の財政状況及び健全化判断比率'!BR14="","",'各会計、関係団体の財政状況及び健全化判断比率'!BR14)</f>
        <v/>
      </c>
      <c r="DH41" s="362"/>
      <c r="DI41" s="205"/>
    </row>
    <row r="42" spans="1:113" ht="32.25" customHeight="1" x14ac:dyDescent="0.15">
      <c r="B42" s="202"/>
      <c r="C42" s="364" t="str">
        <f t="shared" si="5"/>
        <v/>
      </c>
      <c r="D42" s="364"/>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78"/>
      <c r="U42" s="364" t="str">
        <f t="shared" si="4"/>
        <v/>
      </c>
      <c r="V42" s="364"/>
      <c r="W42" s="365"/>
      <c r="X42" s="365"/>
      <c r="Y42" s="365"/>
      <c r="Z42" s="365"/>
      <c r="AA42" s="365"/>
      <c r="AB42" s="365"/>
      <c r="AC42" s="365"/>
      <c r="AD42" s="365"/>
      <c r="AE42" s="365"/>
      <c r="AF42" s="365"/>
      <c r="AG42" s="365"/>
      <c r="AH42" s="365"/>
      <c r="AI42" s="365"/>
      <c r="AJ42" s="365"/>
      <c r="AK42" s="365"/>
      <c r="AL42" s="178"/>
      <c r="AM42" s="364" t="str">
        <f t="shared" si="0"/>
        <v/>
      </c>
      <c r="AN42" s="364"/>
      <c r="AO42" s="365"/>
      <c r="AP42" s="365"/>
      <c r="AQ42" s="365"/>
      <c r="AR42" s="365"/>
      <c r="AS42" s="365"/>
      <c r="AT42" s="365"/>
      <c r="AU42" s="365"/>
      <c r="AV42" s="365"/>
      <c r="AW42" s="365"/>
      <c r="AX42" s="365"/>
      <c r="AY42" s="365"/>
      <c r="AZ42" s="365"/>
      <c r="BA42" s="365"/>
      <c r="BB42" s="365"/>
      <c r="BC42" s="365"/>
      <c r="BD42" s="178"/>
      <c r="BE42" s="364" t="str">
        <f t="shared" si="1"/>
        <v/>
      </c>
      <c r="BF42" s="364"/>
      <c r="BG42" s="365"/>
      <c r="BH42" s="365"/>
      <c r="BI42" s="365"/>
      <c r="BJ42" s="365"/>
      <c r="BK42" s="365"/>
      <c r="BL42" s="365"/>
      <c r="BM42" s="365"/>
      <c r="BN42" s="365"/>
      <c r="BO42" s="365"/>
      <c r="BP42" s="365"/>
      <c r="BQ42" s="365"/>
      <c r="BR42" s="365"/>
      <c r="BS42" s="365"/>
      <c r="BT42" s="365"/>
      <c r="BU42" s="365"/>
      <c r="BV42" s="178"/>
      <c r="BW42" s="364">
        <f t="shared" si="2"/>
        <v>17</v>
      </c>
      <c r="BX42" s="364"/>
      <c r="BY42" s="365" t="str">
        <f>IF('各会計、関係団体の財政状況及び健全化判断比率'!B76="","",'各会計、関係団体の財政状況及び健全化判断比率'!B76)</f>
        <v>長野県市町村総合事務組合＿一般会計</v>
      </c>
      <c r="BZ42" s="365"/>
      <c r="CA42" s="365"/>
      <c r="CB42" s="365"/>
      <c r="CC42" s="365"/>
      <c r="CD42" s="365"/>
      <c r="CE42" s="365"/>
      <c r="CF42" s="365"/>
      <c r="CG42" s="365"/>
      <c r="CH42" s="365"/>
      <c r="CI42" s="365"/>
      <c r="CJ42" s="365"/>
      <c r="CK42" s="365"/>
      <c r="CL42" s="365"/>
      <c r="CM42" s="365"/>
      <c r="CN42" s="178"/>
      <c r="CO42" s="364" t="str">
        <f t="shared" si="3"/>
        <v/>
      </c>
      <c r="CP42" s="364"/>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G42" s="362" t="str">
        <f>IF('各会計、関係団体の財政状況及び健全化判断比率'!BR15="","",'各会計、関係団体の財政状況及び健全化判断比率'!BR15)</f>
        <v/>
      </c>
      <c r="DH42" s="362"/>
      <c r="DI42" s="205"/>
    </row>
    <row r="43" spans="1:113" ht="32.25" customHeight="1" x14ac:dyDescent="0.15">
      <c r="B43" s="202"/>
      <c r="C43" s="364" t="str">
        <f t="shared" si="5"/>
        <v/>
      </c>
      <c r="D43" s="364"/>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78"/>
      <c r="U43" s="364" t="str">
        <f t="shared" si="4"/>
        <v/>
      </c>
      <c r="V43" s="364"/>
      <c r="W43" s="365"/>
      <c r="X43" s="365"/>
      <c r="Y43" s="365"/>
      <c r="Z43" s="365"/>
      <c r="AA43" s="365"/>
      <c r="AB43" s="365"/>
      <c r="AC43" s="365"/>
      <c r="AD43" s="365"/>
      <c r="AE43" s="365"/>
      <c r="AF43" s="365"/>
      <c r="AG43" s="365"/>
      <c r="AH43" s="365"/>
      <c r="AI43" s="365"/>
      <c r="AJ43" s="365"/>
      <c r="AK43" s="365"/>
      <c r="AL43" s="178"/>
      <c r="AM43" s="364" t="str">
        <f t="shared" si="0"/>
        <v/>
      </c>
      <c r="AN43" s="364"/>
      <c r="AO43" s="365"/>
      <c r="AP43" s="365"/>
      <c r="AQ43" s="365"/>
      <c r="AR43" s="365"/>
      <c r="AS43" s="365"/>
      <c r="AT43" s="365"/>
      <c r="AU43" s="365"/>
      <c r="AV43" s="365"/>
      <c r="AW43" s="365"/>
      <c r="AX43" s="365"/>
      <c r="AY43" s="365"/>
      <c r="AZ43" s="365"/>
      <c r="BA43" s="365"/>
      <c r="BB43" s="365"/>
      <c r="BC43" s="365"/>
      <c r="BD43" s="178"/>
      <c r="BE43" s="364" t="str">
        <f t="shared" si="1"/>
        <v/>
      </c>
      <c r="BF43" s="364"/>
      <c r="BG43" s="365"/>
      <c r="BH43" s="365"/>
      <c r="BI43" s="365"/>
      <c r="BJ43" s="365"/>
      <c r="BK43" s="365"/>
      <c r="BL43" s="365"/>
      <c r="BM43" s="365"/>
      <c r="BN43" s="365"/>
      <c r="BO43" s="365"/>
      <c r="BP43" s="365"/>
      <c r="BQ43" s="365"/>
      <c r="BR43" s="365"/>
      <c r="BS43" s="365"/>
      <c r="BT43" s="365"/>
      <c r="BU43" s="365"/>
      <c r="BV43" s="178"/>
      <c r="BW43" s="364">
        <f t="shared" si="2"/>
        <v>18</v>
      </c>
      <c r="BX43" s="364"/>
      <c r="BY43" s="365" t="str">
        <f>IF('各会計、関係団体の財政状況及び健全化判断比率'!B77="","",'各会計、関係団体の財政状況及び健全化判断比率'!B77)</f>
        <v>長野県市町村総合事務組合＿非常勤職員公務災害補償特別会計</v>
      </c>
      <c r="BZ43" s="365"/>
      <c r="CA43" s="365"/>
      <c r="CB43" s="365"/>
      <c r="CC43" s="365"/>
      <c r="CD43" s="365"/>
      <c r="CE43" s="365"/>
      <c r="CF43" s="365"/>
      <c r="CG43" s="365"/>
      <c r="CH43" s="365"/>
      <c r="CI43" s="365"/>
      <c r="CJ43" s="365"/>
      <c r="CK43" s="365"/>
      <c r="CL43" s="365"/>
      <c r="CM43" s="365"/>
      <c r="CN43" s="178"/>
      <c r="CO43" s="364" t="str">
        <f t="shared" si="3"/>
        <v/>
      </c>
      <c r="CP43" s="364"/>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G43" s="362" t="str">
        <f>IF('各会計、関係団体の財政状況及び健全化判断比率'!BR16="","",'各会計、関係団体の財政状況及び健全化判断比率'!BR16)</f>
        <v/>
      </c>
      <c r="DH43" s="36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361" t="s">
        <v>205</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15">
      <c r="E47" s="361" t="s">
        <v>206</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15">
      <c r="E48" s="361" t="s">
        <v>207</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15">
      <c r="E49" s="363" t="s">
        <v>208</v>
      </c>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row>
    <row r="50" spans="5:113" x14ac:dyDescent="0.15">
      <c r="E50" s="361" t="s">
        <v>209</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15">
      <c r="E51" s="361" t="s">
        <v>210</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15">
      <c r="E52" s="361" t="s">
        <v>211</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15">
      <c r="E53" s="177" t="s">
        <v>609</v>
      </c>
    </row>
    <row r="54" spans="5:113" x14ac:dyDescent="0.15"/>
    <row r="55" spans="5:113" x14ac:dyDescent="0.15"/>
    <row r="56" spans="5:113" x14ac:dyDescent="0.15"/>
  </sheetData>
  <sheetProtection algorithmName="SHA-512" hashValue="goYCyJLIbv0aJkXAFOE8skwtNxuBHZUBbZvIE+oGFexBMSHHhaw4dgUiLySB7VpSAyJBLG3QWxLi3Br+odlmLA==" saltValue="Yz59gmFgBuoFg2h8igGTn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48" t="s">
        <v>569</v>
      </c>
      <c r="D34" s="1148"/>
      <c r="E34" s="1149"/>
      <c r="F34" s="32">
        <v>31.09</v>
      </c>
      <c r="G34" s="33">
        <v>34.08</v>
      </c>
      <c r="H34" s="33">
        <v>20.38</v>
      </c>
      <c r="I34" s="33">
        <v>19.27</v>
      </c>
      <c r="J34" s="34">
        <v>19.989999999999998</v>
      </c>
      <c r="K34" s="22"/>
      <c r="L34" s="22"/>
      <c r="M34" s="22"/>
      <c r="N34" s="22"/>
      <c r="O34" s="22"/>
      <c r="P34" s="22"/>
    </row>
    <row r="35" spans="1:16" ht="39" customHeight="1" x14ac:dyDescent="0.15">
      <c r="A35" s="22"/>
      <c r="B35" s="35"/>
      <c r="C35" s="1142" t="s">
        <v>570</v>
      </c>
      <c r="D35" s="1143"/>
      <c r="E35" s="1144"/>
      <c r="F35" s="36">
        <v>12.12</v>
      </c>
      <c r="G35" s="37">
        <v>12.56</v>
      </c>
      <c r="H35" s="37">
        <v>15.23</v>
      </c>
      <c r="I35" s="37">
        <v>16.55</v>
      </c>
      <c r="J35" s="38">
        <v>17.73</v>
      </c>
      <c r="K35" s="22"/>
      <c r="L35" s="22"/>
      <c r="M35" s="22"/>
      <c r="N35" s="22"/>
      <c r="O35" s="22"/>
      <c r="P35" s="22"/>
    </row>
    <row r="36" spans="1:16" ht="39" customHeight="1" x14ac:dyDescent="0.15">
      <c r="A36" s="22"/>
      <c r="B36" s="35"/>
      <c r="C36" s="1142" t="s">
        <v>571</v>
      </c>
      <c r="D36" s="1143"/>
      <c r="E36" s="1144"/>
      <c r="F36" s="36" t="s">
        <v>521</v>
      </c>
      <c r="G36" s="37" t="s">
        <v>521</v>
      </c>
      <c r="H36" s="37" t="s">
        <v>521</v>
      </c>
      <c r="I36" s="37">
        <v>3.81</v>
      </c>
      <c r="J36" s="38">
        <v>5.03</v>
      </c>
      <c r="K36" s="22"/>
      <c r="L36" s="22"/>
      <c r="M36" s="22"/>
      <c r="N36" s="22"/>
      <c r="O36" s="22"/>
      <c r="P36" s="22"/>
    </row>
    <row r="37" spans="1:16" ht="39" customHeight="1" x14ac:dyDescent="0.15">
      <c r="A37" s="22"/>
      <c r="B37" s="35"/>
      <c r="C37" s="1142" t="s">
        <v>572</v>
      </c>
      <c r="D37" s="1143"/>
      <c r="E37" s="1144"/>
      <c r="F37" s="36">
        <v>2.36</v>
      </c>
      <c r="G37" s="37">
        <v>3.49</v>
      </c>
      <c r="H37" s="37">
        <v>4</v>
      </c>
      <c r="I37" s="37">
        <v>3.75</v>
      </c>
      <c r="J37" s="38">
        <v>3.4</v>
      </c>
      <c r="K37" s="22"/>
      <c r="L37" s="22"/>
      <c r="M37" s="22"/>
      <c r="N37" s="22"/>
      <c r="O37" s="22"/>
      <c r="P37" s="22"/>
    </row>
    <row r="38" spans="1:16" ht="39" customHeight="1" x14ac:dyDescent="0.15">
      <c r="A38" s="22"/>
      <c r="B38" s="35"/>
      <c r="C38" s="1142" t="s">
        <v>573</v>
      </c>
      <c r="D38" s="1143"/>
      <c r="E38" s="1144"/>
      <c r="F38" s="36" t="s">
        <v>521</v>
      </c>
      <c r="G38" s="37" t="s">
        <v>521</v>
      </c>
      <c r="H38" s="37" t="s">
        <v>521</v>
      </c>
      <c r="I38" s="37">
        <v>6.57</v>
      </c>
      <c r="J38" s="38">
        <v>2.21</v>
      </c>
      <c r="K38" s="22"/>
      <c r="L38" s="22"/>
      <c r="M38" s="22"/>
      <c r="N38" s="22"/>
      <c r="O38" s="22"/>
      <c r="P38" s="22"/>
    </row>
    <row r="39" spans="1:16" ht="39" customHeight="1" x14ac:dyDescent="0.15">
      <c r="A39" s="22"/>
      <c r="B39" s="35"/>
      <c r="C39" s="1142" t="s">
        <v>574</v>
      </c>
      <c r="D39" s="1143"/>
      <c r="E39" s="1144"/>
      <c r="F39" s="36">
        <v>2.61</v>
      </c>
      <c r="G39" s="37">
        <v>0.85</v>
      </c>
      <c r="H39" s="37">
        <v>0.52</v>
      </c>
      <c r="I39" s="37">
        <v>0.82</v>
      </c>
      <c r="J39" s="38">
        <v>0.63</v>
      </c>
      <c r="K39" s="22"/>
      <c r="L39" s="22"/>
      <c r="M39" s="22"/>
      <c r="N39" s="22"/>
      <c r="O39" s="22"/>
      <c r="P39" s="22"/>
    </row>
    <row r="40" spans="1:16" ht="39" customHeight="1" x14ac:dyDescent="0.15">
      <c r="A40" s="22"/>
      <c r="B40" s="35"/>
      <c r="C40" s="1142" t="s">
        <v>575</v>
      </c>
      <c r="D40" s="1143"/>
      <c r="E40" s="1144"/>
      <c r="F40" s="36">
        <v>0.82</v>
      </c>
      <c r="G40" s="37">
        <v>0.49</v>
      </c>
      <c r="H40" s="37">
        <v>0.42</v>
      </c>
      <c r="I40" s="37">
        <v>0.53</v>
      </c>
      <c r="J40" s="38">
        <v>0.53</v>
      </c>
      <c r="K40" s="22"/>
      <c r="L40" s="22"/>
      <c r="M40" s="22"/>
      <c r="N40" s="22"/>
      <c r="O40" s="22"/>
      <c r="P40" s="22"/>
    </row>
    <row r="41" spans="1:16" ht="39" customHeight="1" x14ac:dyDescent="0.15">
      <c r="A41" s="22"/>
      <c r="B41" s="35"/>
      <c r="C41" s="1142" t="s">
        <v>576</v>
      </c>
      <c r="D41" s="1143"/>
      <c r="E41" s="1144"/>
      <c r="F41" s="36">
        <v>0</v>
      </c>
      <c r="G41" s="37">
        <v>0</v>
      </c>
      <c r="H41" s="37">
        <v>0</v>
      </c>
      <c r="I41" s="37">
        <v>0</v>
      </c>
      <c r="J41" s="38">
        <v>0</v>
      </c>
      <c r="K41" s="22"/>
      <c r="L41" s="22"/>
      <c r="M41" s="22"/>
      <c r="N41" s="22"/>
      <c r="O41" s="22"/>
      <c r="P41" s="22"/>
    </row>
    <row r="42" spans="1:16" ht="39" customHeight="1" x14ac:dyDescent="0.15">
      <c r="A42" s="22"/>
      <c r="B42" s="39"/>
      <c r="C42" s="1142" t="s">
        <v>577</v>
      </c>
      <c r="D42" s="1143"/>
      <c r="E42" s="1144"/>
      <c r="F42" s="36" t="s">
        <v>521</v>
      </c>
      <c r="G42" s="37" t="s">
        <v>521</v>
      </c>
      <c r="H42" s="37" t="s">
        <v>521</v>
      </c>
      <c r="I42" s="37" t="s">
        <v>521</v>
      </c>
      <c r="J42" s="38" t="s">
        <v>521</v>
      </c>
      <c r="K42" s="22"/>
      <c r="L42" s="22"/>
      <c r="M42" s="22"/>
      <c r="N42" s="22"/>
      <c r="O42" s="22"/>
      <c r="P42" s="22"/>
    </row>
    <row r="43" spans="1:16" ht="39" customHeight="1" thickBot="1" x14ac:dyDescent="0.2">
      <c r="A43" s="22"/>
      <c r="B43" s="40"/>
      <c r="C43" s="1145" t="s">
        <v>578</v>
      </c>
      <c r="D43" s="1146"/>
      <c r="E43" s="1147"/>
      <c r="F43" s="41">
        <v>0.41</v>
      </c>
      <c r="G43" s="42">
        <v>0.77</v>
      </c>
      <c r="H43" s="42">
        <v>1.08</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RxENVIi1W29FEjc7I54E2QHuC0M4z2vcEWC8nUgdK0zA+2CxyUyhYklqz45p/kiMvQv2nR5nzNgtxJq3Sey4w==" saltValue="7nw59M6yeE2qxHEnBroF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68" t="s">
        <v>11</v>
      </c>
      <c r="C45" s="1169"/>
      <c r="D45" s="58"/>
      <c r="E45" s="1174" t="s">
        <v>12</v>
      </c>
      <c r="F45" s="1174"/>
      <c r="G45" s="1174"/>
      <c r="H45" s="1174"/>
      <c r="I45" s="1174"/>
      <c r="J45" s="1175"/>
      <c r="K45" s="59">
        <v>696</v>
      </c>
      <c r="L45" s="60">
        <v>558</v>
      </c>
      <c r="M45" s="60">
        <v>524</v>
      </c>
      <c r="N45" s="60">
        <v>527</v>
      </c>
      <c r="O45" s="61">
        <v>552</v>
      </c>
      <c r="P45" s="48"/>
      <c r="Q45" s="48"/>
      <c r="R45" s="48"/>
      <c r="S45" s="48"/>
      <c r="T45" s="48"/>
      <c r="U45" s="48"/>
    </row>
    <row r="46" spans="1:21" ht="30.75" customHeight="1" x14ac:dyDescent="0.15">
      <c r="A46" s="48"/>
      <c r="B46" s="1170"/>
      <c r="C46" s="1171"/>
      <c r="D46" s="62"/>
      <c r="E46" s="1152" t="s">
        <v>13</v>
      </c>
      <c r="F46" s="1152"/>
      <c r="G46" s="1152"/>
      <c r="H46" s="1152"/>
      <c r="I46" s="1152"/>
      <c r="J46" s="1153"/>
      <c r="K46" s="63" t="s">
        <v>521</v>
      </c>
      <c r="L46" s="64" t="s">
        <v>521</v>
      </c>
      <c r="M46" s="64" t="s">
        <v>521</v>
      </c>
      <c r="N46" s="64" t="s">
        <v>521</v>
      </c>
      <c r="O46" s="65" t="s">
        <v>521</v>
      </c>
      <c r="P46" s="48"/>
      <c r="Q46" s="48"/>
      <c r="R46" s="48"/>
      <c r="S46" s="48"/>
      <c r="T46" s="48"/>
      <c r="U46" s="48"/>
    </row>
    <row r="47" spans="1:21" ht="30.75" customHeight="1" x14ac:dyDescent="0.15">
      <c r="A47" s="48"/>
      <c r="B47" s="1170"/>
      <c r="C47" s="1171"/>
      <c r="D47" s="62"/>
      <c r="E47" s="1152" t="s">
        <v>14</v>
      </c>
      <c r="F47" s="1152"/>
      <c r="G47" s="1152"/>
      <c r="H47" s="1152"/>
      <c r="I47" s="1152"/>
      <c r="J47" s="1153"/>
      <c r="K47" s="63" t="s">
        <v>521</v>
      </c>
      <c r="L47" s="64" t="s">
        <v>521</v>
      </c>
      <c r="M47" s="64" t="s">
        <v>521</v>
      </c>
      <c r="N47" s="64" t="s">
        <v>521</v>
      </c>
      <c r="O47" s="65" t="s">
        <v>521</v>
      </c>
      <c r="P47" s="48"/>
      <c r="Q47" s="48"/>
      <c r="R47" s="48"/>
      <c r="S47" s="48"/>
      <c r="T47" s="48"/>
      <c r="U47" s="48"/>
    </row>
    <row r="48" spans="1:21" ht="30.75" customHeight="1" x14ac:dyDescent="0.15">
      <c r="A48" s="48"/>
      <c r="B48" s="1170"/>
      <c r="C48" s="1171"/>
      <c r="D48" s="62"/>
      <c r="E48" s="1152" t="s">
        <v>15</v>
      </c>
      <c r="F48" s="1152"/>
      <c r="G48" s="1152"/>
      <c r="H48" s="1152"/>
      <c r="I48" s="1152"/>
      <c r="J48" s="1153"/>
      <c r="K48" s="63">
        <v>467</v>
      </c>
      <c r="L48" s="64">
        <v>447</v>
      </c>
      <c r="M48" s="64">
        <v>376</v>
      </c>
      <c r="N48" s="64">
        <v>395</v>
      </c>
      <c r="O48" s="65">
        <v>354</v>
      </c>
      <c r="P48" s="48"/>
      <c r="Q48" s="48"/>
      <c r="R48" s="48"/>
      <c r="S48" s="48"/>
      <c r="T48" s="48"/>
      <c r="U48" s="48"/>
    </row>
    <row r="49" spans="1:21" ht="30.75" customHeight="1" x14ac:dyDescent="0.15">
      <c r="A49" s="48"/>
      <c r="B49" s="1170"/>
      <c r="C49" s="1171"/>
      <c r="D49" s="62"/>
      <c r="E49" s="1152" t="s">
        <v>16</v>
      </c>
      <c r="F49" s="1152"/>
      <c r="G49" s="1152"/>
      <c r="H49" s="1152"/>
      <c r="I49" s="1152"/>
      <c r="J49" s="1153"/>
      <c r="K49" s="63">
        <v>13</v>
      </c>
      <c r="L49" s="64">
        <v>6</v>
      </c>
      <c r="M49" s="64">
        <v>5</v>
      </c>
      <c r="N49" s="64">
        <v>17</v>
      </c>
      <c r="O49" s="65">
        <v>22</v>
      </c>
      <c r="P49" s="48"/>
      <c r="Q49" s="48"/>
      <c r="R49" s="48"/>
      <c r="S49" s="48"/>
      <c r="T49" s="48"/>
      <c r="U49" s="48"/>
    </row>
    <row r="50" spans="1:21" ht="30.75" customHeight="1" x14ac:dyDescent="0.15">
      <c r="A50" s="48"/>
      <c r="B50" s="1170"/>
      <c r="C50" s="1171"/>
      <c r="D50" s="62"/>
      <c r="E50" s="1152" t="s">
        <v>17</v>
      </c>
      <c r="F50" s="1152"/>
      <c r="G50" s="1152"/>
      <c r="H50" s="1152"/>
      <c r="I50" s="1152"/>
      <c r="J50" s="1153"/>
      <c r="K50" s="63">
        <v>39</v>
      </c>
      <c r="L50" s="64">
        <v>39</v>
      </c>
      <c r="M50" s="64">
        <v>39</v>
      </c>
      <c r="N50" s="64">
        <v>31</v>
      </c>
      <c r="O50" s="65">
        <v>23</v>
      </c>
      <c r="P50" s="48"/>
      <c r="Q50" s="48"/>
      <c r="R50" s="48"/>
      <c r="S50" s="48"/>
      <c r="T50" s="48"/>
      <c r="U50" s="48"/>
    </row>
    <row r="51" spans="1:21" ht="30.75" customHeight="1" x14ac:dyDescent="0.15">
      <c r="A51" s="48"/>
      <c r="B51" s="1172"/>
      <c r="C51" s="1173"/>
      <c r="D51" s="66"/>
      <c r="E51" s="1152" t="s">
        <v>18</v>
      </c>
      <c r="F51" s="1152"/>
      <c r="G51" s="1152"/>
      <c r="H51" s="1152"/>
      <c r="I51" s="1152"/>
      <c r="J51" s="1153"/>
      <c r="K51" s="63" t="s">
        <v>521</v>
      </c>
      <c r="L51" s="64" t="s">
        <v>521</v>
      </c>
      <c r="M51" s="64" t="s">
        <v>521</v>
      </c>
      <c r="N51" s="64" t="s">
        <v>521</v>
      </c>
      <c r="O51" s="65" t="s">
        <v>521</v>
      </c>
      <c r="P51" s="48"/>
      <c r="Q51" s="48"/>
      <c r="R51" s="48"/>
      <c r="S51" s="48"/>
      <c r="T51" s="48"/>
      <c r="U51" s="48"/>
    </row>
    <row r="52" spans="1:21" ht="30.75" customHeight="1" x14ac:dyDescent="0.15">
      <c r="A52" s="48"/>
      <c r="B52" s="1150" t="s">
        <v>19</v>
      </c>
      <c r="C52" s="1151"/>
      <c r="D52" s="66"/>
      <c r="E52" s="1152" t="s">
        <v>20</v>
      </c>
      <c r="F52" s="1152"/>
      <c r="G52" s="1152"/>
      <c r="H52" s="1152"/>
      <c r="I52" s="1152"/>
      <c r="J52" s="1153"/>
      <c r="K52" s="63">
        <v>791</v>
      </c>
      <c r="L52" s="64">
        <v>758</v>
      </c>
      <c r="M52" s="64">
        <v>718</v>
      </c>
      <c r="N52" s="64">
        <v>709</v>
      </c>
      <c r="O52" s="65">
        <v>700</v>
      </c>
      <c r="P52" s="48"/>
      <c r="Q52" s="48"/>
      <c r="R52" s="48"/>
      <c r="S52" s="48"/>
      <c r="T52" s="48"/>
      <c r="U52" s="48"/>
    </row>
    <row r="53" spans="1:21" ht="30.75" customHeight="1" thickBot="1" x14ac:dyDescent="0.2">
      <c r="A53" s="48"/>
      <c r="B53" s="1154" t="s">
        <v>21</v>
      </c>
      <c r="C53" s="1155"/>
      <c r="D53" s="67"/>
      <c r="E53" s="1156" t="s">
        <v>22</v>
      </c>
      <c r="F53" s="1156"/>
      <c r="G53" s="1156"/>
      <c r="H53" s="1156"/>
      <c r="I53" s="1156"/>
      <c r="J53" s="1157"/>
      <c r="K53" s="68">
        <v>424</v>
      </c>
      <c r="L53" s="69">
        <v>292</v>
      </c>
      <c r="M53" s="69">
        <v>226</v>
      </c>
      <c r="N53" s="69">
        <v>261</v>
      </c>
      <c r="O53" s="70">
        <v>251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158" t="s">
        <v>25</v>
      </c>
      <c r="C57" s="1159"/>
      <c r="D57" s="1162" t="s">
        <v>26</v>
      </c>
      <c r="E57" s="1163"/>
      <c r="F57" s="1163"/>
      <c r="G57" s="1163"/>
      <c r="H57" s="1163"/>
      <c r="I57" s="1163"/>
      <c r="J57" s="1164"/>
      <c r="K57" s="83"/>
      <c r="L57" s="84"/>
      <c r="M57" s="84"/>
      <c r="N57" s="84"/>
      <c r="O57" s="85"/>
    </row>
    <row r="58" spans="1:21" ht="31.5" customHeight="1" thickBot="1" x14ac:dyDescent="0.2">
      <c r="B58" s="1160"/>
      <c r="C58" s="1161"/>
      <c r="D58" s="1165" t="s">
        <v>27</v>
      </c>
      <c r="E58" s="1166"/>
      <c r="F58" s="1166"/>
      <c r="G58" s="1166"/>
      <c r="H58" s="1166"/>
      <c r="I58" s="1166"/>
      <c r="J58" s="11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kgAE46Fijug4HrHLWvHu5U59wBHiQrfJblD8AtCbQ4vNJXQy9o2UYPf4oAj2SKENjFy4OjyHFfBHaqg6qE8EQ==" saltValue="d0HBF/BS02CTSD0fZvVU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188" t="s">
        <v>30</v>
      </c>
      <c r="C41" s="1189"/>
      <c r="D41" s="102"/>
      <c r="E41" s="1190" t="s">
        <v>31</v>
      </c>
      <c r="F41" s="1190"/>
      <c r="G41" s="1190"/>
      <c r="H41" s="1191"/>
      <c r="I41" s="346">
        <v>6082</v>
      </c>
      <c r="J41" s="347">
        <v>5910</v>
      </c>
      <c r="K41" s="347">
        <v>5863</v>
      </c>
      <c r="L41" s="347">
        <v>5900</v>
      </c>
      <c r="M41" s="348">
        <v>5807</v>
      </c>
    </row>
    <row r="42" spans="2:13" ht="27.75" customHeight="1" x14ac:dyDescent="0.15">
      <c r="B42" s="1178"/>
      <c r="C42" s="1179"/>
      <c r="D42" s="103"/>
      <c r="E42" s="1182" t="s">
        <v>32</v>
      </c>
      <c r="F42" s="1182"/>
      <c r="G42" s="1182"/>
      <c r="H42" s="1183"/>
      <c r="I42" s="349">
        <v>131</v>
      </c>
      <c r="J42" s="350">
        <v>94</v>
      </c>
      <c r="K42" s="350">
        <v>56</v>
      </c>
      <c r="L42" s="350">
        <v>26</v>
      </c>
      <c r="M42" s="351">
        <v>135</v>
      </c>
    </row>
    <row r="43" spans="2:13" ht="27.75" customHeight="1" x14ac:dyDescent="0.15">
      <c r="B43" s="1178"/>
      <c r="C43" s="1179"/>
      <c r="D43" s="103"/>
      <c r="E43" s="1182" t="s">
        <v>33</v>
      </c>
      <c r="F43" s="1182"/>
      <c r="G43" s="1182"/>
      <c r="H43" s="1183"/>
      <c r="I43" s="349">
        <v>5325</v>
      </c>
      <c r="J43" s="350">
        <v>4862</v>
      </c>
      <c r="K43" s="350">
        <v>4262</v>
      </c>
      <c r="L43" s="350">
        <v>3752</v>
      </c>
      <c r="M43" s="351">
        <v>3115</v>
      </c>
    </row>
    <row r="44" spans="2:13" ht="27.75" customHeight="1" x14ac:dyDescent="0.15">
      <c r="B44" s="1178"/>
      <c r="C44" s="1179"/>
      <c r="D44" s="103"/>
      <c r="E44" s="1182" t="s">
        <v>34</v>
      </c>
      <c r="F44" s="1182"/>
      <c r="G44" s="1182"/>
      <c r="H44" s="1183"/>
      <c r="I44" s="349">
        <v>326</v>
      </c>
      <c r="J44" s="350">
        <v>258</v>
      </c>
      <c r="K44" s="350">
        <v>253</v>
      </c>
      <c r="L44" s="350">
        <v>233</v>
      </c>
      <c r="M44" s="351">
        <v>209</v>
      </c>
    </row>
    <row r="45" spans="2:13" ht="27.75" customHeight="1" x14ac:dyDescent="0.15">
      <c r="B45" s="1178"/>
      <c r="C45" s="1179"/>
      <c r="D45" s="103"/>
      <c r="E45" s="1182" t="s">
        <v>35</v>
      </c>
      <c r="F45" s="1182"/>
      <c r="G45" s="1182"/>
      <c r="H45" s="1183"/>
      <c r="I45" s="349">
        <v>691</v>
      </c>
      <c r="J45" s="350">
        <v>589</v>
      </c>
      <c r="K45" s="350">
        <v>581</v>
      </c>
      <c r="L45" s="350">
        <v>573</v>
      </c>
      <c r="M45" s="351">
        <v>646</v>
      </c>
    </row>
    <row r="46" spans="2:13" ht="27.75" customHeight="1" x14ac:dyDescent="0.15">
      <c r="B46" s="1178"/>
      <c r="C46" s="1179"/>
      <c r="D46" s="104"/>
      <c r="E46" s="1182" t="s">
        <v>36</v>
      </c>
      <c r="F46" s="1182"/>
      <c r="G46" s="1182"/>
      <c r="H46" s="1183"/>
      <c r="I46" s="349" t="s">
        <v>521</v>
      </c>
      <c r="J46" s="350" t="s">
        <v>521</v>
      </c>
      <c r="K46" s="350" t="s">
        <v>521</v>
      </c>
      <c r="L46" s="350" t="s">
        <v>521</v>
      </c>
      <c r="M46" s="351" t="s">
        <v>521</v>
      </c>
    </row>
    <row r="47" spans="2:13" ht="27.75" customHeight="1" x14ac:dyDescent="0.15">
      <c r="B47" s="1178"/>
      <c r="C47" s="1179"/>
      <c r="D47" s="105"/>
      <c r="E47" s="1192" t="s">
        <v>37</v>
      </c>
      <c r="F47" s="1193"/>
      <c r="G47" s="1193"/>
      <c r="H47" s="1194"/>
      <c r="I47" s="349" t="s">
        <v>521</v>
      </c>
      <c r="J47" s="350" t="s">
        <v>521</v>
      </c>
      <c r="K47" s="350" t="s">
        <v>521</v>
      </c>
      <c r="L47" s="350" t="s">
        <v>521</v>
      </c>
      <c r="M47" s="351" t="s">
        <v>521</v>
      </c>
    </row>
    <row r="48" spans="2:13" ht="27.75" customHeight="1" x14ac:dyDescent="0.15">
      <c r="B48" s="1178"/>
      <c r="C48" s="1179"/>
      <c r="D48" s="103"/>
      <c r="E48" s="1182" t="s">
        <v>38</v>
      </c>
      <c r="F48" s="1182"/>
      <c r="G48" s="1182"/>
      <c r="H48" s="1183"/>
      <c r="I48" s="349" t="s">
        <v>521</v>
      </c>
      <c r="J48" s="350" t="s">
        <v>521</v>
      </c>
      <c r="K48" s="350" t="s">
        <v>521</v>
      </c>
      <c r="L48" s="350" t="s">
        <v>521</v>
      </c>
      <c r="M48" s="351" t="s">
        <v>521</v>
      </c>
    </row>
    <row r="49" spans="2:13" ht="27.75" customHeight="1" x14ac:dyDescent="0.15">
      <c r="B49" s="1180"/>
      <c r="C49" s="1181"/>
      <c r="D49" s="103"/>
      <c r="E49" s="1182" t="s">
        <v>39</v>
      </c>
      <c r="F49" s="1182"/>
      <c r="G49" s="1182"/>
      <c r="H49" s="1183"/>
      <c r="I49" s="349" t="s">
        <v>521</v>
      </c>
      <c r="J49" s="350" t="s">
        <v>521</v>
      </c>
      <c r="K49" s="350" t="s">
        <v>521</v>
      </c>
      <c r="L49" s="350" t="s">
        <v>521</v>
      </c>
      <c r="M49" s="351" t="s">
        <v>521</v>
      </c>
    </row>
    <row r="50" spans="2:13" ht="27.75" customHeight="1" x14ac:dyDescent="0.15">
      <c r="B50" s="1176" t="s">
        <v>40</v>
      </c>
      <c r="C50" s="1177"/>
      <c r="D50" s="106"/>
      <c r="E50" s="1182" t="s">
        <v>41</v>
      </c>
      <c r="F50" s="1182"/>
      <c r="G50" s="1182"/>
      <c r="H50" s="1183"/>
      <c r="I50" s="349">
        <v>1658</v>
      </c>
      <c r="J50" s="350">
        <v>1879</v>
      </c>
      <c r="K50" s="350">
        <v>1983</v>
      </c>
      <c r="L50" s="350">
        <v>2294</v>
      </c>
      <c r="M50" s="351">
        <v>2358</v>
      </c>
    </row>
    <row r="51" spans="2:13" ht="27.75" customHeight="1" x14ac:dyDescent="0.15">
      <c r="B51" s="1178"/>
      <c r="C51" s="1179"/>
      <c r="D51" s="103"/>
      <c r="E51" s="1182" t="s">
        <v>42</v>
      </c>
      <c r="F51" s="1182"/>
      <c r="G51" s="1182"/>
      <c r="H51" s="1183"/>
      <c r="I51" s="349" t="s">
        <v>521</v>
      </c>
      <c r="J51" s="350" t="s">
        <v>521</v>
      </c>
      <c r="K51" s="350" t="s">
        <v>521</v>
      </c>
      <c r="L51" s="350" t="s">
        <v>521</v>
      </c>
      <c r="M51" s="351" t="s">
        <v>521</v>
      </c>
    </row>
    <row r="52" spans="2:13" ht="27.75" customHeight="1" x14ac:dyDescent="0.15">
      <c r="B52" s="1180"/>
      <c r="C52" s="1181"/>
      <c r="D52" s="103"/>
      <c r="E52" s="1182" t="s">
        <v>43</v>
      </c>
      <c r="F52" s="1182"/>
      <c r="G52" s="1182"/>
      <c r="H52" s="1183"/>
      <c r="I52" s="349">
        <v>7685</v>
      </c>
      <c r="J52" s="350">
        <v>7325</v>
      </c>
      <c r="K52" s="350">
        <v>6980</v>
      </c>
      <c r="L52" s="350">
        <v>6684</v>
      </c>
      <c r="M52" s="351">
        <v>6422</v>
      </c>
    </row>
    <row r="53" spans="2:13" ht="27.75" customHeight="1" thickBot="1" x14ac:dyDescent="0.2">
      <c r="B53" s="1184" t="s">
        <v>44</v>
      </c>
      <c r="C53" s="1185"/>
      <c r="D53" s="107"/>
      <c r="E53" s="1186" t="s">
        <v>45</v>
      </c>
      <c r="F53" s="1186"/>
      <c r="G53" s="1186"/>
      <c r="H53" s="1187"/>
      <c r="I53" s="352">
        <v>3213</v>
      </c>
      <c r="J53" s="353">
        <v>2507</v>
      </c>
      <c r="K53" s="353">
        <v>2054</v>
      </c>
      <c r="L53" s="353">
        <v>1506</v>
      </c>
      <c r="M53" s="354">
        <v>1131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BO5r5+aGsbGMXZ47q7MV9hmThNr/zd2ONS0FsJa4puTYFipBBJUOPz17AVnTMUBeya6dA6d+gx9UVDK8xKd6FQ==" saltValue="xGtG9sP3SsxVUqYt26CV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03" t="s">
        <v>48</v>
      </c>
      <c r="D55" s="1203"/>
      <c r="E55" s="1204"/>
      <c r="F55" s="119">
        <v>615</v>
      </c>
      <c r="G55" s="119">
        <v>796</v>
      </c>
      <c r="H55" s="120">
        <v>852</v>
      </c>
    </row>
    <row r="56" spans="2:8" ht="52.5" customHeight="1" x14ac:dyDescent="0.15">
      <c r="B56" s="121"/>
      <c r="C56" s="1205" t="s">
        <v>49</v>
      </c>
      <c r="D56" s="1205"/>
      <c r="E56" s="1206"/>
      <c r="F56" s="122">
        <v>11</v>
      </c>
      <c r="G56" s="122">
        <v>11</v>
      </c>
      <c r="H56" s="123">
        <v>66</v>
      </c>
    </row>
    <row r="57" spans="2:8" ht="53.25" customHeight="1" x14ac:dyDescent="0.15">
      <c r="B57" s="121"/>
      <c r="C57" s="1207" t="s">
        <v>50</v>
      </c>
      <c r="D57" s="1207"/>
      <c r="E57" s="1208"/>
      <c r="F57" s="124">
        <v>1081</v>
      </c>
      <c r="G57" s="124">
        <v>1210</v>
      </c>
      <c r="H57" s="125">
        <v>1163</v>
      </c>
    </row>
    <row r="58" spans="2:8" ht="45.75" customHeight="1" x14ac:dyDescent="0.15">
      <c r="B58" s="126"/>
      <c r="C58" s="1195" t="s">
        <v>603</v>
      </c>
      <c r="D58" s="1196"/>
      <c r="E58" s="1197"/>
      <c r="F58" s="127">
        <v>601</v>
      </c>
      <c r="G58" s="127">
        <v>653</v>
      </c>
      <c r="H58" s="128">
        <v>744</v>
      </c>
    </row>
    <row r="59" spans="2:8" ht="45.75" customHeight="1" x14ac:dyDescent="0.15">
      <c r="B59" s="126"/>
      <c r="C59" s="1195" t="s">
        <v>604</v>
      </c>
      <c r="D59" s="1196"/>
      <c r="E59" s="1197"/>
      <c r="F59" s="127">
        <v>373</v>
      </c>
      <c r="G59" s="127">
        <v>433</v>
      </c>
      <c r="H59" s="128">
        <v>335</v>
      </c>
    </row>
    <row r="60" spans="2:8" ht="45.75" customHeight="1" x14ac:dyDescent="0.15">
      <c r="B60" s="126"/>
      <c r="C60" s="1195" t="s">
        <v>605</v>
      </c>
      <c r="D60" s="1196"/>
      <c r="E60" s="1197"/>
      <c r="F60" s="127">
        <v>73</v>
      </c>
      <c r="G60" s="127">
        <v>75</v>
      </c>
      <c r="H60" s="128">
        <v>33</v>
      </c>
    </row>
    <row r="61" spans="2:8" ht="45.75" customHeight="1" x14ac:dyDescent="0.15">
      <c r="B61" s="126"/>
      <c r="C61" s="1195" t="s">
        <v>606</v>
      </c>
      <c r="D61" s="1196"/>
      <c r="E61" s="1197"/>
      <c r="F61" s="127">
        <v>32</v>
      </c>
      <c r="G61" s="127">
        <v>37</v>
      </c>
      <c r="H61" s="128">
        <v>42</v>
      </c>
    </row>
    <row r="62" spans="2:8" ht="45.75" customHeight="1" thickBot="1" x14ac:dyDescent="0.2">
      <c r="B62" s="129"/>
      <c r="C62" s="1198" t="s">
        <v>607</v>
      </c>
      <c r="D62" s="1199"/>
      <c r="E62" s="1200"/>
      <c r="F62" s="130" t="s">
        <v>608</v>
      </c>
      <c r="G62" s="130">
        <v>11</v>
      </c>
      <c r="H62" s="131">
        <v>8</v>
      </c>
    </row>
    <row r="63" spans="2:8" ht="52.5" customHeight="1" thickBot="1" x14ac:dyDescent="0.2">
      <c r="B63" s="132"/>
      <c r="C63" s="1201" t="s">
        <v>51</v>
      </c>
      <c r="D63" s="1201"/>
      <c r="E63" s="1202"/>
      <c r="F63" s="133">
        <v>1707</v>
      </c>
      <c r="G63" s="133">
        <v>2017</v>
      </c>
      <c r="H63" s="134">
        <v>2081</v>
      </c>
    </row>
    <row r="64" spans="2:8" x14ac:dyDescent="0.15"/>
  </sheetData>
  <sheetProtection algorithmName="SHA-512" hashValue="QSKJDvrKYR1f3uaCc3RoU5EyagvHYZy/1LiCuOK37xk8pJoKn1H3wRDl8wQ2iFRpthrWH4/j3G9sT4mtFMvl+Q==" saltValue="zQc2/LVKqFPjMIUhI69p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43" zoomScale="85" zoomScaleNormal="85" zoomScaleSheetLayoutView="55" workbookViewId="0">
      <selection activeCell="AN65" sqref="AN65:DC69"/>
    </sheetView>
  </sheetViews>
  <sheetFormatPr defaultColWidth="0" defaultRowHeight="13.5" customHeight="1" zeroHeight="1" x14ac:dyDescent="0.15"/>
  <cols>
    <col min="1" max="1" width="6.375" style="1211" customWidth="1"/>
    <col min="2" max="107" width="2.5" style="1211" customWidth="1"/>
    <col min="108" max="108" width="6.125" style="1218" customWidth="1"/>
    <col min="109" max="109" width="5.875" style="1217" customWidth="1"/>
    <col min="110" max="16384" width="8.625" style="1211" hidden="1"/>
  </cols>
  <sheetData>
    <row r="1" spans="1:109" ht="42.75" customHeight="1" x14ac:dyDescent="0.15">
      <c r="A1" s="1209"/>
      <c r="B1" s="1210"/>
      <c r="DD1" s="1211"/>
      <c r="DE1" s="1211"/>
    </row>
    <row r="2" spans="1:109" ht="25.5" customHeight="1" x14ac:dyDescent="0.15">
      <c r="A2" s="1212"/>
      <c r="C2" s="1212"/>
      <c r="O2" s="1212"/>
      <c r="P2" s="1212"/>
      <c r="Q2" s="1212"/>
      <c r="R2" s="1212"/>
      <c r="S2" s="1212"/>
      <c r="T2" s="1212"/>
      <c r="U2" s="1212"/>
      <c r="V2" s="1212"/>
      <c r="W2" s="1212"/>
      <c r="X2" s="1212"/>
      <c r="Y2" s="1212"/>
      <c r="Z2" s="1212"/>
      <c r="AA2" s="1212"/>
      <c r="AB2" s="1212"/>
      <c r="AC2" s="1212"/>
      <c r="AD2" s="1212"/>
      <c r="AE2" s="1212"/>
      <c r="AF2" s="1212"/>
      <c r="AG2" s="1212"/>
      <c r="AH2" s="1212"/>
      <c r="AI2" s="1212"/>
      <c r="AU2" s="1212"/>
      <c r="BG2" s="1212"/>
      <c r="BS2" s="1212"/>
      <c r="CE2" s="1212"/>
      <c r="CQ2" s="1212"/>
      <c r="DD2" s="1211"/>
      <c r="DE2" s="1211"/>
    </row>
    <row r="3" spans="1:109" ht="25.5" customHeight="1" x14ac:dyDescent="0.15">
      <c r="A3" s="1212"/>
      <c r="C3" s="1212"/>
      <c r="O3" s="1212"/>
      <c r="P3" s="1212"/>
      <c r="Q3" s="1212"/>
      <c r="R3" s="1212"/>
      <c r="S3" s="1212"/>
      <c r="T3" s="1212"/>
      <c r="U3" s="1212"/>
      <c r="V3" s="1212"/>
      <c r="W3" s="1212"/>
      <c r="X3" s="1212"/>
      <c r="Y3" s="1212"/>
      <c r="Z3" s="1212"/>
      <c r="AA3" s="1212"/>
      <c r="AB3" s="1212"/>
      <c r="AC3" s="1212"/>
      <c r="AD3" s="1212"/>
      <c r="AE3" s="1212"/>
      <c r="AF3" s="1212"/>
      <c r="AG3" s="1212"/>
      <c r="AH3" s="1212"/>
      <c r="AI3" s="1212"/>
      <c r="AU3" s="1212"/>
      <c r="BG3" s="1212"/>
      <c r="BS3" s="1212"/>
      <c r="CE3" s="1212"/>
      <c r="CQ3" s="1212"/>
      <c r="DD3" s="1211"/>
      <c r="DE3" s="1211"/>
    </row>
    <row r="4" spans="1:109" s="250" customFormat="1" x14ac:dyDescent="0.15">
      <c r="A4" s="1212"/>
      <c r="B4" s="1212"/>
      <c r="C4" s="1212"/>
      <c r="D4" s="1212"/>
      <c r="E4" s="1212"/>
      <c r="F4" s="1212"/>
      <c r="G4" s="1212"/>
      <c r="H4" s="1212"/>
      <c r="I4" s="1212"/>
      <c r="J4" s="1212"/>
      <c r="K4" s="1212"/>
      <c r="L4" s="1212"/>
      <c r="M4" s="1212"/>
      <c r="N4" s="1212"/>
      <c r="O4" s="1212"/>
      <c r="P4" s="1212"/>
      <c r="Q4" s="1212"/>
      <c r="R4" s="1212"/>
      <c r="S4" s="1212"/>
      <c r="T4" s="1212"/>
      <c r="U4" s="1212"/>
      <c r="V4" s="1212"/>
      <c r="W4" s="1212"/>
      <c r="X4" s="1212"/>
      <c r="Y4" s="1212"/>
      <c r="Z4" s="1212"/>
      <c r="AA4" s="1212"/>
      <c r="AB4" s="1212"/>
      <c r="AC4" s="1212"/>
      <c r="AD4" s="1212"/>
      <c r="AE4" s="1212"/>
      <c r="AF4" s="1212"/>
      <c r="AG4" s="1212"/>
      <c r="AH4" s="1212"/>
      <c r="AI4" s="1212"/>
      <c r="AJ4" s="1212"/>
      <c r="AK4" s="1212"/>
      <c r="AL4" s="1212"/>
      <c r="AM4" s="1212"/>
      <c r="AN4" s="1212"/>
      <c r="AO4" s="1212"/>
      <c r="AP4" s="1212"/>
      <c r="AQ4" s="1212"/>
      <c r="AR4" s="1212"/>
      <c r="AS4" s="1212"/>
      <c r="AT4" s="1212"/>
      <c r="AU4" s="1212"/>
      <c r="AV4" s="1212"/>
      <c r="AW4" s="1212"/>
      <c r="AX4" s="1212"/>
      <c r="AY4" s="1212"/>
      <c r="AZ4" s="1212"/>
      <c r="BA4" s="1212"/>
      <c r="BB4" s="1212"/>
      <c r="BC4" s="1212"/>
      <c r="BD4" s="1212"/>
      <c r="BE4" s="1212"/>
      <c r="BF4" s="1212"/>
      <c r="BG4" s="1212"/>
      <c r="BH4" s="1212"/>
      <c r="BI4" s="1212"/>
      <c r="BJ4" s="1212"/>
      <c r="BK4" s="1212"/>
      <c r="BL4" s="1212"/>
      <c r="BM4" s="1212"/>
      <c r="BN4" s="1212"/>
      <c r="BO4" s="1212"/>
      <c r="BP4" s="1212"/>
      <c r="BQ4" s="1212"/>
      <c r="BR4" s="1212"/>
      <c r="BS4" s="1212"/>
      <c r="BT4" s="1212"/>
      <c r="BU4" s="1212"/>
      <c r="BV4" s="1212"/>
      <c r="BW4" s="1212"/>
      <c r="BX4" s="1212"/>
      <c r="BY4" s="1212"/>
      <c r="BZ4" s="1212"/>
      <c r="CA4" s="1212"/>
      <c r="CB4" s="1212"/>
      <c r="CC4" s="1212"/>
      <c r="CD4" s="1212"/>
      <c r="CE4" s="1212"/>
      <c r="CF4" s="1212"/>
      <c r="CG4" s="1212"/>
      <c r="CH4" s="1212"/>
      <c r="CI4" s="1212"/>
      <c r="CJ4" s="1212"/>
      <c r="CK4" s="1212"/>
      <c r="CL4" s="1212"/>
      <c r="CM4" s="1212"/>
      <c r="CN4" s="1212"/>
      <c r="CO4" s="1212"/>
      <c r="CP4" s="1212"/>
      <c r="CQ4" s="1212"/>
      <c r="CR4" s="1212"/>
      <c r="CS4" s="1212"/>
      <c r="CT4" s="1212"/>
      <c r="CU4" s="1212"/>
      <c r="CV4" s="1212"/>
      <c r="CW4" s="1212"/>
      <c r="CX4" s="1212"/>
      <c r="CY4" s="1212"/>
      <c r="CZ4" s="1212"/>
      <c r="DA4" s="1212"/>
      <c r="DB4" s="1212"/>
      <c r="DC4" s="1212"/>
      <c r="DD4" s="1212"/>
      <c r="DE4" s="1212"/>
    </row>
    <row r="5" spans="1:109" s="250" customFormat="1" x14ac:dyDescent="0.15">
      <c r="A5" s="1212"/>
      <c r="B5" s="1212"/>
      <c r="C5" s="1212"/>
      <c r="D5" s="1212"/>
      <c r="E5" s="1212"/>
      <c r="F5" s="1212"/>
      <c r="G5" s="1212"/>
      <c r="H5" s="1212"/>
      <c r="I5" s="1212"/>
      <c r="J5" s="1212"/>
      <c r="K5" s="1212"/>
      <c r="L5" s="1212"/>
      <c r="M5" s="1212"/>
      <c r="N5" s="1212"/>
      <c r="O5" s="1212"/>
      <c r="P5" s="1212"/>
      <c r="Q5" s="1212"/>
      <c r="R5" s="1212"/>
      <c r="S5" s="1212"/>
      <c r="T5" s="1212"/>
      <c r="U5" s="1212"/>
      <c r="V5" s="1212"/>
      <c r="W5" s="1212"/>
      <c r="X5" s="1212"/>
      <c r="Y5" s="1212"/>
      <c r="Z5" s="1212"/>
      <c r="AA5" s="1212"/>
      <c r="AB5" s="1212"/>
      <c r="AC5" s="1212"/>
      <c r="AD5" s="1212"/>
      <c r="AE5" s="1212"/>
      <c r="AF5" s="1212"/>
      <c r="AG5" s="1212"/>
      <c r="AH5" s="1212"/>
      <c r="AI5" s="1212"/>
      <c r="AJ5" s="1212"/>
      <c r="AK5" s="1212"/>
      <c r="AL5" s="1212"/>
      <c r="AM5" s="1212"/>
      <c r="AN5" s="1212"/>
      <c r="AO5" s="1212"/>
      <c r="AP5" s="1212"/>
      <c r="AQ5" s="1212"/>
      <c r="AR5" s="1212"/>
      <c r="AS5" s="1212"/>
      <c r="AT5" s="1212"/>
      <c r="AU5" s="1212"/>
      <c r="AV5" s="1212"/>
      <c r="AW5" s="1212"/>
      <c r="AX5" s="1212"/>
      <c r="AY5" s="1212"/>
      <c r="AZ5" s="1212"/>
      <c r="BA5" s="1212"/>
      <c r="BB5" s="1212"/>
      <c r="BC5" s="1212"/>
      <c r="BD5" s="1212"/>
      <c r="BE5" s="1212"/>
      <c r="BF5" s="1212"/>
      <c r="BG5" s="1212"/>
      <c r="BH5" s="1212"/>
      <c r="BI5" s="1212"/>
      <c r="BJ5" s="1212"/>
      <c r="BK5" s="1212"/>
      <c r="BL5" s="1212"/>
      <c r="BM5" s="1212"/>
      <c r="BN5" s="1212"/>
      <c r="BO5" s="1212"/>
      <c r="BP5" s="1212"/>
      <c r="BQ5" s="1212"/>
      <c r="BR5" s="1212"/>
      <c r="BS5" s="1212"/>
      <c r="BT5" s="1212"/>
      <c r="BU5" s="1212"/>
      <c r="BV5" s="1212"/>
      <c r="BW5" s="1212"/>
      <c r="BX5" s="1212"/>
      <c r="BY5" s="1212"/>
      <c r="BZ5" s="1212"/>
      <c r="CA5" s="1212"/>
      <c r="CB5" s="1212"/>
      <c r="CC5" s="1212"/>
      <c r="CD5" s="1212"/>
      <c r="CE5" s="1212"/>
      <c r="CF5" s="1212"/>
      <c r="CG5" s="1212"/>
      <c r="CH5" s="1212"/>
      <c r="CI5" s="1212"/>
      <c r="CJ5" s="1212"/>
      <c r="CK5" s="1212"/>
      <c r="CL5" s="1212"/>
      <c r="CM5" s="1212"/>
      <c r="CN5" s="1212"/>
      <c r="CO5" s="1212"/>
      <c r="CP5" s="1212"/>
      <c r="CQ5" s="1212"/>
      <c r="CR5" s="1212"/>
      <c r="CS5" s="1212"/>
      <c r="CT5" s="1212"/>
      <c r="CU5" s="1212"/>
      <c r="CV5" s="1212"/>
      <c r="CW5" s="1212"/>
      <c r="CX5" s="1212"/>
      <c r="CY5" s="1212"/>
      <c r="CZ5" s="1212"/>
      <c r="DA5" s="1212"/>
      <c r="DB5" s="1212"/>
      <c r="DC5" s="1212"/>
      <c r="DD5" s="1212"/>
      <c r="DE5" s="1212"/>
    </row>
    <row r="6" spans="1:109" s="250" customFormat="1" x14ac:dyDescent="0.15">
      <c r="A6" s="1212"/>
      <c r="B6" s="1212"/>
      <c r="C6" s="1212"/>
      <c r="D6" s="1212"/>
      <c r="E6" s="1212"/>
      <c r="F6" s="1212"/>
      <c r="G6" s="1212"/>
      <c r="H6" s="1212"/>
      <c r="I6" s="1212"/>
      <c r="J6" s="1212"/>
      <c r="K6" s="1212"/>
      <c r="L6" s="1212"/>
      <c r="M6" s="1212"/>
      <c r="N6" s="1212"/>
      <c r="O6" s="1212"/>
      <c r="P6" s="1212"/>
      <c r="Q6" s="1212"/>
      <c r="R6" s="1212"/>
      <c r="S6" s="1212"/>
      <c r="T6" s="1212"/>
      <c r="U6" s="1212"/>
      <c r="V6" s="1212"/>
      <c r="W6" s="1212"/>
      <c r="X6" s="1212"/>
      <c r="Y6" s="1212"/>
      <c r="Z6" s="1212"/>
      <c r="AA6" s="1212"/>
      <c r="AB6" s="1212"/>
      <c r="AC6" s="1212"/>
      <c r="AD6" s="1212"/>
      <c r="AE6" s="1212"/>
      <c r="AF6" s="1212"/>
      <c r="AG6" s="1212"/>
      <c r="AH6" s="1212"/>
      <c r="AI6" s="1212"/>
      <c r="AJ6" s="1212"/>
      <c r="AK6" s="1212"/>
      <c r="AL6" s="1212"/>
      <c r="AM6" s="1212"/>
      <c r="AN6" s="1212"/>
      <c r="AO6" s="1212"/>
      <c r="AP6" s="1212"/>
      <c r="AQ6" s="1212"/>
      <c r="AR6" s="1212"/>
      <c r="AS6" s="1212"/>
      <c r="AT6" s="1212"/>
      <c r="AU6" s="1212"/>
      <c r="AV6" s="1212"/>
      <c r="AW6" s="1212"/>
      <c r="AX6" s="1212"/>
      <c r="AY6" s="1212"/>
      <c r="AZ6" s="1212"/>
      <c r="BA6" s="1212"/>
      <c r="BB6" s="1212"/>
      <c r="BC6" s="1212"/>
      <c r="BD6" s="1212"/>
      <c r="BE6" s="1212"/>
      <c r="BF6" s="1212"/>
      <c r="BG6" s="1212"/>
      <c r="BH6" s="1212"/>
      <c r="BI6" s="1212"/>
      <c r="BJ6" s="1212"/>
      <c r="BK6" s="1212"/>
      <c r="BL6" s="1212"/>
      <c r="BM6" s="1212"/>
      <c r="BN6" s="1212"/>
      <c r="BO6" s="1212"/>
      <c r="BP6" s="1212"/>
      <c r="BQ6" s="1212"/>
      <c r="BR6" s="1212"/>
      <c r="BS6" s="1212"/>
      <c r="BT6" s="1212"/>
      <c r="BU6" s="1212"/>
      <c r="BV6" s="1212"/>
      <c r="BW6" s="1212"/>
      <c r="BX6" s="1212"/>
      <c r="BY6" s="1212"/>
      <c r="BZ6" s="1212"/>
      <c r="CA6" s="1212"/>
      <c r="CB6" s="1212"/>
      <c r="CC6" s="1212"/>
      <c r="CD6" s="1212"/>
      <c r="CE6" s="1212"/>
      <c r="CF6" s="1212"/>
      <c r="CG6" s="1212"/>
      <c r="CH6" s="1212"/>
      <c r="CI6" s="1212"/>
      <c r="CJ6" s="1212"/>
      <c r="CK6" s="1212"/>
      <c r="CL6" s="1212"/>
      <c r="CM6" s="1212"/>
      <c r="CN6" s="1212"/>
      <c r="CO6" s="1212"/>
      <c r="CP6" s="1212"/>
      <c r="CQ6" s="1212"/>
      <c r="CR6" s="1212"/>
      <c r="CS6" s="1212"/>
      <c r="CT6" s="1212"/>
      <c r="CU6" s="1212"/>
      <c r="CV6" s="1212"/>
      <c r="CW6" s="1212"/>
      <c r="CX6" s="1212"/>
      <c r="CY6" s="1212"/>
      <c r="CZ6" s="1212"/>
      <c r="DA6" s="1212"/>
      <c r="DB6" s="1212"/>
      <c r="DC6" s="1212"/>
      <c r="DD6" s="1212"/>
      <c r="DE6" s="1212"/>
    </row>
    <row r="7" spans="1:109" s="250" customFormat="1" x14ac:dyDescent="0.15">
      <c r="A7" s="1212"/>
      <c r="B7" s="1212"/>
      <c r="C7" s="1212"/>
      <c r="D7" s="1212"/>
      <c r="E7" s="1212"/>
      <c r="F7" s="1212"/>
      <c r="G7" s="1212"/>
      <c r="H7" s="1212"/>
      <c r="I7" s="1212"/>
      <c r="J7" s="1212"/>
      <c r="K7" s="1212"/>
      <c r="L7" s="1212"/>
      <c r="M7" s="1212"/>
      <c r="N7" s="1212"/>
      <c r="O7" s="1212"/>
      <c r="P7" s="1212"/>
      <c r="Q7" s="1212"/>
      <c r="R7" s="1212"/>
      <c r="S7" s="1212"/>
      <c r="T7" s="1212"/>
      <c r="U7" s="1212"/>
      <c r="V7" s="1212"/>
      <c r="W7" s="1212"/>
      <c r="X7" s="1212"/>
      <c r="Y7" s="1212"/>
      <c r="Z7" s="1212"/>
      <c r="AA7" s="1212"/>
      <c r="AB7" s="1212"/>
      <c r="AC7" s="1212"/>
      <c r="AD7" s="1212"/>
      <c r="AE7" s="1212"/>
      <c r="AF7" s="1212"/>
      <c r="AG7" s="1212"/>
      <c r="AH7" s="1212"/>
      <c r="AI7" s="1212"/>
      <c r="AJ7" s="1212"/>
      <c r="AK7" s="1212"/>
      <c r="AL7" s="1212"/>
      <c r="AM7" s="1212"/>
      <c r="AN7" s="1212"/>
      <c r="AO7" s="1212"/>
      <c r="AP7" s="1212"/>
      <c r="AQ7" s="1212"/>
      <c r="AR7" s="1212"/>
      <c r="AS7" s="1212"/>
      <c r="AT7" s="1212"/>
      <c r="AU7" s="1212"/>
      <c r="AV7" s="1212"/>
      <c r="AW7" s="1212"/>
      <c r="AX7" s="1212"/>
      <c r="AY7" s="1212"/>
      <c r="AZ7" s="1212"/>
      <c r="BA7" s="1212"/>
      <c r="BB7" s="1212"/>
      <c r="BC7" s="1212"/>
      <c r="BD7" s="1212"/>
      <c r="BE7" s="1212"/>
      <c r="BF7" s="1212"/>
      <c r="BG7" s="1212"/>
      <c r="BH7" s="1212"/>
      <c r="BI7" s="1212"/>
      <c r="BJ7" s="1212"/>
      <c r="BK7" s="1212"/>
      <c r="BL7" s="1212"/>
      <c r="BM7" s="1212"/>
      <c r="BN7" s="1212"/>
      <c r="BO7" s="1212"/>
      <c r="BP7" s="1212"/>
      <c r="BQ7" s="1212"/>
      <c r="BR7" s="1212"/>
      <c r="BS7" s="1212"/>
      <c r="BT7" s="1212"/>
      <c r="BU7" s="1212"/>
      <c r="BV7" s="1212"/>
      <c r="BW7" s="1212"/>
      <c r="BX7" s="1212"/>
      <c r="BY7" s="1212"/>
      <c r="BZ7" s="1212"/>
      <c r="CA7" s="1212"/>
      <c r="CB7" s="1212"/>
      <c r="CC7" s="1212"/>
      <c r="CD7" s="1212"/>
      <c r="CE7" s="1212"/>
      <c r="CF7" s="1212"/>
      <c r="CG7" s="1212"/>
      <c r="CH7" s="1212"/>
      <c r="CI7" s="1212"/>
      <c r="CJ7" s="1212"/>
      <c r="CK7" s="1212"/>
      <c r="CL7" s="1212"/>
      <c r="CM7" s="1212"/>
      <c r="CN7" s="1212"/>
      <c r="CO7" s="1212"/>
      <c r="CP7" s="1212"/>
      <c r="CQ7" s="1212"/>
      <c r="CR7" s="1212"/>
      <c r="CS7" s="1212"/>
      <c r="CT7" s="1212"/>
      <c r="CU7" s="1212"/>
      <c r="CV7" s="1212"/>
      <c r="CW7" s="1212"/>
      <c r="CX7" s="1212"/>
      <c r="CY7" s="1212"/>
      <c r="CZ7" s="1212"/>
      <c r="DA7" s="1212"/>
      <c r="DB7" s="1212"/>
      <c r="DC7" s="1212"/>
      <c r="DD7" s="1212"/>
      <c r="DE7" s="1212"/>
    </row>
    <row r="8" spans="1:109" s="250" customFormat="1" x14ac:dyDescent="0.15">
      <c r="A8" s="1212"/>
      <c r="B8" s="1212"/>
      <c r="C8" s="1212"/>
      <c r="D8" s="1212"/>
      <c r="E8" s="1212"/>
      <c r="F8" s="1212"/>
      <c r="G8" s="1212"/>
      <c r="H8" s="1212"/>
      <c r="I8" s="1212"/>
      <c r="J8" s="1212"/>
      <c r="K8" s="1212"/>
      <c r="L8" s="1212"/>
      <c r="M8" s="1212"/>
      <c r="N8" s="1212"/>
      <c r="O8" s="1212"/>
      <c r="P8" s="1212"/>
      <c r="Q8" s="1212"/>
      <c r="R8" s="1212"/>
      <c r="S8" s="1212"/>
      <c r="T8" s="1212"/>
      <c r="U8" s="1212"/>
      <c r="V8" s="1212"/>
      <c r="W8" s="1212"/>
      <c r="X8" s="1212"/>
      <c r="Y8" s="1212"/>
      <c r="Z8" s="1212"/>
      <c r="AA8" s="1212"/>
      <c r="AB8" s="1212"/>
      <c r="AC8" s="1212"/>
      <c r="AD8" s="1212"/>
      <c r="AE8" s="1212"/>
      <c r="AF8" s="1212"/>
      <c r="AG8" s="1212"/>
      <c r="AH8" s="1212"/>
      <c r="AI8" s="1212"/>
      <c r="AJ8" s="1212"/>
      <c r="AK8" s="1212"/>
      <c r="AL8" s="1212"/>
      <c r="AM8" s="1212"/>
      <c r="AN8" s="1212"/>
      <c r="AO8" s="1212"/>
      <c r="AP8" s="1212"/>
      <c r="AQ8" s="1212"/>
      <c r="AR8" s="1212"/>
      <c r="AS8" s="1212"/>
      <c r="AT8" s="1212"/>
      <c r="AU8" s="1212"/>
      <c r="AV8" s="1212"/>
      <c r="AW8" s="1212"/>
      <c r="AX8" s="1212"/>
      <c r="AY8" s="1212"/>
      <c r="AZ8" s="1212"/>
      <c r="BA8" s="1212"/>
      <c r="BB8" s="1212"/>
      <c r="BC8" s="1212"/>
      <c r="BD8" s="1212"/>
      <c r="BE8" s="1212"/>
      <c r="BF8" s="1212"/>
      <c r="BG8" s="1212"/>
      <c r="BH8" s="1212"/>
      <c r="BI8" s="1212"/>
      <c r="BJ8" s="1212"/>
      <c r="BK8" s="1212"/>
      <c r="BL8" s="1212"/>
      <c r="BM8" s="1212"/>
      <c r="BN8" s="1212"/>
      <c r="BO8" s="1212"/>
      <c r="BP8" s="1212"/>
      <c r="BQ8" s="1212"/>
      <c r="BR8" s="1212"/>
      <c r="BS8" s="1212"/>
      <c r="BT8" s="1212"/>
      <c r="BU8" s="1212"/>
      <c r="BV8" s="1212"/>
      <c r="BW8" s="1212"/>
      <c r="BX8" s="1212"/>
      <c r="BY8" s="1212"/>
      <c r="BZ8" s="1212"/>
      <c r="CA8" s="1212"/>
      <c r="CB8" s="1212"/>
      <c r="CC8" s="1212"/>
      <c r="CD8" s="1212"/>
      <c r="CE8" s="1212"/>
      <c r="CF8" s="1212"/>
      <c r="CG8" s="1212"/>
      <c r="CH8" s="1212"/>
      <c r="CI8" s="1212"/>
      <c r="CJ8" s="1212"/>
      <c r="CK8" s="1212"/>
      <c r="CL8" s="1212"/>
      <c r="CM8" s="1212"/>
      <c r="CN8" s="1212"/>
      <c r="CO8" s="1212"/>
      <c r="CP8" s="1212"/>
      <c r="CQ8" s="1212"/>
      <c r="CR8" s="1212"/>
      <c r="CS8" s="1212"/>
      <c r="CT8" s="1212"/>
      <c r="CU8" s="1212"/>
      <c r="CV8" s="1212"/>
      <c r="CW8" s="1212"/>
      <c r="CX8" s="1212"/>
      <c r="CY8" s="1212"/>
      <c r="CZ8" s="1212"/>
      <c r="DA8" s="1212"/>
      <c r="DB8" s="1212"/>
      <c r="DC8" s="1212"/>
      <c r="DD8" s="1212"/>
      <c r="DE8" s="1212"/>
    </row>
    <row r="9" spans="1:109" s="250" customFormat="1" x14ac:dyDescent="0.15">
      <c r="A9" s="1212"/>
      <c r="B9" s="1212"/>
      <c r="C9" s="1212"/>
      <c r="D9" s="1212"/>
      <c r="E9" s="1212"/>
      <c r="F9" s="1212"/>
      <c r="G9" s="1212"/>
      <c r="H9" s="1212"/>
      <c r="I9" s="1212"/>
      <c r="J9" s="1212"/>
      <c r="K9" s="1212"/>
      <c r="L9" s="1212"/>
      <c r="M9" s="1212"/>
      <c r="N9" s="1212"/>
      <c r="O9" s="1212"/>
      <c r="P9" s="1212"/>
      <c r="Q9" s="1212"/>
      <c r="R9" s="1212"/>
      <c r="S9" s="1212"/>
      <c r="T9" s="1212"/>
      <c r="U9" s="1212"/>
      <c r="V9" s="1212"/>
      <c r="W9" s="1212"/>
      <c r="X9" s="1212"/>
      <c r="Y9" s="1212"/>
      <c r="Z9" s="1212"/>
      <c r="AA9" s="1212"/>
      <c r="AB9" s="1212"/>
      <c r="AC9" s="1212"/>
      <c r="AD9" s="1212"/>
      <c r="AE9" s="1212"/>
      <c r="AF9" s="1212"/>
      <c r="AG9" s="1212"/>
      <c r="AH9" s="1212"/>
      <c r="AI9" s="1212"/>
      <c r="AJ9" s="1212"/>
      <c r="AK9" s="1212"/>
      <c r="AL9" s="1212"/>
      <c r="AM9" s="1212"/>
      <c r="AN9" s="1212"/>
      <c r="AO9" s="1212"/>
      <c r="AP9" s="1212"/>
      <c r="AQ9" s="1212"/>
      <c r="AR9" s="1212"/>
      <c r="AS9" s="1212"/>
      <c r="AT9" s="1212"/>
      <c r="AU9" s="1212"/>
      <c r="AV9" s="1212"/>
      <c r="AW9" s="1212"/>
      <c r="AX9" s="1212"/>
      <c r="AY9" s="1212"/>
      <c r="AZ9" s="1212"/>
      <c r="BA9" s="1212"/>
      <c r="BB9" s="1212"/>
      <c r="BC9" s="1212"/>
      <c r="BD9" s="1212"/>
      <c r="BE9" s="1212"/>
      <c r="BF9" s="1212"/>
      <c r="BG9" s="1212"/>
      <c r="BH9" s="1212"/>
      <c r="BI9" s="1212"/>
      <c r="BJ9" s="1212"/>
      <c r="BK9" s="1212"/>
      <c r="BL9" s="1212"/>
      <c r="BM9" s="1212"/>
      <c r="BN9" s="1212"/>
      <c r="BO9" s="1212"/>
      <c r="BP9" s="1212"/>
      <c r="BQ9" s="1212"/>
      <c r="BR9" s="1212"/>
      <c r="BS9" s="1212"/>
      <c r="BT9" s="1212"/>
      <c r="BU9" s="1212"/>
      <c r="BV9" s="1212"/>
      <c r="BW9" s="1212"/>
      <c r="BX9" s="1212"/>
      <c r="BY9" s="1212"/>
      <c r="BZ9" s="1212"/>
      <c r="CA9" s="1212"/>
      <c r="CB9" s="1212"/>
      <c r="CC9" s="1212"/>
      <c r="CD9" s="1212"/>
      <c r="CE9" s="1212"/>
      <c r="CF9" s="1212"/>
      <c r="CG9" s="1212"/>
      <c r="CH9" s="1212"/>
      <c r="CI9" s="1212"/>
      <c r="CJ9" s="1212"/>
      <c r="CK9" s="1212"/>
      <c r="CL9" s="1212"/>
      <c r="CM9" s="1212"/>
      <c r="CN9" s="1212"/>
      <c r="CO9" s="1212"/>
      <c r="CP9" s="1212"/>
      <c r="CQ9" s="1212"/>
      <c r="CR9" s="1212"/>
      <c r="CS9" s="1212"/>
      <c r="CT9" s="1212"/>
      <c r="CU9" s="1212"/>
      <c r="CV9" s="1212"/>
      <c r="CW9" s="1212"/>
      <c r="CX9" s="1212"/>
      <c r="CY9" s="1212"/>
      <c r="CZ9" s="1212"/>
      <c r="DA9" s="1212"/>
      <c r="DB9" s="1212"/>
      <c r="DC9" s="1212"/>
      <c r="DD9" s="1212"/>
      <c r="DE9" s="1212"/>
    </row>
    <row r="10" spans="1:109" s="250" customFormat="1" x14ac:dyDescent="0.15">
      <c r="A10" s="1212"/>
      <c r="B10" s="1212"/>
      <c r="C10" s="1212"/>
      <c r="D10" s="1212"/>
      <c r="E10" s="1212"/>
      <c r="F10" s="1212"/>
      <c r="G10" s="1212"/>
      <c r="H10" s="1212"/>
      <c r="I10" s="1212"/>
      <c r="J10" s="1212"/>
      <c r="K10" s="1212"/>
      <c r="L10" s="1212"/>
      <c r="M10" s="1212"/>
      <c r="N10" s="1212"/>
      <c r="O10" s="1212"/>
      <c r="P10" s="1212"/>
      <c r="Q10" s="1212"/>
      <c r="R10" s="1212"/>
      <c r="S10" s="1212"/>
      <c r="T10" s="1212"/>
      <c r="U10" s="1212"/>
      <c r="V10" s="1212"/>
      <c r="W10" s="1212"/>
      <c r="X10" s="1212"/>
      <c r="Y10" s="1212"/>
      <c r="Z10" s="1212"/>
      <c r="AA10" s="1212"/>
      <c r="AB10" s="1212"/>
      <c r="AC10" s="1212"/>
      <c r="AD10" s="1212"/>
      <c r="AE10" s="1212"/>
      <c r="AF10" s="1212"/>
      <c r="AG10" s="1212"/>
      <c r="AH10" s="1212"/>
      <c r="AI10" s="1212"/>
      <c r="AJ10" s="1212"/>
      <c r="AK10" s="1212"/>
      <c r="AL10" s="1212"/>
      <c r="AM10" s="1212"/>
      <c r="AN10" s="1212"/>
      <c r="AO10" s="1212"/>
      <c r="AP10" s="1212"/>
      <c r="AQ10" s="1212"/>
      <c r="AR10" s="1212"/>
      <c r="AS10" s="1212"/>
      <c r="AT10" s="1212"/>
      <c r="AU10" s="1212"/>
      <c r="AV10" s="1212"/>
      <c r="AW10" s="1212"/>
      <c r="AX10" s="1212"/>
      <c r="AY10" s="1212"/>
      <c r="AZ10" s="1212"/>
      <c r="BA10" s="1212"/>
      <c r="BB10" s="1212"/>
      <c r="BC10" s="1212"/>
      <c r="BD10" s="1212"/>
      <c r="BE10" s="1212"/>
      <c r="BF10" s="1212"/>
      <c r="BG10" s="1212"/>
      <c r="BH10" s="1212"/>
      <c r="BI10" s="1212"/>
      <c r="BJ10" s="1212"/>
      <c r="BK10" s="1212"/>
      <c r="BL10" s="1212"/>
      <c r="BM10" s="1212"/>
      <c r="BN10" s="1212"/>
      <c r="BO10" s="1212"/>
      <c r="BP10" s="1212"/>
      <c r="BQ10" s="1212"/>
      <c r="BR10" s="1212"/>
      <c r="BS10" s="1212"/>
      <c r="BT10" s="1212"/>
      <c r="BU10" s="1212"/>
      <c r="BV10" s="1212"/>
      <c r="BW10" s="1212"/>
      <c r="BX10" s="1212"/>
      <c r="BY10" s="1212"/>
      <c r="BZ10" s="1212"/>
      <c r="CA10" s="1212"/>
      <c r="CB10" s="1212"/>
      <c r="CC10" s="1212"/>
      <c r="CD10" s="1212"/>
      <c r="CE10" s="1212"/>
      <c r="CF10" s="1212"/>
      <c r="CG10" s="1212"/>
      <c r="CH10" s="1212"/>
      <c r="CI10" s="1212"/>
      <c r="CJ10" s="1212"/>
      <c r="CK10" s="1212"/>
      <c r="CL10" s="1212"/>
      <c r="CM10" s="1212"/>
      <c r="CN10" s="1212"/>
      <c r="CO10" s="1212"/>
      <c r="CP10" s="1212"/>
      <c r="CQ10" s="1212"/>
      <c r="CR10" s="1212"/>
      <c r="CS10" s="1212"/>
      <c r="CT10" s="1212"/>
      <c r="CU10" s="1212"/>
      <c r="CV10" s="1212"/>
      <c r="CW10" s="1212"/>
      <c r="CX10" s="1212"/>
      <c r="CY10" s="1212"/>
      <c r="CZ10" s="1212"/>
      <c r="DA10" s="1212"/>
      <c r="DB10" s="1212"/>
      <c r="DC10" s="1212"/>
      <c r="DD10" s="1212"/>
      <c r="DE10" s="1212"/>
    </row>
    <row r="11" spans="1:109" s="250" customFormat="1" x14ac:dyDescent="0.15">
      <c r="A11" s="1212"/>
      <c r="B11" s="1212"/>
      <c r="C11" s="1212"/>
      <c r="D11" s="1212"/>
      <c r="E11" s="1212"/>
      <c r="F11" s="1212"/>
      <c r="G11" s="1212"/>
      <c r="H11" s="1212"/>
      <c r="I11" s="1212"/>
      <c r="J11" s="1212"/>
      <c r="K11" s="1212"/>
      <c r="L11" s="1212"/>
      <c r="M11" s="1212"/>
      <c r="N11" s="1212"/>
      <c r="O11" s="1212"/>
      <c r="P11" s="1212"/>
      <c r="Q11" s="1212"/>
      <c r="R11" s="1212"/>
      <c r="S11" s="1212"/>
      <c r="T11" s="1212"/>
      <c r="U11" s="1212"/>
      <c r="V11" s="1212"/>
      <c r="W11" s="1212"/>
      <c r="X11" s="1212"/>
      <c r="Y11" s="1212"/>
      <c r="Z11" s="1212"/>
      <c r="AA11" s="1212"/>
      <c r="AB11" s="1212"/>
      <c r="AC11" s="1212"/>
      <c r="AD11" s="1212"/>
      <c r="AE11" s="1212"/>
      <c r="AF11" s="1212"/>
      <c r="AG11" s="1212"/>
      <c r="AH11" s="1212"/>
      <c r="AI11" s="1212"/>
      <c r="AJ11" s="1212"/>
      <c r="AK11" s="1212"/>
      <c r="AL11" s="1212"/>
      <c r="AM11" s="1212"/>
      <c r="AN11" s="1212"/>
      <c r="AO11" s="1212"/>
      <c r="AP11" s="1212"/>
      <c r="AQ11" s="1212"/>
      <c r="AR11" s="1212"/>
      <c r="AS11" s="1212"/>
      <c r="AT11" s="1212"/>
      <c r="AU11" s="1212"/>
      <c r="AV11" s="1212"/>
      <c r="AW11" s="1212"/>
      <c r="AX11" s="1212"/>
      <c r="AY11" s="1212"/>
      <c r="AZ11" s="1212"/>
      <c r="BA11" s="1212"/>
      <c r="BB11" s="1212"/>
      <c r="BC11" s="1212"/>
      <c r="BD11" s="1212"/>
      <c r="BE11" s="1212"/>
      <c r="BF11" s="1212"/>
      <c r="BG11" s="1212"/>
      <c r="BH11" s="1212"/>
      <c r="BI11" s="1212"/>
      <c r="BJ11" s="1212"/>
      <c r="BK11" s="1212"/>
      <c r="BL11" s="1212"/>
      <c r="BM11" s="1212"/>
      <c r="BN11" s="1212"/>
      <c r="BO11" s="1212"/>
      <c r="BP11" s="1212"/>
      <c r="BQ11" s="1212"/>
      <c r="BR11" s="1212"/>
      <c r="BS11" s="1212"/>
      <c r="BT11" s="1212"/>
      <c r="BU11" s="1212"/>
      <c r="BV11" s="1212"/>
      <c r="BW11" s="1212"/>
      <c r="BX11" s="1212"/>
      <c r="BY11" s="1212"/>
      <c r="BZ11" s="1212"/>
      <c r="CA11" s="1212"/>
      <c r="CB11" s="1212"/>
      <c r="CC11" s="1212"/>
      <c r="CD11" s="1212"/>
      <c r="CE11" s="1212"/>
      <c r="CF11" s="1212"/>
      <c r="CG11" s="1212"/>
      <c r="CH11" s="1212"/>
      <c r="CI11" s="1212"/>
      <c r="CJ11" s="1212"/>
      <c r="CK11" s="1212"/>
      <c r="CL11" s="1212"/>
      <c r="CM11" s="1212"/>
      <c r="CN11" s="1212"/>
      <c r="CO11" s="1212"/>
      <c r="CP11" s="1212"/>
      <c r="CQ11" s="1212"/>
      <c r="CR11" s="1212"/>
      <c r="CS11" s="1212"/>
      <c r="CT11" s="1212"/>
      <c r="CU11" s="1212"/>
      <c r="CV11" s="1212"/>
      <c r="CW11" s="1212"/>
      <c r="CX11" s="1212"/>
      <c r="CY11" s="1212"/>
      <c r="CZ11" s="1212"/>
      <c r="DA11" s="1212"/>
      <c r="DB11" s="1212"/>
      <c r="DC11" s="1212"/>
      <c r="DD11" s="1212"/>
      <c r="DE11" s="1212"/>
    </row>
    <row r="12" spans="1:109" s="250" customFormat="1" x14ac:dyDescent="0.15">
      <c r="A12" s="1212"/>
      <c r="B12" s="1212"/>
      <c r="C12" s="1212"/>
      <c r="D12" s="1212"/>
      <c r="E12" s="1212"/>
      <c r="F12" s="1212"/>
      <c r="G12" s="1212"/>
      <c r="H12" s="1212"/>
      <c r="I12" s="1212"/>
      <c r="J12" s="1212"/>
      <c r="K12" s="1212"/>
      <c r="L12" s="1212"/>
      <c r="M12" s="1212"/>
      <c r="N12" s="1212"/>
      <c r="O12" s="1212"/>
      <c r="P12" s="1212"/>
      <c r="Q12" s="1212"/>
      <c r="R12" s="1212"/>
      <c r="S12" s="1212"/>
      <c r="T12" s="1212"/>
      <c r="U12" s="1212"/>
      <c r="V12" s="1212"/>
      <c r="W12" s="1212"/>
      <c r="X12" s="1212"/>
      <c r="Y12" s="1212"/>
      <c r="Z12" s="1212"/>
      <c r="AA12" s="1212"/>
      <c r="AB12" s="1212"/>
      <c r="AC12" s="1212"/>
      <c r="AD12" s="1212"/>
      <c r="AE12" s="1212"/>
      <c r="AF12" s="1212"/>
      <c r="AG12" s="1212"/>
      <c r="AH12" s="1212"/>
      <c r="AI12" s="1212"/>
      <c r="AJ12" s="1212"/>
      <c r="AK12" s="1212"/>
      <c r="AL12" s="1212"/>
      <c r="AM12" s="1212"/>
      <c r="AN12" s="1212"/>
      <c r="AO12" s="1212"/>
      <c r="AP12" s="1212"/>
      <c r="AQ12" s="1212"/>
      <c r="AR12" s="1212"/>
      <c r="AS12" s="1212"/>
      <c r="AT12" s="1212"/>
      <c r="AU12" s="1212"/>
      <c r="AV12" s="1212"/>
      <c r="AW12" s="1212"/>
      <c r="AX12" s="1212"/>
      <c r="AY12" s="1212"/>
      <c r="AZ12" s="1212"/>
      <c r="BA12" s="1212"/>
      <c r="BB12" s="1212"/>
      <c r="BC12" s="1212"/>
      <c r="BD12" s="1212"/>
      <c r="BE12" s="1212"/>
      <c r="BF12" s="1212"/>
      <c r="BG12" s="1212"/>
      <c r="BH12" s="1212"/>
      <c r="BI12" s="1212"/>
      <c r="BJ12" s="1212"/>
      <c r="BK12" s="1212"/>
      <c r="BL12" s="1212"/>
      <c r="BM12" s="1212"/>
      <c r="BN12" s="1212"/>
      <c r="BO12" s="1212"/>
      <c r="BP12" s="1212"/>
      <c r="BQ12" s="1212"/>
      <c r="BR12" s="1212"/>
      <c r="BS12" s="1212"/>
      <c r="BT12" s="1212"/>
      <c r="BU12" s="1212"/>
      <c r="BV12" s="1212"/>
      <c r="BW12" s="1212"/>
      <c r="BX12" s="1212"/>
      <c r="BY12" s="1212"/>
      <c r="BZ12" s="1212"/>
      <c r="CA12" s="1212"/>
      <c r="CB12" s="1212"/>
      <c r="CC12" s="1212"/>
      <c r="CD12" s="1212"/>
      <c r="CE12" s="1212"/>
      <c r="CF12" s="1212"/>
      <c r="CG12" s="1212"/>
      <c r="CH12" s="1212"/>
      <c r="CI12" s="1212"/>
      <c r="CJ12" s="1212"/>
      <c r="CK12" s="1212"/>
      <c r="CL12" s="1212"/>
      <c r="CM12" s="1212"/>
      <c r="CN12" s="1212"/>
      <c r="CO12" s="1212"/>
      <c r="CP12" s="1212"/>
      <c r="CQ12" s="1212"/>
      <c r="CR12" s="1212"/>
      <c r="CS12" s="1212"/>
      <c r="CT12" s="1212"/>
      <c r="CU12" s="1212"/>
      <c r="CV12" s="1212"/>
      <c r="CW12" s="1212"/>
      <c r="CX12" s="1212"/>
      <c r="CY12" s="1212"/>
      <c r="CZ12" s="1212"/>
      <c r="DA12" s="1212"/>
      <c r="DB12" s="1212"/>
      <c r="DC12" s="1212"/>
      <c r="DD12" s="1212"/>
      <c r="DE12" s="1212"/>
    </row>
    <row r="13" spans="1:109" s="250" customFormat="1" x14ac:dyDescent="0.15">
      <c r="A13" s="1212"/>
      <c r="B13" s="1212"/>
      <c r="C13" s="1212"/>
      <c r="D13" s="1212"/>
      <c r="E13" s="1212"/>
      <c r="F13" s="1212"/>
      <c r="G13" s="1212"/>
      <c r="H13" s="1212"/>
      <c r="I13" s="1212"/>
      <c r="J13" s="1212"/>
      <c r="K13" s="1212"/>
      <c r="L13" s="1212"/>
      <c r="M13" s="1212"/>
      <c r="N13" s="1212"/>
      <c r="O13" s="1212"/>
      <c r="P13" s="1212"/>
      <c r="Q13" s="1212"/>
      <c r="R13" s="1212"/>
      <c r="S13" s="1212"/>
      <c r="T13" s="1212"/>
      <c r="U13" s="1212"/>
      <c r="V13" s="1212"/>
      <c r="W13" s="1212"/>
      <c r="X13" s="1212"/>
      <c r="Y13" s="1212"/>
      <c r="Z13" s="1212"/>
      <c r="AA13" s="1212"/>
      <c r="AB13" s="1212"/>
      <c r="AC13" s="1212"/>
      <c r="AD13" s="1212"/>
      <c r="AE13" s="1212"/>
      <c r="AF13" s="1212"/>
      <c r="AG13" s="1212"/>
      <c r="AH13" s="1212"/>
      <c r="AI13" s="1212"/>
      <c r="AJ13" s="1212"/>
      <c r="AK13" s="1212"/>
      <c r="AL13" s="1212"/>
      <c r="AM13" s="1212"/>
      <c r="AN13" s="1212"/>
      <c r="AO13" s="1212"/>
      <c r="AP13" s="1212"/>
      <c r="AQ13" s="1212"/>
      <c r="AR13" s="1212"/>
      <c r="AS13" s="1212"/>
      <c r="AT13" s="1212"/>
      <c r="AU13" s="1212"/>
      <c r="AV13" s="1212"/>
      <c r="AW13" s="1212"/>
      <c r="AX13" s="1212"/>
      <c r="AY13" s="1212"/>
      <c r="AZ13" s="1212"/>
      <c r="BA13" s="1212"/>
      <c r="BB13" s="1212"/>
      <c r="BC13" s="1212"/>
      <c r="BD13" s="1212"/>
      <c r="BE13" s="1212"/>
      <c r="BF13" s="1212"/>
      <c r="BG13" s="1212"/>
      <c r="BH13" s="1212"/>
      <c r="BI13" s="1212"/>
      <c r="BJ13" s="1212"/>
      <c r="BK13" s="1212"/>
      <c r="BL13" s="1212"/>
      <c r="BM13" s="1212"/>
      <c r="BN13" s="1212"/>
      <c r="BO13" s="1212"/>
      <c r="BP13" s="1212"/>
      <c r="BQ13" s="1212"/>
      <c r="BR13" s="1212"/>
      <c r="BS13" s="1212"/>
      <c r="BT13" s="1212"/>
      <c r="BU13" s="1212"/>
      <c r="BV13" s="1212"/>
      <c r="BW13" s="1212"/>
      <c r="BX13" s="1212"/>
      <c r="BY13" s="1212"/>
      <c r="BZ13" s="1212"/>
      <c r="CA13" s="1212"/>
      <c r="CB13" s="1212"/>
      <c r="CC13" s="1212"/>
      <c r="CD13" s="1212"/>
      <c r="CE13" s="1212"/>
      <c r="CF13" s="1212"/>
      <c r="CG13" s="1212"/>
      <c r="CH13" s="1212"/>
      <c r="CI13" s="1212"/>
      <c r="CJ13" s="1212"/>
      <c r="CK13" s="1212"/>
      <c r="CL13" s="1212"/>
      <c r="CM13" s="1212"/>
      <c r="CN13" s="1212"/>
      <c r="CO13" s="1212"/>
      <c r="CP13" s="1212"/>
      <c r="CQ13" s="1212"/>
      <c r="CR13" s="1212"/>
      <c r="CS13" s="1212"/>
      <c r="CT13" s="1212"/>
      <c r="CU13" s="1212"/>
      <c r="CV13" s="1212"/>
      <c r="CW13" s="1212"/>
      <c r="CX13" s="1212"/>
      <c r="CY13" s="1212"/>
      <c r="CZ13" s="1212"/>
      <c r="DA13" s="1212"/>
      <c r="DB13" s="1212"/>
      <c r="DC13" s="1212"/>
      <c r="DD13" s="1212"/>
      <c r="DE13" s="1212"/>
    </row>
    <row r="14" spans="1:109" s="250" customFormat="1" x14ac:dyDescent="0.15">
      <c r="A14" s="1212"/>
      <c r="B14" s="1212"/>
      <c r="C14" s="1212"/>
      <c r="D14" s="1212"/>
      <c r="E14" s="1212"/>
      <c r="F14" s="1212"/>
      <c r="G14" s="1212"/>
      <c r="H14" s="1212"/>
      <c r="I14" s="1212"/>
      <c r="J14" s="1212"/>
      <c r="K14" s="1212"/>
      <c r="L14" s="1212"/>
      <c r="M14" s="1212"/>
      <c r="N14" s="1212"/>
      <c r="O14" s="1212"/>
      <c r="P14" s="1212"/>
      <c r="Q14" s="1212"/>
      <c r="R14" s="1212"/>
      <c r="S14" s="1212"/>
      <c r="T14" s="1212"/>
      <c r="U14" s="1212"/>
      <c r="V14" s="1212"/>
      <c r="W14" s="1212"/>
      <c r="X14" s="1212"/>
      <c r="Y14" s="1212"/>
      <c r="Z14" s="1212"/>
      <c r="AA14" s="1212"/>
      <c r="AB14" s="1212"/>
      <c r="AC14" s="1212"/>
      <c r="AD14" s="1212"/>
      <c r="AE14" s="1212"/>
      <c r="AF14" s="1212"/>
      <c r="AG14" s="1212"/>
      <c r="AH14" s="1212"/>
      <c r="AI14" s="1212"/>
      <c r="AJ14" s="1212"/>
      <c r="AK14" s="1212"/>
      <c r="AL14" s="1212"/>
      <c r="AM14" s="1212"/>
      <c r="AN14" s="1212"/>
      <c r="AO14" s="1212"/>
      <c r="AP14" s="1212"/>
      <c r="AQ14" s="1212"/>
      <c r="AR14" s="1212"/>
      <c r="AS14" s="1212"/>
      <c r="AT14" s="1212"/>
      <c r="AU14" s="1212"/>
      <c r="AV14" s="1212"/>
      <c r="AW14" s="1212"/>
      <c r="AX14" s="1212"/>
      <c r="AY14" s="1212"/>
      <c r="AZ14" s="1212"/>
      <c r="BA14" s="1212"/>
      <c r="BB14" s="1212"/>
      <c r="BC14" s="1212"/>
      <c r="BD14" s="1212"/>
      <c r="BE14" s="1212"/>
      <c r="BF14" s="1212"/>
      <c r="BG14" s="1212"/>
      <c r="BH14" s="1212"/>
      <c r="BI14" s="1212"/>
      <c r="BJ14" s="1212"/>
      <c r="BK14" s="1212"/>
      <c r="BL14" s="1212"/>
      <c r="BM14" s="1212"/>
      <c r="BN14" s="1212"/>
      <c r="BO14" s="1212"/>
      <c r="BP14" s="1212"/>
      <c r="BQ14" s="1212"/>
      <c r="BR14" s="1212"/>
      <c r="BS14" s="1212"/>
      <c r="BT14" s="1212"/>
      <c r="BU14" s="1212"/>
      <c r="BV14" s="1212"/>
      <c r="BW14" s="1212"/>
      <c r="BX14" s="1212"/>
      <c r="BY14" s="1212"/>
      <c r="BZ14" s="1212"/>
      <c r="CA14" s="1212"/>
      <c r="CB14" s="1212"/>
      <c r="CC14" s="1212"/>
      <c r="CD14" s="1212"/>
      <c r="CE14" s="1212"/>
      <c r="CF14" s="1212"/>
      <c r="CG14" s="1212"/>
      <c r="CH14" s="1212"/>
      <c r="CI14" s="1212"/>
      <c r="CJ14" s="1212"/>
      <c r="CK14" s="1212"/>
      <c r="CL14" s="1212"/>
      <c r="CM14" s="1212"/>
      <c r="CN14" s="1212"/>
      <c r="CO14" s="1212"/>
      <c r="CP14" s="1212"/>
      <c r="CQ14" s="1212"/>
      <c r="CR14" s="1212"/>
      <c r="CS14" s="1212"/>
      <c r="CT14" s="1212"/>
      <c r="CU14" s="1212"/>
      <c r="CV14" s="1212"/>
      <c r="CW14" s="1212"/>
      <c r="CX14" s="1212"/>
      <c r="CY14" s="1212"/>
      <c r="CZ14" s="1212"/>
      <c r="DA14" s="1212"/>
      <c r="DB14" s="1212"/>
      <c r="DC14" s="1212"/>
      <c r="DD14" s="1212"/>
      <c r="DE14" s="1212"/>
    </row>
    <row r="15" spans="1:109" s="250" customFormat="1" x14ac:dyDescent="0.15">
      <c r="A15" s="1211"/>
      <c r="B15" s="1212"/>
      <c r="C15" s="1212"/>
      <c r="D15" s="1212"/>
      <c r="E15" s="1212"/>
      <c r="F15" s="1212"/>
      <c r="G15" s="1212"/>
      <c r="H15" s="1212"/>
      <c r="I15" s="1212"/>
      <c r="J15" s="1212"/>
      <c r="K15" s="1212"/>
      <c r="L15" s="1212"/>
      <c r="M15" s="1212"/>
      <c r="N15" s="1212"/>
      <c r="O15" s="1212"/>
      <c r="P15" s="1212"/>
      <c r="Q15" s="1212"/>
      <c r="R15" s="1212"/>
      <c r="S15" s="1212"/>
      <c r="T15" s="1212"/>
      <c r="U15" s="1212"/>
      <c r="V15" s="1212"/>
      <c r="W15" s="1212"/>
      <c r="X15" s="1212"/>
      <c r="Y15" s="1212"/>
      <c r="Z15" s="1212"/>
      <c r="AA15" s="1212"/>
      <c r="AB15" s="1212"/>
      <c r="AC15" s="1212"/>
      <c r="AD15" s="1212"/>
      <c r="AE15" s="1212"/>
      <c r="AF15" s="1212"/>
      <c r="AG15" s="1212"/>
      <c r="AH15" s="1212"/>
      <c r="AI15" s="1212"/>
      <c r="AJ15" s="1212"/>
      <c r="AK15" s="1212"/>
      <c r="AL15" s="1212"/>
      <c r="AM15" s="1212"/>
      <c r="AN15" s="1212"/>
      <c r="AO15" s="1212"/>
      <c r="AP15" s="1212"/>
      <c r="AQ15" s="1212"/>
      <c r="AR15" s="1212"/>
      <c r="AS15" s="1212"/>
      <c r="AT15" s="1212"/>
      <c r="AU15" s="1212"/>
      <c r="AV15" s="1212"/>
      <c r="AW15" s="1212"/>
      <c r="AX15" s="1212"/>
      <c r="AY15" s="1212"/>
      <c r="AZ15" s="1212"/>
      <c r="BA15" s="1212"/>
      <c r="BB15" s="1212"/>
      <c r="BC15" s="1212"/>
      <c r="BD15" s="1212"/>
      <c r="BE15" s="1212"/>
      <c r="BF15" s="1212"/>
      <c r="BG15" s="1212"/>
      <c r="BH15" s="1212"/>
      <c r="BI15" s="1212"/>
      <c r="BJ15" s="1212"/>
      <c r="BK15" s="1212"/>
      <c r="BL15" s="1212"/>
      <c r="BM15" s="1212"/>
      <c r="BN15" s="1212"/>
      <c r="BO15" s="1212"/>
      <c r="BP15" s="1212"/>
      <c r="BQ15" s="1212"/>
      <c r="BR15" s="1212"/>
      <c r="BS15" s="1212"/>
      <c r="BT15" s="1212"/>
      <c r="BU15" s="1212"/>
      <c r="BV15" s="1212"/>
      <c r="BW15" s="1212"/>
      <c r="BX15" s="1212"/>
      <c r="BY15" s="1212"/>
      <c r="BZ15" s="1212"/>
      <c r="CA15" s="1212"/>
      <c r="CB15" s="1212"/>
      <c r="CC15" s="1212"/>
      <c r="CD15" s="1212"/>
      <c r="CE15" s="1212"/>
      <c r="CF15" s="1212"/>
      <c r="CG15" s="1212"/>
      <c r="CH15" s="1212"/>
      <c r="CI15" s="1212"/>
      <c r="CJ15" s="1212"/>
      <c r="CK15" s="1212"/>
      <c r="CL15" s="1212"/>
      <c r="CM15" s="1212"/>
      <c r="CN15" s="1212"/>
      <c r="CO15" s="1212"/>
      <c r="CP15" s="1212"/>
      <c r="CQ15" s="1212"/>
      <c r="CR15" s="1212"/>
      <c r="CS15" s="1212"/>
      <c r="CT15" s="1212"/>
      <c r="CU15" s="1212"/>
      <c r="CV15" s="1212"/>
      <c r="CW15" s="1212"/>
      <c r="CX15" s="1212"/>
      <c r="CY15" s="1212"/>
      <c r="CZ15" s="1212"/>
      <c r="DA15" s="1212"/>
      <c r="DB15" s="1212"/>
      <c r="DC15" s="1212"/>
      <c r="DD15" s="1212"/>
      <c r="DE15" s="1212"/>
    </row>
    <row r="16" spans="1:109" s="250" customFormat="1" x14ac:dyDescent="0.15">
      <c r="A16" s="1211"/>
      <c r="B16" s="1212"/>
      <c r="C16" s="1212"/>
      <c r="D16" s="1212"/>
      <c r="E16" s="1212"/>
      <c r="F16" s="1212"/>
      <c r="G16" s="1212"/>
      <c r="H16" s="1212"/>
      <c r="I16" s="1212"/>
      <c r="J16" s="1212"/>
      <c r="K16" s="1212"/>
      <c r="L16" s="1212"/>
      <c r="M16" s="1212"/>
      <c r="N16" s="1212"/>
      <c r="O16" s="1212"/>
      <c r="P16" s="1212"/>
      <c r="Q16" s="1212"/>
      <c r="R16" s="1212"/>
      <c r="S16" s="1212"/>
      <c r="T16" s="1212"/>
      <c r="U16" s="1212"/>
      <c r="V16" s="1212"/>
      <c r="W16" s="1212"/>
      <c r="X16" s="1212"/>
      <c r="Y16" s="1212"/>
      <c r="Z16" s="1212"/>
      <c r="AA16" s="1212"/>
      <c r="AB16" s="1212"/>
      <c r="AC16" s="1212"/>
      <c r="AD16" s="1212"/>
      <c r="AE16" s="1212"/>
      <c r="AF16" s="1212"/>
      <c r="AG16" s="1212"/>
      <c r="AH16" s="1212"/>
      <c r="AI16" s="1212"/>
      <c r="AJ16" s="1212"/>
      <c r="AK16" s="1212"/>
      <c r="AL16" s="1212"/>
      <c r="AM16" s="1212"/>
      <c r="AN16" s="1212"/>
      <c r="AO16" s="1212"/>
      <c r="AP16" s="1212"/>
      <c r="AQ16" s="1212"/>
      <c r="AR16" s="1212"/>
      <c r="AS16" s="1212"/>
      <c r="AT16" s="1212"/>
      <c r="AU16" s="1212"/>
      <c r="AV16" s="1212"/>
      <c r="AW16" s="1212"/>
      <c r="AX16" s="1212"/>
      <c r="AY16" s="1212"/>
      <c r="AZ16" s="1212"/>
      <c r="BA16" s="1212"/>
      <c r="BB16" s="1212"/>
      <c r="BC16" s="1212"/>
      <c r="BD16" s="1212"/>
      <c r="BE16" s="1212"/>
      <c r="BF16" s="1212"/>
      <c r="BG16" s="1212"/>
      <c r="BH16" s="1212"/>
      <c r="BI16" s="1212"/>
      <c r="BJ16" s="1212"/>
      <c r="BK16" s="1212"/>
      <c r="BL16" s="1212"/>
      <c r="BM16" s="1212"/>
      <c r="BN16" s="1212"/>
      <c r="BO16" s="1212"/>
      <c r="BP16" s="1212"/>
      <c r="BQ16" s="1212"/>
      <c r="BR16" s="1212"/>
      <c r="BS16" s="1212"/>
      <c r="BT16" s="1212"/>
      <c r="BU16" s="1212"/>
      <c r="BV16" s="1212"/>
      <c r="BW16" s="1212"/>
      <c r="BX16" s="1212"/>
      <c r="BY16" s="1212"/>
      <c r="BZ16" s="1212"/>
      <c r="CA16" s="1212"/>
      <c r="CB16" s="1212"/>
      <c r="CC16" s="1212"/>
      <c r="CD16" s="1212"/>
      <c r="CE16" s="1212"/>
      <c r="CF16" s="1212"/>
      <c r="CG16" s="1212"/>
      <c r="CH16" s="1212"/>
      <c r="CI16" s="1212"/>
      <c r="CJ16" s="1212"/>
      <c r="CK16" s="1212"/>
      <c r="CL16" s="1212"/>
      <c r="CM16" s="1212"/>
      <c r="CN16" s="1212"/>
      <c r="CO16" s="1212"/>
      <c r="CP16" s="1212"/>
      <c r="CQ16" s="1212"/>
      <c r="CR16" s="1212"/>
      <c r="CS16" s="1212"/>
      <c r="CT16" s="1212"/>
      <c r="CU16" s="1212"/>
      <c r="CV16" s="1212"/>
      <c r="CW16" s="1212"/>
      <c r="CX16" s="1212"/>
      <c r="CY16" s="1212"/>
      <c r="CZ16" s="1212"/>
      <c r="DA16" s="1212"/>
      <c r="DB16" s="1212"/>
      <c r="DC16" s="1212"/>
      <c r="DD16" s="1212"/>
      <c r="DE16" s="1212"/>
    </row>
    <row r="17" spans="1:109" s="250" customFormat="1" x14ac:dyDescent="0.15">
      <c r="A17" s="1211"/>
      <c r="B17" s="1212"/>
      <c r="C17" s="1212"/>
      <c r="D17" s="1212"/>
      <c r="E17" s="1212"/>
      <c r="F17" s="1212"/>
      <c r="G17" s="1212"/>
      <c r="H17" s="1212"/>
      <c r="I17" s="1212"/>
      <c r="J17" s="1212"/>
      <c r="K17" s="1212"/>
      <c r="L17" s="1212"/>
      <c r="M17" s="1212"/>
      <c r="N17" s="1212"/>
      <c r="O17" s="1212"/>
      <c r="P17" s="1212"/>
      <c r="Q17" s="1212"/>
      <c r="R17" s="1212"/>
      <c r="S17" s="1212"/>
      <c r="T17" s="1212"/>
      <c r="U17" s="1212"/>
      <c r="V17" s="1212"/>
      <c r="W17" s="1212"/>
      <c r="X17" s="1212"/>
      <c r="Y17" s="1212"/>
      <c r="Z17" s="1212"/>
      <c r="AA17" s="1212"/>
      <c r="AB17" s="1212"/>
      <c r="AC17" s="1212"/>
      <c r="AD17" s="1212"/>
      <c r="AE17" s="1212"/>
      <c r="AF17" s="1212"/>
      <c r="AG17" s="1212"/>
      <c r="AH17" s="1212"/>
      <c r="AI17" s="1212"/>
      <c r="AJ17" s="1212"/>
      <c r="AK17" s="1212"/>
      <c r="AL17" s="1212"/>
      <c r="AM17" s="1212"/>
      <c r="AN17" s="1212"/>
      <c r="AO17" s="1212"/>
      <c r="AP17" s="1212"/>
      <c r="AQ17" s="1212"/>
      <c r="AR17" s="1212"/>
      <c r="AS17" s="1212"/>
      <c r="AT17" s="1212"/>
      <c r="AU17" s="1212"/>
      <c r="AV17" s="1212"/>
      <c r="AW17" s="1212"/>
      <c r="AX17" s="1212"/>
      <c r="AY17" s="1212"/>
      <c r="AZ17" s="1212"/>
      <c r="BA17" s="1212"/>
      <c r="BB17" s="1212"/>
      <c r="BC17" s="1212"/>
      <c r="BD17" s="1212"/>
      <c r="BE17" s="1212"/>
      <c r="BF17" s="1212"/>
      <c r="BG17" s="1212"/>
      <c r="BH17" s="1212"/>
      <c r="BI17" s="1212"/>
      <c r="BJ17" s="1212"/>
      <c r="BK17" s="1212"/>
      <c r="BL17" s="1212"/>
      <c r="BM17" s="1212"/>
      <c r="BN17" s="1212"/>
      <c r="BO17" s="1212"/>
      <c r="BP17" s="1212"/>
      <c r="BQ17" s="1212"/>
      <c r="BR17" s="1212"/>
      <c r="BS17" s="1212"/>
      <c r="BT17" s="1212"/>
      <c r="BU17" s="1212"/>
      <c r="BV17" s="1212"/>
      <c r="BW17" s="1212"/>
      <c r="BX17" s="1212"/>
      <c r="BY17" s="1212"/>
      <c r="BZ17" s="1212"/>
      <c r="CA17" s="1212"/>
      <c r="CB17" s="1212"/>
      <c r="CC17" s="1212"/>
      <c r="CD17" s="1212"/>
      <c r="CE17" s="1212"/>
      <c r="CF17" s="1212"/>
      <c r="CG17" s="1212"/>
      <c r="CH17" s="1212"/>
      <c r="CI17" s="1212"/>
      <c r="CJ17" s="1212"/>
      <c r="CK17" s="1212"/>
      <c r="CL17" s="1212"/>
      <c r="CM17" s="1212"/>
      <c r="CN17" s="1212"/>
      <c r="CO17" s="1212"/>
      <c r="CP17" s="1212"/>
      <c r="CQ17" s="1212"/>
      <c r="CR17" s="1212"/>
      <c r="CS17" s="1212"/>
      <c r="CT17" s="1212"/>
      <c r="CU17" s="1212"/>
      <c r="CV17" s="1212"/>
      <c r="CW17" s="1212"/>
      <c r="CX17" s="1212"/>
      <c r="CY17" s="1212"/>
      <c r="CZ17" s="1212"/>
      <c r="DA17" s="1212"/>
      <c r="DB17" s="1212"/>
      <c r="DC17" s="1212"/>
      <c r="DD17" s="1212"/>
      <c r="DE17" s="1212"/>
    </row>
    <row r="18" spans="1:109" s="250" customFormat="1" x14ac:dyDescent="0.15">
      <c r="A18" s="1211"/>
      <c r="B18" s="1212"/>
      <c r="C18" s="1212"/>
      <c r="D18" s="1212"/>
      <c r="E18" s="1212"/>
      <c r="F18" s="1212"/>
      <c r="G18" s="1212"/>
      <c r="H18" s="1212"/>
      <c r="I18" s="1212"/>
      <c r="J18" s="1212"/>
      <c r="K18" s="1212"/>
      <c r="L18" s="1212"/>
      <c r="M18" s="1212"/>
      <c r="N18" s="1212"/>
      <c r="O18" s="1212"/>
      <c r="P18" s="1212"/>
      <c r="Q18" s="1212"/>
      <c r="R18" s="1212"/>
      <c r="S18" s="1212"/>
      <c r="T18" s="1212"/>
      <c r="U18" s="1212"/>
      <c r="V18" s="1212"/>
      <c r="W18" s="1212"/>
      <c r="X18" s="1212"/>
      <c r="Y18" s="1212"/>
      <c r="Z18" s="1212"/>
      <c r="AA18" s="1212"/>
      <c r="AB18" s="1212"/>
      <c r="AC18" s="1212"/>
      <c r="AD18" s="1212"/>
      <c r="AE18" s="1212"/>
      <c r="AF18" s="1212"/>
      <c r="AG18" s="1212"/>
      <c r="AH18" s="1212"/>
      <c r="AI18" s="1212"/>
      <c r="AJ18" s="1212"/>
      <c r="AK18" s="1212"/>
      <c r="AL18" s="1212"/>
      <c r="AM18" s="1212"/>
      <c r="AN18" s="1212"/>
      <c r="AO18" s="1212"/>
      <c r="AP18" s="1212"/>
      <c r="AQ18" s="1212"/>
      <c r="AR18" s="1212"/>
      <c r="AS18" s="1212"/>
      <c r="AT18" s="1212"/>
      <c r="AU18" s="1212"/>
      <c r="AV18" s="1212"/>
      <c r="AW18" s="1212"/>
      <c r="AX18" s="1212"/>
      <c r="AY18" s="1212"/>
      <c r="AZ18" s="1212"/>
      <c r="BA18" s="1212"/>
      <c r="BB18" s="1212"/>
      <c r="BC18" s="1212"/>
      <c r="BD18" s="1212"/>
      <c r="BE18" s="1212"/>
      <c r="BF18" s="1212"/>
      <c r="BG18" s="1212"/>
      <c r="BH18" s="1212"/>
      <c r="BI18" s="1212"/>
      <c r="BJ18" s="1212"/>
      <c r="BK18" s="1212"/>
      <c r="BL18" s="1212"/>
      <c r="BM18" s="1212"/>
      <c r="BN18" s="1212"/>
      <c r="BO18" s="1212"/>
      <c r="BP18" s="1212"/>
      <c r="BQ18" s="1212"/>
      <c r="BR18" s="1212"/>
      <c r="BS18" s="1212"/>
      <c r="BT18" s="1212"/>
      <c r="BU18" s="1212"/>
      <c r="BV18" s="1212"/>
      <c r="BW18" s="1212"/>
      <c r="BX18" s="1212"/>
      <c r="BY18" s="1212"/>
      <c r="BZ18" s="1212"/>
      <c r="CA18" s="1212"/>
      <c r="CB18" s="1212"/>
      <c r="CC18" s="1212"/>
      <c r="CD18" s="1212"/>
      <c r="CE18" s="1212"/>
      <c r="CF18" s="1212"/>
      <c r="CG18" s="1212"/>
      <c r="CH18" s="1212"/>
      <c r="CI18" s="1212"/>
      <c r="CJ18" s="1212"/>
      <c r="CK18" s="1212"/>
      <c r="CL18" s="1212"/>
      <c r="CM18" s="1212"/>
      <c r="CN18" s="1212"/>
      <c r="CO18" s="1212"/>
      <c r="CP18" s="1212"/>
      <c r="CQ18" s="1212"/>
      <c r="CR18" s="1212"/>
      <c r="CS18" s="1212"/>
      <c r="CT18" s="1212"/>
      <c r="CU18" s="1212"/>
      <c r="CV18" s="1212"/>
      <c r="CW18" s="1212"/>
      <c r="CX18" s="1212"/>
      <c r="CY18" s="1212"/>
      <c r="CZ18" s="1212"/>
      <c r="DA18" s="1212"/>
      <c r="DB18" s="1212"/>
      <c r="DC18" s="1212"/>
      <c r="DD18" s="1212"/>
      <c r="DE18" s="1212"/>
    </row>
    <row r="19" spans="1:109" x14ac:dyDescent="0.15">
      <c r="DD19" s="1211"/>
      <c r="DE19" s="1211"/>
    </row>
    <row r="20" spans="1:109" x14ac:dyDescent="0.15">
      <c r="DD20" s="1211"/>
      <c r="DE20" s="1211"/>
    </row>
    <row r="21" spans="1:109" ht="17.25" customHeight="1" x14ac:dyDescent="0.15">
      <c r="B21" s="1213"/>
      <c r="C21" s="1214"/>
      <c r="D21" s="1214"/>
      <c r="E21" s="1214"/>
      <c r="F21" s="1214"/>
      <c r="G21" s="1214"/>
      <c r="H21" s="1214"/>
      <c r="I21" s="1214"/>
      <c r="J21" s="1214"/>
      <c r="K21" s="1214"/>
      <c r="L21" s="1214"/>
      <c r="M21" s="1214"/>
      <c r="N21" s="1215"/>
      <c r="O21" s="1214"/>
      <c r="P21" s="1214"/>
      <c r="Q21" s="1214"/>
      <c r="R21" s="1214"/>
      <c r="S21" s="1214"/>
      <c r="T21" s="1214"/>
      <c r="U21" s="1214"/>
      <c r="V21" s="1214"/>
      <c r="W21" s="1214"/>
      <c r="X21" s="1214"/>
      <c r="Y21" s="1214"/>
      <c r="Z21" s="1214"/>
      <c r="AA21" s="1214"/>
      <c r="AB21" s="1214"/>
      <c r="AC21" s="1214"/>
      <c r="AD21" s="1214"/>
      <c r="AE21" s="1214"/>
      <c r="AF21" s="1214"/>
      <c r="AG21" s="1214"/>
      <c r="AH21" s="1214"/>
      <c r="AI21" s="1214"/>
      <c r="AJ21" s="1214"/>
      <c r="AK21" s="1214"/>
      <c r="AL21" s="1214"/>
      <c r="AM21" s="1214"/>
      <c r="AN21" s="1214"/>
      <c r="AO21" s="1214"/>
      <c r="AP21" s="1214"/>
      <c r="AQ21" s="1214"/>
      <c r="AR21" s="1214"/>
      <c r="AS21" s="1214"/>
      <c r="AT21" s="1215"/>
      <c r="AU21" s="1214"/>
      <c r="AV21" s="1214"/>
      <c r="AW21" s="1214"/>
      <c r="AX21" s="1214"/>
      <c r="AY21" s="1214"/>
      <c r="AZ21" s="1214"/>
      <c r="BA21" s="1214"/>
      <c r="BB21" s="1214"/>
      <c r="BC21" s="1214"/>
      <c r="BD21" s="1214"/>
      <c r="BE21" s="1214"/>
      <c r="BF21" s="1215"/>
      <c r="BG21" s="1214"/>
      <c r="BH21" s="1214"/>
      <c r="BI21" s="1214"/>
      <c r="BJ21" s="1214"/>
      <c r="BK21" s="1214"/>
      <c r="BL21" s="1214"/>
      <c r="BM21" s="1214"/>
      <c r="BN21" s="1214"/>
      <c r="BO21" s="1214"/>
      <c r="BP21" s="1214"/>
      <c r="BQ21" s="1214"/>
      <c r="BR21" s="1215"/>
      <c r="BS21" s="1214"/>
      <c r="BT21" s="1214"/>
      <c r="BU21" s="1214"/>
      <c r="BV21" s="1214"/>
      <c r="BW21" s="1214"/>
      <c r="BX21" s="1214"/>
      <c r="BY21" s="1214"/>
      <c r="BZ21" s="1214"/>
      <c r="CA21" s="1214"/>
      <c r="CB21" s="1214"/>
      <c r="CC21" s="1214"/>
      <c r="CD21" s="1215"/>
      <c r="CE21" s="1214"/>
      <c r="CF21" s="1214"/>
      <c r="CG21" s="1214"/>
      <c r="CH21" s="1214"/>
      <c r="CI21" s="1214"/>
      <c r="CJ21" s="1214"/>
      <c r="CK21" s="1214"/>
      <c r="CL21" s="1214"/>
      <c r="CM21" s="1214"/>
      <c r="CN21" s="1214"/>
      <c r="CO21" s="1214"/>
      <c r="CP21" s="1215"/>
      <c r="CQ21" s="1214"/>
      <c r="CR21" s="1214"/>
      <c r="CS21" s="1214"/>
      <c r="CT21" s="1214"/>
      <c r="CU21" s="1214"/>
      <c r="CV21" s="1214"/>
      <c r="CW21" s="1214"/>
      <c r="CX21" s="1214"/>
      <c r="CY21" s="1214"/>
      <c r="CZ21" s="1214"/>
      <c r="DA21" s="1214"/>
      <c r="DB21" s="1215"/>
      <c r="DC21" s="1214"/>
      <c r="DD21" s="1216"/>
      <c r="DE21" s="1211"/>
    </row>
    <row r="22" spans="1:109" ht="17.25" customHeight="1" x14ac:dyDescent="0.15">
      <c r="B22" s="1217"/>
    </row>
    <row r="23" spans="1:109" x14ac:dyDescent="0.15">
      <c r="B23" s="1217"/>
    </row>
    <row r="24" spans="1:109" x14ac:dyDescent="0.15">
      <c r="B24" s="1217"/>
    </row>
    <row r="25" spans="1:109" x14ac:dyDescent="0.15">
      <c r="B25" s="1217"/>
    </row>
    <row r="26" spans="1:109" x14ac:dyDescent="0.15">
      <c r="B26" s="1217"/>
    </row>
    <row r="27" spans="1:109" x14ac:dyDescent="0.15">
      <c r="B27" s="1217"/>
    </row>
    <row r="28" spans="1:109" x14ac:dyDescent="0.15">
      <c r="B28" s="1217"/>
    </row>
    <row r="29" spans="1:109" x14ac:dyDescent="0.15">
      <c r="B29" s="1217"/>
    </row>
    <row r="30" spans="1:109" x14ac:dyDescent="0.15">
      <c r="B30" s="1217"/>
    </row>
    <row r="31" spans="1:109" x14ac:dyDescent="0.15">
      <c r="B31" s="1217"/>
    </row>
    <row r="32" spans="1:109" x14ac:dyDescent="0.15">
      <c r="B32" s="1217"/>
    </row>
    <row r="33" spans="2:109" x14ac:dyDescent="0.15">
      <c r="B33" s="1217"/>
    </row>
    <row r="34" spans="2:109" x14ac:dyDescent="0.15">
      <c r="B34" s="1217"/>
    </row>
    <row r="35" spans="2:109" x14ac:dyDescent="0.15">
      <c r="B35" s="1217"/>
    </row>
    <row r="36" spans="2:109" x14ac:dyDescent="0.15">
      <c r="B36" s="1217"/>
    </row>
    <row r="37" spans="2:109" x14ac:dyDescent="0.15">
      <c r="B37" s="1217"/>
    </row>
    <row r="38" spans="2:109" x14ac:dyDescent="0.15">
      <c r="B38" s="1217"/>
    </row>
    <row r="39" spans="2:109" x14ac:dyDescent="0.15">
      <c r="B39" s="1219"/>
      <c r="C39" s="1220"/>
      <c r="D39" s="1220"/>
      <c r="E39" s="1220"/>
      <c r="F39" s="1220"/>
      <c r="G39" s="1220"/>
      <c r="H39" s="1220"/>
      <c r="I39" s="1220"/>
      <c r="J39" s="1220"/>
      <c r="K39" s="1220"/>
      <c r="L39" s="1220"/>
      <c r="M39" s="1220"/>
      <c r="N39" s="1220"/>
      <c r="O39" s="1220"/>
      <c r="P39" s="1220"/>
      <c r="Q39" s="1220"/>
      <c r="R39" s="1220"/>
      <c r="S39" s="1220"/>
      <c r="T39" s="1220"/>
      <c r="U39" s="1220"/>
      <c r="V39" s="1220"/>
      <c r="W39" s="1220"/>
      <c r="X39" s="1220"/>
      <c r="Y39" s="1220"/>
      <c r="Z39" s="1220"/>
      <c r="AA39" s="1220"/>
      <c r="AB39" s="1220"/>
      <c r="AC39" s="1220"/>
      <c r="AD39" s="1220"/>
      <c r="AE39" s="1220"/>
      <c r="AF39" s="1220"/>
      <c r="AG39" s="1220"/>
      <c r="AH39" s="1220"/>
      <c r="AI39" s="1220"/>
      <c r="AJ39" s="1220"/>
      <c r="AK39" s="1220"/>
      <c r="AL39" s="1220"/>
      <c r="AM39" s="1220"/>
      <c r="AN39" s="1220"/>
      <c r="AO39" s="1220"/>
      <c r="AP39" s="1220"/>
      <c r="AQ39" s="1220"/>
      <c r="AR39" s="1220"/>
      <c r="AS39" s="1220"/>
      <c r="AT39" s="1220"/>
      <c r="AU39" s="1220"/>
      <c r="AV39" s="1220"/>
      <c r="AW39" s="1220"/>
      <c r="AX39" s="1220"/>
      <c r="AY39" s="1220"/>
      <c r="AZ39" s="1220"/>
      <c r="BA39" s="1220"/>
      <c r="BB39" s="1220"/>
      <c r="BC39" s="1220"/>
      <c r="BD39" s="1220"/>
      <c r="BE39" s="1220"/>
      <c r="BF39" s="1220"/>
      <c r="BG39" s="1220"/>
      <c r="BH39" s="1220"/>
      <c r="BI39" s="1220"/>
      <c r="BJ39" s="1220"/>
      <c r="BK39" s="1220"/>
      <c r="BL39" s="1220"/>
      <c r="BM39" s="1220"/>
      <c r="BN39" s="1220"/>
      <c r="BO39" s="1220"/>
      <c r="BP39" s="1220"/>
      <c r="BQ39" s="1220"/>
      <c r="BR39" s="1220"/>
      <c r="BS39" s="1220"/>
      <c r="BT39" s="1220"/>
      <c r="BU39" s="1220"/>
      <c r="BV39" s="1220"/>
      <c r="BW39" s="1220"/>
      <c r="BX39" s="1220"/>
      <c r="BY39" s="1220"/>
      <c r="BZ39" s="1220"/>
      <c r="CA39" s="1220"/>
      <c r="CB39" s="1220"/>
      <c r="CC39" s="1220"/>
      <c r="CD39" s="1220"/>
      <c r="CE39" s="1220"/>
      <c r="CF39" s="1220"/>
      <c r="CG39" s="1220"/>
      <c r="CH39" s="1220"/>
      <c r="CI39" s="1220"/>
      <c r="CJ39" s="1220"/>
      <c r="CK39" s="1220"/>
      <c r="CL39" s="1220"/>
      <c r="CM39" s="1220"/>
      <c r="CN39" s="1220"/>
      <c r="CO39" s="1220"/>
      <c r="CP39" s="1220"/>
      <c r="CQ39" s="1220"/>
      <c r="CR39" s="1220"/>
      <c r="CS39" s="1220"/>
      <c r="CT39" s="1220"/>
      <c r="CU39" s="1220"/>
      <c r="CV39" s="1220"/>
      <c r="CW39" s="1220"/>
      <c r="CX39" s="1220"/>
      <c r="CY39" s="1220"/>
      <c r="CZ39" s="1220"/>
      <c r="DA39" s="1220"/>
      <c r="DB39" s="1220"/>
      <c r="DC39" s="1220"/>
      <c r="DD39" s="1221"/>
    </row>
    <row r="40" spans="2:109" x14ac:dyDescent="0.15">
      <c r="B40" s="1222"/>
      <c r="DD40" s="1222"/>
      <c r="DE40" s="1211"/>
    </row>
    <row r="41" spans="2:109" ht="17.25" x14ac:dyDescent="0.15">
      <c r="B41" s="1223" t="s">
        <v>610</v>
      </c>
      <c r="C41" s="1214"/>
      <c r="D41" s="1214"/>
      <c r="E41" s="1214"/>
      <c r="F41" s="1214"/>
      <c r="G41" s="1214"/>
      <c r="H41" s="1214"/>
      <c r="I41" s="1214"/>
      <c r="J41" s="1214"/>
      <c r="K41" s="1214"/>
      <c r="L41" s="1214"/>
      <c r="M41" s="1214"/>
      <c r="N41" s="1214"/>
      <c r="O41" s="1214"/>
      <c r="P41" s="1214"/>
      <c r="Q41" s="1214"/>
      <c r="R41" s="1214"/>
      <c r="S41" s="1214"/>
      <c r="T41" s="1214"/>
      <c r="U41" s="1214"/>
      <c r="V41" s="1214"/>
      <c r="W41" s="1214"/>
      <c r="X41" s="1214"/>
      <c r="Y41" s="1214"/>
      <c r="Z41" s="1214"/>
      <c r="AA41" s="1214"/>
      <c r="AB41" s="1214"/>
      <c r="AC41" s="1214"/>
      <c r="AD41" s="1214"/>
      <c r="AE41" s="1214"/>
      <c r="AF41" s="1214"/>
      <c r="AG41" s="1214"/>
      <c r="AH41" s="1214"/>
      <c r="AI41" s="1214"/>
      <c r="AJ41" s="1214"/>
      <c r="AK41" s="1214"/>
      <c r="AL41" s="1214"/>
      <c r="AM41" s="1214"/>
      <c r="AN41" s="1214"/>
      <c r="AO41" s="1214"/>
      <c r="AP41" s="1214"/>
      <c r="AQ41" s="1214"/>
      <c r="AR41" s="1214"/>
      <c r="AS41" s="1214"/>
      <c r="AT41" s="1214"/>
      <c r="AU41" s="1214"/>
      <c r="AV41" s="1214"/>
      <c r="AW41" s="1214"/>
      <c r="AX41" s="1214"/>
      <c r="AY41" s="1214"/>
      <c r="AZ41" s="1214"/>
      <c r="BA41" s="1214"/>
      <c r="BB41" s="1214"/>
      <c r="BC41" s="1214"/>
      <c r="BD41" s="1214"/>
      <c r="BE41" s="1214"/>
      <c r="BF41" s="1214"/>
      <c r="BG41" s="1214"/>
      <c r="BH41" s="1214"/>
      <c r="BI41" s="1214"/>
      <c r="BJ41" s="1214"/>
      <c r="BK41" s="1214"/>
      <c r="BL41" s="1214"/>
      <c r="BM41" s="1214"/>
      <c r="BN41" s="1214"/>
      <c r="BO41" s="1214"/>
      <c r="BP41" s="1214"/>
      <c r="BQ41" s="1214"/>
      <c r="BR41" s="1214"/>
      <c r="BS41" s="1214"/>
      <c r="BT41" s="1214"/>
      <c r="BU41" s="1214"/>
      <c r="BV41" s="1214"/>
      <c r="BW41" s="1214"/>
      <c r="BX41" s="1214"/>
      <c r="BY41" s="1214"/>
      <c r="BZ41" s="1214"/>
      <c r="CA41" s="1214"/>
      <c r="CB41" s="1214"/>
      <c r="CC41" s="1214"/>
      <c r="CD41" s="1214"/>
      <c r="CE41" s="1214"/>
      <c r="CF41" s="1214"/>
      <c r="CG41" s="1214"/>
      <c r="CH41" s="1214"/>
      <c r="CI41" s="1214"/>
      <c r="CJ41" s="1214"/>
      <c r="CK41" s="1214"/>
      <c r="CL41" s="1214"/>
      <c r="CM41" s="1214"/>
      <c r="CN41" s="1214"/>
      <c r="CO41" s="1214"/>
      <c r="CP41" s="1214"/>
      <c r="CQ41" s="1214"/>
      <c r="CR41" s="1214"/>
      <c r="CS41" s="1214"/>
      <c r="CT41" s="1214"/>
      <c r="CU41" s="1214"/>
      <c r="CV41" s="1214"/>
      <c r="CW41" s="1214"/>
      <c r="CX41" s="1214"/>
      <c r="CY41" s="1214"/>
      <c r="CZ41" s="1214"/>
      <c r="DA41" s="1214"/>
      <c r="DB41" s="1214"/>
      <c r="DC41" s="1214"/>
      <c r="DD41" s="1216"/>
    </row>
    <row r="42" spans="2:109" x14ac:dyDescent="0.15">
      <c r="B42" s="1217"/>
      <c r="G42" s="1224"/>
      <c r="I42" s="1225"/>
      <c r="J42" s="1225"/>
      <c r="K42" s="1225"/>
      <c r="AM42" s="1224"/>
      <c r="AN42" s="1224" t="s">
        <v>611</v>
      </c>
      <c r="AP42" s="1225"/>
      <c r="AQ42" s="1225"/>
      <c r="AR42" s="1225"/>
      <c r="AY42" s="1224"/>
      <c r="BA42" s="1225"/>
      <c r="BB42" s="1225"/>
      <c r="BC42" s="1225"/>
      <c r="BK42" s="1224"/>
      <c r="BM42" s="1225"/>
      <c r="BN42" s="1225"/>
      <c r="BO42" s="1225"/>
      <c r="BW42" s="1224"/>
      <c r="BY42" s="1225"/>
      <c r="BZ42" s="1225"/>
      <c r="CA42" s="1225"/>
      <c r="CI42" s="1224"/>
      <c r="CK42" s="1225"/>
      <c r="CL42" s="1225"/>
      <c r="CM42" s="1225"/>
      <c r="CU42" s="1224"/>
      <c r="CW42" s="1225"/>
      <c r="CX42" s="1225"/>
      <c r="CY42" s="1225"/>
    </row>
    <row r="43" spans="2:109" ht="13.5" customHeight="1" x14ac:dyDescent="0.15">
      <c r="B43" s="1217"/>
      <c r="AN43" s="1226" t="s">
        <v>620</v>
      </c>
      <c r="AO43" s="1227"/>
      <c r="AP43" s="1227"/>
      <c r="AQ43" s="1227"/>
      <c r="AR43" s="1227"/>
      <c r="AS43" s="1227"/>
      <c r="AT43" s="1227"/>
      <c r="AU43" s="1227"/>
      <c r="AV43" s="1227"/>
      <c r="AW43" s="1227"/>
      <c r="AX43" s="1227"/>
      <c r="AY43" s="1227"/>
      <c r="AZ43" s="1227"/>
      <c r="BA43" s="1227"/>
      <c r="BB43" s="1227"/>
      <c r="BC43" s="1227"/>
      <c r="BD43" s="1227"/>
      <c r="BE43" s="1227"/>
      <c r="BF43" s="1227"/>
      <c r="BG43" s="1227"/>
      <c r="BH43" s="1227"/>
      <c r="BI43" s="1227"/>
      <c r="BJ43" s="1227"/>
      <c r="BK43" s="1227"/>
      <c r="BL43" s="1227"/>
      <c r="BM43" s="1227"/>
      <c r="BN43" s="1227"/>
      <c r="BO43" s="1227"/>
      <c r="BP43" s="1227"/>
      <c r="BQ43" s="1227"/>
      <c r="BR43" s="1227"/>
      <c r="BS43" s="1227"/>
      <c r="BT43" s="1227"/>
      <c r="BU43" s="1227"/>
      <c r="BV43" s="1227"/>
      <c r="BW43" s="1227"/>
      <c r="BX43" s="1227"/>
      <c r="BY43" s="1227"/>
      <c r="BZ43" s="1227"/>
      <c r="CA43" s="1227"/>
      <c r="CB43" s="1227"/>
      <c r="CC43" s="1227"/>
      <c r="CD43" s="1227"/>
      <c r="CE43" s="1227"/>
      <c r="CF43" s="1227"/>
      <c r="CG43" s="1227"/>
      <c r="CH43" s="1227"/>
      <c r="CI43" s="1227"/>
      <c r="CJ43" s="1227"/>
      <c r="CK43" s="1227"/>
      <c r="CL43" s="1227"/>
      <c r="CM43" s="1227"/>
      <c r="CN43" s="1227"/>
      <c r="CO43" s="1227"/>
      <c r="CP43" s="1227"/>
      <c r="CQ43" s="1227"/>
      <c r="CR43" s="1227"/>
      <c r="CS43" s="1227"/>
      <c r="CT43" s="1227"/>
      <c r="CU43" s="1227"/>
      <c r="CV43" s="1227"/>
      <c r="CW43" s="1227"/>
      <c r="CX43" s="1227"/>
      <c r="CY43" s="1227"/>
      <c r="CZ43" s="1227"/>
      <c r="DA43" s="1227"/>
      <c r="DB43" s="1227"/>
      <c r="DC43" s="1228"/>
    </row>
    <row r="44" spans="2:109" x14ac:dyDescent="0.15">
      <c r="B44" s="1217"/>
      <c r="AN44" s="1229"/>
      <c r="AO44" s="1230"/>
      <c r="AP44" s="1230"/>
      <c r="AQ44" s="1230"/>
      <c r="AR44" s="1230"/>
      <c r="AS44" s="1230"/>
      <c r="AT44" s="1230"/>
      <c r="AU44" s="1230"/>
      <c r="AV44" s="1230"/>
      <c r="AW44" s="1230"/>
      <c r="AX44" s="1230"/>
      <c r="AY44" s="1230"/>
      <c r="AZ44" s="1230"/>
      <c r="BA44" s="1230"/>
      <c r="BB44" s="1230"/>
      <c r="BC44" s="1230"/>
      <c r="BD44" s="1230"/>
      <c r="BE44" s="1230"/>
      <c r="BF44" s="1230"/>
      <c r="BG44" s="1230"/>
      <c r="BH44" s="1230"/>
      <c r="BI44" s="1230"/>
      <c r="BJ44" s="1230"/>
      <c r="BK44" s="1230"/>
      <c r="BL44" s="1230"/>
      <c r="BM44" s="1230"/>
      <c r="BN44" s="1230"/>
      <c r="BO44" s="1230"/>
      <c r="BP44" s="1230"/>
      <c r="BQ44" s="1230"/>
      <c r="BR44" s="1230"/>
      <c r="BS44" s="1230"/>
      <c r="BT44" s="1230"/>
      <c r="BU44" s="1230"/>
      <c r="BV44" s="1230"/>
      <c r="BW44" s="1230"/>
      <c r="BX44" s="1230"/>
      <c r="BY44" s="1230"/>
      <c r="BZ44" s="1230"/>
      <c r="CA44" s="1230"/>
      <c r="CB44" s="1230"/>
      <c r="CC44" s="1230"/>
      <c r="CD44" s="1230"/>
      <c r="CE44" s="1230"/>
      <c r="CF44" s="1230"/>
      <c r="CG44" s="1230"/>
      <c r="CH44" s="1230"/>
      <c r="CI44" s="1230"/>
      <c r="CJ44" s="1230"/>
      <c r="CK44" s="1230"/>
      <c r="CL44" s="1230"/>
      <c r="CM44" s="1230"/>
      <c r="CN44" s="1230"/>
      <c r="CO44" s="1230"/>
      <c r="CP44" s="1230"/>
      <c r="CQ44" s="1230"/>
      <c r="CR44" s="1230"/>
      <c r="CS44" s="1230"/>
      <c r="CT44" s="1230"/>
      <c r="CU44" s="1230"/>
      <c r="CV44" s="1230"/>
      <c r="CW44" s="1230"/>
      <c r="CX44" s="1230"/>
      <c r="CY44" s="1230"/>
      <c r="CZ44" s="1230"/>
      <c r="DA44" s="1230"/>
      <c r="DB44" s="1230"/>
      <c r="DC44" s="1231"/>
    </row>
    <row r="45" spans="2:109" x14ac:dyDescent="0.15">
      <c r="B45" s="1217"/>
      <c r="AN45" s="1229"/>
      <c r="AO45" s="1230"/>
      <c r="AP45" s="1230"/>
      <c r="AQ45" s="1230"/>
      <c r="AR45" s="1230"/>
      <c r="AS45" s="1230"/>
      <c r="AT45" s="1230"/>
      <c r="AU45" s="1230"/>
      <c r="AV45" s="1230"/>
      <c r="AW45" s="1230"/>
      <c r="AX45" s="1230"/>
      <c r="AY45" s="1230"/>
      <c r="AZ45" s="1230"/>
      <c r="BA45" s="1230"/>
      <c r="BB45" s="1230"/>
      <c r="BC45" s="1230"/>
      <c r="BD45" s="1230"/>
      <c r="BE45" s="1230"/>
      <c r="BF45" s="1230"/>
      <c r="BG45" s="1230"/>
      <c r="BH45" s="1230"/>
      <c r="BI45" s="1230"/>
      <c r="BJ45" s="1230"/>
      <c r="BK45" s="1230"/>
      <c r="BL45" s="1230"/>
      <c r="BM45" s="1230"/>
      <c r="BN45" s="1230"/>
      <c r="BO45" s="1230"/>
      <c r="BP45" s="1230"/>
      <c r="BQ45" s="1230"/>
      <c r="BR45" s="1230"/>
      <c r="BS45" s="1230"/>
      <c r="BT45" s="1230"/>
      <c r="BU45" s="1230"/>
      <c r="BV45" s="1230"/>
      <c r="BW45" s="1230"/>
      <c r="BX45" s="1230"/>
      <c r="BY45" s="1230"/>
      <c r="BZ45" s="1230"/>
      <c r="CA45" s="1230"/>
      <c r="CB45" s="1230"/>
      <c r="CC45" s="1230"/>
      <c r="CD45" s="1230"/>
      <c r="CE45" s="1230"/>
      <c r="CF45" s="1230"/>
      <c r="CG45" s="1230"/>
      <c r="CH45" s="1230"/>
      <c r="CI45" s="1230"/>
      <c r="CJ45" s="1230"/>
      <c r="CK45" s="1230"/>
      <c r="CL45" s="1230"/>
      <c r="CM45" s="1230"/>
      <c r="CN45" s="1230"/>
      <c r="CO45" s="1230"/>
      <c r="CP45" s="1230"/>
      <c r="CQ45" s="1230"/>
      <c r="CR45" s="1230"/>
      <c r="CS45" s="1230"/>
      <c r="CT45" s="1230"/>
      <c r="CU45" s="1230"/>
      <c r="CV45" s="1230"/>
      <c r="CW45" s="1230"/>
      <c r="CX45" s="1230"/>
      <c r="CY45" s="1230"/>
      <c r="CZ45" s="1230"/>
      <c r="DA45" s="1230"/>
      <c r="DB45" s="1230"/>
      <c r="DC45" s="1231"/>
    </row>
    <row r="46" spans="2:109" x14ac:dyDescent="0.15">
      <c r="B46" s="1217"/>
      <c r="AN46" s="1229"/>
      <c r="AO46" s="1230"/>
      <c r="AP46" s="1230"/>
      <c r="AQ46" s="1230"/>
      <c r="AR46" s="1230"/>
      <c r="AS46" s="1230"/>
      <c r="AT46" s="1230"/>
      <c r="AU46" s="1230"/>
      <c r="AV46" s="1230"/>
      <c r="AW46" s="1230"/>
      <c r="AX46" s="1230"/>
      <c r="AY46" s="1230"/>
      <c r="AZ46" s="1230"/>
      <c r="BA46" s="1230"/>
      <c r="BB46" s="1230"/>
      <c r="BC46" s="1230"/>
      <c r="BD46" s="1230"/>
      <c r="BE46" s="1230"/>
      <c r="BF46" s="1230"/>
      <c r="BG46" s="1230"/>
      <c r="BH46" s="1230"/>
      <c r="BI46" s="1230"/>
      <c r="BJ46" s="1230"/>
      <c r="BK46" s="1230"/>
      <c r="BL46" s="1230"/>
      <c r="BM46" s="1230"/>
      <c r="BN46" s="1230"/>
      <c r="BO46" s="1230"/>
      <c r="BP46" s="1230"/>
      <c r="BQ46" s="1230"/>
      <c r="BR46" s="1230"/>
      <c r="BS46" s="1230"/>
      <c r="BT46" s="1230"/>
      <c r="BU46" s="1230"/>
      <c r="BV46" s="1230"/>
      <c r="BW46" s="1230"/>
      <c r="BX46" s="1230"/>
      <c r="BY46" s="1230"/>
      <c r="BZ46" s="1230"/>
      <c r="CA46" s="1230"/>
      <c r="CB46" s="1230"/>
      <c r="CC46" s="1230"/>
      <c r="CD46" s="1230"/>
      <c r="CE46" s="1230"/>
      <c r="CF46" s="1230"/>
      <c r="CG46" s="1230"/>
      <c r="CH46" s="1230"/>
      <c r="CI46" s="1230"/>
      <c r="CJ46" s="1230"/>
      <c r="CK46" s="1230"/>
      <c r="CL46" s="1230"/>
      <c r="CM46" s="1230"/>
      <c r="CN46" s="1230"/>
      <c r="CO46" s="1230"/>
      <c r="CP46" s="1230"/>
      <c r="CQ46" s="1230"/>
      <c r="CR46" s="1230"/>
      <c r="CS46" s="1230"/>
      <c r="CT46" s="1230"/>
      <c r="CU46" s="1230"/>
      <c r="CV46" s="1230"/>
      <c r="CW46" s="1230"/>
      <c r="CX46" s="1230"/>
      <c r="CY46" s="1230"/>
      <c r="CZ46" s="1230"/>
      <c r="DA46" s="1230"/>
      <c r="DB46" s="1230"/>
      <c r="DC46" s="1231"/>
    </row>
    <row r="47" spans="2:109" x14ac:dyDescent="0.15">
      <c r="B47" s="1217"/>
      <c r="AN47" s="1232"/>
      <c r="AO47" s="1233"/>
      <c r="AP47" s="1233"/>
      <c r="AQ47" s="1233"/>
      <c r="AR47" s="1233"/>
      <c r="AS47" s="1233"/>
      <c r="AT47" s="1233"/>
      <c r="AU47" s="1233"/>
      <c r="AV47" s="1233"/>
      <c r="AW47" s="1233"/>
      <c r="AX47" s="1233"/>
      <c r="AY47" s="1233"/>
      <c r="AZ47" s="1233"/>
      <c r="BA47" s="1233"/>
      <c r="BB47" s="1233"/>
      <c r="BC47" s="1233"/>
      <c r="BD47" s="1233"/>
      <c r="BE47" s="1233"/>
      <c r="BF47" s="1233"/>
      <c r="BG47" s="1233"/>
      <c r="BH47" s="1233"/>
      <c r="BI47" s="1233"/>
      <c r="BJ47" s="1233"/>
      <c r="BK47" s="1233"/>
      <c r="BL47" s="1233"/>
      <c r="BM47" s="1233"/>
      <c r="BN47" s="1233"/>
      <c r="BO47" s="1233"/>
      <c r="BP47" s="1233"/>
      <c r="BQ47" s="1233"/>
      <c r="BR47" s="1233"/>
      <c r="BS47" s="1233"/>
      <c r="BT47" s="1233"/>
      <c r="BU47" s="1233"/>
      <c r="BV47" s="1233"/>
      <c r="BW47" s="1233"/>
      <c r="BX47" s="1233"/>
      <c r="BY47" s="1233"/>
      <c r="BZ47" s="1233"/>
      <c r="CA47" s="1233"/>
      <c r="CB47" s="1233"/>
      <c r="CC47" s="1233"/>
      <c r="CD47" s="1233"/>
      <c r="CE47" s="1233"/>
      <c r="CF47" s="1233"/>
      <c r="CG47" s="1233"/>
      <c r="CH47" s="1233"/>
      <c r="CI47" s="1233"/>
      <c r="CJ47" s="1233"/>
      <c r="CK47" s="1233"/>
      <c r="CL47" s="1233"/>
      <c r="CM47" s="1233"/>
      <c r="CN47" s="1233"/>
      <c r="CO47" s="1233"/>
      <c r="CP47" s="1233"/>
      <c r="CQ47" s="1233"/>
      <c r="CR47" s="1233"/>
      <c r="CS47" s="1233"/>
      <c r="CT47" s="1233"/>
      <c r="CU47" s="1233"/>
      <c r="CV47" s="1233"/>
      <c r="CW47" s="1233"/>
      <c r="CX47" s="1233"/>
      <c r="CY47" s="1233"/>
      <c r="CZ47" s="1233"/>
      <c r="DA47" s="1233"/>
      <c r="DB47" s="1233"/>
      <c r="DC47" s="1234"/>
    </row>
    <row r="48" spans="2:109" x14ac:dyDescent="0.15">
      <c r="B48" s="1217"/>
      <c r="H48" s="1235"/>
      <c r="I48" s="1235"/>
      <c r="J48" s="1235"/>
      <c r="AN48" s="1235"/>
      <c r="AO48" s="1235"/>
      <c r="AP48" s="1235"/>
      <c r="AZ48" s="1235"/>
      <c r="BA48" s="1235"/>
      <c r="BB48" s="1235"/>
      <c r="BL48" s="1235"/>
      <c r="BM48" s="1235"/>
      <c r="BN48" s="1235"/>
      <c r="BX48" s="1235"/>
      <c r="BY48" s="1235"/>
      <c r="BZ48" s="1235"/>
      <c r="CJ48" s="1235"/>
      <c r="CK48" s="1235"/>
      <c r="CL48" s="1235"/>
      <c r="CV48" s="1235"/>
      <c r="CW48" s="1235"/>
      <c r="CX48" s="1235"/>
    </row>
    <row r="49" spans="1:109" x14ac:dyDescent="0.15">
      <c r="B49" s="1217"/>
      <c r="AN49" s="1211" t="s">
        <v>612</v>
      </c>
    </row>
    <row r="50" spans="1:109" x14ac:dyDescent="0.15">
      <c r="B50" s="1217"/>
      <c r="G50" s="1236"/>
      <c r="H50" s="1236"/>
      <c r="I50" s="1236"/>
      <c r="J50" s="1236"/>
      <c r="K50" s="1237"/>
      <c r="L50" s="1237"/>
      <c r="M50" s="1238"/>
      <c r="N50" s="1238"/>
      <c r="AN50" s="1239"/>
      <c r="AO50" s="1240"/>
      <c r="AP50" s="1240"/>
      <c r="AQ50" s="1240"/>
      <c r="AR50" s="1240"/>
      <c r="AS50" s="1240"/>
      <c r="AT50" s="1240"/>
      <c r="AU50" s="1240"/>
      <c r="AV50" s="1240"/>
      <c r="AW50" s="1240"/>
      <c r="AX50" s="1240"/>
      <c r="AY50" s="1240"/>
      <c r="AZ50" s="1240"/>
      <c r="BA50" s="1240"/>
      <c r="BB50" s="1240"/>
      <c r="BC50" s="1240"/>
      <c r="BD50" s="1240"/>
      <c r="BE50" s="1240"/>
      <c r="BF50" s="1240"/>
      <c r="BG50" s="1240"/>
      <c r="BH50" s="1240"/>
      <c r="BI50" s="1240"/>
      <c r="BJ50" s="1240"/>
      <c r="BK50" s="1240"/>
      <c r="BL50" s="1240"/>
      <c r="BM50" s="1240"/>
      <c r="BN50" s="1240"/>
      <c r="BO50" s="1241"/>
      <c r="BP50" s="1242" t="s">
        <v>563</v>
      </c>
      <c r="BQ50" s="1242"/>
      <c r="BR50" s="1242"/>
      <c r="BS50" s="1242"/>
      <c r="BT50" s="1242"/>
      <c r="BU50" s="1242"/>
      <c r="BV50" s="1242"/>
      <c r="BW50" s="1242"/>
      <c r="BX50" s="1242" t="s">
        <v>564</v>
      </c>
      <c r="BY50" s="1242"/>
      <c r="BZ50" s="1242"/>
      <c r="CA50" s="1242"/>
      <c r="CB50" s="1242"/>
      <c r="CC50" s="1242"/>
      <c r="CD50" s="1242"/>
      <c r="CE50" s="1242"/>
      <c r="CF50" s="1242" t="s">
        <v>565</v>
      </c>
      <c r="CG50" s="1242"/>
      <c r="CH50" s="1242"/>
      <c r="CI50" s="1242"/>
      <c r="CJ50" s="1242"/>
      <c r="CK50" s="1242"/>
      <c r="CL50" s="1242"/>
      <c r="CM50" s="1242"/>
      <c r="CN50" s="1242" t="s">
        <v>566</v>
      </c>
      <c r="CO50" s="1242"/>
      <c r="CP50" s="1242"/>
      <c r="CQ50" s="1242"/>
      <c r="CR50" s="1242"/>
      <c r="CS50" s="1242"/>
      <c r="CT50" s="1242"/>
      <c r="CU50" s="1242"/>
      <c r="CV50" s="1242" t="s">
        <v>567</v>
      </c>
      <c r="CW50" s="1242"/>
      <c r="CX50" s="1242"/>
      <c r="CY50" s="1242"/>
      <c r="CZ50" s="1242"/>
      <c r="DA50" s="1242"/>
      <c r="DB50" s="1242"/>
      <c r="DC50" s="1242"/>
    </row>
    <row r="51" spans="1:109" ht="13.5" customHeight="1" x14ac:dyDescent="0.15">
      <c r="B51" s="1217"/>
      <c r="G51" s="1243"/>
      <c r="H51" s="1243"/>
      <c r="I51" s="1244"/>
      <c r="J51" s="1244"/>
      <c r="K51" s="1245"/>
      <c r="L51" s="1245"/>
      <c r="M51" s="1245"/>
      <c r="N51" s="1245"/>
      <c r="AM51" s="1235"/>
      <c r="AN51" s="1246" t="s">
        <v>613</v>
      </c>
      <c r="AO51" s="1246"/>
      <c r="AP51" s="1246"/>
      <c r="AQ51" s="1246"/>
      <c r="AR51" s="1246"/>
      <c r="AS51" s="1246"/>
      <c r="AT51" s="1246"/>
      <c r="AU51" s="1246"/>
      <c r="AV51" s="1246"/>
      <c r="AW51" s="1246"/>
      <c r="AX51" s="1246"/>
      <c r="AY51" s="1246"/>
      <c r="AZ51" s="1246"/>
      <c r="BA51" s="1246"/>
      <c r="BB51" s="1246" t="s">
        <v>614</v>
      </c>
      <c r="BC51" s="1246"/>
      <c r="BD51" s="1246"/>
      <c r="BE51" s="1246"/>
      <c r="BF51" s="1246"/>
      <c r="BG51" s="1246"/>
      <c r="BH51" s="1246"/>
      <c r="BI51" s="1246"/>
      <c r="BJ51" s="1246"/>
      <c r="BK51" s="1246"/>
      <c r="BL51" s="1246"/>
      <c r="BM51" s="1246"/>
      <c r="BN51" s="1246"/>
      <c r="BO51" s="1246"/>
      <c r="BP51" s="1247">
        <v>102.4</v>
      </c>
      <c r="BQ51" s="1247"/>
      <c r="BR51" s="1247"/>
      <c r="BS51" s="1247"/>
      <c r="BT51" s="1247"/>
      <c r="BU51" s="1247"/>
      <c r="BV51" s="1247"/>
      <c r="BW51" s="1247"/>
      <c r="BX51" s="1247">
        <v>79.400000000000006</v>
      </c>
      <c r="BY51" s="1247"/>
      <c r="BZ51" s="1247"/>
      <c r="CA51" s="1247"/>
      <c r="CB51" s="1247"/>
      <c r="CC51" s="1247"/>
      <c r="CD51" s="1247"/>
      <c r="CE51" s="1247"/>
      <c r="CF51" s="1247">
        <v>64</v>
      </c>
      <c r="CG51" s="1247"/>
      <c r="CH51" s="1247"/>
      <c r="CI51" s="1247"/>
      <c r="CJ51" s="1247"/>
      <c r="CK51" s="1247"/>
      <c r="CL51" s="1247"/>
      <c r="CM51" s="1247"/>
      <c r="CN51" s="1247">
        <v>43.9</v>
      </c>
      <c r="CO51" s="1247"/>
      <c r="CP51" s="1247"/>
      <c r="CQ51" s="1247"/>
      <c r="CR51" s="1247"/>
      <c r="CS51" s="1247"/>
      <c r="CT51" s="1247"/>
      <c r="CU51" s="1247"/>
      <c r="CV51" s="1247">
        <v>31.3</v>
      </c>
      <c r="CW51" s="1247"/>
      <c r="CX51" s="1247"/>
      <c r="CY51" s="1247"/>
      <c r="CZ51" s="1247"/>
      <c r="DA51" s="1247"/>
      <c r="DB51" s="1247"/>
      <c r="DC51" s="1247"/>
    </row>
    <row r="52" spans="1:109" x14ac:dyDescent="0.15">
      <c r="B52" s="1217"/>
      <c r="G52" s="1243"/>
      <c r="H52" s="1243"/>
      <c r="I52" s="1244"/>
      <c r="J52" s="1244"/>
      <c r="K52" s="1245"/>
      <c r="L52" s="1245"/>
      <c r="M52" s="1245"/>
      <c r="N52" s="1245"/>
      <c r="AM52" s="1235"/>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x14ac:dyDescent="0.15">
      <c r="A53" s="1225"/>
      <c r="B53" s="1217"/>
      <c r="G53" s="1243"/>
      <c r="H53" s="1243"/>
      <c r="I53" s="1236"/>
      <c r="J53" s="1236"/>
      <c r="K53" s="1245"/>
      <c r="L53" s="1245"/>
      <c r="M53" s="1245"/>
      <c r="N53" s="1245"/>
      <c r="AM53" s="1235"/>
      <c r="AN53" s="1246"/>
      <c r="AO53" s="1246"/>
      <c r="AP53" s="1246"/>
      <c r="AQ53" s="1246"/>
      <c r="AR53" s="1246"/>
      <c r="AS53" s="1246"/>
      <c r="AT53" s="1246"/>
      <c r="AU53" s="1246"/>
      <c r="AV53" s="1246"/>
      <c r="AW53" s="1246"/>
      <c r="AX53" s="1246"/>
      <c r="AY53" s="1246"/>
      <c r="AZ53" s="1246"/>
      <c r="BA53" s="1246"/>
      <c r="BB53" s="1246" t="s">
        <v>615</v>
      </c>
      <c r="BC53" s="1246"/>
      <c r="BD53" s="1246"/>
      <c r="BE53" s="1246"/>
      <c r="BF53" s="1246"/>
      <c r="BG53" s="1246"/>
      <c r="BH53" s="1246"/>
      <c r="BI53" s="1246"/>
      <c r="BJ53" s="1246"/>
      <c r="BK53" s="1246"/>
      <c r="BL53" s="1246"/>
      <c r="BM53" s="1246"/>
      <c r="BN53" s="1246"/>
      <c r="BO53" s="1246"/>
      <c r="BP53" s="1247">
        <v>51.5</v>
      </c>
      <c r="BQ53" s="1247"/>
      <c r="BR53" s="1247"/>
      <c r="BS53" s="1247"/>
      <c r="BT53" s="1247"/>
      <c r="BU53" s="1247"/>
      <c r="BV53" s="1247"/>
      <c r="BW53" s="1247"/>
      <c r="BX53" s="1247">
        <v>53.5</v>
      </c>
      <c r="BY53" s="1247"/>
      <c r="BZ53" s="1247"/>
      <c r="CA53" s="1247"/>
      <c r="CB53" s="1247"/>
      <c r="CC53" s="1247"/>
      <c r="CD53" s="1247"/>
      <c r="CE53" s="1247"/>
      <c r="CF53" s="1247">
        <v>54.9</v>
      </c>
      <c r="CG53" s="1247"/>
      <c r="CH53" s="1247"/>
      <c r="CI53" s="1247"/>
      <c r="CJ53" s="1247"/>
      <c r="CK53" s="1247"/>
      <c r="CL53" s="1247"/>
      <c r="CM53" s="1247"/>
      <c r="CN53" s="1247">
        <v>56.1</v>
      </c>
      <c r="CO53" s="1247"/>
      <c r="CP53" s="1247"/>
      <c r="CQ53" s="1247"/>
      <c r="CR53" s="1247"/>
      <c r="CS53" s="1247"/>
      <c r="CT53" s="1247"/>
      <c r="CU53" s="1247"/>
      <c r="CV53" s="1247">
        <v>57</v>
      </c>
      <c r="CW53" s="1247"/>
      <c r="CX53" s="1247"/>
      <c r="CY53" s="1247"/>
      <c r="CZ53" s="1247"/>
      <c r="DA53" s="1247"/>
      <c r="DB53" s="1247"/>
      <c r="DC53" s="1247"/>
    </row>
    <row r="54" spans="1:109" x14ac:dyDescent="0.15">
      <c r="A54" s="1225"/>
      <c r="B54" s="1217"/>
      <c r="G54" s="1243"/>
      <c r="H54" s="1243"/>
      <c r="I54" s="1236"/>
      <c r="J54" s="1236"/>
      <c r="K54" s="1245"/>
      <c r="L54" s="1245"/>
      <c r="M54" s="1245"/>
      <c r="N54" s="1245"/>
      <c r="AM54" s="1235"/>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x14ac:dyDescent="0.15">
      <c r="A55" s="1225"/>
      <c r="B55" s="1217"/>
      <c r="G55" s="1236"/>
      <c r="H55" s="1236"/>
      <c r="I55" s="1236"/>
      <c r="J55" s="1236"/>
      <c r="K55" s="1245"/>
      <c r="L55" s="1245"/>
      <c r="M55" s="1245"/>
      <c r="N55" s="1245"/>
      <c r="AN55" s="1242" t="s">
        <v>616</v>
      </c>
      <c r="AO55" s="1242"/>
      <c r="AP55" s="1242"/>
      <c r="AQ55" s="1242"/>
      <c r="AR55" s="1242"/>
      <c r="AS55" s="1242"/>
      <c r="AT55" s="1242"/>
      <c r="AU55" s="1242"/>
      <c r="AV55" s="1242"/>
      <c r="AW55" s="1242"/>
      <c r="AX55" s="1242"/>
      <c r="AY55" s="1242"/>
      <c r="AZ55" s="1242"/>
      <c r="BA55" s="1242"/>
      <c r="BB55" s="1246" t="s">
        <v>614</v>
      </c>
      <c r="BC55" s="1246"/>
      <c r="BD55" s="1246"/>
      <c r="BE55" s="1246"/>
      <c r="BF55" s="1246"/>
      <c r="BG55" s="1246"/>
      <c r="BH55" s="1246"/>
      <c r="BI55" s="1246"/>
      <c r="BJ55" s="1246"/>
      <c r="BK55" s="1246"/>
      <c r="BL55" s="1246"/>
      <c r="BM55" s="1246"/>
      <c r="BN55" s="1246"/>
      <c r="BO55" s="1246"/>
      <c r="BP55" s="1247">
        <v>32.799999999999997</v>
      </c>
      <c r="BQ55" s="1247"/>
      <c r="BR55" s="1247"/>
      <c r="BS55" s="1247"/>
      <c r="BT55" s="1247"/>
      <c r="BU55" s="1247"/>
      <c r="BV55" s="1247"/>
      <c r="BW55" s="1247"/>
      <c r="BX55" s="1247">
        <v>20.9</v>
      </c>
      <c r="BY55" s="1247"/>
      <c r="BZ55" s="1247"/>
      <c r="CA55" s="1247"/>
      <c r="CB55" s="1247"/>
      <c r="CC55" s="1247"/>
      <c r="CD55" s="1247"/>
      <c r="CE55" s="1247"/>
      <c r="CF55" s="1247">
        <v>21</v>
      </c>
      <c r="CG55" s="1247"/>
      <c r="CH55" s="1247"/>
      <c r="CI55" s="1247"/>
      <c r="CJ55" s="1247"/>
      <c r="CK55" s="1247"/>
      <c r="CL55" s="1247"/>
      <c r="CM55" s="1247"/>
      <c r="CN55" s="1247">
        <v>23.5</v>
      </c>
      <c r="CO55" s="1247"/>
      <c r="CP55" s="1247"/>
      <c r="CQ55" s="1247"/>
      <c r="CR55" s="1247"/>
      <c r="CS55" s="1247"/>
      <c r="CT55" s="1247"/>
      <c r="CU55" s="1247"/>
      <c r="CV55" s="1247">
        <v>8.5</v>
      </c>
      <c r="CW55" s="1247"/>
      <c r="CX55" s="1247"/>
      <c r="CY55" s="1247"/>
      <c r="CZ55" s="1247"/>
      <c r="DA55" s="1247"/>
      <c r="DB55" s="1247"/>
      <c r="DC55" s="1247"/>
    </row>
    <row r="56" spans="1:109" x14ac:dyDescent="0.15">
      <c r="A56" s="1225"/>
      <c r="B56" s="1217"/>
      <c r="G56" s="1236"/>
      <c r="H56" s="1236"/>
      <c r="I56" s="1236"/>
      <c r="J56" s="1236"/>
      <c r="K56" s="1245"/>
      <c r="L56" s="1245"/>
      <c r="M56" s="1245"/>
      <c r="N56" s="1245"/>
      <c r="AN56" s="1242"/>
      <c r="AO56" s="1242"/>
      <c r="AP56" s="1242"/>
      <c r="AQ56" s="1242"/>
      <c r="AR56" s="1242"/>
      <c r="AS56" s="1242"/>
      <c r="AT56" s="1242"/>
      <c r="AU56" s="1242"/>
      <c r="AV56" s="1242"/>
      <c r="AW56" s="1242"/>
      <c r="AX56" s="1242"/>
      <c r="AY56" s="1242"/>
      <c r="AZ56" s="1242"/>
      <c r="BA56" s="1242"/>
      <c r="BB56" s="1246"/>
      <c r="BC56" s="1246"/>
      <c r="BD56" s="1246"/>
      <c r="BE56" s="1246"/>
      <c r="BF56" s="1246"/>
      <c r="BG56" s="1246"/>
      <c r="BH56" s="1246"/>
      <c r="BI56" s="1246"/>
      <c r="BJ56" s="1246"/>
      <c r="BK56" s="1246"/>
      <c r="BL56" s="1246"/>
      <c r="BM56" s="1246"/>
      <c r="BN56" s="1246"/>
      <c r="BO56" s="1246"/>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25" customFormat="1" x14ac:dyDescent="0.15">
      <c r="B57" s="1248"/>
      <c r="G57" s="1236"/>
      <c r="H57" s="1236"/>
      <c r="I57" s="1249"/>
      <c r="J57" s="1249"/>
      <c r="K57" s="1245"/>
      <c r="L57" s="1245"/>
      <c r="M57" s="1245"/>
      <c r="N57" s="1245"/>
      <c r="AM57" s="1211"/>
      <c r="AN57" s="1242"/>
      <c r="AO57" s="1242"/>
      <c r="AP57" s="1242"/>
      <c r="AQ57" s="1242"/>
      <c r="AR57" s="1242"/>
      <c r="AS57" s="1242"/>
      <c r="AT57" s="1242"/>
      <c r="AU57" s="1242"/>
      <c r="AV57" s="1242"/>
      <c r="AW57" s="1242"/>
      <c r="AX57" s="1242"/>
      <c r="AY57" s="1242"/>
      <c r="AZ57" s="1242"/>
      <c r="BA57" s="1242"/>
      <c r="BB57" s="1246" t="s">
        <v>615</v>
      </c>
      <c r="BC57" s="1246"/>
      <c r="BD57" s="1246"/>
      <c r="BE57" s="1246"/>
      <c r="BF57" s="1246"/>
      <c r="BG57" s="1246"/>
      <c r="BH57" s="1246"/>
      <c r="BI57" s="1246"/>
      <c r="BJ57" s="1246"/>
      <c r="BK57" s="1246"/>
      <c r="BL57" s="1246"/>
      <c r="BM57" s="1246"/>
      <c r="BN57" s="1246"/>
      <c r="BO57" s="1246"/>
      <c r="BP57" s="1247">
        <v>58.9</v>
      </c>
      <c r="BQ57" s="1247"/>
      <c r="BR57" s="1247"/>
      <c r="BS57" s="1247"/>
      <c r="BT57" s="1247"/>
      <c r="BU57" s="1247"/>
      <c r="BV57" s="1247"/>
      <c r="BW57" s="1247"/>
      <c r="BX57" s="1247">
        <v>60.5</v>
      </c>
      <c r="BY57" s="1247"/>
      <c r="BZ57" s="1247"/>
      <c r="CA57" s="1247"/>
      <c r="CB57" s="1247"/>
      <c r="CC57" s="1247"/>
      <c r="CD57" s="1247"/>
      <c r="CE57" s="1247"/>
      <c r="CF57" s="1247">
        <v>61.5</v>
      </c>
      <c r="CG57" s="1247"/>
      <c r="CH57" s="1247"/>
      <c r="CI57" s="1247"/>
      <c r="CJ57" s="1247"/>
      <c r="CK57" s="1247"/>
      <c r="CL57" s="1247"/>
      <c r="CM57" s="1247"/>
      <c r="CN57" s="1247">
        <v>61.9</v>
      </c>
      <c r="CO57" s="1247"/>
      <c r="CP57" s="1247"/>
      <c r="CQ57" s="1247"/>
      <c r="CR57" s="1247"/>
      <c r="CS57" s="1247"/>
      <c r="CT57" s="1247"/>
      <c r="CU57" s="1247"/>
      <c r="CV57" s="1247">
        <v>62.1</v>
      </c>
      <c r="CW57" s="1247"/>
      <c r="CX57" s="1247"/>
      <c r="CY57" s="1247"/>
      <c r="CZ57" s="1247"/>
      <c r="DA57" s="1247"/>
      <c r="DB57" s="1247"/>
      <c r="DC57" s="1247"/>
      <c r="DD57" s="1250"/>
      <c r="DE57" s="1248"/>
    </row>
    <row r="58" spans="1:109" s="1225" customFormat="1" x14ac:dyDescent="0.15">
      <c r="A58" s="1211"/>
      <c r="B58" s="1248"/>
      <c r="G58" s="1236"/>
      <c r="H58" s="1236"/>
      <c r="I58" s="1249"/>
      <c r="J58" s="1249"/>
      <c r="K58" s="1245"/>
      <c r="L58" s="1245"/>
      <c r="M58" s="1245"/>
      <c r="N58" s="1245"/>
      <c r="AM58" s="1211"/>
      <c r="AN58" s="1242"/>
      <c r="AO58" s="1242"/>
      <c r="AP58" s="1242"/>
      <c r="AQ58" s="1242"/>
      <c r="AR58" s="1242"/>
      <c r="AS58" s="1242"/>
      <c r="AT58" s="1242"/>
      <c r="AU58" s="1242"/>
      <c r="AV58" s="1242"/>
      <c r="AW58" s="1242"/>
      <c r="AX58" s="1242"/>
      <c r="AY58" s="1242"/>
      <c r="AZ58" s="1242"/>
      <c r="BA58" s="1242"/>
      <c r="BB58" s="1246"/>
      <c r="BC58" s="1246"/>
      <c r="BD58" s="1246"/>
      <c r="BE58" s="1246"/>
      <c r="BF58" s="1246"/>
      <c r="BG58" s="1246"/>
      <c r="BH58" s="1246"/>
      <c r="BI58" s="1246"/>
      <c r="BJ58" s="1246"/>
      <c r="BK58" s="1246"/>
      <c r="BL58" s="1246"/>
      <c r="BM58" s="1246"/>
      <c r="BN58" s="1246"/>
      <c r="BO58" s="1246"/>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50"/>
      <c r="DE58" s="1248"/>
    </row>
    <row r="59" spans="1:109" s="1225" customFormat="1" x14ac:dyDescent="0.15">
      <c r="A59" s="1211"/>
      <c r="B59" s="1248"/>
      <c r="K59" s="1251"/>
      <c r="L59" s="1251"/>
      <c r="M59" s="1251"/>
      <c r="N59" s="1251"/>
      <c r="AQ59" s="1251"/>
      <c r="AR59" s="1251"/>
      <c r="AS59" s="1251"/>
      <c r="AT59" s="1251"/>
      <c r="BC59" s="1251"/>
      <c r="BD59" s="1251"/>
      <c r="BE59" s="1251"/>
      <c r="BF59" s="1251"/>
      <c r="BO59" s="1251"/>
      <c r="BP59" s="1251"/>
      <c r="BQ59" s="1251"/>
      <c r="BR59" s="1251"/>
      <c r="CA59" s="1251"/>
      <c r="CB59" s="1251"/>
      <c r="CC59" s="1251"/>
      <c r="CD59" s="1251"/>
      <c r="CM59" s="1251"/>
      <c r="CN59" s="1251"/>
      <c r="CO59" s="1251"/>
      <c r="CP59" s="1251"/>
      <c r="CY59" s="1251"/>
      <c r="CZ59" s="1251"/>
      <c r="DA59" s="1251"/>
      <c r="DB59" s="1251"/>
      <c r="DC59" s="1251"/>
      <c r="DD59" s="1250"/>
      <c r="DE59" s="1248"/>
    </row>
    <row r="60" spans="1:109" s="1225" customFormat="1" x14ac:dyDescent="0.15">
      <c r="A60" s="1211"/>
      <c r="B60" s="1248"/>
      <c r="K60" s="1251"/>
      <c r="L60" s="1251"/>
      <c r="M60" s="1251"/>
      <c r="N60" s="1251"/>
      <c r="AQ60" s="1251"/>
      <c r="AR60" s="1251"/>
      <c r="AS60" s="1251"/>
      <c r="AT60" s="1251"/>
      <c r="BC60" s="1251"/>
      <c r="BD60" s="1251"/>
      <c r="BE60" s="1251"/>
      <c r="BF60" s="1251"/>
      <c r="BO60" s="1251"/>
      <c r="BP60" s="1251"/>
      <c r="BQ60" s="1251"/>
      <c r="BR60" s="1251"/>
      <c r="CA60" s="1251"/>
      <c r="CB60" s="1251"/>
      <c r="CC60" s="1251"/>
      <c r="CD60" s="1251"/>
      <c r="CM60" s="1251"/>
      <c r="CN60" s="1251"/>
      <c r="CO60" s="1251"/>
      <c r="CP60" s="1251"/>
      <c r="CY60" s="1251"/>
      <c r="CZ60" s="1251"/>
      <c r="DA60" s="1251"/>
      <c r="DB60" s="1251"/>
      <c r="DC60" s="1251"/>
      <c r="DD60" s="1250"/>
      <c r="DE60" s="1248"/>
    </row>
    <row r="61" spans="1:109" s="1225" customFormat="1" x14ac:dyDescent="0.15">
      <c r="A61" s="1211"/>
      <c r="B61" s="1252"/>
      <c r="C61" s="1253"/>
      <c r="D61" s="1253"/>
      <c r="E61" s="1253"/>
      <c r="F61" s="1253"/>
      <c r="G61" s="1253"/>
      <c r="H61" s="1253"/>
      <c r="I61" s="1253"/>
      <c r="J61" s="1253"/>
      <c r="K61" s="1253"/>
      <c r="L61" s="1253"/>
      <c r="M61" s="1254"/>
      <c r="N61" s="1254"/>
      <c r="O61" s="1253"/>
      <c r="P61" s="1253"/>
      <c r="Q61" s="1253"/>
      <c r="R61" s="1253"/>
      <c r="S61" s="1253"/>
      <c r="T61" s="1253"/>
      <c r="U61" s="1253"/>
      <c r="V61" s="1253"/>
      <c r="W61" s="1253"/>
      <c r="X61" s="1253"/>
      <c r="Y61" s="1253"/>
      <c r="Z61" s="1253"/>
      <c r="AA61" s="1253"/>
      <c r="AB61" s="1253"/>
      <c r="AC61" s="1253"/>
      <c r="AD61" s="1253"/>
      <c r="AE61" s="1253"/>
      <c r="AF61" s="1253"/>
      <c r="AG61" s="1253"/>
      <c r="AH61" s="1253"/>
      <c r="AI61" s="1253"/>
      <c r="AJ61" s="1253"/>
      <c r="AK61" s="1253"/>
      <c r="AL61" s="1253"/>
      <c r="AM61" s="1253"/>
      <c r="AN61" s="1253"/>
      <c r="AO61" s="1253"/>
      <c r="AP61" s="1253"/>
      <c r="AQ61" s="1253"/>
      <c r="AR61" s="1253"/>
      <c r="AS61" s="1254"/>
      <c r="AT61" s="1254"/>
      <c r="AU61" s="1253"/>
      <c r="AV61" s="1253"/>
      <c r="AW61" s="1253"/>
      <c r="AX61" s="1253"/>
      <c r="AY61" s="1253"/>
      <c r="AZ61" s="1253"/>
      <c r="BA61" s="1253"/>
      <c r="BB61" s="1253"/>
      <c r="BC61" s="1253"/>
      <c r="BD61" s="1253"/>
      <c r="BE61" s="1254"/>
      <c r="BF61" s="1254"/>
      <c r="BG61" s="1253"/>
      <c r="BH61" s="1253"/>
      <c r="BI61" s="1253"/>
      <c r="BJ61" s="1253"/>
      <c r="BK61" s="1253"/>
      <c r="BL61" s="1253"/>
      <c r="BM61" s="1253"/>
      <c r="BN61" s="1253"/>
      <c r="BO61" s="1253"/>
      <c r="BP61" s="1253"/>
      <c r="BQ61" s="1254"/>
      <c r="BR61" s="1254"/>
      <c r="BS61" s="1253"/>
      <c r="BT61" s="1253"/>
      <c r="BU61" s="1253"/>
      <c r="BV61" s="1253"/>
      <c r="BW61" s="1253"/>
      <c r="BX61" s="1253"/>
      <c r="BY61" s="1253"/>
      <c r="BZ61" s="1253"/>
      <c r="CA61" s="1253"/>
      <c r="CB61" s="1253"/>
      <c r="CC61" s="1254"/>
      <c r="CD61" s="1254"/>
      <c r="CE61" s="1253"/>
      <c r="CF61" s="1253"/>
      <c r="CG61" s="1253"/>
      <c r="CH61" s="1253"/>
      <c r="CI61" s="1253"/>
      <c r="CJ61" s="1253"/>
      <c r="CK61" s="1253"/>
      <c r="CL61" s="1253"/>
      <c r="CM61" s="1253"/>
      <c r="CN61" s="1253"/>
      <c r="CO61" s="1254"/>
      <c r="CP61" s="1254"/>
      <c r="CQ61" s="1253"/>
      <c r="CR61" s="1253"/>
      <c r="CS61" s="1253"/>
      <c r="CT61" s="1253"/>
      <c r="CU61" s="1253"/>
      <c r="CV61" s="1253"/>
      <c r="CW61" s="1253"/>
      <c r="CX61" s="1253"/>
      <c r="CY61" s="1253"/>
      <c r="CZ61" s="1253"/>
      <c r="DA61" s="1254"/>
      <c r="DB61" s="1254"/>
      <c r="DC61" s="1254"/>
      <c r="DD61" s="1255"/>
      <c r="DE61" s="1248"/>
    </row>
    <row r="62" spans="1:109" x14ac:dyDescent="0.15">
      <c r="B62" s="1222"/>
      <c r="C62" s="1222"/>
      <c r="D62" s="1222"/>
      <c r="E62" s="1222"/>
      <c r="F62" s="1222"/>
      <c r="G62" s="1222"/>
      <c r="H62" s="1222"/>
      <c r="I62" s="1222"/>
      <c r="J62" s="1222"/>
      <c r="K62" s="1222"/>
      <c r="L62" s="1222"/>
      <c r="M62" s="1222"/>
      <c r="N62" s="1222"/>
      <c r="O62" s="1222"/>
      <c r="P62" s="1222"/>
      <c r="Q62" s="1222"/>
      <c r="R62" s="1222"/>
      <c r="S62" s="1222"/>
      <c r="T62" s="1222"/>
      <c r="U62" s="1222"/>
      <c r="V62" s="1222"/>
      <c r="W62" s="1222"/>
      <c r="X62" s="1222"/>
      <c r="Y62" s="1222"/>
      <c r="Z62" s="1222"/>
      <c r="AA62" s="1222"/>
      <c r="AB62" s="1222"/>
      <c r="AC62" s="1222"/>
      <c r="AD62" s="1222"/>
      <c r="AE62" s="1222"/>
      <c r="AF62" s="1222"/>
      <c r="AG62" s="1222"/>
      <c r="AH62" s="1222"/>
      <c r="AI62" s="1222"/>
      <c r="AJ62" s="1222"/>
      <c r="AK62" s="1222"/>
      <c r="AL62" s="1222"/>
      <c r="AM62" s="1222"/>
      <c r="AN62" s="1222"/>
      <c r="AO62" s="1222"/>
      <c r="AP62" s="1222"/>
      <c r="AQ62" s="1222"/>
      <c r="AR62" s="1222"/>
      <c r="AS62" s="1222"/>
      <c r="AT62" s="1222"/>
      <c r="AU62" s="1222"/>
      <c r="AV62" s="1222"/>
      <c r="AW62" s="1222"/>
      <c r="AX62" s="1222"/>
      <c r="AY62" s="1222"/>
      <c r="AZ62" s="1222"/>
      <c r="BA62" s="1222"/>
      <c r="BB62" s="1222"/>
      <c r="BC62" s="1222"/>
      <c r="BD62" s="1222"/>
      <c r="BE62" s="1222"/>
      <c r="BF62" s="1222"/>
      <c r="BG62" s="1222"/>
      <c r="BH62" s="1222"/>
      <c r="BI62" s="1222"/>
      <c r="BJ62" s="1222"/>
      <c r="BK62" s="1222"/>
      <c r="BL62" s="1222"/>
      <c r="BM62" s="1222"/>
      <c r="BN62" s="1222"/>
      <c r="BO62" s="1222"/>
      <c r="BP62" s="1222"/>
      <c r="BQ62" s="1222"/>
      <c r="BR62" s="1222"/>
      <c r="BS62" s="1222"/>
      <c r="BT62" s="1222"/>
      <c r="BU62" s="1222"/>
      <c r="BV62" s="1222"/>
      <c r="BW62" s="1222"/>
      <c r="BX62" s="1222"/>
      <c r="BY62" s="1222"/>
      <c r="BZ62" s="1222"/>
      <c r="CA62" s="1222"/>
      <c r="CB62" s="1222"/>
      <c r="CC62" s="1222"/>
      <c r="CD62" s="1222"/>
      <c r="CE62" s="1222"/>
      <c r="CF62" s="1222"/>
      <c r="CG62" s="1222"/>
      <c r="CH62" s="1222"/>
      <c r="CI62" s="1222"/>
      <c r="CJ62" s="1222"/>
      <c r="CK62" s="1222"/>
      <c r="CL62" s="1222"/>
      <c r="CM62" s="1222"/>
      <c r="CN62" s="1222"/>
      <c r="CO62" s="1222"/>
      <c r="CP62" s="1222"/>
      <c r="CQ62" s="1222"/>
      <c r="CR62" s="1222"/>
      <c r="CS62" s="1222"/>
      <c r="CT62" s="1222"/>
      <c r="CU62" s="1222"/>
      <c r="CV62" s="1222"/>
      <c r="CW62" s="1222"/>
      <c r="CX62" s="1222"/>
      <c r="CY62" s="1222"/>
      <c r="CZ62" s="1222"/>
      <c r="DA62" s="1222"/>
      <c r="DB62" s="1222"/>
      <c r="DC62" s="1222"/>
      <c r="DD62" s="1222"/>
      <c r="DE62" s="1211"/>
    </row>
    <row r="63" spans="1:109" ht="17.25" x14ac:dyDescent="0.15">
      <c r="B63" s="1256" t="s">
        <v>617</v>
      </c>
    </row>
    <row r="64" spans="1:109" x14ac:dyDescent="0.15">
      <c r="B64" s="1217"/>
      <c r="G64" s="1224"/>
      <c r="I64" s="1257"/>
      <c r="J64" s="1257"/>
      <c r="K64" s="1257"/>
      <c r="L64" s="1257"/>
      <c r="M64" s="1257"/>
      <c r="N64" s="1258"/>
      <c r="AM64" s="1224"/>
      <c r="AN64" s="1224" t="s">
        <v>611</v>
      </c>
      <c r="AP64" s="1225"/>
      <c r="AQ64" s="1225"/>
      <c r="AR64" s="1225"/>
      <c r="AY64" s="1224"/>
      <c r="BA64" s="1225"/>
      <c r="BB64" s="1225"/>
      <c r="BC64" s="1225"/>
      <c r="BK64" s="1224"/>
      <c r="BM64" s="1225"/>
      <c r="BN64" s="1225"/>
      <c r="BO64" s="1225"/>
      <c r="BW64" s="1224"/>
      <c r="BY64" s="1225"/>
      <c r="BZ64" s="1225"/>
      <c r="CA64" s="1225"/>
      <c r="CI64" s="1224"/>
      <c r="CK64" s="1225"/>
      <c r="CL64" s="1225"/>
      <c r="CM64" s="1225"/>
      <c r="CU64" s="1224"/>
      <c r="CW64" s="1225"/>
      <c r="CX64" s="1225"/>
      <c r="CY64" s="1225"/>
    </row>
    <row r="65" spans="2:107" x14ac:dyDescent="0.15">
      <c r="B65" s="1217"/>
      <c r="AN65" s="1226" t="s">
        <v>621</v>
      </c>
      <c r="AO65" s="1227"/>
      <c r="AP65" s="1227"/>
      <c r="AQ65" s="1227"/>
      <c r="AR65" s="1227"/>
      <c r="AS65" s="1227"/>
      <c r="AT65" s="1227"/>
      <c r="AU65" s="1227"/>
      <c r="AV65" s="1227"/>
      <c r="AW65" s="1227"/>
      <c r="AX65" s="1227"/>
      <c r="AY65" s="1227"/>
      <c r="AZ65" s="1227"/>
      <c r="BA65" s="1227"/>
      <c r="BB65" s="1227"/>
      <c r="BC65" s="1227"/>
      <c r="BD65" s="1227"/>
      <c r="BE65" s="1227"/>
      <c r="BF65" s="1227"/>
      <c r="BG65" s="1227"/>
      <c r="BH65" s="1227"/>
      <c r="BI65" s="1227"/>
      <c r="BJ65" s="1227"/>
      <c r="BK65" s="1227"/>
      <c r="BL65" s="1227"/>
      <c r="BM65" s="1227"/>
      <c r="BN65" s="1227"/>
      <c r="BO65" s="1227"/>
      <c r="BP65" s="1227"/>
      <c r="BQ65" s="1227"/>
      <c r="BR65" s="1227"/>
      <c r="BS65" s="1227"/>
      <c r="BT65" s="1227"/>
      <c r="BU65" s="1227"/>
      <c r="BV65" s="1227"/>
      <c r="BW65" s="1227"/>
      <c r="BX65" s="1227"/>
      <c r="BY65" s="1227"/>
      <c r="BZ65" s="1227"/>
      <c r="CA65" s="1227"/>
      <c r="CB65" s="1227"/>
      <c r="CC65" s="1227"/>
      <c r="CD65" s="1227"/>
      <c r="CE65" s="1227"/>
      <c r="CF65" s="1227"/>
      <c r="CG65" s="1227"/>
      <c r="CH65" s="1227"/>
      <c r="CI65" s="1227"/>
      <c r="CJ65" s="1227"/>
      <c r="CK65" s="1227"/>
      <c r="CL65" s="1227"/>
      <c r="CM65" s="1227"/>
      <c r="CN65" s="1227"/>
      <c r="CO65" s="1227"/>
      <c r="CP65" s="1227"/>
      <c r="CQ65" s="1227"/>
      <c r="CR65" s="1227"/>
      <c r="CS65" s="1227"/>
      <c r="CT65" s="1227"/>
      <c r="CU65" s="1227"/>
      <c r="CV65" s="1227"/>
      <c r="CW65" s="1227"/>
      <c r="CX65" s="1227"/>
      <c r="CY65" s="1227"/>
      <c r="CZ65" s="1227"/>
      <c r="DA65" s="1227"/>
      <c r="DB65" s="1227"/>
      <c r="DC65" s="1228"/>
    </row>
    <row r="66" spans="2:107" x14ac:dyDescent="0.15">
      <c r="B66" s="1217"/>
      <c r="AN66" s="1229"/>
      <c r="AO66" s="1230"/>
      <c r="AP66" s="1230"/>
      <c r="AQ66" s="1230"/>
      <c r="AR66" s="1230"/>
      <c r="AS66" s="1230"/>
      <c r="AT66" s="1230"/>
      <c r="AU66" s="1230"/>
      <c r="AV66" s="1230"/>
      <c r="AW66" s="1230"/>
      <c r="AX66" s="1230"/>
      <c r="AY66" s="1230"/>
      <c r="AZ66" s="1230"/>
      <c r="BA66" s="1230"/>
      <c r="BB66" s="1230"/>
      <c r="BC66" s="1230"/>
      <c r="BD66" s="1230"/>
      <c r="BE66" s="1230"/>
      <c r="BF66" s="1230"/>
      <c r="BG66" s="1230"/>
      <c r="BH66" s="1230"/>
      <c r="BI66" s="1230"/>
      <c r="BJ66" s="1230"/>
      <c r="BK66" s="1230"/>
      <c r="BL66" s="1230"/>
      <c r="BM66" s="1230"/>
      <c r="BN66" s="1230"/>
      <c r="BO66" s="1230"/>
      <c r="BP66" s="1230"/>
      <c r="BQ66" s="1230"/>
      <c r="BR66" s="1230"/>
      <c r="BS66" s="1230"/>
      <c r="BT66" s="1230"/>
      <c r="BU66" s="1230"/>
      <c r="BV66" s="1230"/>
      <c r="BW66" s="1230"/>
      <c r="BX66" s="1230"/>
      <c r="BY66" s="1230"/>
      <c r="BZ66" s="1230"/>
      <c r="CA66" s="1230"/>
      <c r="CB66" s="1230"/>
      <c r="CC66" s="1230"/>
      <c r="CD66" s="1230"/>
      <c r="CE66" s="1230"/>
      <c r="CF66" s="1230"/>
      <c r="CG66" s="1230"/>
      <c r="CH66" s="1230"/>
      <c r="CI66" s="1230"/>
      <c r="CJ66" s="1230"/>
      <c r="CK66" s="1230"/>
      <c r="CL66" s="1230"/>
      <c r="CM66" s="1230"/>
      <c r="CN66" s="1230"/>
      <c r="CO66" s="1230"/>
      <c r="CP66" s="1230"/>
      <c r="CQ66" s="1230"/>
      <c r="CR66" s="1230"/>
      <c r="CS66" s="1230"/>
      <c r="CT66" s="1230"/>
      <c r="CU66" s="1230"/>
      <c r="CV66" s="1230"/>
      <c r="CW66" s="1230"/>
      <c r="CX66" s="1230"/>
      <c r="CY66" s="1230"/>
      <c r="CZ66" s="1230"/>
      <c r="DA66" s="1230"/>
      <c r="DB66" s="1230"/>
      <c r="DC66" s="1231"/>
    </row>
    <row r="67" spans="2:107" x14ac:dyDescent="0.15">
      <c r="B67" s="1217"/>
      <c r="AN67" s="1229"/>
      <c r="AO67" s="1230"/>
      <c r="AP67" s="1230"/>
      <c r="AQ67" s="1230"/>
      <c r="AR67" s="1230"/>
      <c r="AS67" s="1230"/>
      <c r="AT67" s="1230"/>
      <c r="AU67" s="1230"/>
      <c r="AV67" s="1230"/>
      <c r="AW67" s="1230"/>
      <c r="AX67" s="1230"/>
      <c r="AY67" s="1230"/>
      <c r="AZ67" s="1230"/>
      <c r="BA67" s="1230"/>
      <c r="BB67" s="1230"/>
      <c r="BC67" s="1230"/>
      <c r="BD67" s="1230"/>
      <c r="BE67" s="1230"/>
      <c r="BF67" s="1230"/>
      <c r="BG67" s="1230"/>
      <c r="BH67" s="1230"/>
      <c r="BI67" s="1230"/>
      <c r="BJ67" s="1230"/>
      <c r="BK67" s="1230"/>
      <c r="BL67" s="1230"/>
      <c r="BM67" s="1230"/>
      <c r="BN67" s="1230"/>
      <c r="BO67" s="1230"/>
      <c r="BP67" s="1230"/>
      <c r="BQ67" s="1230"/>
      <c r="BR67" s="1230"/>
      <c r="BS67" s="1230"/>
      <c r="BT67" s="1230"/>
      <c r="BU67" s="1230"/>
      <c r="BV67" s="1230"/>
      <c r="BW67" s="1230"/>
      <c r="BX67" s="1230"/>
      <c r="BY67" s="1230"/>
      <c r="BZ67" s="1230"/>
      <c r="CA67" s="1230"/>
      <c r="CB67" s="1230"/>
      <c r="CC67" s="1230"/>
      <c r="CD67" s="1230"/>
      <c r="CE67" s="1230"/>
      <c r="CF67" s="1230"/>
      <c r="CG67" s="1230"/>
      <c r="CH67" s="1230"/>
      <c r="CI67" s="1230"/>
      <c r="CJ67" s="1230"/>
      <c r="CK67" s="1230"/>
      <c r="CL67" s="1230"/>
      <c r="CM67" s="1230"/>
      <c r="CN67" s="1230"/>
      <c r="CO67" s="1230"/>
      <c r="CP67" s="1230"/>
      <c r="CQ67" s="1230"/>
      <c r="CR67" s="1230"/>
      <c r="CS67" s="1230"/>
      <c r="CT67" s="1230"/>
      <c r="CU67" s="1230"/>
      <c r="CV67" s="1230"/>
      <c r="CW67" s="1230"/>
      <c r="CX67" s="1230"/>
      <c r="CY67" s="1230"/>
      <c r="CZ67" s="1230"/>
      <c r="DA67" s="1230"/>
      <c r="DB67" s="1230"/>
      <c r="DC67" s="1231"/>
    </row>
    <row r="68" spans="2:107" x14ac:dyDescent="0.15">
      <c r="B68" s="1217"/>
      <c r="AN68" s="1229"/>
      <c r="AO68" s="1230"/>
      <c r="AP68" s="1230"/>
      <c r="AQ68" s="1230"/>
      <c r="AR68" s="1230"/>
      <c r="AS68" s="1230"/>
      <c r="AT68" s="1230"/>
      <c r="AU68" s="1230"/>
      <c r="AV68" s="1230"/>
      <c r="AW68" s="1230"/>
      <c r="AX68" s="1230"/>
      <c r="AY68" s="1230"/>
      <c r="AZ68" s="1230"/>
      <c r="BA68" s="1230"/>
      <c r="BB68" s="1230"/>
      <c r="BC68" s="1230"/>
      <c r="BD68" s="1230"/>
      <c r="BE68" s="1230"/>
      <c r="BF68" s="1230"/>
      <c r="BG68" s="1230"/>
      <c r="BH68" s="1230"/>
      <c r="BI68" s="1230"/>
      <c r="BJ68" s="1230"/>
      <c r="BK68" s="1230"/>
      <c r="BL68" s="1230"/>
      <c r="BM68" s="1230"/>
      <c r="BN68" s="1230"/>
      <c r="BO68" s="1230"/>
      <c r="BP68" s="1230"/>
      <c r="BQ68" s="1230"/>
      <c r="BR68" s="1230"/>
      <c r="BS68" s="1230"/>
      <c r="BT68" s="1230"/>
      <c r="BU68" s="1230"/>
      <c r="BV68" s="1230"/>
      <c r="BW68" s="1230"/>
      <c r="BX68" s="1230"/>
      <c r="BY68" s="1230"/>
      <c r="BZ68" s="1230"/>
      <c r="CA68" s="1230"/>
      <c r="CB68" s="1230"/>
      <c r="CC68" s="1230"/>
      <c r="CD68" s="1230"/>
      <c r="CE68" s="1230"/>
      <c r="CF68" s="1230"/>
      <c r="CG68" s="1230"/>
      <c r="CH68" s="1230"/>
      <c r="CI68" s="1230"/>
      <c r="CJ68" s="1230"/>
      <c r="CK68" s="1230"/>
      <c r="CL68" s="1230"/>
      <c r="CM68" s="1230"/>
      <c r="CN68" s="1230"/>
      <c r="CO68" s="1230"/>
      <c r="CP68" s="1230"/>
      <c r="CQ68" s="1230"/>
      <c r="CR68" s="1230"/>
      <c r="CS68" s="1230"/>
      <c r="CT68" s="1230"/>
      <c r="CU68" s="1230"/>
      <c r="CV68" s="1230"/>
      <c r="CW68" s="1230"/>
      <c r="CX68" s="1230"/>
      <c r="CY68" s="1230"/>
      <c r="CZ68" s="1230"/>
      <c r="DA68" s="1230"/>
      <c r="DB68" s="1230"/>
      <c r="DC68" s="1231"/>
    </row>
    <row r="69" spans="2:107" x14ac:dyDescent="0.15">
      <c r="B69" s="1217"/>
      <c r="AN69" s="1232"/>
      <c r="AO69" s="1233"/>
      <c r="AP69" s="1233"/>
      <c r="AQ69" s="1233"/>
      <c r="AR69" s="1233"/>
      <c r="AS69" s="1233"/>
      <c r="AT69" s="1233"/>
      <c r="AU69" s="1233"/>
      <c r="AV69" s="1233"/>
      <c r="AW69" s="1233"/>
      <c r="AX69" s="1233"/>
      <c r="AY69" s="1233"/>
      <c r="AZ69" s="1233"/>
      <c r="BA69" s="1233"/>
      <c r="BB69" s="1233"/>
      <c r="BC69" s="1233"/>
      <c r="BD69" s="1233"/>
      <c r="BE69" s="1233"/>
      <c r="BF69" s="1233"/>
      <c r="BG69" s="1233"/>
      <c r="BH69" s="1233"/>
      <c r="BI69" s="1233"/>
      <c r="BJ69" s="1233"/>
      <c r="BK69" s="1233"/>
      <c r="BL69" s="1233"/>
      <c r="BM69" s="1233"/>
      <c r="BN69" s="1233"/>
      <c r="BO69" s="1233"/>
      <c r="BP69" s="1233"/>
      <c r="BQ69" s="1233"/>
      <c r="BR69" s="1233"/>
      <c r="BS69" s="1233"/>
      <c r="BT69" s="1233"/>
      <c r="BU69" s="1233"/>
      <c r="BV69" s="1233"/>
      <c r="BW69" s="1233"/>
      <c r="BX69" s="1233"/>
      <c r="BY69" s="1233"/>
      <c r="BZ69" s="1233"/>
      <c r="CA69" s="1233"/>
      <c r="CB69" s="1233"/>
      <c r="CC69" s="1233"/>
      <c r="CD69" s="1233"/>
      <c r="CE69" s="1233"/>
      <c r="CF69" s="1233"/>
      <c r="CG69" s="1233"/>
      <c r="CH69" s="1233"/>
      <c r="CI69" s="1233"/>
      <c r="CJ69" s="1233"/>
      <c r="CK69" s="1233"/>
      <c r="CL69" s="1233"/>
      <c r="CM69" s="1233"/>
      <c r="CN69" s="1233"/>
      <c r="CO69" s="1233"/>
      <c r="CP69" s="1233"/>
      <c r="CQ69" s="1233"/>
      <c r="CR69" s="1233"/>
      <c r="CS69" s="1233"/>
      <c r="CT69" s="1233"/>
      <c r="CU69" s="1233"/>
      <c r="CV69" s="1233"/>
      <c r="CW69" s="1233"/>
      <c r="CX69" s="1233"/>
      <c r="CY69" s="1233"/>
      <c r="CZ69" s="1233"/>
      <c r="DA69" s="1233"/>
      <c r="DB69" s="1233"/>
      <c r="DC69" s="1234"/>
    </row>
    <row r="70" spans="2:107" x14ac:dyDescent="0.15">
      <c r="B70" s="1217"/>
      <c r="H70" s="1259"/>
      <c r="I70" s="1259"/>
      <c r="J70" s="1260"/>
      <c r="K70" s="1260"/>
      <c r="L70" s="1261"/>
      <c r="M70" s="1260"/>
      <c r="N70" s="1261"/>
      <c r="AN70" s="1235"/>
      <c r="AO70" s="1235"/>
      <c r="AP70" s="1235"/>
      <c r="AZ70" s="1235"/>
      <c r="BA70" s="1235"/>
      <c r="BB70" s="1235"/>
      <c r="BL70" s="1235"/>
      <c r="BM70" s="1235"/>
      <c r="BN70" s="1235"/>
      <c r="BX70" s="1235"/>
      <c r="BY70" s="1235"/>
      <c r="BZ70" s="1235"/>
      <c r="CJ70" s="1235"/>
      <c r="CK70" s="1235"/>
      <c r="CL70" s="1235"/>
      <c r="CV70" s="1235"/>
      <c r="CW70" s="1235"/>
      <c r="CX70" s="1235"/>
    </row>
    <row r="71" spans="2:107" x14ac:dyDescent="0.15">
      <c r="B71" s="1217"/>
      <c r="G71" s="1262"/>
      <c r="I71" s="1263"/>
      <c r="J71" s="1260"/>
      <c r="K71" s="1260"/>
      <c r="L71" s="1261"/>
      <c r="M71" s="1260"/>
      <c r="N71" s="1261"/>
      <c r="AM71" s="1262"/>
      <c r="AN71" s="1211" t="s">
        <v>612</v>
      </c>
    </row>
    <row r="72" spans="2:107" x14ac:dyDescent="0.15">
      <c r="B72" s="1217"/>
      <c r="G72" s="1236"/>
      <c r="H72" s="1236"/>
      <c r="I72" s="1236"/>
      <c r="J72" s="1236"/>
      <c r="K72" s="1237"/>
      <c r="L72" s="1237"/>
      <c r="M72" s="1238"/>
      <c r="N72" s="1238"/>
      <c r="AN72" s="1239"/>
      <c r="AO72" s="1240"/>
      <c r="AP72" s="1240"/>
      <c r="AQ72" s="1240"/>
      <c r="AR72" s="1240"/>
      <c r="AS72" s="1240"/>
      <c r="AT72" s="1240"/>
      <c r="AU72" s="1240"/>
      <c r="AV72" s="1240"/>
      <c r="AW72" s="1240"/>
      <c r="AX72" s="1240"/>
      <c r="AY72" s="1240"/>
      <c r="AZ72" s="1240"/>
      <c r="BA72" s="1240"/>
      <c r="BB72" s="1240"/>
      <c r="BC72" s="1240"/>
      <c r="BD72" s="1240"/>
      <c r="BE72" s="1240"/>
      <c r="BF72" s="1240"/>
      <c r="BG72" s="1240"/>
      <c r="BH72" s="1240"/>
      <c r="BI72" s="1240"/>
      <c r="BJ72" s="1240"/>
      <c r="BK72" s="1240"/>
      <c r="BL72" s="1240"/>
      <c r="BM72" s="1240"/>
      <c r="BN72" s="1240"/>
      <c r="BO72" s="1241"/>
      <c r="BP72" s="1242" t="s">
        <v>563</v>
      </c>
      <c r="BQ72" s="1242"/>
      <c r="BR72" s="1242"/>
      <c r="BS72" s="1242"/>
      <c r="BT72" s="1242"/>
      <c r="BU72" s="1242"/>
      <c r="BV72" s="1242"/>
      <c r="BW72" s="1242"/>
      <c r="BX72" s="1242" t="s">
        <v>564</v>
      </c>
      <c r="BY72" s="1242"/>
      <c r="BZ72" s="1242"/>
      <c r="CA72" s="1242"/>
      <c r="CB72" s="1242"/>
      <c r="CC72" s="1242"/>
      <c r="CD72" s="1242"/>
      <c r="CE72" s="1242"/>
      <c r="CF72" s="1242" t="s">
        <v>565</v>
      </c>
      <c r="CG72" s="1242"/>
      <c r="CH72" s="1242"/>
      <c r="CI72" s="1242"/>
      <c r="CJ72" s="1242"/>
      <c r="CK72" s="1242"/>
      <c r="CL72" s="1242"/>
      <c r="CM72" s="1242"/>
      <c r="CN72" s="1242" t="s">
        <v>566</v>
      </c>
      <c r="CO72" s="1242"/>
      <c r="CP72" s="1242"/>
      <c r="CQ72" s="1242"/>
      <c r="CR72" s="1242"/>
      <c r="CS72" s="1242"/>
      <c r="CT72" s="1242"/>
      <c r="CU72" s="1242"/>
      <c r="CV72" s="1242" t="s">
        <v>567</v>
      </c>
      <c r="CW72" s="1242"/>
      <c r="CX72" s="1242"/>
      <c r="CY72" s="1242"/>
      <c r="CZ72" s="1242"/>
      <c r="DA72" s="1242"/>
      <c r="DB72" s="1242"/>
      <c r="DC72" s="1242"/>
    </row>
    <row r="73" spans="2:107" x14ac:dyDescent="0.15">
      <c r="B73" s="1217"/>
      <c r="G73" s="1243"/>
      <c r="H73" s="1243"/>
      <c r="I73" s="1243"/>
      <c r="J73" s="1243"/>
      <c r="K73" s="1264"/>
      <c r="L73" s="1264"/>
      <c r="M73" s="1264"/>
      <c r="N73" s="1264"/>
      <c r="AM73" s="1235"/>
      <c r="AN73" s="1246" t="s">
        <v>613</v>
      </c>
      <c r="AO73" s="1246"/>
      <c r="AP73" s="1246"/>
      <c r="AQ73" s="1246"/>
      <c r="AR73" s="1246"/>
      <c r="AS73" s="1246"/>
      <c r="AT73" s="1246"/>
      <c r="AU73" s="1246"/>
      <c r="AV73" s="1246"/>
      <c r="AW73" s="1246"/>
      <c r="AX73" s="1246"/>
      <c r="AY73" s="1246"/>
      <c r="AZ73" s="1246"/>
      <c r="BA73" s="1246"/>
      <c r="BB73" s="1246" t="s">
        <v>614</v>
      </c>
      <c r="BC73" s="1246"/>
      <c r="BD73" s="1246"/>
      <c r="BE73" s="1246"/>
      <c r="BF73" s="1246"/>
      <c r="BG73" s="1246"/>
      <c r="BH73" s="1246"/>
      <c r="BI73" s="1246"/>
      <c r="BJ73" s="1246"/>
      <c r="BK73" s="1246"/>
      <c r="BL73" s="1246"/>
      <c r="BM73" s="1246"/>
      <c r="BN73" s="1246"/>
      <c r="BO73" s="1246"/>
      <c r="BP73" s="1247">
        <v>102.4</v>
      </c>
      <c r="BQ73" s="1247"/>
      <c r="BR73" s="1247"/>
      <c r="BS73" s="1247"/>
      <c r="BT73" s="1247"/>
      <c r="BU73" s="1247"/>
      <c r="BV73" s="1247"/>
      <c r="BW73" s="1247"/>
      <c r="BX73" s="1247">
        <v>79.400000000000006</v>
      </c>
      <c r="BY73" s="1247"/>
      <c r="BZ73" s="1247"/>
      <c r="CA73" s="1247"/>
      <c r="CB73" s="1247"/>
      <c r="CC73" s="1247"/>
      <c r="CD73" s="1247"/>
      <c r="CE73" s="1247"/>
      <c r="CF73" s="1247">
        <v>64</v>
      </c>
      <c r="CG73" s="1247"/>
      <c r="CH73" s="1247"/>
      <c r="CI73" s="1247"/>
      <c r="CJ73" s="1247"/>
      <c r="CK73" s="1247"/>
      <c r="CL73" s="1247"/>
      <c r="CM73" s="1247"/>
      <c r="CN73" s="1247">
        <v>43.9</v>
      </c>
      <c r="CO73" s="1247"/>
      <c r="CP73" s="1247"/>
      <c r="CQ73" s="1247"/>
      <c r="CR73" s="1247"/>
      <c r="CS73" s="1247"/>
      <c r="CT73" s="1247"/>
      <c r="CU73" s="1247"/>
      <c r="CV73" s="1247">
        <v>31.3</v>
      </c>
      <c r="CW73" s="1247"/>
      <c r="CX73" s="1247"/>
      <c r="CY73" s="1247"/>
      <c r="CZ73" s="1247"/>
      <c r="DA73" s="1247"/>
      <c r="DB73" s="1247"/>
      <c r="DC73" s="1247"/>
    </row>
    <row r="74" spans="2:107" x14ac:dyDescent="0.15">
      <c r="B74" s="1217"/>
      <c r="G74" s="1243"/>
      <c r="H74" s="1243"/>
      <c r="I74" s="1243"/>
      <c r="J74" s="1243"/>
      <c r="K74" s="1264"/>
      <c r="L74" s="1264"/>
      <c r="M74" s="1264"/>
      <c r="N74" s="1264"/>
      <c r="AM74" s="1235"/>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x14ac:dyDescent="0.15">
      <c r="B75" s="1217"/>
      <c r="G75" s="1243"/>
      <c r="H75" s="1243"/>
      <c r="I75" s="1236"/>
      <c r="J75" s="1236"/>
      <c r="K75" s="1245"/>
      <c r="L75" s="1245"/>
      <c r="M75" s="1245"/>
      <c r="N75" s="1245"/>
      <c r="AM75" s="1235"/>
      <c r="AN75" s="1246"/>
      <c r="AO75" s="1246"/>
      <c r="AP75" s="1246"/>
      <c r="AQ75" s="1246"/>
      <c r="AR75" s="1246"/>
      <c r="AS75" s="1246"/>
      <c r="AT75" s="1246"/>
      <c r="AU75" s="1246"/>
      <c r="AV75" s="1246"/>
      <c r="AW75" s="1246"/>
      <c r="AX75" s="1246"/>
      <c r="AY75" s="1246"/>
      <c r="AZ75" s="1246"/>
      <c r="BA75" s="1246"/>
      <c r="BB75" s="1246" t="s">
        <v>618</v>
      </c>
      <c r="BC75" s="1246"/>
      <c r="BD75" s="1246"/>
      <c r="BE75" s="1246"/>
      <c r="BF75" s="1246"/>
      <c r="BG75" s="1246"/>
      <c r="BH75" s="1246"/>
      <c r="BI75" s="1246"/>
      <c r="BJ75" s="1246"/>
      <c r="BK75" s="1246"/>
      <c r="BL75" s="1246"/>
      <c r="BM75" s="1246"/>
      <c r="BN75" s="1246"/>
      <c r="BO75" s="1246"/>
      <c r="BP75" s="1247">
        <v>14.7</v>
      </c>
      <c r="BQ75" s="1247"/>
      <c r="BR75" s="1247"/>
      <c r="BS75" s="1247"/>
      <c r="BT75" s="1247"/>
      <c r="BU75" s="1247"/>
      <c r="BV75" s="1247"/>
      <c r="BW75" s="1247"/>
      <c r="BX75" s="1247">
        <v>12.9</v>
      </c>
      <c r="BY75" s="1247"/>
      <c r="BZ75" s="1247"/>
      <c r="CA75" s="1247"/>
      <c r="CB75" s="1247"/>
      <c r="CC75" s="1247"/>
      <c r="CD75" s="1247"/>
      <c r="CE75" s="1247"/>
      <c r="CF75" s="1247">
        <v>9.9</v>
      </c>
      <c r="CG75" s="1247"/>
      <c r="CH75" s="1247"/>
      <c r="CI75" s="1247"/>
      <c r="CJ75" s="1247"/>
      <c r="CK75" s="1247"/>
      <c r="CL75" s="1247"/>
      <c r="CM75" s="1247"/>
      <c r="CN75" s="1247">
        <v>7.9</v>
      </c>
      <c r="CO75" s="1247"/>
      <c r="CP75" s="1247"/>
      <c r="CQ75" s="1247"/>
      <c r="CR75" s="1247"/>
      <c r="CS75" s="1247"/>
      <c r="CT75" s="1247"/>
      <c r="CU75" s="1247"/>
      <c r="CV75" s="1247">
        <v>7.2</v>
      </c>
      <c r="CW75" s="1247"/>
      <c r="CX75" s="1247"/>
      <c r="CY75" s="1247"/>
      <c r="CZ75" s="1247"/>
      <c r="DA75" s="1247"/>
      <c r="DB75" s="1247"/>
      <c r="DC75" s="1247"/>
    </row>
    <row r="76" spans="2:107" x14ac:dyDescent="0.15">
      <c r="B76" s="1217"/>
      <c r="G76" s="1243"/>
      <c r="H76" s="1243"/>
      <c r="I76" s="1236"/>
      <c r="J76" s="1236"/>
      <c r="K76" s="1245"/>
      <c r="L76" s="1245"/>
      <c r="M76" s="1245"/>
      <c r="N76" s="1245"/>
      <c r="AM76" s="1235"/>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x14ac:dyDescent="0.15">
      <c r="B77" s="1217"/>
      <c r="G77" s="1236"/>
      <c r="H77" s="1236"/>
      <c r="I77" s="1236"/>
      <c r="J77" s="1236"/>
      <c r="K77" s="1264"/>
      <c r="L77" s="1264"/>
      <c r="M77" s="1264"/>
      <c r="N77" s="1264"/>
      <c r="AN77" s="1242" t="s">
        <v>616</v>
      </c>
      <c r="AO77" s="1242"/>
      <c r="AP77" s="1242"/>
      <c r="AQ77" s="1242"/>
      <c r="AR77" s="1242"/>
      <c r="AS77" s="1242"/>
      <c r="AT77" s="1242"/>
      <c r="AU77" s="1242"/>
      <c r="AV77" s="1242"/>
      <c r="AW77" s="1242"/>
      <c r="AX77" s="1242"/>
      <c r="AY77" s="1242"/>
      <c r="AZ77" s="1242"/>
      <c r="BA77" s="1242"/>
      <c r="BB77" s="1246" t="s">
        <v>614</v>
      </c>
      <c r="BC77" s="1246"/>
      <c r="BD77" s="1246"/>
      <c r="BE77" s="1246"/>
      <c r="BF77" s="1246"/>
      <c r="BG77" s="1246"/>
      <c r="BH77" s="1246"/>
      <c r="BI77" s="1246"/>
      <c r="BJ77" s="1246"/>
      <c r="BK77" s="1246"/>
      <c r="BL77" s="1246"/>
      <c r="BM77" s="1246"/>
      <c r="BN77" s="1246"/>
      <c r="BO77" s="1246"/>
      <c r="BP77" s="1247">
        <v>32.799999999999997</v>
      </c>
      <c r="BQ77" s="1247"/>
      <c r="BR77" s="1247"/>
      <c r="BS77" s="1247"/>
      <c r="BT77" s="1247"/>
      <c r="BU77" s="1247"/>
      <c r="BV77" s="1247"/>
      <c r="BW77" s="1247"/>
      <c r="BX77" s="1247">
        <v>20.9</v>
      </c>
      <c r="BY77" s="1247"/>
      <c r="BZ77" s="1247"/>
      <c r="CA77" s="1247"/>
      <c r="CB77" s="1247"/>
      <c r="CC77" s="1247"/>
      <c r="CD77" s="1247"/>
      <c r="CE77" s="1247"/>
      <c r="CF77" s="1247">
        <v>21</v>
      </c>
      <c r="CG77" s="1247"/>
      <c r="CH77" s="1247"/>
      <c r="CI77" s="1247"/>
      <c r="CJ77" s="1247"/>
      <c r="CK77" s="1247"/>
      <c r="CL77" s="1247"/>
      <c r="CM77" s="1247"/>
      <c r="CN77" s="1247">
        <v>23.5</v>
      </c>
      <c r="CO77" s="1247"/>
      <c r="CP77" s="1247"/>
      <c r="CQ77" s="1247"/>
      <c r="CR77" s="1247"/>
      <c r="CS77" s="1247"/>
      <c r="CT77" s="1247"/>
      <c r="CU77" s="1247"/>
      <c r="CV77" s="1247">
        <v>8.5</v>
      </c>
      <c r="CW77" s="1247"/>
      <c r="CX77" s="1247"/>
      <c r="CY77" s="1247"/>
      <c r="CZ77" s="1247"/>
      <c r="DA77" s="1247"/>
      <c r="DB77" s="1247"/>
      <c r="DC77" s="1247"/>
    </row>
    <row r="78" spans="2:107" x14ac:dyDescent="0.15">
      <c r="B78" s="1217"/>
      <c r="G78" s="1236"/>
      <c r="H78" s="1236"/>
      <c r="I78" s="1236"/>
      <c r="J78" s="1236"/>
      <c r="K78" s="1264"/>
      <c r="L78" s="1264"/>
      <c r="M78" s="1264"/>
      <c r="N78" s="1264"/>
      <c r="AN78" s="1242"/>
      <c r="AO78" s="1242"/>
      <c r="AP78" s="1242"/>
      <c r="AQ78" s="1242"/>
      <c r="AR78" s="1242"/>
      <c r="AS78" s="1242"/>
      <c r="AT78" s="1242"/>
      <c r="AU78" s="1242"/>
      <c r="AV78" s="1242"/>
      <c r="AW78" s="1242"/>
      <c r="AX78" s="1242"/>
      <c r="AY78" s="1242"/>
      <c r="AZ78" s="1242"/>
      <c r="BA78" s="1242"/>
      <c r="BB78" s="1246"/>
      <c r="BC78" s="1246"/>
      <c r="BD78" s="1246"/>
      <c r="BE78" s="1246"/>
      <c r="BF78" s="1246"/>
      <c r="BG78" s="1246"/>
      <c r="BH78" s="1246"/>
      <c r="BI78" s="1246"/>
      <c r="BJ78" s="1246"/>
      <c r="BK78" s="1246"/>
      <c r="BL78" s="1246"/>
      <c r="BM78" s="1246"/>
      <c r="BN78" s="1246"/>
      <c r="BO78" s="1246"/>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x14ac:dyDescent="0.15">
      <c r="B79" s="1217"/>
      <c r="G79" s="1236"/>
      <c r="H79" s="1236"/>
      <c r="I79" s="1249"/>
      <c r="J79" s="1249"/>
      <c r="K79" s="1265"/>
      <c r="L79" s="1265"/>
      <c r="M79" s="1265"/>
      <c r="N79" s="1265"/>
      <c r="AN79" s="1242"/>
      <c r="AO79" s="1242"/>
      <c r="AP79" s="1242"/>
      <c r="AQ79" s="1242"/>
      <c r="AR79" s="1242"/>
      <c r="AS79" s="1242"/>
      <c r="AT79" s="1242"/>
      <c r="AU79" s="1242"/>
      <c r="AV79" s="1242"/>
      <c r="AW79" s="1242"/>
      <c r="AX79" s="1242"/>
      <c r="AY79" s="1242"/>
      <c r="AZ79" s="1242"/>
      <c r="BA79" s="1242"/>
      <c r="BB79" s="1246" t="s">
        <v>618</v>
      </c>
      <c r="BC79" s="1246"/>
      <c r="BD79" s="1246"/>
      <c r="BE79" s="1246"/>
      <c r="BF79" s="1246"/>
      <c r="BG79" s="1246"/>
      <c r="BH79" s="1246"/>
      <c r="BI79" s="1246"/>
      <c r="BJ79" s="1246"/>
      <c r="BK79" s="1246"/>
      <c r="BL79" s="1246"/>
      <c r="BM79" s="1246"/>
      <c r="BN79" s="1246"/>
      <c r="BO79" s="1246"/>
      <c r="BP79" s="1247">
        <v>9.1</v>
      </c>
      <c r="BQ79" s="1247"/>
      <c r="BR79" s="1247"/>
      <c r="BS79" s="1247"/>
      <c r="BT79" s="1247"/>
      <c r="BU79" s="1247"/>
      <c r="BV79" s="1247"/>
      <c r="BW79" s="1247"/>
      <c r="BX79" s="1247">
        <v>9.1</v>
      </c>
      <c r="BY79" s="1247"/>
      <c r="BZ79" s="1247"/>
      <c r="CA79" s="1247"/>
      <c r="CB79" s="1247"/>
      <c r="CC79" s="1247"/>
      <c r="CD79" s="1247"/>
      <c r="CE79" s="1247"/>
      <c r="CF79" s="1247">
        <v>9.1999999999999993</v>
      </c>
      <c r="CG79" s="1247"/>
      <c r="CH79" s="1247"/>
      <c r="CI79" s="1247"/>
      <c r="CJ79" s="1247"/>
      <c r="CK79" s="1247"/>
      <c r="CL79" s="1247"/>
      <c r="CM79" s="1247"/>
      <c r="CN79" s="1247">
        <v>8.6</v>
      </c>
      <c r="CO79" s="1247"/>
      <c r="CP79" s="1247"/>
      <c r="CQ79" s="1247"/>
      <c r="CR79" s="1247"/>
      <c r="CS79" s="1247"/>
      <c r="CT79" s="1247"/>
      <c r="CU79" s="1247"/>
      <c r="CV79" s="1247">
        <v>8.1999999999999993</v>
      </c>
      <c r="CW79" s="1247"/>
      <c r="CX79" s="1247"/>
      <c r="CY79" s="1247"/>
      <c r="CZ79" s="1247"/>
      <c r="DA79" s="1247"/>
      <c r="DB79" s="1247"/>
      <c r="DC79" s="1247"/>
    </row>
    <row r="80" spans="2:107" x14ac:dyDescent="0.15">
      <c r="B80" s="1217"/>
      <c r="G80" s="1236"/>
      <c r="H80" s="1236"/>
      <c r="I80" s="1249"/>
      <c r="J80" s="1249"/>
      <c r="K80" s="1265"/>
      <c r="L80" s="1265"/>
      <c r="M80" s="1265"/>
      <c r="N80" s="1265"/>
      <c r="AN80" s="1242"/>
      <c r="AO80" s="1242"/>
      <c r="AP80" s="1242"/>
      <c r="AQ80" s="1242"/>
      <c r="AR80" s="1242"/>
      <c r="AS80" s="1242"/>
      <c r="AT80" s="1242"/>
      <c r="AU80" s="1242"/>
      <c r="AV80" s="1242"/>
      <c r="AW80" s="1242"/>
      <c r="AX80" s="1242"/>
      <c r="AY80" s="1242"/>
      <c r="AZ80" s="1242"/>
      <c r="BA80" s="1242"/>
      <c r="BB80" s="1246"/>
      <c r="BC80" s="1246"/>
      <c r="BD80" s="1246"/>
      <c r="BE80" s="1246"/>
      <c r="BF80" s="1246"/>
      <c r="BG80" s="1246"/>
      <c r="BH80" s="1246"/>
      <c r="BI80" s="1246"/>
      <c r="BJ80" s="1246"/>
      <c r="BK80" s="1246"/>
      <c r="BL80" s="1246"/>
      <c r="BM80" s="1246"/>
      <c r="BN80" s="1246"/>
      <c r="BO80" s="1246"/>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x14ac:dyDescent="0.15">
      <c r="B81" s="1217"/>
    </row>
    <row r="82" spans="2:109" ht="17.25" x14ac:dyDescent="0.15">
      <c r="B82" s="1217"/>
      <c r="K82" s="1266"/>
      <c r="L82" s="1266"/>
      <c r="M82" s="1266"/>
      <c r="N82" s="1266"/>
      <c r="AQ82" s="1266"/>
      <c r="AR82" s="1266"/>
      <c r="AS82" s="1266"/>
      <c r="AT82" s="1266"/>
      <c r="BC82" s="1266"/>
      <c r="BD82" s="1266"/>
      <c r="BE82" s="1266"/>
      <c r="BF82" s="1266"/>
      <c r="BO82" s="1266"/>
      <c r="BP82" s="1266"/>
      <c r="BQ82" s="1266"/>
      <c r="BR82" s="1266"/>
      <c r="CA82" s="1266"/>
      <c r="CB82" s="1266"/>
      <c r="CC82" s="1266"/>
      <c r="CD82" s="1266"/>
      <c r="CM82" s="1266"/>
      <c r="CN82" s="1266"/>
      <c r="CO82" s="1266"/>
      <c r="CP82" s="1266"/>
      <c r="CY82" s="1266"/>
      <c r="CZ82" s="1266"/>
      <c r="DA82" s="1266"/>
      <c r="DB82" s="1266"/>
      <c r="DC82" s="1266"/>
    </row>
    <row r="83" spans="2:109" x14ac:dyDescent="0.15">
      <c r="B83" s="1219"/>
      <c r="C83" s="1220"/>
      <c r="D83" s="1220"/>
      <c r="E83" s="1220"/>
      <c r="F83" s="1220"/>
      <c r="G83" s="1220"/>
      <c r="H83" s="1220"/>
      <c r="I83" s="1220"/>
      <c r="J83" s="1220"/>
      <c r="K83" s="1220"/>
      <c r="L83" s="1220"/>
      <c r="M83" s="1220"/>
      <c r="N83" s="1220"/>
      <c r="O83" s="1220"/>
      <c r="P83" s="1220"/>
      <c r="Q83" s="1220"/>
      <c r="R83" s="1220"/>
      <c r="S83" s="1220"/>
      <c r="T83" s="1220"/>
      <c r="U83" s="1220"/>
      <c r="V83" s="1220"/>
      <c r="W83" s="1220"/>
      <c r="X83" s="1220"/>
      <c r="Y83" s="1220"/>
      <c r="Z83" s="1220"/>
      <c r="AA83" s="1220"/>
      <c r="AB83" s="1220"/>
      <c r="AC83" s="1220"/>
      <c r="AD83" s="1220"/>
      <c r="AE83" s="1220"/>
      <c r="AF83" s="1220"/>
      <c r="AG83" s="1220"/>
      <c r="AH83" s="1220"/>
      <c r="AI83" s="1220"/>
      <c r="AJ83" s="1220"/>
      <c r="AK83" s="1220"/>
      <c r="AL83" s="1220"/>
      <c r="AM83" s="1220"/>
      <c r="AN83" s="1220"/>
      <c r="AO83" s="1220"/>
      <c r="AP83" s="1220"/>
      <c r="AQ83" s="1220"/>
      <c r="AR83" s="1220"/>
      <c r="AS83" s="1220"/>
      <c r="AT83" s="1220"/>
      <c r="AU83" s="1220"/>
      <c r="AV83" s="1220"/>
      <c r="AW83" s="1220"/>
      <c r="AX83" s="1220"/>
      <c r="AY83" s="1220"/>
      <c r="AZ83" s="1220"/>
      <c r="BA83" s="1220"/>
      <c r="BB83" s="1220"/>
      <c r="BC83" s="1220"/>
      <c r="BD83" s="1220"/>
      <c r="BE83" s="1220"/>
      <c r="BF83" s="1220"/>
      <c r="BG83" s="1220"/>
      <c r="BH83" s="1220"/>
      <c r="BI83" s="1220"/>
      <c r="BJ83" s="1220"/>
      <c r="BK83" s="1220"/>
      <c r="BL83" s="1220"/>
      <c r="BM83" s="1220"/>
      <c r="BN83" s="1220"/>
      <c r="BO83" s="1220"/>
      <c r="BP83" s="1220"/>
      <c r="BQ83" s="1220"/>
      <c r="BR83" s="1220"/>
      <c r="BS83" s="1220"/>
      <c r="BT83" s="1220"/>
      <c r="BU83" s="1220"/>
      <c r="BV83" s="1220"/>
      <c r="BW83" s="1220"/>
      <c r="BX83" s="1220"/>
      <c r="BY83" s="1220"/>
      <c r="BZ83" s="1220"/>
      <c r="CA83" s="1220"/>
      <c r="CB83" s="1220"/>
      <c r="CC83" s="1220"/>
      <c r="CD83" s="1220"/>
      <c r="CE83" s="1220"/>
      <c r="CF83" s="1220"/>
      <c r="CG83" s="1220"/>
      <c r="CH83" s="1220"/>
      <c r="CI83" s="1220"/>
      <c r="CJ83" s="1220"/>
      <c r="CK83" s="1220"/>
      <c r="CL83" s="1220"/>
      <c r="CM83" s="1220"/>
      <c r="CN83" s="1220"/>
      <c r="CO83" s="1220"/>
      <c r="CP83" s="1220"/>
      <c r="CQ83" s="1220"/>
      <c r="CR83" s="1220"/>
      <c r="CS83" s="1220"/>
      <c r="CT83" s="1220"/>
      <c r="CU83" s="1220"/>
      <c r="CV83" s="1220"/>
      <c r="CW83" s="1220"/>
      <c r="CX83" s="1220"/>
      <c r="CY83" s="1220"/>
      <c r="CZ83" s="1220"/>
      <c r="DA83" s="1220"/>
      <c r="DB83" s="1220"/>
      <c r="DC83" s="1220"/>
      <c r="DD83" s="1221"/>
    </row>
    <row r="84" spans="2:109" x14ac:dyDescent="0.15">
      <c r="DD84" s="1211"/>
      <c r="DE84" s="1211"/>
    </row>
    <row r="85" spans="2:109" x14ac:dyDescent="0.15">
      <c r="DD85" s="1211"/>
      <c r="DE85" s="1211"/>
    </row>
  </sheetData>
  <sheetProtection algorithmName="SHA-512" hashValue="vye3kbT8GaOkJSS/A1kY3tLRYyUDTSQ/2B60NGm76YK0/edAPtSmGv2tkBf9kFENb2R29Nt15RjyFeFtWJtdSA==" saltValue="H+KLgPcfc/FkGT7Cbb9pq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82" zoomScale="80" zoomScaleNormal="80" zoomScaleSheetLayoutView="70" workbookViewId="0">
      <selection activeCell="BJ38" sqref="BJ38"/>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619</v>
      </c>
    </row>
  </sheetData>
  <sheetProtection algorithmName="SHA-512" hashValue="4J8sqZzBOgPub6VqXFjJLHKPQDps4TUYwTkwr+odBvYUb5iZR6QEsFo4izKo0jIvX16o38YF8jpYNcqY8WlXpQ==" saltValue="UNSS+MSJEBfa6S2OGktN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0" zoomScale="70" zoomScaleNormal="7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510</v>
      </c>
    </row>
  </sheetData>
  <sheetProtection algorithmName="SHA-512" hashValue="8BU3SVzxHc3hFOXqKv8OKZ2b4gFTmSq5Cc+ah8UDzG1uPJ5hHfGEGcZe80FJn1t5c1k/BrY1AlN9lzayD/n6OA==" saltValue="du8+PTUBCfbzjn8i04Kik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560</v>
      </c>
      <c r="G2" s="148"/>
      <c r="H2" s="149"/>
    </row>
    <row r="3" spans="1:8" x14ac:dyDescent="0.15">
      <c r="A3" s="145" t="s">
        <v>553</v>
      </c>
      <c r="B3" s="150"/>
      <c r="C3" s="151"/>
      <c r="D3" s="152">
        <v>60945</v>
      </c>
      <c r="E3" s="153"/>
      <c r="F3" s="154">
        <v>82993</v>
      </c>
      <c r="G3" s="155"/>
      <c r="H3" s="156"/>
    </row>
    <row r="4" spans="1:8" x14ac:dyDescent="0.15">
      <c r="A4" s="157"/>
      <c r="B4" s="158"/>
      <c r="C4" s="159"/>
      <c r="D4" s="160">
        <v>18625</v>
      </c>
      <c r="E4" s="161"/>
      <c r="F4" s="162">
        <v>46787</v>
      </c>
      <c r="G4" s="163"/>
      <c r="H4" s="164"/>
    </row>
    <row r="5" spans="1:8" x14ac:dyDescent="0.15">
      <c r="A5" s="145" t="s">
        <v>555</v>
      </c>
      <c r="B5" s="150"/>
      <c r="C5" s="151"/>
      <c r="D5" s="152">
        <v>73084</v>
      </c>
      <c r="E5" s="153"/>
      <c r="F5" s="154">
        <v>108252</v>
      </c>
      <c r="G5" s="155"/>
      <c r="H5" s="156"/>
    </row>
    <row r="6" spans="1:8" x14ac:dyDescent="0.15">
      <c r="A6" s="157"/>
      <c r="B6" s="158"/>
      <c r="C6" s="159"/>
      <c r="D6" s="160">
        <v>27652</v>
      </c>
      <c r="E6" s="161"/>
      <c r="F6" s="162">
        <v>50321</v>
      </c>
      <c r="G6" s="163"/>
      <c r="H6" s="164"/>
    </row>
    <row r="7" spans="1:8" x14ac:dyDescent="0.15">
      <c r="A7" s="145" t="s">
        <v>556</v>
      </c>
      <c r="B7" s="150"/>
      <c r="C7" s="151"/>
      <c r="D7" s="152">
        <v>96940</v>
      </c>
      <c r="E7" s="153"/>
      <c r="F7" s="154">
        <v>93492</v>
      </c>
      <c r="G7" s="155"/>
      <c r="H7" s="156"/>
    </row>
    <row r="8" spans="1:8" x14ac:dyDescent="0.15">
      <c r="A8" s="157"/>
      <c r="B8" s="158"/>
      <c r="C8" s="159"/>
      <c r="D8" s="160">
        <v>67151</v>
      </c>
      <c r="E8" s="161"/>
      <c r="F8" s="162">
        <v>53316</v>
      </c>
      <c r="G8" s="163"/>
      <c r="H8" s="164"/>
    </row>
    <row r="9" spans="1:8" x14ac:dyDescent="0.15">
      <c r="A9" s="145" t="s">
        <v>557</v>
      </c>
      <c r="B9" s="150"/>
      <c r="C9" s="151"/>
      <c r="D9" s="152">
        <v>78077</v>
      </c>
      <c r="E9" s="153"/>
      <c r="F9" s="154">
        <v>94796</v>
      </c>
      <c r="G9" s="155"/>
      <c r="H9" s="156"/>
    </row>
    <row r="10" spans="1:8" x14ac:dyDescent="0.15">
      <c r="A10" s="157"/>
      <c r="B10" s="158"/>
      <c r="C10" s="159"/>
      <c r="D10" s="160">
        <v>38693</v>
      </c>
      <c r="E10" s="161"/>
      <c r="F10" s="162">
        <v>55781</v>
      </c>
      <c r="G10" s="163"/>
      <c r="H10" s="164"/>
    </row>
    <row r="11" spans="1:8" x14ac:dyDescent="0.15">
      <c r="A11" s="145" t="s">
        <v>558</v>
      </c>
      <c r="B11" s="150"/>
      <c r="C11" s="151"/>
      <c r="D11" s="152">
        <v>63604</v>
      </c>
      <c r="E11" s="153"/>
      <c r="F11" s="154">
        <v>85942</v>
      </c>
      <c r="G11" s="155"/>
      <c r="H11" s="156"/>
    </row>
    <row r="12" spans="1:8" x14ac:dyDescent="0.15">
      <c r="A12" s="157"/>
      <c r="B12" s="158"/>
      <c r="C12" s="165"/>
      <c r="D12" s="160">
        <v>32072</v>
      </c>
      <c r="E12" s="161"/>
      <c r="F12" s="162">
        <v>48630</v>
      </c>
      <c r="G12" s="163"/>
      <c r="H12" s="164"/>
    </row>
    <row r="13" spans="1:8" x14ac:dyDescent="0.15">
      <c r="A13" s="145"/>
      <c r="B13" s="150"/>
      <c r="C13" s="166"/>
      <c r="D13" s="167">
        <v>74530</v>
      </c>
      <c r="E13" s="168"/>
      <c r="F13" s="169">
        <v>93095</v>
      </c>
      <c r="G13" s="170"/>
      <c r="H13" s="156"/>
    </row>
    <row r="14" spans="1:8" x14ac:dyDescent="0.15">
      <c r="A14" s="157"/>
      <c r="B14" s="158"/>
      <c r="C14" s="159"/>
      <c r="D14" s="160">
        <v>36839</v>
      </c>
      <c r="E14" s="161"/>
      <c r="F14" s="162">
        <v>50967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12.12</v>
      </c>
      <c r="C19" s="171">
        <f>ROUND(VALUE(SUBSTITUTE(実質収支比率等に係る経年分析!G$48,"▲","-")),2)</f>
        <v>12.57</v>
      </c>
      <c r="D19" s="171">
        <f>ROUND(VALUE(SUBSTITUTE(実質収支比率等に係る経年分析!H$48,"▲","-")),2)</f>
        <v>15.23</v>
      </c>
      <c r="E19" s="171">
        <f>ROUND(VALUE(SUBSTITUTE(実質収支比率等に係る経年分析!I$48,"▲","-")),2)</f>
        <v>16.55</v>
      </c>
      <c r="F19" s="171">
        <f>ROUND(VALUE(SUBSTITUTE(実質収支比率等に係る経年分析!J$48,"▲","-")),2)</f>
        <v>17.739999999999998</v>
      </c>
    </row>
    <row r="20" spans="1:11" x14ac:dyDescent="0.15">
      <c r="A20" s="171" t="s">
        <v>55</v>
      </c>
      <c r="B20" s="171">
        <f>ROUND(VALUE(SUBSTITUTE(実質収支比率等に係る経年分析!F$47,"▲","-")),2)</f>
        <v>16.059999999999999</v>
      </c>
      <c r="C20" s="171">
        <f>ROUND(VALUE(SUBSTITUTE(実質収支比率等に係る経年分析!G$47,"▲","-")),2)</f>
        <v>14.47</v>
      </c>
      <c r="D20" s="171">
        <f>ROUND(VALUE(SUBSTITUTE(実質収支比率等に係る経年分析!H$47,"▲","-")),2)</f>
        <v>15.66</v>
      </c>
      <c r="E20" s="171">
        <f>ROUND(VALUE(SUBSTITUTE(実質収支比率等に係る経年分析!I$47,"▲","-")),2)</f>
        <v>19.25</v>
      </c>
      <c r="F20" s="171">
        <f>ROUND(VALUE(SUBSTITUTE(実質収支比率等に係る経年分析!J$47,"▲","-")),2)</f>
        <v>19.760000000000002</v>
      </c>
    </row>
    <row r="21" spans="1:11" x14ac:dyDescent="0.15">
      <c r="A21" s="171" t="s">
        <v>56</v>
      </c>
      <c r="B21" s="171">
        <f>IF(ISNUMBER(VALUE(SUBSTITUTE(実質収支比率等に係る経年分析!F$49,"▲","-"))),ROUND(VALUE(SUBSTITUTE(実質収支比率等に係る経年分析!F$49,"▲","-")),2),NA())</f>
        <v>3.06</v>
      </c>
      <c r="C21" s="171">
        <f>IF(ISNUMBER(VALUE(SUBSTITUTE(実質収支比率等に係る経年分析!G$49,"▲","-"))),ROUND(VALUE(SUBSTITUTE(実質収支比率等に係る経年分析!G$49,"▲","-")),2),NA())</f>
        <v>-1.25</v>
      </c>
      <c r="D21" s="171">
        <f>IF(ISNUMBER(VALUE(SUBSTITUTE(実質収支比率等に係る経年分析!H$49,"▲","-"))),ROUND(VALUE(SUBSTITUTE(実質収支比率等に係る経年分析!H$49,"▲","-")),2),NA())</f>
        <v>3.94</v>
      </c>
      <c r="E21" s="171">
        <f>IF(ISNUMBER(VALUE(SUBSTITUTE(実質収支比率等に係る経年分析!I$49,"▲","-"))),ROUND(VALUE(SUBSTITUTE(実質収支比率等に係る経年分析!I$49,"▲","-")),2),NA())</f>
        <v>6.49</v>
      </c>
      <c r="F21" s="171">
        <f>IF(ISNUMBER(VALUE(SUBSTITUTE(実質収支比率等に係る経年分析!J$49,"▲","-"))),ROUND(VALUE(SUBSTITUTE(実質収支比率等に係る経年分析!J$49,"▲","-")),2),NA())</f>
        <v>3.15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0.77</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1.08</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0.82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0.49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0.42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0.53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0.53</v>
      </c>
    </row>
    <row r="31" spans="1:11" x14ac:dyDescent="0.15">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2.61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0.85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0.82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0.63</v>
      </c>
    </row>
    <row r="32" spans="1:11" x14ac:dyDescent="0.15">
      <c r="A32" s="172" t="str">
        <f>IF(連結実質赤字比率に係る赤字・黒字の構成分析!C$38="",NA(),連結実質赤字比率に係る赤字・黒字の構成分析!C$38)</f>
        <v>地域開発事業特別会計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6.57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2.21</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2.36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3.49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3.75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3.4</v>
      </c>
    </row>
    <row r="34" spans="1:16" x14ac:dyDescent="0.15">
      <c r="A34" s="172" t="str">
        <f>IF(連結実質赤字比率に係る赤字・黒字の構成分析!C$36="",NA(),連結実質赤字比率に係る赤字・黒字の構成分析!C$36)</f>
        <v>公共下水道事業会計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3.81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5.03</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12.12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12.56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15.23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16.55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17.73</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31.09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34.08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20.38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19.27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19.989999999999998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791</v>
      </c>
      <c r="E42" s="173"/>
      <c r="F42" s="173"/>
      <c r="G42" s="173">
        <f>'実質公債費比率（分子）の構造'!L$52</f>
        <v>758</v>
      </c>
      <c r="H42" s="173"/>
      <c r="I42" s="173"/>
      <c r="J42" s="173">
        <f>'実質公債費比率（分子）の構造'!M$52</f>
        <v>718</v>
      </c>
      <c r="K42" s="173"/>
      <c r="L42" s="173"/>
      <c r="M42" s="173">
        <f>'実質公債費比率（分子）の構造'!N$52</f>
        <v>709</v>
      </c>
      <c r="N42" s="173"/>
      <c r="O42" s="173"/>
      <c r="P42" s="173">
        <f>'実質公債費比率（分子）の構造'!O$52</f>
        <v>700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39</v>
      </c>
      <c r="C44" s="173"/>
      <c r="D44" s="173"/>
      <c r="E44" s="173">
        <f>'実質公債費比率（分子）の構造'!L$50</f>
        <v>39</v>
      </c>
      <c r="F44" s="173"/>
      <c r="G44" s="173"/>
      <c r="H44" s="173">
        <f>'実質公債費比率（分子）の構造'!M$50</f>
        <v>39</v>
      </c>
      <c r="I44" s="173"/>
      <c r="J44" s="173"/>
      <c r="K44" s="173">
        <f>'実質公債費比率（分子）の構造'!N$50</f>
        <v>31</v>
      </c>
      <c r="L44" s="173"/>
      <c r="M44" s="173"/>
      <c r="N44" s="173">
        <f>'実質公債費比率（分子）の構造'!O$50</f>
        <v>23</v>
      </c>
      <c r="O44" s="173"/>
      <c r="P44" s="173"/>
    </row>
    <row r="45" spans="1:16" x14ac:dyDescent="0.15">
      <c r="A45" s="173" t="s">
        <v>66</v>
      </c>
      <c r="B45" s="173">
        <f>'実質公債費比率（分子）の構造'!K$49</f>
        <v>13</v>
      </c>
      <c r="C45" s="173"/>
      <c r="D45" s="173"/>
      <c r="E45" s="173">
        <f>'実質公債費比率（分子）の構造'!L$49</f>
        <v>6</v>
      </c>
      <c r="F45" s="173"/>
      <c r="G45" s="173"/>
      <c r="H45" s="173">
        <f>'実質公債費比率（分子）の構造'!M$49</f>
        <v>5</v>
      </c>
      <c r="I45" s="173"/>
      <c r="J45" s="173"/>
      <c r="K45" s="173">
        <f>'実質公債費比率（分子）の構造'!N$49</f>
        <v>17</v>
      </c>
      <c r="L45" s="173"/>
      <c r="M45" s="173"/>
      <c r="N45" s="173">
        <f>'実質公債費比率（分子）の構造'!O$49</f>
        <v>22</v>
      </c>
      <c r="O45" s="173"/>
      <c r="P45" s="173"/>
    </row>
    <row r="46" spans="1:16" x14ac:dyDescent="0.15">
      <c r="A46" s="173" t="s">
        <v>67</v>
      </c>
      <c r="B46" s="173">
        <f>'実質公債費比率（分子）の構造'!K$48</f>
        <v>467</v>
      </c>
      <c r="C46" s="173"/>
      <c r="D46" s="173"/>
      <c r="E46" s="173">
        <f>'実質公債費比率（分子）の構造'!L$48</f>
        <v>447</v>
      </c>
      <c r="F46" s="173"/>
      <c r="G46" s="173"/>
      <c r="H46" s="173">
        <f>'実質公債費比率（分子）の構造'!M$48</f>
        <v>376</v>
      </c>
      <c r="I46" s="173"/>
      <c r="J46" s="173"/>
      <c r="K46" s="173">
        <f>'実質公債費比率（分子）の構造'!N$48</f>
        <v>395</v>
      </c>
      <c r="L46" s="173"/>
      <c r="M46" s="173"/>
      <c r="N46" s="173">
        <f>'実質公債費比率（分子）の構造'!O$48</f>
        <v>354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696</v>
      </c>
      <c r="C49" s="173"/>
      <c r="D49" s="173"/>
      <c r="E49" s="173">
        <f>'実質公債費比率（分子）の構造'!L$45</f>
        <v>558</v>
      </c>
      <c r="F49" s="173"/>
      <c r="G49" s="173"/>
      <c r="H49" s="173">
        <f>'実質公債費比率（分子）の構造'!M$45</f>
        <v>524</v>
      </c>
      <c r="I49" s="173"/>
      <c r="J49" s="173"/>
      <c r="K49" s="173">
        <f>'実質公債費比率（分子）の構造'!N$45</f>
        <v>527</v>
      </c>
      <c r="L49" s="173"/>
      <c r="M49" s="173"/>
      <c r="N49" s="173">
        <f>'実質公債費比率（分子）の構造'!O$45</f>
        <v>552</v>
      </c>
      <c r="O49" s="173"/>
      <c r="P49" s="173"/>
    </row>
    <row r="50" spans="1:16" x14ac:dyDescent="0.15">
      <c r="A50" s="173" t="s">
        <v>71</v>
      </c>
      <c r="B50" s="173" t="e">
        <f>NA()</f>
        <v>#N/A</v>
      </c>
      <c r="C50" s="173">
        <f>IF(ISNUMBER('実質公債費比率（分子）の構造'!K$53),'実質公債費比率（分子）の構造'!K$53,NA())</f>
        <v>424</v>
      </c>
      <c r="D50" s="173" t="e">
        <f>NA()</f>
        <v>#N/A</v>
      </c>
      <c r="E50" s="173" t="e">
        <f>NA()</f>
        <v>#N/A</v>
      </c>
      <c r="F50" s="173">
        <f>IF(ISNUMBER('実質公債費比率（分子）の構造'!L$53),'実質公債費比率（分子）の構造'!L$53,NA())</f>
        <v>292</v>
      </c>
      <c r="G50" s="173" t="e">
        <f>NA()</f>
        <v>#N/A</v>
      </c>
      <c r="H50" s="173" t="e">
        <f>NA()</f>
        <v>#N/A</v>
      </c>
      <c r="I50" s="173">
        <f>IF(ISNUMBER('実質公債費比率（分子）の構造'!M$53),'実質公債費比率（分子）の構造'!M$53,NA())</f>
        <v>226</v>
      </c>
      <c r="J50" s="173" t="e">
        <f>NA()</f>
        <v>#N/A</v>
      </c>
      <c r="K50" s="173" t="e">
        <f>NA()</f>
        <v>#N/A</v>
      </c>
      <c r="L50" s="173">
        <f>IF(ISNUMBER('実質公債費比率（分子）の構造'!N$53),'実質公債費比率（分子）の構造'!N$53,NA())</f>
        <v>261</v>
      </c>
      <c r="M50" s="173" t="e">
        <f>NA()</f>
        <v>#N/A</v>
      </c>
      <c r="N50" s="173" t="e">
        <f>NA()</f>
        <v>#N/A</v>
      </c>
      <c r="O50" s="173">
        <f>IF(ISNUMBER('実質公債費比率（分子）の構造'!O$53),'実質公債費比率（分子）の構造'!O$53,NA())</f>
        <v>251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7685</v>
      </c>
      <c r="E56" s="172"/>
      <c r="F56" s="172"/>
      <c r="G56" s="172">
        <f>'将来負担比率（分子）の構造'!J$52</f>
        <v>7325</v>
      </c>
      <c r="H56" s="172"/>
      <c r="I56" s="172"/>
      <c r="J56" s="172">
        <f>'将来負担比率（分子）の構造'!K$52</f>
        <v>6980</v>
      </c>
      <c r="K56" s="172"/>
      <c r="L56" s="172"/>
      <c r="M56" s="172">
        <f>'将来負担比率（分子）の構造'!L$52</f>
        <v>6684</v>
      </c>
      <c r="N56" s="172"/>
      <c r="O56" s="172"/>
      <c r="P56" s="172">
        <f>'将来負担比率（分子）の構造'!M$52</f>
        <v>6422</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1658</v>
      </c>
      <c r="E58" s="172"/>
      <c r="F58" s="172"/>
      <c r="G58" s="172">
        <f>'将来負担比率（分子）の構造'!J$50</f>
        <v>1879</v>
      </c>
      <c r="H58" s="172"/>
      <c r="I58" s="172"/>
      <c r="J58" s="172">
        <f>'将来負担比率（分子）の構造'!K$50</f>
        <v>1983</v>
      </c>
      <c r="K58" s="172"/>
      <c r="L58" s="172"/>
      <c r="M58" s="172">
        <f>'将来負担比率（分子）の構造'!L$50</f>
        <v>2294</v>
      </c>
      <c r="N58" s="172"/>
      <c r="O58" s="172"/>
      <c r="P58" s="172">
        <f>'将来負担比率（分子）の構造'!M$50</f>
        <v>2358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691</v>
      </c>
      <c r="C62" s="172"/>
      <c r="D62" s="172"/>
      <c r="E62" s="172">
        <f>'将来負担比率（分子）の構造'!J$45</f>
        <v>589</v>
      </c>
      <c r="F62" s="172"/>
      <c r="G62" s="172"/>
      <c r="H62" s="172">
        <f>'将来負担比率（分子）の構造'!K$45</f>
        <v>581</v>
      </c>
      <c r="I62" s="172"/>
      <c r="J62" s="172"/>
      <c r="K62" s="172">
        <f>'将来負担比率（分子）の構造'!L$45</f>
        <v>573</v>
      </c>
      <c r="L62" s="172"/>
      <c r="M62" s="172"/>
      <c r="N62" s="172">
        <f>'将来負担比率（分子）の構造'!M$45</f>
        <v>646</v>
      </c>
      <c r="O62" s="172"/>
      <c r="P62" s="172"/>
    </row>
    <row r="63" spans="1:16" x14ac:dyDescent="0.15">
      <c r="A63" s="172" t="s">
        <v>34</v>
      </c>
      <c r="B63" s="172">
        <f>'将来負担比率（分子）の構造'!I$44</f>
        <v>326</v>
      </c>
      <c r="C63" s="172"/>
      <c r="D63" s="172"/>
      <c r="E63" s="172">
        <f>'将来負担比率（分子）の構造'!J$44</f>
        <v>258</v>
      </c>
      <c r="F63" s="172"/>
      <c r="G63" s="172"/>
      <c r="H63" s="172">
        <f>'将来負担比率（分子）の構造'!K$44</f>
        <v>253</v>
      </c>
      <c r="I63" s="172"/>
      <c r="J63" s="172"/>
      <c r="K63" s="172">
        <f>'将来負担比率（分子）の構造'!L$44</f>
        <v>233</v>
      </c>
      <c r="L63" s="172"/>
      <c r="M63" s="172"/>
      <c r="N63" s="172">
        <f>'将来負担比率（分子）の構造'!M$44</f>
        <v>209</v>
      </c>
      <c r="O63" s="172"/>
      <c r="P63" s="172"/>
    </row>
    <row r="64" spans="1:16" x14ac:dyDescent="0.15">
      <c r="A64" s="172" t="s">
        <v>33</v>
      </c>
      <c r="B64" s="172">
        <f>'将来負担比率（分子）の構造'!I$43</f>
        <v>5325</v>
      </c>
      <c r="C64" s="172"/>
      <c r="D64" s="172"/>
      <c r="E64" s="172">
        <f>'将来負担比率（分子）の構造'!J$43</f>
        <v>4862</v>
      </c>
      <c r="F64" s="172"/>
      <c r="G64" s="172"/>
      <c r="H64" s="172">
        <f>'将来負担比率（分子）の構造'!K$43</f>
        <v>4262</v>
      </c>
      <c r="I64" s="172"/>
      <c r="J64" s="172"/>
      <c r="K64" s="172">
        <f>'将来負担比率（分子）の構造'!L$43</f>
        <v>3752</v>
      </c>
      <c r="L64" s="172"/>
      <c r="M64" s="172"/>
      <c r="N64" s="172">
        <f>'将来負担比率（分子）の構造'!M$43</f>
        <v>3115</v>
      </c>
      <c r="O64" s="172"/>
      <c r="P64" s="172"/>
    </row>
    <row r="65" spans="1:16" x14ac:dyDescent="0.15">
      <c r="A65" s="172" t="s">
        <v>32</v>
      </c>
      <c r="B65" s="172">
        <f>'将来負担比率（分子）の構造'!I$42</f>
        <v>131</v>
      </c>
      <c r="C65" s="172"/>
      <c r="D65" s="172"/>
      <c r="E65" s="172">
        <f>'将来負担比率（分子）の構造'!J$42</f>
        <v>94</v>
      </c>
      <c r="F65" s="172"/>
      <c r="G65" s="172"/>
      <c r="H65" s="172">
        <f>'将来負担比率（分子）の構造'!K$42</f>
        <v>56</v>
      </c>
      <c r="I65" s="172"/>
      <c r="J65" s="172"/>
      <c r="K65" s="172">
        <f>'将来負担比率（分子）の構造'!L$42</f>
        <v>26</v>
      </c>
      <c r="L65" s="172"/>
      <c r="M65" s="172"/>
      <c r="N65" s="172">
        <f>'将来負担比率（分子）の構造'!M$42</f>
        <v>135</v>
      </c>
      <c r="O65" s="172"/>
      <c r="P65" s="172"/>
    </row>
    <row r="66" spans="1:16" x14ac:dyDescent="0.15">
      <c r="A66" s="172" t="s">
        <v>31</v>
      </c>
      <c r="B66" s="172">
        <f>'将来負担比率（分子）の構造'!I$41</f>
        <v>6082</v>
      </c>
      <c r="C66" s="172"/>
      <c r="D66" s="172"/>
      <c r="E66" s="172">
        <f>'将来負担比率（分子）の構造'!J$41</f>
        <v>5910</v>
      </c>
      <c r="F66" s="172"/>
      <c r="G66" s="172"/>
      <c r="H66" s="172">
        <f>'将来負担比率（分子）の構造'!K$41</f>
        <v>5863</v>
      </c>
      <c r="I66" s="172"/>
      <c r="J66" s="172"/>
      <c r="K66" s="172">
        <f>'将来負担比率（分子）の構造'!L$41</f>
        <v>5900</v>
      </c>
      <c r="L66" s="172"/>
      <c r="M66" s="172"/>
      <c r="N66" s="172">
        <f>'将来負担比率（分子）の構造'!M$41</f>
        <v>5807</v>
      </c>
      <c r="O66" s="172"/>
      <c r="P66" s="172"/>
    </row>
    <row r="67" spans="1:16" x14ac:dyDescent="0.15">
      <c r="A67" s="172" t="s">
        <v>75</v>
      </c>
      <c r="B67" s="172" t="e">
        <f>NA()</f>
        <v>#N/A</v>
      </c>
      <c r="C67" s="172">
        <f>IF(ISNUMBER('将来負担比率（分子）の構造'!I$53), IF('将来負担比率（分子）の構造'!I$53 &lt; 0, 0, '将来負担比率（分子）の構造'!I$53), NA())</f>
        <v>3213</v>
      </c>
      <c r="D67" s="172" t="e">
        <f>NA()</f>
        <v>#N/A</v>
      </c>
      <c r="E67" s="172" t="e">
        <f>NA()</f>
        <v>#N/A</v>
      </c>
      <c r="F67" s="172">
        <f>IF(ISNUMBER('将来負担比率（分子）の構造'!J$53), IF('将来負担比率（分子）の構造'!J$53 &lt; 0, 0, '将来負担比率（分子）の構造'!J$53), NA())</f>
        <v>2507</v>
      </c>
      <c r="G67" s="172" t="e">
        <f>NA()</f>
        <v>#N/A</v>
      </c>
      <c r="H67" s="172" t="e">
        <f>NA()</f>
        <v>#N/A</v>
      </c>
      <c r="I67" s="172">
        <f>IF(ISNUMBER('将来負担比率（分子）の構造'!K$53), IF('将来負担比率（分子）の構造'!K$53 &lt; 0, 0, '将来負担比率（分子）の構造'!K$53), NA())</f>
        <v>2054</v>
      </c>
      <c r="J67" s="172" t="e">
        <f>NA()</f>
        <v>#N/A</v>
      </c>
      <c r="K67" s="172" t="e">
        <f>NA()</f>
        <v>#N/A</v>
      </c>
      <c r="L67" s="172">
        <f>IF(ISNUMBER('将来負担比率（分子）の構造'!L$53), IF('将来負担比率（分子）の構造'!L$53 &lt; 0, 0, '将来負担比率（分子）の構造'!L$53), NA())</f>
        <v>1506</v>
      </c>
      <c r="M67" s="172" t="e">
        <f>NA()</f>
        <v>#N/A</v>
      </c>
      <c r="N67" s="172" t="e">
        <f>NA()</f>
        <v>#N/A</v>
      </c>
      <c r="O67" s="172">
        <f>IF(ISNUMBER('将来負担比率（分子）の構造'!M$53), IF('将来負担比率（分子）の構造'!M$53 &lt; 0, 0, '将来負担比率（分子）の構造'!M$53), NA())</f>
        <v>1131</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615</v>
      </c>
      <c r="C72" s="176">
        <f>基金残高に係る経年分析!G55</f>
        <v>796</v>
      </c>
      <c r="D72" s="176">
        <f>基金残高に係る経年分析!H55</f>
        <v>852</v>
      </c>
    </row>
    <row r="73" spans="1:16" x14ac:dyDescent="0.15">
      <c r="A73" s="175" t="s">
        <v>78</v>
      </c>
      <c r="B73" s="176">
        <f>基金残高に係る経年分析!F56</f>
        <v>11</v>
      </c>
      <c r="C73" s="176">
        <f>基金残高に係る経年分析!G56</f>
        <v>11</v>
      </c>
      <c r="D73" s="176">
        <f>基金残高に係る経年分析!H56</f>
        <v>66</v>
      </c>
    </row>
    <row r="74" spans="1:16" x14ac:dyDescent="0.15">
      <c r="A74" s="175" t="s">
        <v>79</v>
      </c>
      <c r="B74" s="176">
        <f>基金残高に係る経年分析!F57</f>
        <v>1081</v>
      </c>
      <c r="C74" s="176">
        <f>基金残高に係る経年分析!G57</f>
        <v>1210</v>
      </c>
      <c r="D74" s="176">
        <f>基金残高に係る経年分析!H57</f>
        <v>1163</v>
      </c>
    </row>
  </sheetData>
  <sheetProtection algorithmName="SHA-512" hashValue="Zc1arjsXv7hBdpYTQW+SGqQ0O0F5ttkmOhHrKwDnUolMP8awVWU6ciqQ4j71ctJcVh/37cTe8X/+pI0iN8deiw==" saltValue="Jg9331K10q0+qXsOXxCHk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3" t="s">
        <v>212</v>
      </c>
      <c r="DI1" s="714"/>
      <c r="DJ1" s="714"/>
      <c r="DK1" s="714"/>
      <c r="DL1" s="714"/>
      <c r="DM1" s="714"/>
      <c r="DN1" s="715"/>
      <c r="DO1" s="211"/>
      <c r="DP1" s="713" t="s">
        <v>213</v>
      </c>
      <c r="DQ1" s="714"/>
      <c r="DR1" s="714"/>
      <c r="DS1" s="714"/>
      <c r="DT1" s="714"/>
      <c r="DU1" s="714"/>
      <c r="DV1" s="714"/>
      <c r="DW1" s="714"/>
      <c r="DX1" s="714"/>
      <c r="DY1" s="714"/>
      <c r="DZ1" s="714"/>
      <c r="EA1" s="714"/>
      <c r="EB1" s="714"/>
      <c r="EC1" s="715"/>
      <c r="ED1" s="210"/>
      <c r="EE1" s="210"/>
      <c r="EF1" s="210"/>
      <c r="EG1" s="210"/>
      <c r="EH1" s="210"/>
      <c r="EI1" s="210"/>
      <c r="EJ1" s="210"/>
      <c r="EK1" s="210"/>
      <c r="EL1" s="210"/>
      <c r="EM1" s="210"/>
    </row>
    <row r="2" spans="2:143" ht="22.5" customHeight="1" x14ac:dyDescent="0.15">
      <c r="B2" s="212" t="s">
        <v>214</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75" t="s">
        <v>215</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216</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217</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15">
      <c r="B4" s="675" t="s">
        <v>1</v>
      </c>
      <c r="C4" s="676"/>
      <c r="D4" s="676"/>
      <c r="E4" s="676"/>
      <c r="F4" s="676"/>
      <c r="G4" s="676"/>
      <c r="H4" s="676"/>
      <c r="I4" s="676"/>
      <c r="J4" s="676"/>
      <c r="K4" s="676"/>
      <c r="L4" s="676"/>
      <c r="M4" s="676"/>
      <c r="N4" s="676"/>
      <c r="O4" s="676"/>
      <c r="P4" s="676"/>
      <c r="Q4" s="677"/>
      <c r="R4" s="675" t="s">
        <v>218</v>
      </c>
      <c r="S4" s="676"/>
      <c r="T4" s="676"/>
      <c r="U4" s="676"/>
      <c r="V4" s="676"/>
      <c r="W4" s="676"/>
      <c r="X4" s="676"/>
      <c r="Y4" s="677"/>
      <c r="Z4" s="675" t="s">
        <v>219</v>
      </c>
      <c r="AA4" s="676"/>
      <c r="AB4" s="676"/>
      <c r="AC4" s="677"/>
      <c r="AD4" s="675" t="s">
        <v>220</v>
      </c>
      <c r="AE4" s="676"/>
      <c r="AF4" s="676"/>
      <c r="AG4" s="676"/>
      <c r="AH4" s="676"/>
      <c r="AI4" s="676"/>
      <c r="AJ4" s="676"/>
      <c r="AK4" s="677"/>
      <c r="AL4" s="675" t="s">
        <v>219</v>
      </c>
      <c r="AM4" s="676"/>
      <c r="AN4" s="676"/>
      <c r="AO4" s="677"/>
      <c r="AP4" s="716" t="s">
        <v>221</v>
      </c>
      <c r="AQ4" s="716"/>
      <c r="AR4" s="716"/>
      <c r="AS4" s="716"/>
      <c r="AT4" s="716"/>
      <c r="AU4" s="716"/>
      <c r="AV4" s="716"/>
      <c r="AW4" s="716"/>
      <c r="AX4" s="716"/>
      <c r="AY4" s="716"/>
      <c r="AZ4" s="716"/>
      <c r="BA4" s="716"/>
      <c r="BB4" s="716"/>
      <c r="BC4" s="716"/>
      <c r="BD4" s="716"/>
      <c r="BE4" s="716"/>
      <c r="BF4" s="716"/>
      <c r="BG4" s="716" t="s">
        <v>222</v>
      </c>
      <c r="BH4" s="716"/>
      <c r="BI4" s="716"/>
      <c r="BJ4" s="716"/>
      <c r="BK4" s="716"/>
      <c r="BL4" s="716"/>
      <c r="BM4" s="716"/>
      <c r="BN4" s="716"/>
      <c r="BO4" s="716" t="s">
        <v>219</v>
      </c>
      <c r="BP4" s="716"/>
      <c r="BQ4" s="716"/>
      <c r="BR4" s="716"/>
      <c r="BS4" s="716" t="s">
        <v>223</v>
      </c>
      <c r="BT4" s="716"/>
      <c r="BU4" s="716"/>
      <c r="BV4" s="716"/>
      <c r="BW4" s="716"/>
      <c r="BX4" s="716"/>
      <c r="BY4" s="716"/>
      <c r="BZ4" s="716"/>
      <c r="CA4" s="716"/>
      <c r="CB4" s="716"/>
      <c r="CD4" s="675" t="s">
        <v>224</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15">
      <c r="B5" s="672" t="s">
        <v>225</v>
      </c>
      <c r="C5" s="673"/>
      <c r="D5" s="673"/>
      <c r="E5" s="673"/>
      <c r="F5" s="673"/>
      <c r="G5" s="673"/>
      <c r="H5" s="673"/>
      <c r="I5" s="673"/>
      <c r="J5" s="673"/>
      <c r="K5" s="673"/>
      <c r="L5" s="673"/>
      <c r="M5" s="673"/>
      <c r="N5" s="673"/>
      <c r="O5" s="673"/>
      <c r="P5" s="673"/>
      <c r="Q5" s="674"/>
      <c r="R5" s="669">
        <v>1423330</v>
      </c>
      <c r="S5" s="670"/>
      <c r="T5" s="670"/>
      <c r="U5" s="670"/>
      <c r="V5" s="670"/>
      <c r="W5" s="670"/>
      <c r="X5" s="670"/>
      <c r="Y5" s="698"/>
      <c r="Z5" s="711">
        <v>17.100000000000001</v>
      </c>
      <c r="AA5" s="711"/>
      <c r="AB5" s="711"/>
      <c r="AC5" s="711"/>
      <c r="AD5" s="712">
        <v>1423330</v>
      </c>
      <c r="AE5" s="712"/>
      <c r="AF5" s="712"/>
      <c r="AG5" s="712"/>
      <c r="AH5" s="712"/>
      <c r="AI5" s="712"/>
      <c r="AJ5" s="712"/>
      <c r="AK5" s="712"/>
      <c r="AL5" s="699">
        <v>34.1</v>
      </c>
      <c r="AM5" s="685"/>
      <c r="AN5" s="685"/>
      <c r="AO5" s="700"/>
      <c r="AP5" s="672" t="s">
        <v>226</v>
      </c>
      <c r="AQ5" s="673"/>
      <c r="AR5" s="673"/>
      <c r="AS5" s="673"/>
      <c r="AT5" s="673"/>
      <c r="AU5" s="673"/>
      <c r="AV5" s="673"/>
      <c r="AW5" s="673"/>
      <c r="AX5" s="673"/>
      <c r="AY5" s="673"/>
      <c r="AZ5" s="673"/>
      <c r="BA5" s="673"/>
      <c r="BB5" s="673"/>
      <c r="BC5" s="673"/>
      <c r="BD5" s="673"/>
      <c r="BE5" s="673"/>
      <c r="BF5" s="674"/>
      <c r="BG5" s="622">
        <v>1417429</v>
      </c>
      <c r="BH5" s="623"/>
      <c r="BI5" s="623"/>
      <c r="BJ5" s="623"/>
      <c r="BK5" s="623"/>
      <c r="BL5" s="623"/>
      <c r="BM5" s="623"/>
      <c r="BN5" s="624"/>
      <c r="BO5" s="648">
        <v>99.6</v>
      </c>
      <c r="BP5" s="648"/>
      <c r="BQ5" s="648"/>
      <c r="BR5" s="648"/>
      <c r="BS5" s="649" t="s">
        <v>128</v>
      </c>
      <c r="BT5" s="649"/>
      <c r="BU5" s="649"/>
      <c r="BV5" s="649"/>
      <c r="BW5" s="649"/>
      <c r="BX5" s="649"/>
      <c r="BY5" s="649"/>
      <c r="BZ5" s="649"/>
      <c r="CA5" s="649"/>
      <c r="CB5" s="694"/>
      <c r="CD5" s="675" t="s">
        <v>221</v>
      </c>
      <c r="CE5" s="676"/>
      <c r="CF5" s="676"/>
      <c r="CG5" s="676"/>
      <c r="CH5" s="676"/>
      <c r="CI5" s="676"/>
      <c r="CJ5" s="676"/>
      <c r="CK5" s="676"/>
      <c r="CL5" s="676"/>
      <c r="CM5" s="676"/>
      <c r="CN5" s="676"/>
      <c r="CO5" s="676"/>
      <c r="CP5" s="676"/>
      <c r="CQ5" s="677"/>
      <c r="CR5" s="675" t="s">
        <v>228</v>
      </c>
      <c r="CS5" s="676"/>
      <c r="CT5" s="676"/>
      <c r="CU5" s="676"/>
      <c r="CV5" s="676"/>
      <c r="CW5" s="676"/>
      <c r="CX5" s="676"/>
      <c r="CY5" s="677"/>
      <c r="CZ5" s="675" t="s">
        <v>219</v>
      </c>
      <c r="DA5" s="676"/>
      <c r="DB5" s="676"/>
      <c r="DC5" s="677"/>
      <c r="DD5" s="675" t="s">
        <v>229</v>
      </c>
      <c r="DE5" s="676"/>
      <c r="DF5" s="676"/>
      <c r="DG5" s="676"/>
      <c r="DH5" s="676"/>
      <c r="DI5" s="676"/>
      <c r="DJ5" s="676"/>
      <c r="DK5" s="676"/>
      <c r="DL5" s="676"/>
      <c r="DM5" s="676"/>
      <c r="DN5" s="676"/>
      <c r="DO5" s="676"/>
      <c r="DP5" s="677"/>
      <c r="DQ5" s="675" t="s">
        <v>230</v>
      </c>
      <c r="DR5" s="676"/>
      <c r="DS5" s="676"/>
      <c r="DT5" s="676"/>
      <c r="DU5" s="676"/>
      <c r="DV5" s="676"/>
      <c r="DW5" s="676"/>
      <c r="DX5" s="676"/>
      <c r="DY5" s="676"/>
      <c r="DZ5" s="676"/>
      <c r="EA5" s="676"/>
      <c r="EB5" s="676"/>
      <c r="EC5" s="677"/>
    </row>
    <row r="6" spans="2:143" ht="11.25" customHeight="1" x14ac:dyDescent="0.15">
      <c r="B6" s="619" t="s">
        <v>231</v>
      </c>
      <c r="C6" s="620"/>
      <c r="D6" s="620"/>
      <c r="E6" s="620"/>
      <c r="F6" s="620"/>
      <c r="G6" s="620"/>
      <c r="H6" s="620"/>
      <c r="I6" s="620"/>
      <c r="J6" s="620"/>
      <c r="K6" s="620"/>
      <c r="L6" s="620"/>
      <c r="M6" s="620"/>
      <c r="N6" s="620"/>
      <c r="O6" s="620"/>
      <c r="P6" s="620"/>
      <c r="Q6" s="621"/>
      <c r="R6" s="622">
        <v>78333</v>
      </c>
      <c r="S6" s="623"/>
      <c r="T6" s="623"/>
      <c r="U6" s="623"/>
      <c r="V6" s="623"/>
      <c r="W6" s="623"/>
      <c r="X6" s="623"/>
      <c r="Y6" s="624"/>
      <c r="Z6" s="648">
        <v>0.9</v>
      </c>
      <c r="AA6" s="648"/>
      <c r="AB6" s="648"/>
      <c r="AC6" s="648"/>
      <c r="AD6" s="649">
        <v>78333</v>
      </c>
      <c r="AE6" s="649"/>
      <c r="AF6" s="649"/>
      <c r="AG6" s="649"/>
      <c r="AH6" s="649"/>
      <c r="AI6" s="649"/>
      <c r="AJ6" s="649"/>
      <c r="AK6" s="649"/>
      <c r="AL6" s="625">
        <v>1.9</v>
      </c>
      <c r="AM6" s="626"/>
      <c r="AN6" s="626"/>
      <c r="AO6" s="650"/>
      <c r="AP6" s="619" t="s">
        <v>232</v>
      </c>
      <c r="AQ6" s="620"/>
      <c r="AR6" s="620"/>
      <c r="AS6" s="620"/>
      <c r="AT6" s="620"/>
      <c r="AU6" s="620"/>
      <c r="AV6" s="620"/>
      <c r="AW6" s="620"/>
      <c r="AX6" s="620"/>
      <c r="AY6" s="620"/>
      <c r="AZ6" s="620"/>
      <c r="BA6" s="620"/>
      <c r="BB6" s="620"/>
      <c r="BC6" s="620"/>
      <c r="BD6" s="620"/>
      <c r="BE6" s="620"/>
      <c r="BF6" s="621"/>
      <c r="BG6" s="622">
        <v>1417429</v>
      </c>
      <c r="BH6" s="623"/>
      <c r="BI6" s="623"/>
      <c r="BJ6" s="623"/>
      <c r="BK6" s="623"/>
      <c r="BL6" s="623"/>
      <c r="BM6" s="623"/>
      <c r="BN6" s="624"/>
      <c r="BO6" s="648">
        <v>99.6</v>
      </c>
      <c r="BP6" s="648"/>
      <c r="BQ6" s="648"/>
      <c r="BR6" s="648"/>
      <c r="BS6" s="649" t="s">
        <v>128</v>
      </c>
      <c r="BT6" s="649"/>
      <c r="BU6" s="649"/>
      <c r="BV6" s="649"/>
      <c r="BW6" s="649"/>
      <c r="BX6" s="649"/>
      <c r="BY6" s="649"/>
      <c r="BZ6" s="649"/>
      <c r="CA6" s="649"/>
      <c r="CB6" s="694"/>
      <c r="CD6" s="672" t="s">
        <v>233</v>
      </c>
      <c r="CE6" s="673"/>
      <c r="CF6" s="673"/>
      <c r="CG6" s="673"/>
      <c r="CH6" s="673"/>
      <c r="CI6" s="673"/>
      <c r="CJ6" s="673"/>
      <c r="CK6" s="673"/>
      <c r="CL6" s="673"/>
      <c r="CM6" s="673"/>
      <c r="CN6" s="673"/>
      <c r="CO6" s="673"/>
      <c r="CP6" s="673"/>
      <c r="CQ6" s="674"/>
      <c r="CR6" s="622">
        <v>70709</v>
      </c>
      <c r="CS6" s="623"/>
      <c r="CT6" s="623"/>
      <c r="CU6" s="623"/>
      <c r="CV6" s="623"/>
      <c r="CW6" s="623"/>
      <c r="CX6" s="623"/>
      <c r="CY6" s="624"/>
      <c r="CZ6" s="699">
        <v>0.9</v>
      </c>
      <c r="DA6" s="685"/>
      <c r="DB6" s="685"/>
      <c r="DC6" s="701"/>
      <c r="DD6" s="628" t="s">
        <v>128</v>
      </c>
      <c r="DE6" s="623"/>
      <c r="DF6" s="623"/>
      <c r="DG6" s="623"/>
      <c r="DH6" s="623"/>
      <c r="DI6" s="623"/>
      <c r="DJ6" s="623"/>
      <c r="DK6" s="623"/>
      <c r="DL6" s="623"/>
      <c r="DM6" s="623"/>
      <c r="DN6" s="623"/>
      <c r="DO6" s="623"/>
      <c r="DP6" s="624"/>
      <c r="DQ6" s="628">
        <v>70709</v>
      </c>
      <c r="DR6" s="623"/>
      <c r="DS6" s="623"/>
      <c r="DT6" s="623"/>
      <c r="DU6" s="623"/>
      <c r="DV6" s="623"/>
      <c r="DW6" s="623"/>
      <c r="DX6" s="623"/>
      <c r="DY6" s="623"/>
      <c r="DZ6" s="623"/>
      <c r="EA6" s="623"/>
      <c r="EB6" s="623"/>
      <c r="EC6" s="660"/>
    </row>
    <row r="7" spans="2:143" ht="11.25" customHeight="1" x14ac:dyDescent="0.15">
      <c r="B7" s="619" t="s">
        <v>234</v>
      </c>
      <c r="C7" s="620"/>
      <c r="D7" s="620"/>
      <c r="E7" s="620"/>
      <c r="F7" s="620"/>
      <c r="G7" s="620"/>
      <c r="H7" s="620"/>
      <c r="I7" s="620"/>
      <c r="J7" s="620"/>
      <c r="K7" s="620"/>
      <c r="L7" s="620"/>
      <c r="M7" s="620"/>
      <c r="N7" s="620"/>
      <c r="O7" s="620"/>
      <c r="P7" s="620"/>
      <c r="Q7" s="621"/>
      <c r="R7" s="622">
        <v>1029</v>
      </c>
      <c r="S7" s="623"/>
      <c r="T7" s="623"/>
      <c r="U7" s="623"/>
      <c r="V7" s="623"/>
      <c r="W7" s="623"/>
      <c r="X7" s="623"/>
      <c r="Y7" s="624"/>
      <c r="Z7" s="648">
        <v>0</v>
      </c>
      <c r="AA7" s="648"/>
      <c r="AB7" s="648"/>
      <c r="AC7" s="648"/>
      <c r="AD7" s="649">
        <v>1029</v>
      </c>
      <c r="AE7" s="649"/>
      <c r="AF7" s="649"/>
      <c r="AG7" s="649"/>
      <c r="AH7" s="649"/>
      <c r="AI7" s="649"/>
      <c r="AJ7" s="649"/>
      <c r="AK7" s="649"/>
      <c r="AL7" s="625">
        <v>0</v>
      </c>
      <c r="AM7" s="626"/>
      <c r="AN7" s="626"/>
      <c r="AO7" s="650"/>
      <c r="AP7" s="619" t="s">
        <v>235</v>
      </c>
      <c r="AQ7" s="620"/>
      <c r="AR7" s="620"/>
      <c r="AS7" s="620"/>
      <c r="AT7" s="620"/>
      <c r="AU7" s="620"/>
      <c r="AV7" s="620"/>
      <c r="AW7" s="620"/>
      <c r="AX7" s="620"/>
      <c r="AY7" s="620"/>
      <c r="AZ7" s="620"/>
      <c r="BA7" s="620"/>
      <c r="BB7" s="620"/>
      <c r="BC7" s="620"/>
      <c r="BD7" s="620"/>
      <c r="BE7" s="620"/>
      <c r="BF7" s="621"/>
      <c r="BG7" s="622">
        <v>662959</v>
      </c>
      <c r="BH7" s="623"/>
      <c r="BI7" s="623"/>
      <c r="BJ7" s="623"/>
      <c r="BK7" s="623"/>
      <c r="BL7" s="623"/>
      <c r="BM7" s="623"/>
      <c r="BN7" s="624"/>
      <c r="BO7" s="648">
        <v>46.6</v>
      </c>
      <c r="BP7" s="648"/>
      <c r="BQ7" s="648"/>
      <c r="BR7" s="648"/>
      <c r="BS7" s="649" t="s">
        <v>128</v>
      </c>
      <c r="BT7" s="649"/>
      <c r="BU7" s="649"/>
      <c r="BV7" s="649"/>
      <c r="BW7" s="649"/>
      <c r="BX7" s="649"/>
      <c r="BY7" s="649"/>
      <c r="BZ7" s="649"/>
      <c r="CA7" s="649"/>
      <c r="CB7" s="694"/>
      <c r="CD7" s="619" t="s">
        <v>236</v>
      </c>
      <c r="CE7" s="620"/>
      <c r="CF7" s="620"/>
      <c r="CG7" s="620"/>
      <c r="CH7" s="620"/>
      <c r="CI7" s="620"/>
      <c r="CJ7" s="620"/>
      <c r="CK7" s="620"/>
      <c r="CL7" s="620"/>
      <c r="CM7" s="620"/>
      <c r="CN7" s="620"/>
      <c r="CO7" s="620"/>
      <c r="CP7" s="620"/>
      <c r="CQ7" s="621"/>
      <c r="CR7" s="622">
        <v>1477304</v>
      </c>
      <c r="CS7" s="623"/>
      <c r="CT7" s="623"/>
      <c r="CU7" s="623"/>
      <c r="CV7" s="623"/>
      <c r="CW7" s="623"/>
      <c r="CX7" s="623"/>
      <c r="CY7" s="624"/>
      <c r="CZ7" s="648">
        <v>19.600000000000001</v>
      </c>
      <c r="DA7" s="648"/>
      <c r="DB7" s="648"/>
      <c r="DC7" s="648"/>
      <c r="DD7" s="628">
        <v>37462</v>
      </c>
      <c r="DE7" s="623"/>
      <c r="DF7" s="623"/>
      <c r="DG7" s="623"/>
      <c r="DH7" s="623"/>
      <c r="DI7" s="623"/>
      <c r="DJ7" s="623"/>
      <c r="DK7" s="623"/>
      <c r="DL7" s="623"/>
      <c r="DM7" s="623"/>
      <c r="DN7" s="623"/>
      <c r="DO7" s="623"/>
      <c r="DP7" s="624"/>
      <c r="DQ7" s="628">
        <v>1306795</v>
      </c>
      <c r="DR7" s="623"/>
      <c r="DS7" s="623"/>
      <c r="DT7" s="623"/>
      <c r="DU7" s="623"/>
      <c r="DV7" s="623"/>
      <c r="DW7" s="623"/>
      <c r="DX7" s="623"/>
      <c r="DY7" s="623"/>
      <c r="DZ7" s="623"/>
      <c r="EA7" s="623"/>
      <c r="EB7" s="623"/>
      <c r="EC7" s="660"/>
    </row>
    <row r="8" spans="2:143" ht="11.25" customHeight="1" x14ac:dyDescent="0.15">
      <c r="B8" s="619" t="s">
        <v>237</v>
      </c>
      <c r="C8" s="620"/>
      <c r="D8" s="620"/>
      <c r="E8" s="620"/>
      <c r="F8" s="620"/>
      <c r="G8" s="620"/>
      <c r="H8" s="620"/>
      <c r="I8" s="620"/>
      <c r="J8" s="620"/>
      <c r="K8" s="620"/>
      <c r="L8" s="620"/>
      <c r="M8" s="620"/>
      <c r="N8" s="620"/>
      <c r="O8" s="620"/>
      <c r="P8" s="620"/>
      <c r="Q8" s="621"/>
      <c r="R8" s="622">
        <v>8030</v>
      </c>
      <c r="S8" s="623"/>
      <c r="T8" s="623"/>
      <c r="U8" s="623"/>
      <c r="V8" s="623"/>
      <c r="W8" s="623"/>
      <c r="X8" s="623"/>
      <c r="Y8" s="624"/>
      <c r="Z8" s="648">
        <v>0.1</v>
      </c>
      <c r="AA8" s="648"/>
      <c r="AB8" s="648"/>
      <c r="AC8" s="648"/>
      <c r="AD8" s="649">
        <v>8030</v>
      </c>
      <c r="AE8" s="649"/>
      <c r="AF8" s="649"/>
      <c r="AG8" s="649"/>
      <c r="AH8" s="649"/>
      <c r="AI8" s="649"/>
      <c r="AJ8" s="649"/>
      <c r="AK8" s="649"/>
      <c r="AL8" s="625">
        <v>0.2</v>
      </c>
      <c r="AM8" s="626"/>
      <c r="AN8" s="626"/>
      <c r="AO8" s="650"/>
      <c r="AP8" s="619" t="s">
        <v>238</v>
      </c>
      <c r="AQ8" s="620"/>
      <c r="AR8" s="620"/>
      <c r="AS8" s="620"/>
      <c r="AT8" s="620"/>
      <c r="AU8" s="620"/>
      <c r="AV8" s="620"/>
      <c r="AW8" s="620"/>
      <c r="AX8" s="620"/>
      <c r="AY8" s="620"/>
      <c r="AZ8" s="620"/>
      <c r="BA8" s="620"/>
      <c r="BB8" s="620"/>
      <c r="BC8" s="620"/>
      <c r="BD8" s="620"/>
      <c r="BE8" s="620"/>
      <c r="BF8" s="621"/>
      <c r="BG8" s="622">
        <v>23246</v>
      </c>
      <c r="BH8" s="623"/>
      <c r="BI8" s="623"/>
      <c r="BJ8" s="623"/>
      <c r="BK8" s="623"/>
      <c r="BL8" s="623"/>
      <c r="BM8" s="623"/>
      <c r="BN8" s="624"/>
      <c r="BO8" s="648">
        <v>1.6</v>
      </c>
      <c r="BP8" s="648"/>
      <c r="BQ8" s="648"/>
      <c r="BR8" s="648"/>
      <c r="BS8" s="649" t="s">
        <v>128</v>
      </c>
      <c r="BT8" s="649"/>
      <c r="BU8" s="649"/>
      <c r="BV8" s="649"/>
      <c r="BW8" s="649"/>
      <c r="BX8" s="649"/>
      <c r="BY8" s="649"/>
      <c r="BZ8" s="649"/>
      <c r="CA8" s="649"/>
      <c r="CB8" s="694"/>
      <c r="CD8" s="619" t="s">
        <v>239</v>
      </c>
      <c r="CE8" s="620"/>
      <c r="CF8" s="620"/>
      <c r="CG8" s="620"/>
      <c r="CH8" s="620"/>
      <c r="CI8" s="620"/>
      <c r="CJ8" s="620"/>
      <c r="CK8" s="620"/>
      <c r="CL8" s="620"/>
      <c r="CM8" s="620"/>
      <c r="CN8" s="620"/>
      <c r="CO8" s="620"/>
      <c r="CP8" s="620"/>
      <c r="CQ8" s="621"/>
      <c r="CR8" s="622">
        <v>2558237</v>
      </c>
      <c r="CS8" s="623"/>
      <c r="CT8" s="623"/>
      <c r="CU8" s="623"/>
      <c r="CV8" s="623"/>
      <c r="CW8" s="623"/>
      <c r="CX8" s="623"/>
      <c r="CY8" s="624"/>
      <c r="CZ8" s="648">
        <v>33.9</v>
      </c>
      <c r="DA8" s="648"/>
      <c r="DB8" s="648"/>
      <c r="DC8" s="648"/>
      <c r="DD8" s="628">
        <v>319</v>
      </c>
      <c r="DE8" s="623"/>
      <c r="DF8" s="623"/>
      <c r="DG8" s="623"/>
      <c r="DH8" s="623"/>
      <c r="DI8" s="623"/>
      <c r="DJ8" s="623"/>
      <c r="DK8" s="623"/>
      <c r="DL8" s="623"/>
      <c r="DM8" s="623"/>
      <c r="DN8" s="623"/>
      <c r="DO8" s="623"/>
      <c r="DP8" s="624"/>
      <c r="DQ8" s="628">
        <v>1031732</v>
      </c>
      <c r="DR8" s="623"/>
      <c r="DS8" s="623"/>
      <c r="DT8" s="623"/>
      <c r="DU8" s="623"/>
      <c r="DV8" s="623"/>
      <c r="DW8" s="623"/>
      <c r="DX8" s="623"/>
      <c r="DY8" s="623"/>
      <c r="DZ8" s="623"/>
      <c r="EA8" s="623"/>
      <c r="EB8" s="623"/>
      <c r="EC8" s="660"/>
    </row>
    <row r="9" spans="2:143" ht="11.25" customHeight="1" x14ac:dyDescent="0.15">
      <c r="B9" s="619" t="s">
        <v>240</v>
      </c>
      <c r="C9" s="620"/>
      <c r="D9" s="620"/>
      <c r="E9" s="620"/>
      <c r="F9" s="620"/>
      <c r="G9" s="620"/>
      <c r="H9" s="620"/>
      <c r="I9" s="620"/>
      <c r="J9" s="620"/>
      <c r="K9" s="620"/>
      <c r="L9" s="620"/>
      <c r="M9" s="620"/>
      <c r="N9" s="620"/>
      <c r="O9" s="620"/>
      <c r="P9" s="620"/>
      <c r="Q9" s="621"/>
      <c r="R9" s="622">
        <v>8660</v>
      </c>
      <c r="S9" s="623"/>
      <c r="T9" s="623"/>
      <c r="U9" s="623"/>
      <c r="V9" s="623"/>
      <c r="W9" s="623"/>
      <c r="X9" s="623"/>
      <c r="Y9" s="624"/>
      <c r="Z9" s="648">
        <v>0.1</v>
      </c>
      <c r="AA9" s="648"/>
      <c r="AB9" s="648"/>
      <c r="AC9" s="648"/>
      <c r="AD9" s="649">
        <v>8660</v>
      </c>
      <c r="AE9" s="649"/>
      <c r="AF9" s="649"/>
      <c r="AG9" s="649"/>
      <c r="AH9" s="649"/>
      <c r="AI9" s="649"/>
      <c r="AJ9" s="649"/>
      <c r="AK9" s="649"/>
      <c r="AL9" s="625">
        <v>0.2</v>
      </c>
      <c r="AM9" s="626"/>
      <c r="AN9" s="626"/>
      <c r="AO9" s="650"/>
      <c r="AP9" s="619" t="s">
        <v>241</v>
      </c>
      <c r="AQ9" s="620"/>
      <c r="AR9" s="620"/>
      <c r="AS9" s="620"/>
      <c r="AT9" s="620"/>
      <c r="AU9" s="620"/>
      <c r="AV9" s="620"/>
      <c r="AW9" s="620"/>
      <c r="AX9" s="620"/>
      <c r="AY9" s="620"/>
      <c r="AZ9" s="620"/>
      <c r="BA9" s="620"/>
      <c r="BB9" s="620"/>
      <c r="BC9" s="620"/>
      <c r="BD9" s="620"/>
      <c r="BE9" s="620"/>
      <c r="BF9" s="621"/>
      <c r="BG9" s="622">
        <v>570769</v>
      </c>
      <c r="BH9" s="623"/>
      <c r="BI9" s="623"/>
      <c r="BJ9" s="623"/>
      <c r="BK9" s="623"/>
      <c r="BL9" s="623"/>
      <c r="BM9" s="623"/>
      <c r="BN9" s="624"/>
      <c r="BO9" s="648">
        <v>40.1</v>
      </c>
      <c r="BP9" s="648"/>
      <c r="BQ9" s="648"/>
      <c r="BR9" s="648"/>
      <c r="BS9" s="649" t="s">
        <v>128</v>
      </c>
      <c r="BT9" s="649"/>
      <c r="BU9" s="649"/>
      <c r="BV9" s="649"/>
      <c r="BW9" s="649"/>
      <c r="BX9" s="649"/>
      <c r="BY9" s="649"/>
      <c r="BZ9" s="649"/>
      <c r="CA9" s="649"/>
      <c r="CB9" s="694"/>
      <c r="CD9" s="619" t="s">
        <v>242</v>
      </c>
      <c r="CE9" s="620"/>
      <c r="CF9" s="620"/>
      <c r="CG9" s="620"/>
      <c r="CH9" s="620"/>
      <c r="CI9" s="620"/>
      <c r="CJ9" s="620"/>
      <c r="CK9" s="620"/>
      <c r="CL9" s="620"/>
      <c r="CM9" s="620"/>
      <c r="CN9" s="620"/>
      <c r="CO9" s="620"/>
      <c r="CP9" s="620"/>
      <c r="CQ9" s="621"/>
      <c r="CR9" s="622">
        <v>435326</v>
      </c>
      <c r="CS9" s="623"/>
      <c r="CT9" s="623"/>
      <c r="CU9" s="623"/>
      <c r="CV9" s="623"/>
      <c r="CW9" s="623"/>
      <c r="CX9" s="623"/>
      <c r="CY9" s="624"/>
      <c r="CZ9" s="648">
        <v>5.8</v>
      </c>
      <c r="DA9" s="648"/>
      <c r="DB9" s="648"/>
      <c r="DC9" s="648"/>
      <c r="DD9" s="628">
        <v>3143</v>
      </c>
      <c r="DE9" s="623"/>
      <c r="DF9" s="623"/>
      <c r="DG9" s="623"/>
      <c r="DH9" s="623"/>
      <c r="DI9" s="623"/>
      <c r="DJ9" s="623"/>
      <c r="DK9" s="623"/>
      <c r="DL9" s="623"/>
      <c r="DM9" s="623"/>
      <c r="DN9" s="623"/>
      <c r="DO9" s="623"/>
      <c r="DP9" s="624"/>
      <c r="DQ9" s="628">
        <v>311550</v>
      </c>
      <c r="DR9" s="623"/>
      <c r="DS9" s="623"/>
      <c r="DT9" s="623"/>
      <c r="DU9" s="623"/>
      <c r="DV9" s="623"/>
      <c r="DW9" s="623"/>
      <c r="DX9" s="623"/>
      <c r="DY9" s="623"/>
      <c r="DZ9" s="623"/>
      <c r="EA9" s="623"/>
      <c r="EB9" s="623"/>
      <c r="EC9" s="660"/>
    </row>
    <row r="10" spans="2:143" ht="11.25" customHeight="1" x14ac:dyDescent="0.15">
      <c r="B10" s="619" t="s">
        <v>243</v>
      </c>
      <c r="C10" s="620"/>
      <c r="D10" s="620"/>
      <c r="E10" s="620"/>
      <c r="F10" s="620"/>
      <c r="G10" s="620"/>
      <c r="H10" s="620"/>
      <c r="I10" s="620"/>
      <c r="J10" s="620"/>
      <c r="K10" s="620"/>
      <c r="L10" s="620"/>
      <c r="M10" s="620"/>
      <c r="N10" s="620"/>
      <c r="O10" s="620"/>
      <c r="P10" s="620"/>
      <c r="Q10" s="621"/>
      <c r="R10" s="622" t="s">
        <v>128</v>
      </c>
      <c r="S10" s="623"/>
      <c r="T10" s="623"/>
      <c r="U10" s="623"/>
      <c r="V10" s="623"/>
      <c r="W10" s="623"/>
      <c r="X10" s="623"/>
      <c r="Y10" s="624"/>
      <c r="Z10" s="648" t="s">
        <v>128</v>
      </c>
      <c r="AA10" s="648"/>
      <c r="AB10" s="648"/>
      <c r="AC10" s="648"/>
      <c r="AD10" s="649" t="s">
        <v>128</v>
      </c>
      <c r="AE10" s="649"/>
      <c r="AF10" s="649"/>
      <c r="AG10" s="649"/>
      <c r="AH10" s="649"/>
      <c r="AI10" s="649"/>
      <c r="AJ10" s="649"/>
      <c r="AK10" s="649"/>
      <c r="AL10" s="625" t="s">
        <v>128</v>
      </c>
      <c r="AM10" s="626"/>
      <c r="AN10" s="626"/>
      <c r="AO10" s="650"/>
      <c r="AP10" s="619" t="s">
        <v>244</v>
      </c>
      <c r="AQ10" s="620"/>
      <c r="AR10" s="620"/>
      <c r="AS10" s="620"/>
      <c r="AT10" s="620"/>
      <c r="AU10" s="620"/>
      <c r="AV10" s="620"/>
      <c r="AW10" s="620"/>
      <c r="AX10" s="620"/>
      <c r="AY10" s="620"/>
      <c r="AZ10" s="620"/>
      <c r="BA10" s="620"/>
      <c r="BB10" s="620"/>
      <c r="BC10" s="620"/>
      <c r="BD10" s="620"/>
      <c r="BE10" s="620"/>
      <c r="BF10" s="621"/>
      <c r="BG10" s="622">
        <v>37405</v>
      </c>
      <c r="BH10" s="623"/>
      <c r="BI10" s="623"/>
      <c r="BJ10" s="623"/>
      <c r="BK10" s="623"/>
      <c r="BL10" s="623"/>
      <c r="BM10" s="623"/>
      <c r="BN10" s="624"/>
      <c r="BO10" s="648">
        <v>2.6</v>
      </c>
      <c r="BP10" s="648"/>
      <c r="BQ10" s="648"/>
      <c r="BR10" s="648"/>
      <c r="BS10" s="649" t="s">
        <v>128</v>
      </c>
      <c r="BT10" s="649"/>
      <c r="BU10" s="649"/>
      <c r="BV10" s="649"/>
      <c r="BW10" s="649"/>
      <c r="BX10" s="649"/>
      <c r="BY10" s="649"/>
      <c r="BZ10" s="649"/>
      <c r="CA10" s="649"/>
      <c r="CB10" s="694"/>
      <c r="CD10" s="619" t="s">
        <v>245</v>
      </c>
      <c r="CE10" s="620"/>
      <c r="CF10" s="620"/>
      <c r="CG10" s="620"/>
      <c r="CH10" s="620"/>
      <c r="CI10" s="620"/>
      <c r="CJ10" s="620"/>
      <c r="CK10" s="620"/>
      <c r="CL10" s="620"/>
      <c r="CM10" s="620"/>
      <c r="CN10" s="620"/>
      <c r="CO10" s="620"/>
      <c r="CP10" s="620"/>
      <c r="CQ10" s="621"/>
      <c r="CR10" s="622">
        <v>3856</v>
      </c>
      <c r="CS10" s="623"/>
      <c r="CT10" s="623"/>
      <c r="CU10" s="623"/>
      <c r="CV10" s="623"/>
      <c r="CW10" s="623"/>
      <c r="CX10" s="623"/>
      <c r="CY10" s="624"/>
      <c r="CZ10" s="648">
        <v>0.1</v>
      </c>
      <c r="DA10" s="648"/>
      <c r="DB10" s="648"/>
      <c r="DC10" s="648"/>
      <c r="DD10" s="628" t="s">
        <v>128</v>
      </c>
      <c r="DE10" s="623"/>
      <c r="DF10" s="623"/>
      <c r="DG10" s="623"/>
      <c r="DH10" s="623"/>
      <c r="DI10" s="623"/>
      <c r="DJ10" s="623"/>
      <c r="DK10" s="623"/>
      <c r="DL10" s="623"/>
      <c r="DM10" s="623"/>
      <c r="DN10" s="623"/>
      <c r="DO10" s="623"/>
      <c r="DP10" s="624"/>
      <c r="DQ10" s="628">
        <v>856</v>
      </c>
      <c r="DR10" s="623"/>
      <c r="DS10" s="623"/>
      <c r="DT10" s="623"/>
      <c r="DU10" s="623"/>
      <c r="DV10" s="623"/>
      <c r="DW10" s="623"/>
      <c r="DX10" s="623"/>
      <c r="DY10" s="623"/>
      <c r="DZ10" s="623"/>
      <c r="EA10" s="623"/>
      <c r="EB10" s="623"/>
      <c r="EC10" s="660"/>
    </row>
    <row r="11" spans="2:143" ht="11.25" customHeight="1" x14ac:dyDescent="0.15">
      <c r="B11" s="619" t="s">
        <v>246</v>
      </c>
      <c r="C11" s="620"/>
      <c r="D11" s="620"/>
      <c r="E11" s="620"/>
      <c r="F11" s="620"/>
      <c r="G11" s="620"/>
      <c r="H11" s="620"/>
      <c r="I11" s="620"/>
      <c r="J11" s="620"/>
      <c r="K11" s="620"/>
      <c r="L11" s="620"/>
      <c r="M11" s="620"/>
      <c r="N11" s="620"/>
      <c r="O11" s="620"/>
      <c r="P11" s="620"/>
      <c r="Q11" s="621"/>
      <c r="R11" s="622">
        <v>319439</v>
      </c>
      <c r="S11" s="623"/>
      <c r="T11" s="623"/>
      <c r="U11" s="623"/>
      <c r="V11" s="623"/>
      <c r="W11" s="623"/>
      <c r="X11" s="623"/>
      <c r="Y11" s="624"/>
      <c r="Z11" s="625">
        <v>3.8</v>
      </c>
      <c r="AA11" s="626"/>
      <c r="AB11" s="626"/>
      <c r="AC11" s="627"/>
      <c r="AD11" s="628">
        <v>319439</v>
      </c>
      <c r="AE11" s="623"/>
      <c r="AF11" s="623"/>
      <c r="AG11" s="623"/>
      <c r="AH11" s="623"/>
      <c r="AI11" s="623"/>
      <c r="AJ11" s="623"/>
      <c r="AK11" s="624"/>
      <c r="AL11" s="625">
        <v>7.6</v>
      </c>
      <c r="AM11" s="626"/>
      <c r="AN11" s="626"/>
      <c r="AO11" s="650"/>
      <c r="AP11" s="619" t="s">
        <v>247</v>
      </c>
      <c r="AQ11" s="620"/>
      <c r="AR11" s="620"/>
      <c r="AS11" s="620"/>
      <c r="AT11" s="620"/>
      <c r="AU11" s="620"/>
      <c r="AV11" s="620"/>
      <c r="AW11" s="620"/>
      <c r="AX11" s="620"/>
      <c r="AY11" s="620"/>
      <c r="AZ11" s="620"/>
      <c r="BA11" s="620"/>
      <c r="BB11" s="620"/>
      <c r="BC11" s="620"/>
      <c r="BD11" s="620"/>
      <c r="BE11" s="620"/>
      <c r="BF11" s="621"/>
      <c r="BG11" s="622">
        <v>31539</v>
      </c>
      <c r="BH11" s="623"/>
      <c r="BI11" s="623"/>
      <c r="BJ11" s="623"/>
      <c r="BK11" s="623"/>
      <c r="BL11" s="623"/>
      <c r="BM11" s="623"/>
      <c r="BN11" s="624"/>
      <c r="BO11" s="648">
        <v>2.2000000000000002</v>
      </c>
      <c r="BP11" s="648"/>
      <c r="BQ11" s="648"/>
      <c r="BR11" s="648"/>
      <c r="BS11" s="649" t="s">
        <v>128</v>
      </c>
      <c r="BT11" s="649"/>
      <c r="BU11" s="649"/>
      <c r="BV11" s="649"/>
      <c r="BW11" s="649"/>
      <c r="BX11" s="649"/>
      <c r="BY11" s="649"/>
      <c r="BZ11" s="649"/>
      <c r="CA11" s="649"/>
      <c r="CB11" s="694"/>
      <c r="CD11" s="619" t="s">
        <v>248</v>
      </c>
      <c r="CE11" s="620"/>
      <c r="CF11" s="620"/>
      <c r="CG11" s="620"/>
      <c r="CH11" s="620"/>
      <c r="CI11" s="620"/>
      <c r="CJ11" s="620"/>
      <c r="CK11" s="620"/>
      <c r="CL11" s="620"/>
      <c r="CM11" s="620"/>
      <c r="CN11" s="620"/>
      <c r="CO11" s="620"/>
      <c r="CP11" s="620"/>
      <c r="CQ11" s="621"/>
      <c r="CR11" s="622">
        <v>397748</v>
      </c>
      <c r="CS11" s="623"/>
      <c r="CT11" s="623"/>
      <c r="CU11" s="623"/>
      <c r="CV11" s="623"/>
      <c r="CW11" s="623"/>
      <c r="CX11" s="623"/>
      <c r="CY11" s="624"/>
      <c r="CZ11" s="648">
        <v>5.3</v>
      </c>
      <c r="DA11" s="648"/>
      <c r="DB11" s="648"/>
      <c r="DC11" s="648"/>
      <c r="DD11" s="628">
        <v>90369</v>
      </c>
      <c r="DE11" s="623"/>
      <c r="DF11" s="623"/>
      <c r="DG11" s="623"/>
      <c r="DH11" s="623"/>
      <c r="DI11" s="623"/>
      <c r="DJ11" s="623"/>
      <c r="DK11" s="623"/>
      <c r="DL11" s="623"/>
      <c r="DM11" s="623"/>
      <c r="DN11" s="623"/>
      <c r="DO11" s="623"/>
      <c r="DP11" s="624"/>
      <c r="DQ11" s="628">
        <v>315070</v>
      </c>
      <c r="DR11" s="623"/>
      <c r="DS11" s="623"/>
      <c r="DT11" s="623"/>
      <c r="DU11" s="623"/>
      <c r="DV11" s="623"/>
      <c r="DW11" s="623"/>
      <c r="DX11" s="623"/>
      <c r="DY11" s="623"/>
      <c r="DZ11" s="623"/>
      <c r="EA11" s="623"/>
      <c r="EB11" s="623"/>
      <c r="EC11" s="660"/>
    </row>
    <row r="12" spans="2:143" ht="11.25" customHeight="1" x14ac:dyDescent="0.15">
      <c r="B12" s="619" t="s">
        <v>249</v>
      </c>
      <c r="C12" s="620"/>
      <c r="D12" s="620"/>
      <c r="E12" s="620"/>
      <c r="F12" s="620"/>
      <c r="G12" s="620"/>
      <c r="H12" s="620"/>
      <c r="I12" s="620"/>
      <c r="J12" s="620"/>
      <c r="K12" s="620"/>
      <c r="L12" s="620"/>
      <c r="M12" s="620"/>
      <c r="N12" s="620"/>
      <c r="O12" s="620"/>
      <c r="P12" s="620"/>
      <c r="Q12" s="621"/>
      <c r="R12" s="622">
        <v>9287</v>
      </c>
      <c r="S12" s="623"/>
      <c r="T12" s="623"/>
      <c r="U12" s="623"/>
      <c r="V12" s="623"/>
      <c r="W12" s="623"/>
      <c r="X12" s="623"/>
      <c r="Y12" s="624"/>
      <c r="Z12" s="648">
        <v>0.1</v>
      </c>
      <c r="AA12" s="648"/>
      <c r="AB12" s="648"/>
      <c r="AC12" s="648"/>
      <c r="AD12" s="649">
        <v>9287</v>
      </c>
      <c r="AE12" s="649"/>
      <c r="AF12" s="649"/>
      <c r="AG12" s="649"/>
      <c r="AH12" s="649"/>
      <c r="AI12" s="649"/>
      <c r="AJ12" s="649"/>
      <c r="AK12" s="649"/>
      <c r="AL12" s="625">
        <v>0.2</v>
      </c>
      <c r="AM12" s="626"/>
      <c r="AN12" s="626"/>
      <c r="AO12" s="650"/>
      <c r="AP12" s="619" t="s">
        <v>250</v>
      </c>
      <c r="AQ12" s="620"/>
      <c r="AR12" s="620"/>
      <c r="AS12" s="620"/>
      <c r="AT12" s="620"/>
      <c r="AU12" s="620"/>
      <c r="AV12" s="620"/>
      <c r="AW12" s="620"/>
      <c r="AX12" s="620"/>
      <c r="AY12" s="620"/>
      <c r="AZ12" s="620"/>
      <c r="BA12" s="620"/>
      <c r="BB12" s="620"/>
      <c r="BC12" s="620"/>
      <c r="BD12" s="620"/>
      <c r="BE12" s="620"/>
      <c r="BF12" s="621"/>
      <c r="BG12" s="622">
        <v>623355</v>
      </c>
      <c r="BH12" s="623"/>
      <c r="BI12" s="623"/>
      <c r="BJ12" s="623"/>
      <c r="BK12" s="623"/>
      <c r="BL12" s="623"/>
      <c r="BM12" s="623"/>
      <c r="BN12" s="624"/>
      <c r="BO12" s="648">
        <v>43.8</v>
      </c>
      <c r="BP12" s="648"/>
      <c r="BQ12" s="648"/>
      <c r="BR12" s="648"/>
      <c r="BS12" s="649" t="s">
        <v>128</v>
      </c>
      <c r="BT12" s="649"/>
      <c r="BU12" s="649"/>
      <c r="BV12" s="649"/>
      <c r="BW12" s="649"/>
      <c r="BX12" s="649"/>
      <c r="BY12" s="649"/>
      <c r="BZ12" s="649"/>
      <c r="CA12" s="649"/>
      <c r="CB12" s="694"/>
      <c r="CD12" s="619" t="s">
        <v>251</v>
      </c>
      <c r="CE12" s="620"/>
      <c r="CF12" s="620"/>
      <c r="CG12" s="620"/>
      <c r="CH12" s="620"/>
      <c r="CI12" s="620"/>
      <c r="CJ12" s="620"/>
      <c r="CK12" s="620"/>
      <c r="CL12" s="620"/>
      <c r="CM12" s="620"/>
      <c r="CN12" s="620"/>
      <c r="CO12" s="620"/>
      <c r="CP12" s="620"/>
      <c r="CQ12" s="621"/>
      <c r="CR12" s="622">
        <v>190514</v>
      </c>
      <c r="CS12" s="623"/>
      <c r="CT12" s="623"/>
      <c r="CU12" s="623"/>
      <c r="CV12" s="623"/>
      <c r="CW12" s="623"/>
      <c r="CX12" s="623"/>
      <c r="CY12" s="624"/>
      <c r="CZ12" s="648">
        <v>2.5</v>
      </c>
      <c r="DA12" s="648"/>
      <c r="DB12" s="648"/>
      <c r="DC12" s="648"/>
      <c r="DD12" s="628">
        <v>8560</v>
      </c>
      <c r="DE12" s="623"/>
      <c r="DF12" s="623"/>
      <c r="DG12" s="623"/>
      <c r="DH12" s="623"/>
      <c r="DI12" s="623"/>
      <c r="DJ12" s="623"/>
      <c r="DK12" s="623"/>
      <c r="DL12" s="623"/>
      <c r="DM12" s="623"/>
      <c r="DN12" s="623"/>
      <c r="DO12" s="623"/>
      <c r="DP12" s="624"/>
      <c r="DQ12" s="628">
        <v>135533</v>
      </c>
      <c r="DR12" s="623"/>
      <c r="DS12" s="623"/>
      <c r="DT12" s="623"/>
      <c r="DU12" s="623"/>
      <c r="DV12" s="623"/>
      <c r="DW12" s="623"/>
      <c r="DX12" s="623"/>
      <c r="DY12" s="623"/>
      <c r="DZ12" s="623"/>
      <c r="EA12" s="623"/>
      <c r="EB12" s="623"/>
      <c r="EC12" s="660"/>
    </row>
    <row r="13" spans="2:143" ht="11.25" customHeight="1" x14ac:dyDescent="0.15">
      <c r="B13" s="619" t="s">
        <v>252</v>
      </c>
      <c r="C13" s="620"/>
      <c r="D13" s="620"/>
      <c r="E13" s="620"/>
      <c r="F13" s="620"/>
      <c r="G13" s="620"/>
      <c r="H13" s="620"/>
      <c r="I13" s="620"/>
      <c r="J13" s="620"/>
      <c r="K13" s="620"/>
      <c r="L13" s="620"/>
      <c r="M13" s="620"/>
      <c r="N13" s="620"/>
      <c r="O13" s="620"/>
      <c r="P13" s="620"/>
      <c r="Q13" s="621"/>
      <c r="R13" s="622" t="s">
        <v>128</v>
      </c>
      <c r="S13" s="623"/>
      <c r="T13" s="623"/>
      <c r="U13" s="623"/>
      <c r="V13" s="623"/>
      <c r="W13" s="623"/>
      <c r="X13" s="623"/>
      <c r="Y13" s="624"/>
      <c r="Z13" s="648" t="s">
        <v>128</v>
      </c>
      <c r="AA13" s="648"/>
      <c r="AB13" s="648"/>
      <c r="AC13" s="648"/>
      <c r="AD13" s="649" t="s">
        <v>128</v>
      </c>
      <c r="AE13" s="649"/>
      <c r="AF13" s="649"/>
      <c r="AG13" s="649"/>
      <c r="AH13" s="649"/>
      <c r="AI13" s="649"/>
      <c r="AJ13" s="649"/>
      <c r="AK13" s="649"/>
      <c r="AL13" s="625" t="s">
        <v>128</v>
      </c>
      <c r="AM13" s="626"/>
      <c r="AN13" s="626"/>
      <c r="AO13" s="650"/>
      <c r="AP13" s="619" t="s">
        <v>253</v>
      </c>
      <c r="AQ13" s="620"/>
      <c r="AR13" s="620"/>
      <c r="AS13" s="620"/>
      <c r="AT13" s="620"/>
      <c r="AU13" s="620"/>
      <c r="AV13" s="620"/>
      <c r="AW13" s="620"/>
      <c r="AX13" s="620"/>
      <c r="AY13" s="620"/>
      <c r="AZ13" s="620"/>
      <c r="BA13" s="620"/>
      <c r="BB13" s="620"/>
      <c r="BC13" s="620"/>
      <c r="BD13" s="620"/>
      <c r="BE13" s="620"/>
      <c r="BF13" s="621"/>
      <c r="BG13" s="622">
        <v>621347</v>
      </c>
      <c r="BH13" s="623"/>
      <c r="BI13" s="623"/>
      <c r="BJ13" s="623"/>
      <c r="BK13" s="623"/>
      <c r="BL13" s="623"/>
      <c r="BM13" s="623"/>
      <c r="BN13" s="624"/>
      <c r="BO13" s="648">
        <v>43.7</v>
      </c>
      <c r="BP13" s="648"/>
      <c r="BQ13" s="648"/>
      <c r="BR13" s="648"/>
      <c r="BS13" s="649" t="s">
        <v>128</v>
      </c>
      <c r="BT13" s="649"/>
      <c r="BU13" s="649"/>
      <c r="BV13" s="649"/>
      <c r="BW13" s="649"/>
      <c r="BX13" s="649"/>
      <c r="BY13" s="649"/>
      <c r="BZ13" s="649"/>
      <c r="CA13" s="649"/>
      <c r="CB13" s="694"/>
      <c r="CD13" s="619" t="s">
        <v>254</v>
      </c>
      <c r="CE13" s="620"/>
      <c r="CF13" s="620"/>
      <c r="CG13" s="620"/>
      <c r="CH13" s="620"/>
      <c r="CI13" s="620"/>
      <c r="CJ13" s="620"/>
      <c r="CK13" s="620"/>
      <c r="CL13" s="620"/>
      <c r="CM13" s="620"/>
      <c r="CN13" s="620"/>
      <c r="CO13" s="620"/>
      <c r="CP13" s="620"/>
      <c r="CQ13" s="621"/>
      <c r="CR13" s="622">
        <v>908937</v>
      </c>
      <c r="CS13" s="623"/>
      <c r="CT13" s="623"/>
      <c r="CU13" s="623"/>
      <c r="CV13" s="623"/>
      <c r="CW13" s="623"/>
      <c r="CX13" s="623"/>
      <c r="CY13" s="624"/>
      <c r="CZ13" s="648">
        <v>12</v>
      </c>
      <c r="DA13" s="648"/>
      <c r="DB13" s="648"/>
      <c r="DC13" s="648"/>
      <c r="DD13" s="628">
        <v>501900</v>
      </c>
      <c r="DE13" s="623"/>
      <c r="DF13" s="623"/>
      <c r="DG13" s="623"/>
      <c r="DH13" s="623"/>
      <c r="DI13" s="623"/>
      <c r="DJ13" s="623"/>
      <c r="DK13" s="623"/>
      <c r="DL13" s="623"/>
      <c r="DM13" s="623"/>
      <c r="DN13" s="623"/>
      <c r="DO13" s="623"/>
      <c r="DP13" s="624"/>
      <c r="DQ13" s="628">
        <v>604109</v>
      </c>
      <c r="DR13" s="623"/>
      <c r="DS13" s="623"/>
      <c r="DT13" s="623"/>
      <c r="DU13" s="623"/>
      <c r="DV13" s="623"/>
      <c r="DW13" s="623"/>
      <c r="DX13" s="623"/>
      <c r="DY13" s="623"/>
      <c r="DZ13" s="623"/>
      <c r="EA13" s="623"/>
      <c r="EB13" s="623"/>
      <c r="EC13" s="660"/>
    </row>
    <row r="14" spans="2:143" ht="11.25" customHeight="1" x14ac:dyDescent="0.15">
      <c r="B14" s="619" t="s">
        <v>255</v>
      </c>
      <c r="C14" s="620"/>
      <c r="D14" s="620"/>
      <c r="E14" s="620"/>
      <c r="F14" s="620"/>
      <c r="G14" s="620"/>
      <c r="H14" s="620"/>
      <c r="I14" s="620"/>
      <c r="J14" s="620"/>
      <c r="K14" s="620"/>
      <c r="L14" s="620"/>
      <c r="M14" s="620"/>
      <c r="N14" s="620"/>
      <c r="O14" s="620"/>
      <c r="P14" s="620"/>
      <c r="Q14" s="621"/>
      <c r="R14" s="622" t="s">
        <v>128</v>
      </c>
      <c r="S14" s="623"/>
      <c r="T14" s="623"/>
      <c r="U14" s="623"/>
      <c r="V14" s="623"/>
      <c r="W14" s="623"/>
      <c r="X14" s="623"/>
      <c r="Y14" s="624"/>
      <c r="Z14" s="648" t="s">
        <v>128</v>
      </c>
      <c r="AA14" s="648"/>
      <c r="AB14" s="648"/>
      <c r="AC14" s="648"/>
      <c r="AD14" s="649" t="s">
        <v>128</v>
      </c>
      <c r="AE14" s="649"/>
      <c r="AF14" s="649"/>
      <c r="AG14" s="649"/>
      <c r="AH14" s="649"/>
      <c r="AI14" s="649"/>
      <c r="AJ14" s="649"/>
      <c r="AK14" s="649"/>
      <c r="AL14" s="625" t="s">
        <v>128</v>
      </c>
      <c r="AM14" s="626"/>
      <c r="AN14" s="626"/>
      <c r="AO14" s="650"/>
      <c r="AP14" s="619" t="s">
        <v>256</v>
      </c>
      <c r="AQ14" s="620"/>
      <c r="AR14" s="620"/>
      <c r="AS14" s="620"/>
      <c r="AT14" s="620"/>
      <c r="AU14" s="620"/>
      <c r="AV14" s="620"/>
      <c r="AW14" s="620"/>
      <c r="AX14" s="620"/>
      <c r="AY14" s="620"/>
      <c r="AZ14" s="620"/>
      <c r="BA14" s="620"/>
      <c r="BB14" s="620"/>
      <c r="BC14" s="620"/>
      <c r="BD14" s="620"/>
      <c r="BE14" s="620"/>
      <c r="BF14" s="621"/>
      <c r="BG14" s="622">
        <v>56537</v>
      </c>
      <c r="BH14" s="623"/>
      <c r="BI14" s="623"/>
      <c r="BJ14" s="623"/>
      <c r="BK14" s="623"/>
      <c r="BL14" s="623"/>
      <c r="BM14" s="623"/>
      <c r="BN14" s="624"/>
      <c r="BO14" s="648">
        <v>4</v>
      </c>
      <c r="BP14" s="648"/>
      <c r="BQ14" s="648"/>
      <c r="BR14" s="648"/>
      <c r="BS14" s="649" t="s">
        <v>128</v>
      </c>
      <c r="BT14" s="649"/>
      <c r="BU14" s="649"/>
      <c r="BV14" s="649"/>
      <c r="BW14" s="649"/>
      <c r="BX14" s="649"/>
      <c r="BY14" s="649"/>
      <c r="BZ14" s="649"/>
      <c r="CA14" s="649"/>
      <c r="CB14" s="694"/>
      <c r="CD14" s="619" t="s">
        <v>257</v>
      </c>
      <c r="CE14" s="620"/>
      <c r="CF14" s="620"/>
      <c r="CG14" s="620"/>
      <c r="CH14" s="620"/>
      <c r="CI14" s="620"/>
      <c r="CJ14" s="620"/>
      <c r="CK14" s="620"/>
      <c r="CL14" s="620"/>
      <c r="CM14" s="620"/>
      <c r="CN14" s="620"/>
      <c r="CO14" s="620"/>
      <c r="CP14" s="620"/>
      <c r="CQ14" s="621"/>
      <c r="CR14" s="622">
        <v>232752</v>
      </c>
      <c r="CS14" s="623"/>
      <c r="CT14" s="623"/>
      <c r="CU14" s="623"/>
      <c r="CV14" s="623"/>
      <c r="CW14" s="623"/>
      <c r="CX14" s="623"/>
      <c r="CY14" s="624"/>
      <c r="CZ14" s="648">
        <v>3.1</v>
      </c>
      <c r="DA14" s="648"/>
      <c r="DB14" s="648"/>
      <c r="DC14" s="648"/>
      <c r="DD14" s="628">
        <v>4742</v>
      </c>
      <c r="DE14" s="623"/>
      <c r="DF14" s="623"/>
      <c r="DG14" s="623"/>
      <c r="DH14" s="623"/>
      <c r="DI14" s="623"/>
      <c r="DJ14" s="623"/>
      <c r="DK14" s="623"/>
      <c r="DL14" s="623"/>
      <c r="DM14" s="623"/>
      <c r="DN14" s="623"/>
      <c r="DO14" s="623"/>
      <c r="DP14" s="624"/>
      <c r="DQ14" s="628">
        <v>224629</v>
      </c>
      <c r="DR14" s="623"/>
      <c r="DS14" s="623"/>
      <c r="DT14" s="623"/>
      <c r="DU14" s="623"/>
      <c r="DV14" s="623"/>
      <c r="DW14" s="623"/>
      <c r="DX14" s="623"/>
      <c r="DY14" s="623"/>
      <c r="DZ14" s="623"/>
      <c r="EA14" s="623"/>
      <c r="EB14" s="623"/>
      <c r="EC14" s="660"/>
    </row>
    <row r="15" spans="2:143" ht="11.25" customHeight="1" x14ac:dyDescent="0.15">
      <c r="B15" s="619" t="s">
        <v>258</v>
      </c>
      <c r="C15" s="620"/>
      <c r="D15" s="620"/>
      <c r="E15" s="620"/>
      <c r="F15" s="620"/>
      <c r="G15" s="620"/>
      <c r="H15" s="620"/>
      <c r="I15" s="620"/>
      <c r="J15" s="620"/>
      <c r="K15" s="620"/>
      <c r="L15" s="620"/>
      <c r="M15" s="620"/>
      <c r="N15" s="620"/>
      <c r="O15" s="620"/>
      <c r="P15" s="620"/>
      <c r="Q15" s="621"/>
      <c r="R15" s="622" t="s">
        <v>128</v>
      </c>
      <c r="S15" s="623"/>
      <c r="T15" s="623"/>
      <c r="U15" s="623"/>
      <c r="V15" s="623"/>
      <c r="W15" s="623"/>
      <c r="X15" s="623"/>
      <c r="Y15" s="624"/>
      <c r="Z15" s="648" t="s">
        <v>128</v>
      </c>
      <c r="AA15" s="648"/>
      <c r="AB15" s="648"/>
      <c r="AC15" s="648"/>
      <c r="AD15" s="649" t="s">
        <v>128</v>
      </c>
      <c r="AE15" s="649"/>
      <c r="AF15" s="649"/>
      <c r="AG15" s="649"/>
      <c r="AH15" s="649"/>
      <c r="AI15" s="649"/>
      <c r="AJ15" s="649"/>
      <c r="AK15" s="649"/>
      <c r="AL15" s="625" t="s">
        <v>128</v>
      </c>
      <c r="AM15" s="626"/>
      <c r="AN15" s="626"/>
      <c r="AO15" s="650"/>
      <c r="AP15" s="619" t="s">
        <v>259</v>
      </c>
      <c r="AQ15" s="620"/>
      <c r="AR15" s="620"/>
      <c r="AS15" s="620"/>
      <c r="AT15" s="620"/>
      <c r="AU15" s="620"/>
      <c r="AV15" s="620"/>
      <c r="AW15" s="620"/>
      <c r="AX15" s="620"/>
      <c r="AY15" s="620"/>
      <c r="AZ15" s="620"/>
      <c r="BA15" s="620"/>
      <c r="BB15" s="620"/>
      <c r="BC15" s="620"/>
      <c r="BD15" s="620"/>
      <c r="BE15" s="620"/>
      <c r="BF15" s="621"/>
      <c r="BG15" s="622">
        <v>74578</v>
      </c>
      <c r="BH15" s="623"/>
      <c r="BI15" s="623"/>
      <c r="BJ15" s="623"/>
      <c r="BK15" s="623"/>
      <c r="BL15" s="623"/>
      <c r="BM15" s="623"/>
      <c r="BN15" s="624"/>
      <c r="BO15" s="648">
        <v>5.2</v>
      </c>
      <c r="BP15" s="648"/>
      <c r="BQ15" s="648"/>
      <c r="BR15" s="648"/>
      <c r="BS15" s="649" t="s">
        <v>128</v>
      </c>
      <c r="BT15" s="649"/>
      <c r="BU15" s="649"/>
      <c r="BV15" s="649"/>
      <c r="BW15" s="649"/>
      <c r="BX15" s="649"/>
      <c r="BY15" s="649"/>
      <c r="BZ15" s="649"/>
      <c r="CA15" s="649"/>
      <c r="CB15" s="694"/>
      <c r="CD15" s="619" t="s">
        <v>260</v>
      </c>
      <c r="CE15" s="620"/>
      <c r="CF15" s="620"/>
      <c r="CG15" s="620"/>
      <c r="CH15" s="620"/>
      <c r="CI15" s="620"/>
      <c r="CJ15" s="620"/>
      <c r="CK15" s="620"/>
      <c r="CL15" s="620"/>
      <c r="CM15" s="620"/>
      <c r="CN15" s="620"/>
      <c r="CO15" s="620"/>
      <c r="CP15" s="620"/>
      <c r="CQ15" s="621"/>
      <c r="CR15" s="622">
        <v>699145</v>
      </c>
      <c r="CS15" s="623"/>
      <c r="CT15" s="623"/>
      <c r="CU15" s="623"/>
      <c r="CV15" s="623"/>
      <c r="CW15" s="623"/>
      <c r="CX15" s="623"/>
      <c r="CY15" s="624"/>
      <c r="CZ15" s="648">
        <v>9.3000000000000007</v>
      </c>
      <c r="DA15" s="648"/>
      <c r="DB15" s="648"/>
      <c r="DC15" s="648"/>
      <c r="DD15" s="628">
        <v>175010</v>
      </c>
      <c r="DE15" s="623"/>
      <c r="DF15" s="623"/>
      <c r="DG15" s="623"/>
      <c r="DH15" s="623"/>
      <c r="DI15" s="623"/>
      <c r="DJ15" s="623"/>
      <c r="DK15" s="623"/>
      <c r="DL15" s="623"/>
      <c r="DM15" s="623"/>
      <c r="DN15" s="623"/>
      <c r="DO15" s="623"/>
      <c r="DP15" s="624"/>
      <c r="DQ15" s="628">
        <v>547358</v>
      </c>
      <c r="DR15" s="623"/>
      <c r="DS15" s="623"/>
      <c r="DT15" s="623"/>
      <c r="DU15" s="623"/>
      <c r="DV15" s="623"/>
      <c r="DW15" s="623"/>
      <c r="DX15" s="623"/>
      <c r="DY15" s="623"/>
      <c r="DZ15" s="623"/>
      <c r="EA15" s="623"/>
      <c r="EB15" s="623"/>
      <c r="EC15" s="660"/>
    </row>
    <row r="16" spans="2:143" ht="11.25" customHeight="1" x14ac:dyDescent="0.15">
      <c r="B16" s="619" t="s">
        <v>261</v>
      </c>
      <c r="C16" s="620"/>
      <c r="D16" s="620"/>
      <c r="E16" s="620"/>
      <c r="F16" s="620"/>
      <c r="G16" s="620"/>
      <c r="H16" s="620"/>
      <c r="I16" s="620"/>
      <c r="J16" s="620"/>
      <c r="K16" s="620"/>
      <c r="L16" s="620"/>
      <c r="M16" s="620"/>
      <c r="N16" s="620"/>
      <c r="O16" s="620"/>
      <c r="P16" s="620"/>
      <c r="Q16" s="621"/>
      <c r="R16" s="622">
        <v>5587</v>
      </c>
      <c r="S16" s="623"/>
      <c r="T16" s="623"/>
      <c r="U16" s="623"/>
      <c r="V16" s="623"/>
      <c r="W16" s="623"/>
      <c r="X16" s="623"/>
      <c r="Y16" s="624"/>
      <c r="Z16" s="648">
        <v>0.1</v>
      </c>
      <c r="AA16" s="648"/>
      <c r="AB16" s="648"/>
      <c r="AC16" s="648"/>
      <c r="AD16" s="649">
        <v>5587</v>
      </c>
      <c r="AE16" s="649"/>
      <c r="AF16" s="649"/>
      <c r="AG16" s="649"/>
      <c r="AH16" s="649"/>
      <c r="AI16" s="649"/>
      <c r="AJ16" s="649"/>
      <c r="AK16" s="649"/>
      <c r="AL16" s="625">
        <v>0.1</v>
      </c>
      <c r="AM16" s="626"/>
      <c r="AN16" s="626"/>
      <c r="AO16" s="650"/>
      <c r="AP16" s="619" t="s">
        <v>262</v>
      </c>
      <c r="AQ16" s="620"/>
      <c r="AR16" s="620"/>
      <c r="AS16" s="620"/>
      <c r="AT16" s="620"/>
      <c r="AU16" s="620"/>
      <c r="AV16" s="620"/>
      <c r="AW16" s="620"/>
      <c r="AX16" s="620"/>
      <c r="AY16" s="620"/>
      <c r="AZ16" s="620"/>
      <c r="BA16" s="620"/>
      <c r="BB16" s="620"/>
      <c r="BC16" s="620"/>
      <c r="BD16" s="620"/>
      <c r="BE16" s="620"/>
      <c r="BF16" s="621"/>
      <c r="BG16" s="622" t="s">
        <v>128</v>
      </c>
      <c r="BH16" s="623"/>
      <c r="BI16" s="623"/>
      <c r="BJ16" s="623"/>
      <c r="BK16" s="623"/>
      <c r="BL16" s="623"/>
      <c r="BM16" s="623"/>
      <c r="BN16" s="624"/>
      <c r="BO16" s="648" t="s">
        <v>128</v>
      </c>
      <c r="BP16" s="648"/>
      <c r="BQ16" s="648"/>
      <c r="BR16" s="648"/>
      <c r="BS16" s="649" t="s">
        <v>128</v>
      </c>
      <c r="BT16" s="649"/>
      <c r="BU16" s="649"/>
      <c r="BV16" s="649"/>
      <c r="BW16" s="649"/>
      <c r="BX16" s="649"/>
      <c r="BY16" s="649"/>
      <c r="BZ16" s="649"/>
      <c r="CA16" s="649"/>
      <c r="CB16" s="694"/>
      <c r="CD16" s="619" t="s">
        <v>263</v>
      </c>
      <c r="CE16" s="620"/>
      <c r="CF16" s="620"/>
      <c r="CG16" s="620"/>
      <c r="CH16" s="620"/>
      <c r="CI16" s="620"/>
      <c r="CJ16" s="620"/>
      <c r="CK16" s="620"/>
      <c r="CL16" s="620"/>
      <c r="CM16" s="620"/>
      <c r="CN16" s="620"/>
      <c r="CO16" s="620"/>
      <c r="CP16" s="620"/>
      <c r="CQ16" s="621"/>
      <c r="CR16" s="622">
        <v>16274</v>
      </c>
      <c r="CS16" s="623"/>
      <c r="CT16" s="623"/>
      <c r="CU16" s="623"/>
      <c r="CV16" s="623"/>
      <c r="CW16" s="623"/>
      <c r="CX16" s="623"/>
      <c r="CY16" s="624"/>
      <c r="CZ16" s="648">
        <v>0.2</v>
      </c>
      <c r="DA16" s="648"/>
      <c r="DB16" s="648"/>
      <c r="DC16" s="648"/>
      <c r="DD16" s="628" t="s">
        <v>128</v>
      </c>
      <c r="DE16" s="623"/>
      <c r="DF16" s="623"/>
      <c r="DG16" s="623"/>
      <c r="DH16" s="623"/>
      <c r="DI16" s="623"/>
      <c r="DJ16" s="623"/>
      <c r="DK16" s="623"/>
      <c r="DL16" s="623"/>
      <c r="DM16" s="623"/>
      <c r="DN16" s="623"/>
      <c r="DO16" s="623"/>
      <c r="DP16" s="624"/>
      <c r="DQ16" s="628">
        <v>6313</v>
      </c>
      <c r="DR16" s="623"/>
      <c r="DS16" s="623"/>
      <c r="DT16" s="623"/>
      <c r="DU16" s="623"/>
      <c r="DV16" s="623"/>
      <c r="DW16" s="623"/>
      <c r="DX16" s="623"/>
      <c r="DY16" s="623"/>
      <c r="DZ16" s="623"/>
      <c r="EA16" s="623"/>
      <c r="EB16" s="623"/>
      <c r="EC16" s="660"/>
    </row>
    <row r="17" spans="2:133" ht="11.25" customHeight="1" x14ac:dyDescent="0.15">
      <c r="B17" s="619" t="s">
        <v>264</v>
      </c>
      <c r="C17" s="620"/>
      <c r="D17" s="620"/>
      <c r="E17" s="620"/>
      <c r="F17" s="620"/>
      <c r="G17" s="620"/>
      <c r="H17" s="620"/>
      <c r="I17" s="620"/>
      <c r="J17" s="620"/>
      <c r="K17" s="620"/>
      <c r="L17" s="620"/>
      <c r="M17" s="620"/>
      <c r="N17" s="620"/>
      <c r="O17" s="620"/>
      <c r="P17" s="620"/>
      <c r="Q17" s="621"/>
      <c r="R17" s="622">
        <v>16598</v>
      </c>
      <c r="S17" s="623"/>
      <c r="T17" s="623"/>
      <c r="U17" s="623"/>
      <c r="V17" s="623"/>
      <c r="W17" s="623"/>
      <c r="X17" s="623"/>
      <c r="Y17" s="624"/>
      <c r="Z17" s="648">
        <v>0.2</v>
      </c>
      <c r="AA17" s="648"/>
      <c r="AB17" s="648"/>
      <c r="AC17" s="648"/>
      <c r="AD17" s="649">
        <v>16598</v>
      </c>
      <c r="AE17" s="649"/>
      <c r="AF17" s="649"/>
      <c r="AG17" s="649"/>
      <c r="AH17" s="649"/>
      <c r="AI17" s="649"/>
      <c r="AJ17" s="649"/>
      <c r="AK17" s="649"/>
      <c r="AL17" s="625">
        <v>0.4</v>
      </c>
      <c r="AM17" s="626"/>
      <c r="AN17" s="626"/>
      <c r="AO17" s="650"/>
      <c r="AP17" s="619" t="s">
        <v>265</v>
      </c>
      <c r="AQ17" s="620"/>
      <c r="AR17" s="620"/>
      <c r="AS17" s="620"/>
      <c r="AT17" s="620"/>
      <c r="AU17" s="620"/>
      <c r="AV17" s="620"/>
      <c r="AW17" s="620"/>
      <c r="AX17" s="620"/>
      <c r="AY17" s="620"/>
      <c r="AZ17" s="620"/>
      <c r="BA17" s="620"/>
      <c r="BB17" s="620"/>
      <c r="BC17" s="620"/>
      <c r="BD17" s="620"/>
      <c r="BE17" s="620"/>
      <c r="BF17" s="621"/>
      <c r="BG17" s="622" t="s">
        <v>128</v>
      </c>
      <c r="BH17" s="623"/>
      <c r="BI17" s="623"/>
      <c r="BJ17" s="623"/>
      <c r="BK17" s="623"/>
      <c r="BL17" s="623"/>
      <c r="BM17" s="623"/>
      <c r="BN17" s="624"/>
      <c r="BO17" s="648" t="s">
        <v>128</v>
      </c>
      <c r="BP17" s="648"/>
      <c r="BQ17" s="648"/>
      <c r="BR17" s="648"/>
      <c r="BS17" s="649" t="s">
        <v>128</v>
      </c>
      <c r="BT17" s="649"/>
      <c r="BU17" s="649"/>
      <c r="BV17" s="649"/>
      <c r="BW17" s="649"/>
      <c r="BX17" s="649"/>
      <c r="BY17" s="649"/>
      <c r="BZ17" s="649"/>
      <c r="CA17" s="649"/>
      <c r="CB17" s="694"/>
      <c r="CD17" s="619" t="s">
        <v>266</v>
      </c>
      <c r="CE17" s="620"/>
      <c r="CF17" s="620"/>
      <c r="CG17" s="620"/>
      <c r="CH17" s="620"/>
      <c r="CI17" s="620"/>
      <c r="CJ17" s="620"/>
      <c r="CK17" s="620"/>
      <c r="CL17" s="620"/>
      <c r="CM17" s="620"/>
      <c r="CN17" s="620"/>
      <c r="CO17" s="620"/>
      <c r="CP17" s="620"/>
      <c r="CQ17" s="621"/>
      <c r="CR17" s="622">
        <v>552495</v>
      </c>
      <c r="CS17" s="623"/>
      <c r="CT17" s="623"/>
      <c r="CU17" s="623"/>
      <c r="CV17" s="623"/>
      <c r="CW17" s="623"/>
      <c r="CX17" s="623"/>
      <c r="CY17" s="624"/>
      <c r="CZ17" s="648">
        <v>7.3</v>
      </c>
      <c r="DA17" s="648"/>
      <c r="DB17" s="648"/>
      <c r="DC17" s="648"/>
      <c r="DD17" s="628" t="s">
        <v>128</v>
      </c>
      <c r="DE17" s="623"/>
      <c r="DF17" s="623"/>
      <c r="DG17" s="623"/>
      <c r="DH17" s="623"/>
      <c r="DI17" s="623"/>
      <c r="DJ17" s="623"/>
      <c r="DK17" s="623"/>
      <c r="DL17" s="623"/>
      <c r="DM17" s="623"/>
      <c r="DN17" s="623"/>
      <c r="DO17" s="623"/>
      <c r="DP17" s="624"/>
      <c r="DQ17" s="628">
        <v>552495</v>
      </c>
      <c r="DR17" s="623"/>
      <c r="DS17" s="623"/>
      <c r="DT17" s="623"/>
      <c r="DU17" s="623"/>
      <c r="DV17" s="623"/>
      <c r="DW17" s="623"/>
      <c r="DX17" s="623"/>
      <c r="DY17" s="623"/>
      <c r="DZ17" s="623"/>
      <c r="EA17" s="623"/>
      <c r="EB17" s="623"/>
      <c r="EC17" s="660"/>
    </row>
    <row r="18" spans="2:133" ht="11.25" customHeight="1" x14ac:dyDescent="0.15">
      <c r="B18" s="619" t="s">
        <v>267</v>
      </c>
      <c r="C18" s="620"/>
      <c r="D18" s="620"/>
      <c r="E18" s="620"/>
      <c r="F18" s="620"/>
      <c r="G18" s="620"/>
      <c r="H18" s="620"/>
      <c r="I18" s="620"/>
      <c r="J18" s="620"/>
      <c r="K18" s="620"/>
      <c r="L18" s="620"/>
      <c r="M18" s="620"/>
      <c r="N18" s="620"/>
      <c r="O18" s="620"/>
      <c r="P18" s="620"/>
      <c r="Q18" s="621"/>
      <c r="R18" s="622">
        <v>40298</v>
      </c>
      <c r="S18" s="623"/>
      <c r="T18" s="623"/>
      <c r="U18" s="623"/>
      <c r="V18" s="623"/>
      <c r="W18" s="623"/>
      <c r="X18" s="623"/>
      <c r="Y18" s="624"/>
      <c r="Z18" s="648">
        <v>0.5</v>
      </c>
      <c r="AA18" s="648"/>
      <c r="AB18" s="648"/>
      <c r="AC18" s="648"/>
      <c r="AD18" s="649">
        <v>40298</v>
      </c>
      <c r="AE18" s="649"/>
      <c r="AF18" s="649"/>
      <c r="AG18" s="649"/>
      <c r="AH18" s="649"/>
      <c r="AI18" s="649"/>
      <c r="AJ18" s="649"/>
      <c r="AK18" s="649"/>
      <c r="AL18" s="625">
        <v>1</v>
      </c>
      <c r="AM18" s="626"/>
      <c r="AN18" s="626"/>
      <c r="AO18" s="650"/>
      <c r="AP18" s="619" t="s">
        <v>268</v>
      </c>
      <c r="AQ18" s="620"/>
      <c r="AR18" s="620"/>
      <c r="AS18" s="620"/>
      <c r="AT18" s="620"/>
      <c r="AU18" s="620"/>
      <c r="AV18" s="620"/>
      <c r="AW18" s="620"/>
      <c r="AX18" s="620"/>
      <c r="AY18" s="620"/>
      <c r="AZ18" s="620"/>
      <c r="BA18" s="620"/>
      <c r="BB18" s="620"/>
      <c r="BC18" s="620"/>
      <c r="BD18" s="620"/>
      <c r="BE18" s="620"/>
      <c r="BF18" s="621"/>
      <c r="BG18" s="622" t="s">
        <v>128</v>
      </c>
      <c r="BH18" s="623"/>
      <c r="BI18" s="623"/>
      <c r="BJ18" s="623"/>
      <c r="BK18" s="623"/>
      <c r="BL18" s="623"/>
      <c r="BM18" s="623"/>
      <c r="BN18" s="624"/>
      <c r="BO18" s="648" t="s">
        <v>128</v>
      </c>
      <c r="BP18" s="648"/>
      <c r="BQ18" s="648"/>
      <c r="BR18" s="648"/>
      <c r="BS18" s="649" t="s">
        <v>128</v>
      </c>
      <c r="BT18" s="649"/>
      <c r="BU18" s="649"/>
      <c r="BV18" s="649"/>
      <c r="BW18" s="649"/>
      <c r="BX18" s="649"/>
      <c r="BY18" s="649"/>
      <c r="BZ18" s="649"/>
      <c r="CA18" s="649"/>
      <c r="CB18" s="694"/>
      <c r="CD18" s="619" t="s">
        <v>269</v>
      </c>
      <c r="CE18" s="620"/>
      <c r="CF18" s="620"/>
      <c r="CG18" s="620"/>
      <c r="CH18" s="620"/>
      <c r="CI18" s="620"/>
      <c r="CJ18" s="620"/>
      <c r="CK18" s="620"/>
      <c r="CL18" s="620"/>
      <c r="CM18" s="620"/>
      <c r="CN18" s="620"/>
      <c r="CO18" s="620"/>
      <c r="CP18" s="620"/>
      <c r="CQ18" s="621"/>
      <c r="CR18" s="622" t="s">
        <v>128</v>
      </c>
      <c r="CS18" s="623"/>
      <c r="CT18" s="623"/>
      <c r="CU18" s="623"/>
      <c r="CV18" s="623"/>
      <c r="CW18" s="623"/>
      <c r="CX18" s="623"/>
      <c r="CY18" s="624"/>
      <c r="CZ18" s="648" t="s">
        <v>128</v>
      </c>
      <c r="DA18" s="648"/>
      <c r="DB18" s="648"/>
      <c r="DC18" s="648"/>
      <c r="DD18" s="628" t="s">
        <v>128</v>
      </c>
      <c r="DE18" s="623"/>
      <c r="DF18" s="623"/>
      <c r="DG18" s="623"/>
      <c r="DH18" s="623"/>
      <c r="DI18" s="623"/>
      <c r="DJ18" s="623"/>
      <c r="DK18" s="623"/>
      <c r="DL18" s="623"/>
      <c r="DM18" s="623"/>
      <c r="DN18" s="623"/>
      <c r="DO18" s="623"/>
      <c r="DP18" s="624"/>
      <c r="DQ18" s="628" t="s">
        <v>128</v>
      </c>
      <c r="DR18" s="623"/>
      <c r="DS18" s="623"/>
      <c r="DT18" s="623"/>
      <c r="DU18" s="623"/>
      <c r="DV18" s="623"/>
      <c r="DW18" s="623"/>
      <c r="DX18" s="623"/>
      <c r="DY18" s="623"/>
      <c r="DZ18" s="623"/>
      <c r="EA18" s="623"/>
      <c r="EB18" s="623"/>
      <c r="EC18" s="660"/>
    </row>
    <row r="19" spans="2:133" ht="11.25" customHeight="1" x14ac:dyDescent="0.15">
      <c r="B19" s="619" t="s">
        <v>270</v>
      </c>
      <c r="C19" s="620"/>
      <c r="D19" s="620"/>
      <c r="E19" s="620"/>
      <c r="F19" s="620"/>
      <c r="G19" s="620"/>
      <c r="H19" s="620"/>
      <c r="I19" s="620"/>
      <c r="J19" s="620"/>
      <c r="K19" s="620"/>
      <c r="L19" s="620"/>
      <c r="M19" s="620"/>
      <c r="N19" s="620"/>
      <c r="O19" s="620"/>
      <c r="P19" s="620"/>
      <c r="Q19" s="621"/>
      <c r="R19" s="622">
        <v>11465</v>
      </c>
      <c r="S19" s="623"/>
      <c r="T19" s="623"/>
      <c r="U19" s="623"/>
      <c r="V19" s="623"/>
      <c r="W19" s="623"/>
      <c r="X19" s="623"/>
      <c r="Y19" s="624"/>
      <c r="Z19" s="648">
        <v>0.1</v>
      </c>
      <c r="AA19" s="648"/>
      <c r="AB19" s="648"/>
      <c r="AC19" s="648"/>
      <c r="AD19" s="649">
        <v>11465</v>
      </c>
      <c r="AE19" s="649"/>
      <c r="AF19" s="649"/>
      <c r="AG19" s="649"/>
      <c r="AH19" s="649"/>
      <c r="AI19" s="649"/>
      <c r="AJ19" s="649"/>
      <c r="AK19" s="649"/>
      <c r="AL19" s="625">
        <v>0.3</v>
      </c>
      <c r="AM19" s="626"/>
      <c r="AN19" s="626"/>
      <c r="AO19" s="650"/>
      <c r="AP19" s="619" t="s">
        <v>271</v>
      </c>
      <c r="AQ19" s="620"/>
      <c r="AR19" s="620"/>
      <c r="AS19" s="620"/>
      <c r="AT19" s="620"/>
      <c r="AU19" s="620"/>
      <c r="AV19" s="620"/>
      <c r="AW19" s="620"/>
      <c r="AX19" s="620"/>
      <c r="AY19" s="620"/>
      <c r="AZ19" s="620"/>
      <c r="BA19" s="620"/>
      <c r="BB19" s="620"/>
      <c r="BC19" s="620"/>
      <c r="BD19" s="620"/>
      <c r="BE19" s="620"/>
      <c r="BF19" s="621"/>
      <c r="BG19" s="622">
        <v>5901</v>
      </c>
      <c r="BH19" s="623"/>
      <c r="BI19" s="623"/>
      <c r="BJ19" s="623"/>
      <c r="BK19" s="623"/>
      <c r="BL19" s="623"/>
      <c r="BM19" s="623"/>
      <c r="BN19" s="624"/>
      <c r="BO19" s="648">
        <v>0.4</v>
      </c>
      <c r="BP19" s="648"/>
      <c r="BQ19" s="648"/>
      <c r="BR19" s="648"/>
      <c r="BS19" s="649" t="s">
        <v>128</v>
      </c>
      <c r="BT19" s="649"/>
      <c r="BU19" s="649"/>
      <c r="BV19" s="649"/>
      <c r="BW19" s="649"/>
      <c r="BX19" s="649"/>
      <c r="BY19" s="649"/>
      <c r="BZ19" s="649"/>
      <c r="CA19" s="649"/>
      <c r="CB19" s="694"/>
      <c r="CD19" s="619" t="s">
        <v>272</v>
      </c>
      <c r="CE19" s="620"/>
      <c r="CF19" s="620"/>
      <c r="CG19" s="620"/>
      <c r="CH19" s="620"/>
      <c r="CI19" s="620"/>
      <c r="CJ19" s="620"/>
      <c r="CK19" s="620"/>
      <c r="CL19" s="620"/>
      <c r="CM19" s="620"/>
      <c r="CN19" s="620"/>
      <c r="CO19" s="620"/>
      <c r="CP19" s="620"/>
      <c r="CQ19" s="621"/>
      <c r="CR19" s="622" t="s">
        <v>128</v>
      </c>
      <c r="CS19" s="623"/>
      <c r="CT19" s="623"/>
      <c r="CU19" s="623"/>
      <c r="CV19" s="623"/>
      <c r="CW19" s="623"/>
      <c r="CX19" s="623"/>
      <c r="CY19" s="624"/>
      <c r="CZ19" s="648" t="s">
        <v>128</v>
      </c>
      <c r="DA19" s="648"/>
      <c r="DB19" s="648"/>
      <c r="DC19" s="648"/>
      <c r="DD19" s="628" t="s">
        <v>128</v>
      </c>
      <c r="DE19" s="623"/>
      <c r="DF19" s="623"/>
      <c r="DG19" s="623"/>
      <c r="DH19" s="623"/>
      <c r="DI19" s="623"/>
      <c r="DJ19" s="623"/>
      <c r="DK19" s="623"/>
      <c r="DL19" s="623"/>
      <c r="DM19" s="623"/>
      <c r="DN19" s="623"/>
      <c r="DO19" s="623"/>
      <c r="DP19" s="624"/>
      <c r="DQ19" s="628" t="s">
        <v>128</v>
      </c>
      <c r="DR19" s="623"/>
      <c r="DS19" s="623"/>
      <c r="DT19" s="623"/>
      <c r="DU19" s="623"/>
      <c r="DV19" s="623"/>
      <c r="DW19" s="623"/>
      <c r="DX19" s="623"/>
      <c r="DY19" s="623"/>
      <c r="DZ19" s="623"/>
      <c r="EA19" s="623"/>
      <c r="EB19" s="623"/>
      <c r="EC19" s="660"/>
    </row>
    <row r="20" spans="2:133" ht="11.25" customHeight="1" x14ac:dyDescent="0.15">
      <c r="B20" s="619" t="s">
        <v>273</v>
      </c>
      <c r="C20" s="620"/>
      <c r="D20" s="620"/>
      <c r="E20" s="620"/>
      <c r="F20" s="620"/>
      <c r="G20" s="620"/>
      <c r="H20" s="620"/>
      <c r="I20" s="620"/>
      <c r="J20" s="620"/>
      <c r="K20" s="620"/>
      <c r="L20" s="620"/>
      <c r="M20" s="620"/>
      <c r="N20" s="620"/>
      <c r="O20" s="620"/>
      <c r="P20" s="620"/>
      <c r="Q20" s="621"/>
      <c r="R20" s="622">
        <v>1629</v>
      </c>
      <c r="S20" s="623"/>
      <c r="T20" s="623"/>
      <c r="U20" s="623"/>
      <c r="V20" s="623"/>
      <c r="W20" s="623"/>
      <c r="X20" s="623"/>
      <c r="Y20" s="624"/>
      <c r="Z20" s="648">
        <v>0</v>
      </c>
      <c r="AA20" s="648"/>
      <c r="AB20" s="648"/>
      <c r="AC20" s="648"/>
      <c r="AD20" s="649">
        <v>1629</v>
      </c>
      <c r="AE20" s="649"/>
      <c r="AF20" s="649"/>
      <c r="AG20" s="649"/>
      <c r="AH20" s="649"/>
      <c r="AI20" s="649"/>
      <c r="AJ20" s="649"/>
      <c r="AK20" s="649"/>
      <c r="AL20" s="625">
        <v>0</v>
      </c>
      <c r="AM20" s="626"/>
      <c r="AN20" s="626"/>
      <c r="AO20" s="650"/>
      <c r="AP20" s="619" t="s">
        <v>274</v>
      </c>
      <c r="AQ20" s="620"/>
      <c r="AR20" s="620"/>
      <c r="AS20" s="620"/>
      <c r="AT20" s="620"/>
      <c r="AU20" s="620"/>
      <c r="AV20" s="620"/>
      <c r="AW20" s="620"/>
      <c r="AX20" s="620"/>
      <c r="AY20" s="620"/>
      <c r="AZ20" s="620"/>
      <c r="BA20" s="620"/>
      <c r="BB20" s="620"/>
      <c r="BC20" s="620"/>
      <c r="BD20" s="620"/>
      <c r="BE20" s="620"/>
      <c r="BF20" s="621"/>
      <c r="BG20" s="622">
        <v>5901</v>
      </c>
      <c r="BH20" s="623"/>
      <c r="BI20" s="623"/>
      <c r="BJ20" s="623"/>
      <c r="BK20" s="623"/>
      <c r="BL20" s="623"/>
      <c r="BM20" s="623"/>
      <c r="BN20" s="624"/>
      <c r="BO20" s="648">
        <v>0.4</v>
      </c>
      <c r="BP20" s="648"/>
      <c r="BQ20" s="648"/>
      <c r="BR20" s="648"/>
      <c r="BS20" s="649" t="s">
        <v>128</v>
      </c>
      <c r="BT20" s="649"/>
      <c r="BU20" s="649"/>
      <c r="BV20" s="649"/>
      <c r="BW20" s="649"/>
      <c r="BX20" s="649"/>
      <c r="BY20" s="649"/>
      <c r="BZ20" s="649"/>
      <c r="CA20" s="649"/>
      <c r="CB20" s="694"/>
      <c r="CD20" s="619" t="s">
        <v>275</v>
      </c>
      <c r="CE20" s="620"/>
      <c r="CF20" s="620"/>
      <c r="CG20" s="620"/>
      <c r="CH20" s="620"/>
      <c r="CI20" s="620"/>
      <c r="CJ20" s="620"/>
      <c r="CK20" s="620"/>
      <c r="CL20" s="620"/>
      <c r="CM20" s="620"/>
      <c r="CN20" s="620"/>
      <c r="CO20" s="620"/>
      <c r="CP20" s="620"/>
      <c r="CQ20" s="621"/>
      <c r="CR20" s="622">
        <v>7543297</v>
      </c>
      <c r="CS20" s="623"/>
      <c r="CT20" s="623"/>
      <c r="CU20" s="623"/>
      <c r="CV20" s="623"/>
      <c r="CW20" s="623"/>
      <c r="CX20" s="623"/>
      <c r="CY20" s="624"/>
      <c r="CZ20" s="648">
        <v>100</v>
      </c>
      <c r="DA20" s="648"/>
      <c r="DB20" s="648"/>
      <c r="DC20" s="648"/>
      <c r="DD20" s="628">
        <v>821505</v>
      </c>
      <c r="DE20" s="623"/>
      <c r="DF20" s="623"/>
      <c r="DG20" s="623"/>
      <c r="DH20" s="623"/>
      <c r="DI20" s="623"/>
      <c r="DJ20" s="623"/>
      <c r="DK20" s="623"/>
      <c r="DL20" s="623"/>
      <c r="DM20" s="623"/>
      <c r="DN20" s="623"/>
      <c r="DO20" s="623"/>
      <c r="DP20" s="624"/>
      <c r="DQ20" s="628">
        <v>5107149</v>
      </c>
      <c r="DR20" s="623"/>
      <c r="DS20" s="623"/>
      <c r="DT20" s="623"/>
      <c r="DU20" s="623"/>
      <c r="DV20" s="623"/>
      <c r="DW20" s="623"/>
      <c r="DX20" s="623"/>
      <c r="DY20" s="623"/>
      <c r="DZ20" s="623"/>
      <c r="EA20" s="623"/>
      <c r="EB20" s="623"/>
      <c r="EC20" s="660"/>
    </row>
    <row r="21" spans="2:133" ht="11.25" customHeight="1" x14ac:dyDescent="0.15">
      <c r="B21" s="619" t="s">
        <v>276</v>
      </c>
      <c r="C21" s="620"/>
      <c r="D21" s="620"/>
      <c r="E21" s="620"/>
      <c r="F21" s="620"/>
      <c r="G21" s="620"/>
      <c r="H21" s="620"/>
      <c r="I21" s="620"/>
      <c r="J21" s="620"/>
      <c r="K21" s="620"/>
      <c r="L21" s="620"/>
      <c r="M21" s="620"/>
      <c r="N21" s="620"/>
      <c r="O21" s="620"/>
      <c r="P21" s="620"/>
      <c r="Q21" s="621"/>
      <c r="R21" s="622">
        <v>1196</v>
      </c>
      <c r="S21" s="623"/>
      <c r="T21" s="623"/>
      <c r="U21" s="623"/>
      <c r="V21" s="623"/>
      <c r="W21" s="623"/>
      <c r="X21" s="623"/>
      <c r="Y21" s="624"/>
      <c r="Z21" s="648">
        <v>0</v>
      </c>
      <c r="AA21" s="648"/>
      <c r="AB21" s="648"/>
      <c r="AC21" s="648"/>
      <c r="AD21" s="649">
        <v>1196</v>
      </c>
      <c r="AE21" s="649"/>
      <c r="AF21" s="649"/>
      <c r="AG21" s="649"/>
      <c r="AH21" s="649"/>
      <c r="AI21" s="649"/>
      <c r="AJ21" s="649"/>
      <c r="AK21" s="649"/>
      <c r="AL21" s="625">
        <v>0</v>
      </c>
      <c r="AM21" s="626"/>
      <c r="AN21" s="626"/>
      <c r="AO21" s="650"/>
      <c r="AP21" s="619" t="s">
        <v>277</v>
      </c>
      <c r="AQ21" s="695"/>
      <c r="AR21" s="695"/>
      <c r="AS21" s="695"/>
      <c r="AT21" s="695"/>
      <c r="AU21" s="695"/>
      <c r="AV21" s="695"/>
      <c r="AW21" s="695"/>
      <c r="AX21" s="695"/>
      <c r="AY21" s="695"/>
      <c r="AZ21" s="695"/>
      <c r="BA21" s="695"/>
      <c r="BB21" s="695"/>
      <c r="BC21" s="695"/>
      <c r="BD21" s="695"/>
      <c r="BE21" s="695"/>
      <c r="BF21" s="696"/>
      <c r="BG21" s="622">
        <v>5901</v>
      </c>
      <c r="BH21" s="623"/>
      <c r="BI21" s="623"/>
      <c r="BJ21" s="623"/>
      <c r="BK21" s="623"/>
      <c r="BL21" s="623"/>
      <c r="BM21" s="623"/>
      <c r="BN21" s="624"/>
      <c r="BO21" s="648">
        <v>0.4</v>
      </c>
      <c r="BP21" s="648"/>
      <c r="BQ21" s="648"/>
      <c r="BR21" s="648"/>
      <c r="BS21" s="649" t="s">
        <v>128</v>
      </c>
      <c r="BT21" s="649"/>
      <c r="BU21" s="649"/>
      <c r="BV21" s="649"/>
      <c r="BW21" s="649"/>
      <c r="BX21" s="649"/>
      <c r="BY21" s="649"/>
      <c r="BZ21" s="649"/>
      <c r="CA21" s="649"/>
      <c r="CB21" s="694"/>
      <c r="CD21" s="599"/>
      <c r="CE21" s="600"/>
      <c r="CF21" s="600"/>
      <c r="CG21" s="600"/>
      <c r="CH21" s="600"/>
      <c r="CI21" s="600"/>
      <c r="CJ21" s="600"/>
      <c r="CK21" s="600"/>
      <c r="CL21" s="600"/>
      <c r="CM21" s="600"/>
      <c r="CN21" s="600"/>
      <c r="CO21" s="600"/>
      <c r="CP21" s="600"/>
      <c r="CQ21" s="601"/>
      <c r="CR21" s="702"/>
      <c r="CS21" s="703"/>
      <c r="CT21" s="703"/>
      <c r="CU21" s="703"/>
      <c r="CV21" s="703"/>
      <c r="CW21" s="703"/>
      <c r="CX21" s="703"/>
      <c r="CY21" s="704"/>
      <c r="CZ21" s="705"/>
      <c r="DA21" s="705"/>
      <c r="DB21" s="705"/>
      <c r="DC21" s="705"/>
      <c r="DD21" s="706"/>
      <c r="DE21" s="703"/>
      <c r="DF21" s="703"/>
      <c r="DG21" s="703"/>
      <c r="DH21" s="703"/>
      <c r="DI21" s="703"/>
      <c r="DJ21" s="703"/>
      <c r="DK21" s="703"/>
      <c r="DL21" s="703"/>
      <c r="DM21" s="703"/>
      <c r="DN21" s="703"/>
      <c r="DO21" s="703"/>
      <c r="DP21" s="704"/>
      <c r="DQ21" s="706"/>
      <c r="DR21" s="703"/>
      <c r="DS21" s="703"/>
      <c r="DT21" s="703"/>
      <c r="DU21" s="703"/>
      <c r="DV21" s="703"/>
      <c r="DW21" s="703"/>
      <c r="DX21" s="703"/>
      <c r="DY21" s="703"/>
      <c r="DZ21" s="703"/>
      <c r="EA21" s="703"/>
      <c r="EB21" s="703"/>
      <c r="EC21" s="710"/>
    </row>
    <row r="22" spans="2:133" ht="11.25" customHeight="1" x14ac:dyDescent="0.15">
      <c r="B22" s="679" t="s">
        <v>278</v>
      </c>
      <c r="C22" s="680"/>
      <c r="D22" s="680"/>
      <c r="E22" s="680"/>
      <c r="F22" s="680"/>
      <c r="G22" s="680"/>
      <c r="H22" s="680"/>
      <c r="I22" s="680"/>
      <c r="J22" s="680"/>
      <c r="K22" s="680"/>
      <c r="L22" s="680"/>
      <c r="M22" s="680"/>
      <c r="N22" s="680"/>
      <c r="O22" s="680"/>
      <c r="P22" s="680"/>
      <c r="Q22" s="681"/>
      <c r="R22" s="622">
        <v>26008</v>
      </c>
      <c r="S22" s="623"/>
      <c r="T22" s="623"/>
      <c r="U22" s="623"/>
      <c r="V22" s="623"/>
      <c r="W22" s="623"/>
      <c r="X22" s="623"/>
      <c r="Y22" s="624"/>
      <c r="Z22" s="648">
        <v>0.3</v>
      </c>
      <c r="AA22" s="648"/>
      <c r="AB22" s="648"/>
      <c r="AC22" s="648"/>
      <c r="AD22" s="649">
        <v>26008</v>
      </c>
      <c r="AE22" s="649"/>
      <c r="AF22" s="649"/>
      <c r="AG22" s="649"/>
      <c r="AH22" s="649"/>
      <c r="AI22" s="649"/>
      <c r="AJ22" s="649"/>
      <c r="AK22" s="649"/>
      <c r="AL22" s="625">
        <v>0.60000002384185791</v>
      </c>
      <c r="AM22" s="626"/>
      <c r="AN22" s="626"/>
      <c r="AO22" s="650"/>
      <c r="AP22" s="619" t="s">
        <v>279</v>
      </c>
      <c r="AQ22" s="695"/>
      <c r="AR22" s="695"/>
      <c r="AS22" s="695"/>
      <c r="AT22" s="695"/>
      <c r="AU22" s="695"/>
      <c r="AV22" s="695"/>
      <c r="AW22" s="695"/>
      <c r="AX22" s="695"/>
      <c r="AY22" s="695"/>
      <c r="AZ22" s="695"/>
      <c r="BA22" s="695"/>
      <c r="BB22" s="695"/>
      <c r="BC22" s="695"/>
      <c r="BD22" s="695"/>
      <c r="BE22" s="695"/>
      <c r="BF22" s="696"/>
      <c r="BG22" s="622" t="s">
        <v>128</v>
      </c>
      <c r="BH22" s="623"/>
      <c r="BI22" s="623"/>
      <c r="BJ22" s="623"/>
      <c r="BK22" s="623"/>
      <c r="BL22" s="623"/>
      <c r="BM22" s="623"/>
      <c r="BN22" s="624"/>
      <c r="BO22" s="648" t="s">
        <v>128</v>
      </c>
      <c r="BP22" s="648"/>
      <c r="BQ22" s="648"/>
      <c r="BR22" s="648"/>
      <c r="BS22" s="649" t="s">
        <v>128</v>
      </c>
      <c r="BT22" s="649"/>
      <c r="BU22" s="649"/>
      <c r="BV22" s="649"/>
      <c r="BW22" s="649"/>
      <c r="BX22" s="649"/>
      <c r="BY22" s="649"/>
      <c r="BZ22" s="649"/>
      <c r="CA22" s="649"/>
      <c r="CB22" s="694"/>
      <c r="CD22" s="675" t="s">
        <v>280</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15">
      <c r="B23" s="619" t="s">
        <v>281</v>
      </c>
      <c r="C23" s="620"/>
      <c r="D23" s="620"/>
      <c r="E23" s="620"/>
      <c r="F23" s="620"/>
      <c r="G23" s="620"/>
      <c r="H23" s="620"/>
      <c r="I23" s="620"/>
      <c r="J23" s="620"/>
      <c r="K23" s="620"/>
      <c r="L23" s="620"/>
      <c r="M23" s="620"/>
      <c r="N23" s="620"/>
      <c r="O23" s="620"/>
      <c r="P23" s="620"/>
      <c r="Q23" s="621"/>
      <c r="R23" s="622">
        <v>2448008</v>
      </c>
      <c r="S23" s="623"/>
      <c r="T23" s="623"/>
      <c r="U23" s="623"/>
      <c r="V23" s="623"/>
      <c r="W23" s="623"/>
      <c r="X23" s="623"/>
      <c r="Y23" s="624"/>
      <c r="Z23" s="648">
        <v>29.4</v>
      </c>
      <c r="AA23" s="648"/>
      <c r="AB23" s="648"/>
      <c r="AC23" s="648"/>
      <c r="AD23" s="649">
        <v>2258365</v>
      </c>
      <c r="AE23" s="649"/>
      <c r="AF23" s="649"/>
      <c r="AG23" s="649"/>
      <c r="AH23" s="649"/>
      <c r="AI23" s="649"/>
      <c r="AJ23" s="649"/>
      <c r="AK23" s="649"/>
      <c r="AL23" s="625">
        <v>54</v>
      </c>
      <c r="AM23" s="626"/>
      <c r="AN23" s="626"/>
      <c r="AO23" s="650"/>
      <c r="AP23" s="619" t="s">
        <v>282</v>
      </c>
      <c r="AQ23" s="695"/>
      <c r="AR23" s="695"/>
      <c r="AS23" s="695"/>
      <c r="AT23" s="695"/>
      <c r="AU23" s="695"/>
      <c r="AV23" s="695"/>
      <c r="AW23" s="695"/>
      <c r="AX23" s="695"/>
      <c r="AY23" s="695"/>
      <c r="AZ23" s="695"/>
      <c r="BA23" s="695"/>
      <c r="BB23" s="695"/>
      <c r="BC23" s="695"/>
      <c r="BD23" s="695"/>
      <c r="BE23" s="695"/>
      <c r="BF23" s="696"/>
      <c r="BG23" s="622" t="s">
        <v>128</v>
      </c>
      <c r="BH23" s="623"/>
      <c r="BI23" s="623"/>
      <c r="BJ23" s="623"/>
      <c r="BK23" s="623"/>
      <c r="BL23" s="623"/>
      <c r="BM23" s="623"/>
      <c r="BN23" s="624"/>
      <c r="BO23" s="648" t="s">
        <v>128</v>
      </c>
      <c r="BP23" s="648"/>
      <c r="BQ23" s="648"/>
      <c r="BR23" s="648"/>
      <c r="BS23" s="649" t="s">
        <v>128</v>
      </c>
      <c r="BT23" s="649"/>
      <c r="BU23" s="649"/>
      <c r="BV23" s="649"/>
      <c r="BW23" s="649"/>
      <c r="BX23" s="649"/>
      <c r="BY23" s="649"/>
      <c r="BZ23" s="649"/>
      <c r="CA23" s="649"/>
      <c r="CB23" s="694"/>
      <c r="CD23" s="675" t="s">
        <v>221</v>
      </c>
      <c r="CE23" s="676"/>
      <c r="CF23" s="676"/>
      <c r="CG23" s="676"/>
      <c r="CH23" s="676"/>
      <c r="CI23" s="676"/>
      <c r="CJ23" s="676"/>
      <c r="CK23" s="676"/>
      <c r="CL23" s="676"/>
      <c r="CM23" s="676"/>
      <c r="CN23" s="676"/>
      <c r="CO23" s="676"/>
      <c r="CP23" s="676"/>
      <c r="CQ23" s="677"/>
      <c r="CR23" s="675" t="s">
        <v>283</v>
      </c>
      <c r="CS23" s="676"/>
      <c r="CT23" s="676"/>
      <c r="CU23" s="676"/>
      <c r="CV23" s="676"/>
      <c r="CW23" s="676"/>
      <c r="CX23" s="676"/>
      <c r="CY23" s="677"/>
      <c r="CZ23" s="675" t="s">
        <v>284</v>
      </c>
      <c r="DA23" s="676"/>
      <c r="DB23" s="676"/>
      <c r="DC23" s="677"/>
      <c r="DD23" s="675" t="s">
        <v>285</v>
      </c>
      <c r="DE23" s="676"/>
      <c r="DF23" s="676"/>
      <c r="DG23" s="676"/>
      <c r="DH23" s="676"/>
      <c r="DI23" s="676"/>
      <c r="DJ23" s="676"/>
      <c r="DK23" s="677"/>
      <c r="DL23" s="707" t="s">
        <v>286</v>
      </c>
      <c r="DM23" s="708"/>
      <c r="DN23" s="708"/>
      <c r="DO23" s="708"/>
      <c r="DP23" s="708"/>
      <c r="DQ23" s="708"/>
      <c r="DR23" s="708"/>
      <c r="DS23" s="708"/>
      <c r="DT23" s="708"/>
      <c r="DU23" s="708"/>
      <c r="DV23" s="709"/>
      <c r="DW23" s="675" t="s">
        <v>287</v>
      </c>
      <c r="DX23" s="676"/>
      <c r="DY23" s="676"/>
      <c r="DZ23" s="676"/>
      <c r="EA23" s="676"/>
      <c r="EB23" s="676"/>
      <c r="EC23" s="677"/>
    </row>
    <row r="24" spans="2:133" ht="11.25" customHeight="1" x14ac:dyDescent="0.15">
      <c r="B24" s="619" t="s">
        <v>288</v>
      </c>
      <c r="C24" s="620"/>
      <c r="D24" s="620"/>
      <c r="E24" s="620"/>
      <c r="F24" s="620"/>
      <c r="G24" s="620"/>
      <c r="H24" s="620"/>
      <c r="I24" s="620"/>
      <c r="J24" s="620"/>
      <c r="K24" s="620"/>
      <c r="L24" s="620"/>
      <c r="M24" s="620"/>
      <c r="N24" s="620"/>
      <c r="O24" s="620"/>
      <c r="P24" s="620"/>
      <c r="Q24" s="621"/>
      <c r="R24" s="622">
        <v>2258365</v>
      </c>
      <c r="S24" s="623"/>
      <c r="T24" s="623"/>
      <c r="U24" s="623"/>
      <c r="V24" s="623"/>
      <c r="W24" s="623"/>
      <c r="X24" s="623"/>
      <c r="Y24" s="624"/>
      <c r="Z24" s="648">
        <v>27.1</v>
      </c>
      <c r="AA24" s="648"/>
      <c r="AB24" s="648"/>
      <c r="AC24" s="648"/>
      <c r="AD24" s="649">
        <v>2258365</v>
      </c>
      <c r="AE24" s="649"/>
      <c r="AF24" s="649"/>
      <c r="AG24" s="649"/>
      <c r="AH24" s="649"/>
      <c r="AI24" s="649"/>
      <c r="AJ24" s="649"/>
      <c r="AK24" s="649"/>
      <c r="AL24" s="625">
        <v>54</v>
      </c>
      <c r="AM24" s="626"/>
      <c r="AN24" s="626"/>
      <c r="AO24" s="650"/>
      <c r="AP24" s="619" t="s">
        <v>289</v>
      </c>
      <c r="AQ24" s="695"/>
      <c r="AR24" s="695"/>
      <c r="AS24" s="695"/>
      <c r="AT24" s="695"/>
      <c r="AU24" s="695"/>
      <c r="AV24" s="695"/>
      <c r="AW24" s="695"/>
      <c r="AX24" s="695"/>
      <c r="AY24" s="695"/>
      <c r="AZ24" s="695"/>
      <c r="BA24" s="695"/>
      <c r="BB24" s="695"/>
      <c r="BC24" s="695"/>
      <c r="BD24" s="695"/>
      <c r="BE24" s="695"/>
      <c r="BF24" s="696"/>
      <c r="BG24" s="622" t="s">
        <v>128</v>
      </c>
      <c r="BH24" s="623"/>
      <c r="BI24" s="623"/>
      <c r="BJ24" s="623"/>
      <c r="BK24" s="623"/>
      <c r="BL24" s="623"/>
      <c r="BM24" s="623"/>
      <c r="BN24" s="624"/>
      <c r="BO24" s="648" t="s">
        <v>128</v>
      </c>
      <c r="BP24" s="648"/>
      <c r="BQ24" s="648"/>
      <c r="BR24" s="648"/>
      <c r="BS24" s="649" t="s">
        <v>128</v>
      </c>
      <c r="BT24" s="649"/>
      <c r="BU24" s="649"/>
      <c r="BV24" s="649"/>
      <c r="BW24" s="649"/>
      <c r="BX24" s="649"/>
      <c r="BY24" s="649"/>
      <c r="BZ24" s="649"/>
      <c r="CA24" s="649"/>
      <c r="CB24" s="694"/>
      <c r="CD24" s="672" t="s">
        <v>290</v>
      </c>
      <c r="CE24" s="673"/>
      <c r="CF24" s="673"/>
      <c r="CG24" s="673"/>
      <c r="CH24" s="673"/>
      <c r="CI24" s="673"/>
      <c r="CJ24" s="673"/>
      <c r="CK24" s="673"/>
      <c r="CL24" s="673"/>
      <c r="CM24" s="673"/>
      <c r="CN24" s="673"/>
      <c r="CO24" s="673"/>
      <c r="CP24" s="673"/>
      <c r="CQ24" s="674"/>
      <c r="CR24" s="669">
        <v>2642719</v>
      </c>
      <c r="CS24" s="670"/>
      <c r="CT24" s="670"/>
      <c r="CU24" s="670"/>
      <c r="CV24" s="670"/>
      <c r="CW24" s="670"/>
      <c r="CX24" s="670"/>
      <c r="CY24" s="698"/>
      <c r="CZ24" s="699">
        <v>35</v>
      </c>
      <c r="DA24" s="685"/>
      <c r="DB24" s="685"/>
      <c r="DC24" s="701"/>
      <c r="DD24" s="697">
        <v>1719558</v>
      </c>
      <c r="DE24" s="670"/>
      <c r="DF24" s="670"/>
      <c r="DG24" s="670"/>
      <c r="DH24" s="670"/>
      <c r="DI24" s="670"/>
      <c r="DJ24" s="670"/>
      <c r="DK24" s="698"/>
      <c r="DL24" s="697">
        <v>1702909</v>
      </c>
      <c r="DM24" s="670"/>
      <c r="DN24" s="670"/>
      <c r="DO24" s="670"/>
      <c r="DP24" s="670"/>
      <c r="DQ24" s="670"/>
      <c r="DR24" s="670"/>
      <c r="DS24" s="670"/>
      <c r="DT24" s="670"/>
      <c r="DU24" s="670"/>
      <c r="DV24" s="698"/>
      <c r="DW24" s="699">
        <v>38.9</v>
      </c>
      <c r="DX24" s="685"/>
      <c r="DY24" s="685"/>
      <c r="DZ24" s="685"/>
      <c r="EA24" s="685"/>
      <c r="EB24" s="685"/>
      <c r="EC24" s="700"/>
    </row>
    <row r="25" spans="2:133" ht="11.25" customHeight="1" x14ac:dyDescent="0.15">
      <c r="B25" s="619" t="s">
        <v>291</v>
      </c>
      <c r="C25" s="620"/>
      <c r="D25" s="620"/>
      <c r="E25" s="620"/>
      <c r="F25" s="620"/>
      <c r="G25" s="620"/>
      <c r="H25" s="620"/>
      <c r="I25" s="620"/>
      <c r="J25" s="620"/>
      <c r="K25" s="620"/>
      <c r="L25" s="620"/>
      <c r="M25" s="620"/>
      <c r="N25" s="620"/>
      <c r="O25" s="620"/>
      <c r="P25" s="620"/>
      <c r="Q25" s="621"/>
      <c r="R25" s="622">
        <v>189619</v>
      </c>
      <c r="S25" s="623"/>
      <c r="T25" s="623"/>
      <c r="U25" s="623"/>
      <c r="V25" s="623"/>
      <c r="W25" s="623"/>
      <c r="X25" s="623"/>
      <c r="Y25" s="624"/>
      <c r="Z25" s="648">
        <v>2.2999999999999998</v>
      </c>
      <c r="AA25" s="648"/>
      <c r="AB25" s="648"/>
      <c r="AC25" s="648"/>
      <c r="AD25" s="649" t="s">
        <v>128</v>
      </c>
      <c r="AE25" s="649"/>
      <c r="AF25" s="649"/>
      <c r="AG25" s="649"/>
      <c r="AH25" s="649"/>
      <c r="AI25" s="649"/>
      <c r="AJ25" s="649"/>
      <c r="AK25" s="649"/>
      <c r="AL25" s="625" t="s">
        <v>128</v>
      </c>
      <c r="AM25" s="626"/>
      <c r="AN25" s="626"/>
      <c r="AO25" s="650"/>
      <c r="AP25" s="619" t="s">
        <v>292</v>
      </c>
      <c r="AQ25" s="695"/>
      <c r="AR25" s="695"/>
      <c r="AS25" s="695"/>
      <c r="AT25" s="695"/>
      <c r="AU25" s="695"/>
      <c r="AV25" s="695"/>
      <c r="AW25" s="695"/>
      <c r="AX25" s="695"/>
      <c r="AY25" s="695"/>
      <c r="AZ25" s="695"/>
      <c r="BA25" s="695"/>
      <c r="BB25" s="695"/>
      <c r="BC25" s="695"/>
      <c r="BD25" s="695"/>
      <c r="BE25" s="695"/>
      <c r="BF25" s="696"/>
      <c r="BG25" s="622" t="s">
        <v>128</v>
      </c>
      <c r="BH25" s="623"/>
      <c r="BI25" s="623"/>
      <c r="BJ25" s="623"/>
      <c r="BK25" s="623"/>
      <c r="BL25" s="623"/>
      <c r="BM25" s="623"/>
      <c r="BN25" s="624"/>
      <c r="BO25" s="648" t="s">
        <v>128</v>
      </c>
      <c r="BP25" s="648"/>
      <c r="BQ25" s="648"/>
      <c r="BR25" s="648"/>
      <c r="BS25" s="649" t="s">
        <v>128</v>
      </c>
      <c r="BT25" s="649"/>
      <c r="BU25" s="649"/>
      <c r="BV25" s="649"/>
      <c r="BW25" s="649"/>
      <c r="BX25" s="649"/>
      <c r="BY25" s="649"/>
      <c r="BZ25" s="649"/>
      <c r="CA25" s="649"/>
      <c r="CB25" s="694"/>
      <c r="CD25" s="619" t="s">
        <v>293</v>
      </c>
      <c r="CE25" s="620"/>
      <c r="CF25" s="620"/>
      <c r="CG25" s="620"/>
      <c r="CH25" s="620"/>
      <c r="CI25" s="620"/>
      <c r="CJ25" s="620"/>
      <c r="CK25" s="620"/>
      <c r="CL25" s="620"/>
      <c r="CM25" s="620"/>
      <c r="CN25" s="620"/>
      <c r="CO25" s="620"/>
      <c r="CP25" s="620"/>
      <c r="CQ25" s="621"/>
      <c r="CR25" s="622">
        <v>965273</v>
      </c>
      <c r="CS25" s="632"/>
      <c r="CT25" s="632"/>
      <c r="CU25" s="632"/>
      <c r="CV25" s="632"/>
      <c r="CW25" s="632"/>
      <c r="CX25" s="632"/>
      <c r="CY25" s="633"/>
      <c r="CZ25" s="625">
        <v>12.8</v>
      </c>
      <c r="DA25" s="634"/>
      <c r="DB25" s="634"/>
      <c r="DC25" s="635"/>
      <c r="DD25" s="628">
        <v>903068</v>
      </c>
      <c r="DE25" s="632"/>
      <c r="DF25" s="632"/>
      <c r="DG25" s="632"/>
      <c r="DH25" s="632"/>
      <c r="DI25" s="632"/>
      <c r="DJ25" s="632"/>
      <c r="DK25" s="633"/>
      <c r="DL25" s="628">
        <v>895263</v>
      </c>
      <c r="DM25" s="632"/>
      <c r="DN25" s="632"/>
      <c r="DO25" s="632"/>
      <c r="DP25" s="632"/>
      <c r="DQ25" s="632"/>
      <c r="DR25" s="632"/>
      <c r="DS25" s="632"/>
      <c r="DT25" s="632"/>
      <c r="DU25" s="632"/>
      <c r="DV25" s="633"/>
      <c r="DW25" s="625">
        <v>20.399999999999999</v>
      </c>
      <c r="DX25" s="634"/>
      <c r="DY25" s="634"/>
      <c r="DZ25" s="634"/>
      <c r="EA25" s="634"/>
      <c r="EB25" s="634"/>
      <c r="EC25" s="661"/>
    </row>
    <row r="26" spans="2:133" ht="11.25" customHeight="1" x14ac:dyDescent="0.15">
      <c r="B26" s="619" t="s">
        <v>294</v>
      </c>
      <c r="C26" s="620"/>
      <c r="D26" s="620"/>
      <c r="E26" s="620"/>
      <c r="F26" s="620"/>
      <c r="G26" s="620"/>
      <c r="H26" s="620"/>
      <c r="I26" s="620"/>
      <c r="J26" s="620"/>
      <c r="K26" s="620"/>
      <c r="L26" s="620"/>
      <c r="M26" s="620"/>
      <c r="N26" s="620"/>
      <c r="O26" s="620"/>
      <c r="P26" s="620"/>
      <c r="Q26" s="621"/>
      <c r="R26" s="622">
        <v>24</v>
      </c>
      <c r="S26" s="623"/>
      <c r="T26" s="623"/>
      <c r="U26" s="623"/>
      <c r="V26" s="623"/>
      <c r="W26" s="623"/>
      <c r="X26" s="623"/>
      <c r="Y26" s="624"/>
      <c r="Z26" s="648">
        <v>0</v>
      </c>
      <c r="AA26" s="648"/>
      <c r="AB26" s="648"/>
      <c r="AC26" s="648"/>
      <c r="AD26" s="649" t="s">
        <v>128</v>
      </c>
      <c r="AE26" s="649"/>
      <c r="AF26" s="649"/>
      <c r="AG26" s="649"/>
      <c r="AH26" s="649"/>
      <c r="AI26" s="649"/>
      <c r="AJ26" s="649"/>
      <c r="AK26" s="649"/>
      <c r="AL26" s="625" t="s">
        <v>128</v>
      </c>
      <c r="AM26" s="626"/>
      <c r="AN26" s="626"/>
      <c r="AO26" s="650"/>
      <c r="AP26" s="619" t="s">
        <v>295</v>
      </c>
      <c r="AQ26" s="695"/>
      <c r="AR26" s="695"/>
      <c r="AS26" s="695"/>
      <c r="AT26" s="695"/>
      <c r="AU26" s="695"/>
      <c r="AV26" s="695"/>
      <c r="AW26" s="695"/>
      <c r="AX26" s="695"/>
      <c r="AY26" s="695"/>
      <c r="AZ26" s="695"/>
      <c r="BA26" s="695"/>
      <c r="BB26" s="695"/>
      <c r="BC26" s="695"/>
      <c r="BD26" s="695"/>
      <c r="BE26" s="695"/>
      <c r="BF26" s="696"/>
      <c r="BG26" s="622" t="s">
        <v>128</v>
      </c>
      <c r="BH26" s="623"/>
      <c r="BI26" s="623"/>
      <c r="BJ26" s="623"/>
      <c r="BK26" s="623"/>
      <c r="BL26" s="623"/>
      <c r="BM26" s="623"/>
      <c r="BN26" s="624"/>
      <c r="BO26" s="648" t="s">
        <v>128</v>
      </c>
      <c r="BP26" s="648"/>
      <c r="BQ26" s="648"/>
      <c r="BR26" s="648"/>
      <c r="BS26" s="649" t="s">
        <v>128</v>
      </c>
      <c r="BT26" s="649"/>
      <c r="BU26" s="649"/>
      <c r="BV26" s="649"/>
      <c r="BW26" s="649"/>
      <c r="BX26" s="649"/>
      <c r="BY26" s="649"/>
      <c r="BZ26" s="649"/>
      <c r="CA26" s="649"/>
      <c r="CB26" s="694"/>
      <c r="CD26" s="619" t="s">
        <v>296</v>
      </c>
      <c r="CE26" s="620"/>
      <c r="CF26" s="620"/>
      <c r="CG26" s="620"/>
      <c r="CH26" s="620"/>
      <c r="CI26" s="620"/>
      <c r="CJ26" s="620"/>
      <c r="CK26" s="620"/>
      <c r="CL26" s="620"/>
      <c r="CM26" s="620"/>
      <c r="CN26" s="620"/>
      <c r="CO26" s="620"/>
      <c r="CP26" s="620"/>
      <c r="CQ26" s="621"/>
      <c r="CR26" s="622">
        <v>473567</v>
      </c>
      <c r="CS26" s="623"/>
      <c r="CT26" s="623"/>
      <c r="CU26" s="623"/>
      <c r="CV26" s="623"/>
      <c r="CW26" s="623"/>
      <c r="CX26" s="623"/>
      <c r="CY26" s="624"/>
      <c r="CZ26" s="625">
        <v>6.3</v>
      </c>
      <c r="DA26" s="634"/>
      <c r="DB26" s="634"/>
      <c r="DC26" s="635"/>
      <c r="DD26" s="628">
        <v>441014</v>
      </c>
      <c r="DE26" s="623"/>
      <c r="DF26" s="623"/>
      <c r="DG26" s="623"/>
      <c r="DH26" s="623"/>
      <c r="DI26" s="623"/>
      <c r="DJ26" s="623"/>
      <c r="DK26" s="624"/>
      <c r="DL26" s="628" t="s">
        <v>128</v>
      </c>
      <c r="DM26" s="623"/>
      <c r="DN26" s="623"/>
      <c r="DO26" s="623"/>
      <c r="DP26" s="623"/>
      <c r="DQ26" s="623"/>
      <c r="DR26" s="623"/>
      <c r="DS26" s="623"/>
      <c r="DT26" s="623"/>
      <c r="DU26" s="623"/>
      <c r="DV26" s="624"/>
      <c r="DW26" s="625" t="s">
        <v>128</v>
      </c>
      <c r="DX26" s="634"/>
      <c r="DY26" s="634"/>
      <c r="DZ26" s="634"/>
      <c r="EA26" s="634"/>
      <c r="EB26" s="634"/>
      <c r="EC26" s="661"/>
    </row>
    <row r="27" spans="2:133" ht="11.25" customHeight="1" x14ac:dyDescent="0.15">
      <c r="B27" s="619" t="s">
        <v>297</v>
      </c>
      <c r="C27" s="620"/>
      <c r="D27" s="620"/>
      <c r="E27" s="620"/>
      <c r="F27" s="620"/>
      <c r="G27" s="620"/>
      <c r="H27" s="620"/>
      <c r="I27" s="620"/>
      <c r="J27" s="620"/>
      <c r="K27" s="620"/>
      <c r="L27" s="620"/>
      <c r="M27" s="620"/>
      <c r="N27" s="620"/>
      <c r="O27" s="620"/>
      <c r="P27" s="620"/>
      <c r="Q27" s="621"/>
      <c r="R27" s="622">
        <v>4358599</v>
      </c>
      <c r="S27" s="623"/>
      <c r="T27" s="623"/>
      <c r="U27" s="623"/>
      <c r="V27" s="623"/>
      <c r="W27" s="623"/>
      <c r="X27" s="623"/>
      <c r="Y27" s="624"/>
      <c r="Z27" s="648">
        <v>52.3</v>
      </c>
      <c r="AA27" s="648"/>
      <c r="AB27" s="648"/>
      <c r="AC27" s="648"/>
      <c r="AD27" s="649">
        <v>4168956</v>
      </c>
      <c r="AE27" s="649"/>
      <c r="AF27" s="649"/>
      <c r="AG27" s="649"/>
      <c r="AH27" s="649"/>
      <c r="AI27" s="649"/>
      <c r="AJ27" s="649"/>
      <c r="AK27" s="649"/>
      <c r="AL27" s="625">
        <v>99.699996948242188</v>
      </c>
      <c r="AM27" s="626"/>
      <c r="AN27" s="626"/>
      <c r="AO27" s="650"/>
      <c r="AP27" s="619" t="s">
        <v>298</v>
      </c>
      <c r="AQ27" s="620"/>
      <c r="AR27" s="620"/>
      <c r="AS27" s="620"/>
      <c r="AT27" s="620"/>
      <c r="AU27" s="620"/>
      <c r="AV27" s="620"/>
      <c r="AW27" s="620"/>
      <c r="AX27" s="620"/>
      <c r="AY27" s="620"/>
      <c r="AZ27" s="620"/>
      <c r="BA27" s="620"/>
      <c r="BB27" s="620"/>
      <c r="BC27" s="620"/>
      <c r="BD27" s="620"/>
      <c r="BE27" s="620"/>
      <c r="BF27" s="621"/>
      <c r="BG27" s="622">
        <v>1423330</v>
      </c>
      <c r="BH27" s="623"/>
      <c r="BI27" s="623"/>
      <c r="BJ27" s="623"/>
      <c r="BK27" s="623"/>
      <c r="BL27" s="623"/>
      <c r="BM27" s="623"/>
      <c r="BN27" s="624"/>
      <c r="BO27" s="648">
        <v>100</v>
      </c>
      <c r="BP27" s="648"/>
      <c r="BQ27" s="648"/>
      <c r="BR27" s="648"/>
      <c r="BS27" s="649" t="s">
        <v>128</v>
      </c>
      <c r="BT27" s="649"/>
      <c r="BU27" s="649"/>
      <c r="BV27" s="649"/>
      <c r="BW27" s="649"/>
      <c r="BX27" s="649"/>
      <c r="BY27" s="649"/>
      <c r="BZ27" s="649"/>
      <c r="CA27" s="649"/>
      <c r="CB27" s="694"/>
      <c r="CD27" s="619" t="s">
        <v>299</v>
      </c>
      <c r="CE27" s="620"/>
      <c r="CF27" s="620"/>
      <c r="CG27" s="620"/>
      <c r="CH27" s="620"/>
      <c r="CI27" s="620"/>
      <c r="CJ27" s="620"/>
      <c r="CK27" s="620"/>
      <c r="CL27" s="620"/>
      <c r="CM27" s="620"/>
      <c r="CN27" s="620"/>
      <c r="CO27" s="620"/>
      <c r="CP27" s="620"/>
      <c r="CQ27" s="621"/>
      <c r="CR27" s="622">
        <v>1124951</v>
      </c>
      <c r="CS27" s="632"/>
      <c r="CT27" s="632"/>
      <c r="CU27" s="632"/>
      <c r="CV27" s="632"/>
      <c r="CW27" s="632"/>
      <c r="CX27" s="632"/>
      <c r="CY27" s="633"/>
      <c r="CZ27" s="625">
        <v>14.9</v>
      </c>
      <c r="DA27" s="634"/>
      <c r="DB27" s="634"/>
      <c r="DC27" s="635"/>
      <c r="DD27" s="628">
        <v>263995</v>
      </c>
      <c r="DE27" s="632"/>
      <c r="DF27" s="632"/>
      <c r="DG27" s="632"/>
      <c r="DH27" s="632"/>
      <c r="DI27" s="632"/>
      <c r="DJ27" s="632"/>
      <c r="DK27" s="633"/>
      <c r="DL27" s="628">
        <v>258551</v>
      </c>
      <c r="DM27" s="632"/>
      <c r="DN27" s="632"/>
      <c r="DO27" s="632"/>
      <c r="DP27" s="632"/>
      <c r="DQ27" s="632"/>
      <c r="DR27" s="632"/>
      <c r="DS27" s="632"/>
      <c r="DT27" s="632"/>
      <c r="DU27" s="632"/>
      <c r="DV27" s="633"/>
      <c r="DW27" s="625">
        <v>5.9</v>
      </c>
      <c r="DX27" s="634"/>
      <c r="DY27" s="634"/>
      <c r="DZ27" s="634"/>
      <c r="EA27" s="634"/>
      <c r="EB27" s="634"/>
      <c r="EC27" s="661"/>
    </row>
    <row r="28" spans="2:133" ht="11.25" customHeight="1" x14ac:dyDescent="0.15">
      <c r="B28" s="619" t="s">
        <v>300</v>
      </c>
      <c r="C28" s="620"/>
      <c r="D28" s="620"/>
      <c r="E28" s="620"/>
      <c r="F28" s="620"/>
      <c r="G28" s="620"/>
      <c r="H28" s="620"/>
      <c r="I28" s="620"/>
      <c r="J28" s="620"/>
      <c r="K28" s="620"/>
      <c r="L28" s="620"/>
      <c r="M28" s="620"/>
      <c r="N28" s="620"/>
      <c r="O28" s="620"/>
      <c r="P28" s="620"/>
      <c r="Q28" s="621"/>
      <c r="R28" s="622">
        <v>1342</v>
      </c>
      <c r="S28" s="623"/>
      <c r="T28" s="623"/>
      <c r="U28" s="623"/>
      <c r="V28" s="623"/>
      <c r="W28" s="623"/>
      <c r="X28" s="623"/>
      <c r="Y28" s="624"/>
      <c r="Z28" s="648">
        <v>0</v>
      </c>
      <c r="AA28" s="648"/>
      <c r="AB28" s="648"/>
      <c r="AC28" s="648"/>
      <c r="AD28" s="649">
        <v>1342</v>
      </c>
      <c r="AE28" s="649"/>
      <c r="AF28" s="649"/>
      <c r="AG28" s="649"/>
      <c r="AH28" s="649"/>
      <c r="AI28" s="649"/>
      <c r="AJ28" s="649"/>
      <c r="AK28" s="649"/>
      <c r="AL28" s="625">
        <v>0</v>
      </c>
      <c r="AM28" s="626"/>
      <c r="AN28" s="626"/>
      <c r="AO28" s="650"/>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8"/>
      <c r="BP28" s="648"/>
      <c r="BQ28" s="648"/>
      <c r="BR28" s="648"/>
      <c r="BS28" s="628"/>
      <c r="BT28" s="623"/>
      <c r="BU28" s="623"/>
      <c r="BV28" s="623"/>
      <c r="BW28" s="623"/>
      <c r="BX28" s="623"/>
      <c r="BY28" s="623"/>
      <c r="BZ28" s="623"/>
      <c r="CA28" s="623"/>
      <c r="CB28" s="660"/>
      <c r="CD28" s="619" t="s">
        <v>301</v>
      </c>
      <c r="CE28" s="620"/>
      <c r="CF28" s="620"/>
      <c r="CG28" s="620"/>
      <c r="CH28" s="620"/>
      <c r="CI28" s="620"/>
      <c r="CJ28" s="620"/>
      <c r="CK28" s="620"/>
      <c r="CL28" s="620"/>
      <c r="CM28" s="620"/>
      <c r="CN28" s="620"/>
      <c r="CO28" s="620"/>
      <c r="CP28" s="620"/>
      <c r="CQ28" s="621"/>
      <c r="CR28" s="622">
        <v>552495</v>
      </c>
      <c r="CS28" s="623"/>
      <c r="CT28" s="623"/>
      <c r="CU28" s="623"/>
      <c r="CV28" s="623"/>
      <c r="CW28" s="623"/>
      <c r="CX28" s="623"/>
      <c r="CY28" s="624"/>
      <c r="CZ28" s="625">
        <v>7.3</v>
      </c>
      <c r="DA28" s="634"/>
      <c r="DB28" s="634"/>
      <c r="DC28" s="635"/>
      <c r="DD28" s="628">
        <v>552495</v>
      </c>
      <c r="DE28" s="623"/>
      <c r="DF28" s="623"/>
      <c r="DG28" s="623"/>
      <c r="DH28" s="623"/>
      <c r="DI28" s="623"/>
      <c r="DJ28" s="623"/>
      <c r="DK28" s="624"/>
      <c r="DL28" s="628">
        <v>549095</v>
      </c>
      <c r="DM28" s="623"/>
      <c r="DN28" s="623"/>
      <c r="DO28" s="623"/>
      <c r="DP28" s="623"/>
      <c r="DQ28" s="623"/>
      <c r="DR28" s="623"/>
      <c r="DS28" s="623"/>
      <c r="DT28" s="623"/>
      <c r="DU28" s="623"/>
      <c r="DV28" s="624"/>
      <c r="DW28" s="625">
        <v>12.5</v>
      </c>
      <c r="DX28" s="634"/>
      <c r="DY28" s="634"/>
      <c r="DZ28" s="634"/>
      <c r="EA28" s="634"/>
      <c r="EB28" s="634"/>
      <c r="EC28" s="661"/>
    </row>
    <row r="29" spans="2:133" ht="11.25" customHeight="1" x14ac:dyDescent="0.15">
      <c r="B29" s="619" t="s">
        <v>302</v>
      </c>
      <c r="C29" s="620"/>
      <c r="D29" s="620"/>
      <c r="E29" s="620"/>
      <c r="F29" s="620"/>
      <c r="G29" s="620"/>
      <c r="H29" s="620"/>
      <c r="I29" s="620"/>
      <c r="J29" s="620"/>
      <c r="K29" s="620"/>
      <c r="L29" s="620"/>
      <c r="M29" s="620"/>
      <c r="N29" s="620"/>
      <c r="O29" s="620"/>
      <c r="P29" s="620"/>
      <c r="Q29" s="621"/>
      <c r="R29" s="622">
        <v>125380</v>
      </c>
      <c r="S29" s="623"/>
      <c r="T29" s="623"/>
      <c r="U29" s="623"/>
      <c r="V29" s="623"/>
      <c r="W29" s="623"/>
      <c r="X29" s="623"/>
      <c r="Y29" s="624"/>
      <c r="Z29" s="648">
        <v>1.5</v>
      </c>
      <c r="AA29" s="648"/>
      <c r="AB29" s="648"/>
      <c r="AC29" s="648"/>
      <c r="AD29" s="649" t="s">
        <v>128</v>
      </c>
      <c r="AE29" s="649"/>
      <c r="AF29" s="649"/>
      <c r="AG29" s="649"/>
      <c r="AH29" s="649"/>
      <c r="AI29" s="649"/>
      <c r="AJ29" s="649"/>
      <c r="AK29" s="649"/>
      <c r="AL29" s="625" t="s">
        <v>128</v>
      </c>
      <c r="AM29" s="626"/>
      <c r="AN29" s="626"/>
      <c r="AO29" s="650"/>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8"/>
      <c r="BP29" s="648"/>
      <c r="BQ29" s="648"/>
      <c r="BR29" s="648"/>
      <c r="BS29" s="649"/>
      <c r="BT29" s="649"/>
      <c r="BU29" s="649"/>
      <c r="BV29" s="649"/>
      <c r="BW29" s="649"/>
      <c r="BX29" s="649"/>
      <c r="BY29" s="649"/>
      <c r="BZ29" s="649"/>
      <c r="CA29" s="649"/>
      <c r="CB29" s="694"/>
      <c r="CD29" s="642" t="s">
        <v>303</v>
      </c>
      <c r="CE29" s="643"/>
      <c r="CF29" s="619" t="s">
        <v>70</v>
      </c>
      <c r="CG29" s="620"/>
      <c r="CH29" s="620"/>
      <c r="CI29" s="620"/>
      <c r="CJ29" s="620"/>
      <c r="CK29" s="620"/>
      <c r="CL29" s="620"/>
      <c r="CM29" s="620"/>
      <c r="CN29" s="620"/>
      <c r="CO29" s="620"/>
      <c r="CP29" s="620"/>
      <c r="CQ29" s="621"/>
      <c r="CR29" s="622">
        <v>552495</v>
      </c>
      <c r="CS29" s="632"/>
      <c r="CT29" s="632"/>
      <c r="CU29" s="632"/>
      <c r="CV29" s="632"/>
      <c r="CW29" s="632"/>
      <c r="CX29" s="632"/>
      <c r="CY29" s="633"/>
      <c r="CZ29" s="625">
        <v>7.3</v>
      </c>
      <c r="DA29" s="634"/>
      <c r="DB29" s="634"/>
      <c r="DC29" s="635"/>
      <c r="DD29" s="628">
        <v>552495</v>
      </c>
      <c r="DE29" s="632"/>
      <c r="DF29" s="632"/>
      <c r="DG29" s="632"/>
      <c r="DH29" s="632"/>
      <c r="DI29" s="632"/>
      <c r="DJ29" s="632"/>
      <c r="DK29" s="633"/>
      <c r="DL29" s="628">
        <v>549095</v>
      </c>
      <c r="DM29" s="632"/>
      <c r="DN29" s="632"/>
      <c r="DO29" s="632"/>
      <c r="DP29" s="632"/>
      <c r="DQ29" s="632"/>
      <c r="DR29" s="632"/>
      <c r="DS29" s="632"/>
      <c r="DT29" s="632"/>
      <c r="DU29" s="632"/>
      <c r="DV29" s="633"/>
      <c r="DW29" s="625">
        <v>12.5</v>
      </c>
      <c r="DX29" s="634"/>
      <c r="DY29" s="634"/>
      <c r="DZ29" s="634"/>
      <c r="EA29" s="634"/>
      <c r="EB29" s="634"/>
      <c r="EC29" s="661"/>
    </row>
    <row r="30" spans="2:133" ht="11.25" customHeight="1" x14ac:dyDescent="0.15">
      <c r="B30" s="619" t="s">
        <v>304</v>
      </c>
      <c r="C30" s="620"/>
      <c r="D30" s="620"/>
      <c r="E30" s="620"/>
      <c r="F30" s="620"/>
      <c r="G30" s="620"/>
      <c r="H30" s="620"/>
      <c r="I30" s="620"/>
      <c r="J30" s="620"/>
      <c r="K30" s="620"/>
      <c r="L30" s="620"/>
      <c r="M30" s="620"/>
      <c r="N30" s="620"/>
      <c r="O30" s="620"/>
      <c r="P30" s="620"/>
      <c r="Q30" s="621"/>
      <c r="R30" s="622">
        <v>98121</v>
      </c>
      <c r="S30" s="623"/>
      <c r="T30" s="623"/>
      <c r="U30" s="623"/>
      <c r="V30" s="623"/>
      <c r="W30" s="623"/>
      <c r="X30" s="623"/>
      <c r="Y30" s="624"/>
      <c r="Z30" s="648">
        <v>1.2</v>
      </c>
      <c r="AA30" s="648"/>
      <c r="AB30" s="648"/>
      <c r="AC30" s="648"/>
      <c r="AD30" s="649" t="s">
        <v>128</v>
      </c>
      <c r="AE30" s="649"/>
      <c r="AF30" s="649"/>
      <c r="AG30" s="649"/>
      <c r="AH30" s="649"/>
      <c r="AI30" s="649"/>
      <c r="AJ30" s="649"/>
      <c r="AK30" s="649"/>
      <c r="AL30" s="625" t="s">
        <v>128</v>
      </c>
      <c r="AM30" s="626"/>
      <c r="AN30" s="626"/>
      <c r="AO30" s="650"/>
      <c r="AP30" s="675" t="s">
        <v>221</v>
      </c>
      <c r="AQ30" s="676"/>
      <c r="AR30" s="676"/>
      <c r="AS30" s="676"/>
      <c r="AT30" s="676"/>
      <c r="AU30" s="676"/>
      <c r="AV30" s="676"/>
      <c r="AW30" s="676"/>
      <c r="AX30" s="676"/>
      <c r="AY30" s="676"/>
      <c r="AZ30" s="676"/>
      <c r="BA30" s="676"/>
      <c r="BB30" s="676"/>
      <c r="BC30" s="676"/>
      <c r="BD30" s="676"/>
      <c r="BE30" s="676"/>
      <c r="BF30" s="677"/>
      <c r="BG30" s="675" t="s">
        <v>305</v>
      </c>
      <c r="BH30" s="692"/>
      <c r="BI30" s="692"/>
      <c r="BJ30" s="692"/>
      <c r="BK30" s="692"/>
      <c r="BL30" s="692"/>
      <c r="BM30" s="692"/>
      <c r="BN30" s="692"/>
      <c r="BO30" s="692"/>
      <c r="BP30" s="692"/>
      <c r="BQ30" s="693"/>
      <c r="BR30" s="675" t="s">
        <v>306</v>
      </c>
      <c r="BS30" s="692"/>
      <c r="BT30" s="692"/>
      <c r="BU30" s="692"/>
      <c r="BV30" s="692"/>
      <c r="BW30" s="692"/>
      <c r="BX30" s="692"/>
      <c r="BY30" s="692"/>
      <c r="BZ30" s="692"/>
      <c r="CA30" s="692"/>
      <c r="CB30" s="693"/>
      <c r="CD30" s="644"/>
      <c r="CE30" s="645"/>
      <c r="CF30" s="619" t="s">
        <v>307</v>
      </c>
      <c r="CG30" s="620"/>
      <c r="CH30" s="620"/>
      <c r="CI30" s="620"/>
      <c r="CJ30" s="620"/>
      <c r="CK30" s="620"/>
      <c r="CL30" s="620"/>
      <c r="CM30" s="620"/>
      <c r="CN30" s="620"/>
      <c r="CO30" s="620"/>
      <c r="CP30" s="620"/>
      <c r="CQ30" s="621"/>
      <c r="CR30" s="622">
        <v>535417</v>
      </c>
      <c r="CS30" s="623"/>
      <c r="CT30" s="623"/>
      <c r="CU30" s="623"/>
      <c r="CV30" s="623"/>
      <c r="CW30" s="623"/>
      <c r="CX30" s="623"/>
      <c r="CY30" s="624"/>
      <c r="CZ30" s="625">
        <v>7.1</v>
      </c>
      <c r="DA30" s="634"/>
      <c r="DB30" s="634"/>
      <c r="DC30" s="635"/>
      <c r="DD30" s="628">
        <v>535417</v>
      </c>
      <c r="DE30" s="623"/>
      <c r="DF30" s="623"/>
      <c r="DG30" s="623"/>
      <c r="DH30" s="623"/>
      <c r="DI30" s="623"/>
      <c r="DJ30" s="623"/>
      <c r="DK30" s="624"/>
      <c r="DL30" s="628">
        <v>532017</v>
      </c>
      <c r="DM30" s="623"/>
      <c r="DN30" s="623"/>
      <c r="DO30" s="623"/>
      <c r="DP30" s="623"/>
      <c r="DQ30" s="623"/>
      <c r="DR30" s="623"/>
      <c r="DS30" s="623"/>
      <c r="DT30" s="623"/>
      <c r="DU30" s="623"/>
      <c r="DV30" s="624"/>
      <c r="DW30" s="625">
        <v>12.1</v>
      </c>
      <c r="DX30" s="634"/>
      <c r="DY30" s="634"/>
      <c r="DZ30" s="634"/>
      <c r="EA30" s="634"/>
      <c r="EB30" s="634"/>
      <c r="EC30" s="661"/>
    </row>
    <row r="31" spans="2:133" ht="11.25" customHeight="1" x14ac:dyDescent="0.15">
      <c r="B31" s="619" t="s">
        <v>308</v>
      </c>
      <c r="C31" s="620"/>
      <c r="D31" s="620"/>
      <c r="E31" s="620"/>
      <c r="F31" s="620"/>
      <c r="G31" s="620"/>
      <c r="H31" s="620"/>
      <c r="I31" s="620"/>
      <c r="J31" s="620"/>
      <c r="K31" s="620"/>
      <c r="L31" s="620"/>
      <c r="M31" s="620"/>
      <c r="N31" s="620"/>
      <c r="O31" s="620"/>
      <c r="P31" s="620"/>
      <c r="Q31" s="621"/>
      <c r="R31" s="622">
        <v>19805</v>
      </c>
      <c r="S31" s="623"/>
      <c r="T31" s="623"/>
      <c r="U31" s="623"/>
      <c r="V31" s="623"/>
      <c r="W31" s="623"/>
      <c r="X31" s="623"/>
      <c r="Y31" s="624"/>
      <c r="Z31" s="648">
        <v>0.2</v>
      </c>
      <c r="AA31" s="648"/>
      <c r="AB31" s="648"/>
      <c r="AC31" s="648"/>
      <c r="AD31" s="649" t="s">
        <v>128</v>
      </c>
      <c r="AE31" s="649"/>
      <c r="AF31" s="649"/>
      <c r="AG31" s="649"/>
      <c r="AH31" s="649"/>
      <c r="AI31" s="649"/>
      <c r="AJ31" s="649"/>
      <c r="AK31" s="649"/>
      <c r="AL31" s="625" t="s">
        <v>128</v>
      </c>
      <c r="AM31" s="626"/>
      <c r="AN31" s="626"/>
      <c r="AO31" s="650"/>
      <c r="AP31" s="687" t="s">
        <v>309</v>
      </c>
      <c r="AQ31" s="688"/>
      <c r="AR31" s="688"/>
      <c r="AS31" s="688"/>
      <c r="AT31" s="689" t="s">
        <v>310</v>
      </c>
      <c r="AU31" s="356"/>
      <c r="AV31" s="356"/>
      <c r="AW31" s="356"/>
      <c r="AX31" s="672" t="s">
        <v>188</v>
      </c>
      <c r="AY31" s="673"/>
      <c r="AZ31" s="673"/>
      <c r="BA31" s="673"/>
      <c r="BB31" s="673"/>
      <c r="BC31" s="673"/>
      <c r="BD31" s="673"/>
      <c r="BE31" s="673"/>
      <c r="BF31" s="674"/>
      <c r="BG31" s="683">
        <v>99.5</v>
      </c>
      <c r="BH31" s="684"/>
      <c r="BI31" s="684"/>
      <c r="BJ31" s="684"/>
      <c r="BK31" s="684"/>
      <c r="BL31" s="684"/>
      <c r="BM31" s="685">
        <v>98.8</v>
      </c>
      <c r="BN31" s="684"/>
      <c r="BO31" s="684"/>
      <c r="BP31" s="684"/>
      <c r="BQ31" s="686"/>
      <c r="BR31" s="683">
        <v>99.5</v>
      </c>
      <c r="BS31" s="684"/>
      <c r="BT31" s="684"/>
      <c r="BU31" s="684"/>
      <c r="BV31" s="684"/>
      <c r="BW31" s="684"/>
      <c r="BX31" s="685">
        <v>98.4</v>
      </c>
      <c r="BY31" s="684"/>
      <c r="BZ31" s="684"/>
      <c r="CA31" s="684"/>
      <c r="CB31" s="686"/>
      <c r="CD31" s="644"/>
      <c r="CE31" s="645"/>
      <c r="CF31" s="619" t="s">
        <v>311</v>
      </c>
      <c r="CG31" s="620"/>
      <c r="CH31" s="620"/>
      <c r="CI31" s="620"/>
      <c r="CJ31" s="620"/>
      <c r="CK31" s="620"/>
      <c r="CL31" s="620"/>
      <c r="CM31" s="620"/>
      <c r="CN31" s="620"/>
      <c r="CO31" s="620"/>
      <c r="CP31" s="620"/>
      <c r="CQ31" s="621"/>
      <c r="CR31" s="622">
        <v>17078</v>
      </c>
      <c r="CS31" s="632"/>
      <c r="CT31" s="632"/>
      <c r="CU31" s="632"/>
      <c r="CV31" s="632"/>
      <c r="CW31" s="632"/>
      <c r="CX31" s="632"/>
      <c r="CY31" s="633"/>
      <c r="CZ31" s="625">
        <v>0.2</v>
      </c>
      <c r="DA31" s="634"/>
      <c r="DB31" s="634"/>
      <c r="DC31" s="635"/>
      <c r="DD31" s="628">
        <v>17078</v>
      </c>
      <c r="DE31" s="632"/>
      <c r="DF31" s="632"/>
      <c r="DG31" s="632"/>
      <c r="DH31" s="632"/>
      <c r="DI31" s="632"/>
      <c r="DJ31" s="632"/>
      <c r="DK31" s="633"/>
      <c r="DL31" s="628">
        <v>17078</v>
      </c>
      <c r="DM31" s="632"/>
      <c r="DN31" s="632"/>
      <c r="DO31" s="632"/>
      <c r="DP31" s="632"/>
      <c r="DQ31" s="632"/>
      <c r="DR31" s="632"/>
      <c r="DS31" s="632"/>
      <c r="DT31" s="632"/>
      <c r="DU31" s="632"/>
      <c r="DV31" s="633"/>
      <c r="DW31" s="625">
        <v>0.4</v>
      </c>
      <c r="DX31" s="634"/>
      <c r="DY31" s="634"/>
      <c r="DZ31" s="634"/>
      <c r="EA31" s="634"/>
      <c r="EB31" s="634"/>
      <c r="EC31" s="661"/>
    </row>
    <row r="32" spans="2:133" ht="11.25" customHeight="1" x14ac:dyDescent="0.15">
      <c r="B32" s="619" t="s">
        <v>312</v>
      </c>
      <c r="C32" s="620"/>
      <c r="D32" s="620"/>
      <c r="E32" s="620"/>
      <c r="F32" s="620"/>
      <c r="G32" s="620"/>
      <c r="H32" s="620"/>
      <c r="I32" s="620"/>
      <c r="J32" s="620"/>
      <c r="K32" s="620"/>
      <c r="L32" s="620"/>
      <c r="M32" s="620"/>
      <c r="N32" s="620"/>
      <c r="O32" s="620"/>
      <c r="P32" s="620"/>
      <c r="Q32" s="621"/>
      <c r="R32" s="622">
        <v>1373904</v>
      </c>
      <c r="S32" s="623"/>
      <c r="T32" s="623"/>
      <c r="U32" s="623"/>
      <c r="V32" s="623"/>
      <c r="W32" s="623"/>
      <c r="X32" s="623"/>
      <c r="Y32" s="624"/>
      <c r="Z32" s="648">
        <v>16.5</v>
      </c>
      <c r="AA32" s="648"/>
      <c r="AB32" s="648"/>
      <c r="AC32" s="648"/>
      <c r="AD32" s="649" t="s">
        <v>128</v>
      </c>
      <c r="AE32" s="649"/>
      <c r="AF32" s="649"/>
      <c r="AG32" s="649"/>
      <c r="AH32" s="649"/>
      <c r="AI32" s="649"/>
      <c r="AJ32" s="649"/>
      <c r="AK32" s="649"/>
      <c r="AL32" s="625" t="s">
        <v>128</v>
      </c>
      <c r="AM32" s="626"/>
      <c r="AN32" s="626"/>
      <c r="AO32" s="650"/>
      <c r="AP32" s="662"/>
      <c r="AQ32" s="663"/>
      <c r="AR32" s="663"/>
      <c r="AS32" s="663"/>
      <c r="AT32" s="690"/>
      <c r="AU32" s="211" t="s">
        <v>313</v>
      </c>
      <c r="AX32" s="619" t="s">
        <v>314</v>
      </c>
      <c r="AY32" s="620"/>
      <c r="AZ32" s="620"/>
      <c r="BA32" s="620"/>
      <c r="BB32" s="620"/>
      <c r="BC32" s="620"/>
      <c r="BD32" s="620"/>
      <c r="BE32" s="620"/>
      <c r="BF32" s="621"/>
      <c r="BG32" s="682">
        <v>99.5</v>
      </c>
      <c r="BH32" s="632"/>
      <c r="BI32" s="632"/>
      <c r="BJ32" s="632"/>
      <c r="BK32" s="632"/>
      <c r="BL32" s="632"/>
      <c r="BM32" s="626">
        <v>99</v>
      </c>
      <c r="BN32" s="632"/>
      <c r="BO32" s="632"/>
      <c r="BP32" s="632"/>
      <c r="BQ32" s="659"/>
      <c r="BR32" s="682">
        <v>99.5</v>
      </c>
      <c r="BS32" s="632"/>
      <c r="BT32" s="632"/>
      <c r="BU32" s="632"/>
      <c r="BV32" s="632"/>
      <c r="BW32" s="632"/>
      <c r="BX32" s="626">
        <v>98.9</v>
      </c>
      <c r="BY32" s="632"/>
      <c r="BZ32" s="632"/>
      <c r="CA32" s="632"/>
      <c r="CB32" s="659"/>
      <c r="CD32" s="646"/>
      <c r="CE32" s="647"/>
      <c r="CF32" s="619" t="s">
        <v>315</v>
      </c>
      <c r="CG32" s="620"/>
      <c r="CH32" s="620"/>
      <c r="CI32" s="620"/>
      <c r="CJ32" s="620"/>
      <c r="CK32" s="620"/>
      <c r="CL32" s="620"/>
      <c r="CM32" s="620"/>
      <c r="CN32" s="620"/>
      <c r="CO32" s="620"/>
      <c r="CP32" s="620"/>
      <c r="CQ32" s="621"/>
      <c r="CR32" s="622" t="s">
        <v>128</v>
      </c>
      <c r="CS32" s="623"/>
      <c r="CT32" s="623"/>
      <c r="CU32" s="623"/>
      <c r="CV32" s="623"/>
      <c r="CW32" s="623"/>
      <c r="CX32" s="623"/>
      <c r="CY32" s="624"/>
      <c r="CZ32" s="625" t="s">
        <v>128</v>
      </c>
      <c r="DA32" s="634"/>
      <c r="DB32" s="634"/>
      <c r="DC32" s="635"/>
      <c r="DD32" s="628" t="s">
        <v>128</v>
      </c>
      <c r="DE32" s="623"/>
      <c r="DF32" s="623"/>
      <c r="DG32" s="623"/>
      <c r="DH32" s="623"/>
      <c r="DI32" s="623"/>
      <c r="DJ32" s="623"/>
      <c r="DK32" s="624"/>
      <c r="DL32" s="628" t="s">
        <v>128</v>
      </c>
      <c r="DM32" s="623"/>
      <c r="DN32" s="623"/>
      <c r="DO32" s="623"/>
      <c r="DP32" s="623"/>
      <c r="DQ32" s="623"/>
      <c r="DR32" s="623"/>
      <c r="DS32" s="623"/>
      <c r="DT32" s="623"/>
      <c r="DU32" s="623"/>
      <c r="DV32" s="624"/>
      <c r="DW32" s="625" t="s">
        <v>128</v>
      </c>
      <c r="DX32" s="634"/>
      <c r="DY32" s="634"/>
      <c r="DZ32" s="634"/>
      <c r="EA32" s="634"/>
      <c r="EB32" s="634"/>
      <c r="EC32" s="661"/>
    </row>
    <row r="33" spans="2:133" ht="11.25" customHeight="1" x14ac:dyDescent="0.15">
      <c r="B33" s="679" t="s">
        <v>316</v>
      </c>
      <c r="C33" s="680"/>
      <c r="D33" s="680"/>
      <c r="E33" s="680"/>
      <c r="F33" s="680"/>
      <c r="G33" s="680"/>
      <c r="H33" s="680"/>
      <c r="I33" s="680"/>
      <c r="J33" s="680"/>
      <c r="K33" s="680"/>
      <c r="L33" s="680"/>
      <c r="M33" s="680"/>
      <c r="N33" s="680"/>
      <c r="O33" s="680"/>
      <c r="P33" s="680"/>
      <c r="Q33" s="681"/>
      <c r="R33" s="622" t="s">
        <v>128</v>
      </c>
      <c r="S33" s="623"/>
      <c r="T33" s="623"/>
      <c r="U33" s="623"/>
      <c r="V33" s="623"/>
      <c r="W33" s="623"/>
      <c r="X33" s="623"/>
      <c r="Y33" s="624"/>
      <c r="Z33" s="648" t="s">
        <v>128</v>
      </c>
      <c r="AA33" s="648"/>
      <c r="AB33" s="648"/>
      <c r="AC33" s="648"/>
      <c r="AD33" s="649" t="s">
        <v>128</v>
      </c>
      <c r="AE33" s="649"/>
      <c r="AF33" s="649"/>
      <c r="AG33" s="649"/>
      <c r="AH33" s="649"/>
      <c r="AI33" s="649"/>
      <c r="AJ33" s="649"/>
      <c r="AK33" s="649"/>
      <c r="AL33" s="625" t="s">
        <v>128</v>
      </c>
      <c r="AM33" s="626"/>
      <c r="AN33" s="626"/>
      <c r="AO33" s="650"/>
      <c r="AP33" s="664"/>
      <c r="AQ33" s="665"/>
      <c r="AR33" s="665"/>
      <c r="AS33" s="665"/>
      <c r="AT33" s="691"/>
      <c r="AU33" s="355"/>
      <c r="AV33" s="355"/>
      <c r="AW33" s="355"/>
      <c r="AX33" s="599" t="s">
        <v>317</v>
      </c>
      <c r="AY33" s="600"/>
      <c r="AZ33" s="600"/>
      <c r="BA33" s="600"/>
      <c r="BB33" s="600"/>
      <c r="BC33" s="600"/>
      <c r="BD33" s="600"/>
      <c r="BE33" s="600"/>
      <c r="BF33" s="601"/>
      <c r="BG33" s="678">
        <v>99.5</v>
      </c>
      <c r="BH33" s="603"/>
      <c r="BI33" s="603"/>
      <c r="BJ33" s="603"/>
      <c r="BK33" s="603"/>
      <c r="BL33" s="603"/>
      <c r="BM33" s="640">
        <v>98.4</v>
      </c>
      <c r="BN33" s="603"/>
      <c r="BO33" s="603"/>
      <c r="BP33" s="603"/>
      <c r="BQ33" s="651"/>
      <c r="BR33" s="678">
        <v>99.5</v>
      </c>
      <c r="BS33" s="603"/>
      <c r="BT33" s="603"/>
      <c r="BU33" s="603"/>
      <c r="BV33" s="603"/>
      <c r="BW33" s="603"/>
      <c r="BX33" s="640">
        <v>97.7</v>
      </c>
      <c r="BY33" s="603"/>
      <c r="BZ33" s="603"/>
      <c r="CA33" s="603"/>
      <c r="CB33" s="651"/>
      <c r="CD33" s="619" t="s">
        <v>318</v>
      </c>
      <c r="CE33" s="620"/>
      <c r="CF33" s="620"/>
      <c r="CG33" s="620"/>
      <c r="CH33" s="620"/>
      <c r="CI33" s="620"/>
      <c r="CJ33" s="620"/>
      <c r="CK33" s="620"/>
      <c r="CL33" s="620"/>
      <c r="CM33" s="620"/>
      <c r="CN33" s="620"/>
      <c r="CO33" s="620"/>
      <c r="CP33" s="620"/>
      <c r="CQ33" s="621"/>
      <c r="CR33" s="622">
        <v>4062799</v>
      </c>
      <c r="CS33" s="632"/>
      <c r="CT33" s="632"/>
      <c r="CU33" s="632"/>
      <c r="CV33" s="632"/>
      <c r="CW33" s="632"/>
      <c r="CX33" s="632"/>
      <c r="CY33" s="633"/>
      <c r="CZ33" s="625">
        <v>53.9</v>
      </c>
      <c r="DA33" s="634"/>
      <c r="DB33" s="634"/>
      <c r="DC33" s="635"/>
      <c r="DD33" s="628">
        <v>2935112</v>
      </c>
      <c r="DE33" s="632"/>
      <c r="DF33" s="632"/>
      <c r="DG33" s="632"/>
      <c r="DH33" s="632"/>
      <c r="DI33" s="632"/>
      <c r="DJ33" s="632"/>
      <c r="DK33" s="633"/>
      <c r="DL33" s="628">
        <v>1844164</v>
      </c>
      <c r="DM33" s="632"/>
      <c r="DN33" s="632"/>
      <c r="DO33" s="632"/>
      <c r="DP33" s="632"/>
      <c r="DQ33" s="632"/>
      <c r="DR33" s="632"/>
      <c r="DS33" s="632"/>
      <c r="DT33" s="632"/>
      <c r="DU33" s="632"/>
      <c r="DV33" s="633"/>
      <c r="DW33" s="625">
        <v>42.1</v>
      </c>
      <c r="DX33" s="634"/>
      <c r="DY33" s="634"/>
      <c r="DZ33" s="634"/>
      <c r="EA33" s="634"/>
      <c r="EB33" s="634"/>
      <c r="EC33" s="661"/>
    </row>
    <row r="34" spans="2:133" ht="11.25" customHeight="1" x14ac:dyDescent="0.15">
      <c r="B34" s="619" t="s">
        <v>319</v>
      </c>
      <c r="C34" s="620"/>
      <c r="D34" s="620"/>
      <c r="E34" s="620"/>
      <c r="F34" s="620"/>
      <c r="G34" s="620"/>
      <c r="H34" s="620"/>
      <c r="I34" s="620"/>
      <c r="J34" s="620"/>
      <c r="K34" s="620"/>
      <c r="L34" s="620"/>
      <c r="M34" s="620"/>
      <c r="N34" s="620"/>
      <c r="O34" s="620"/>
      <c r="P34" s="620"/>
      <c r="Q34" s="621"/>
      <c r="R34" s="622">
        <v>360616</v>
      </c>
      <c r="S34" s="623"/>
      <c r="T34" s="623"/>
      <c r="U34" s="623"/>
      <c r="V34" s="623"/>
      <c r="W34" s="623"/>
      <c r="X34" s="623"/>
      <c r="Y34" s="624"/>
      <c r="Z34" s="648">
        <v>4.3</v>
      </c>
      <c r="AA34" s="648"/>
      <c r="AB34" s="648"/>
      <c r="AC34" s="648"/>
      <c r="AD34" s="649" t="s">
        <v>128</v>
      </c>
      <c r="AE34" s="649"/>
      <c r="AF34" s="649"/>
      <c r="AG34" s="649"/>
      <c r="AH34" s="649"/>
      <c r="AI34" s="649"/>
      <c r="AJ34" s="649"/>
      <c r="AK34" s="649"/>
      <c r="AL34" s="625" t="s">
        <v>128</v>
      </c>
      <c r="AM34" s="626"/>
      <c r="AN34" s="626"/>
      <c r="AO34" s="650"/>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9" t="s">
        <v>320</v>
      </c>
      <c r="CE34" s="620"/>
      <c r="CF34" s="620"/>
      <c r="CG34" s="620"/>
      <c r="CH34" s="620"/>
      <c r="CI34" s="620"/>
      <c r="CJ34" s="620"/>
      <c r="CK34" s="620"/>
      <c r="CL34" s="620"/>
      <c r="CM34" s="620"/>
      <c r="CN34" s="620"/>
      <c r="CO34" s="620"/>
      <c r="CP34" s="620"/>
      <c r="CQ34" s="621"/>
      <c r="CR34" s="622">
        <v>1270113</v>
      </c>
      <c r="CS34" s="623"/>
      <c r="CT34" s="623"/>
      <c r="CU34" s="623"/>
      <c r="CV34" s="623"/>
      <c r="CW34" s="623"/>
      <c r="CX34" s="623"/>
      <c r="CY34" s="624"/>
      <c r="CZ34" s="625">
        <v>16.8</v>
      </c>
      <c r="DA34" s="634"/>
      <c r="DB34" s="634"/>
      <c r="DC34" s="635"/>
      <c r="DD34" s="628">
        <v>905680</v>
      </c>
      <c r="DE34" s="623"/>
      <c r="DF34" s="623"/>
      <c r="DG34" s="623"/>
      <c r="DH34" s="623"/>
      <c r="DI34" s="623"/>
      <c r="DJ34" s="623"/>
      <c r="DK34" s="624"/>
      <c r="DL34" s="628">
        <v>607097</v>
      </c>
      <c r="DM34" s="623"/>
      <c r="DN34" s="623"/>
      <c r="DO34" s="623"/>
      <c r="DP34" s="623"/>
      <c r="DQ34" s="623"/>
      <c r="DR34" s="623"/>
      <c r="DS34" s="623"/>
      <c r="DT34" s="623"/>
      <c r="DU34" s="623"/>
      <c r="DV34" s="624"/>
      <c r="DW34" s="625">
        <v>13.9</v>
      </c>
      <c r="DX34" s="634"/>
      <c r="DY34" s="634"/>
      <c r="DZ34" s="634"/>
      <c r="EA34" s="634"/>
      <c r="EB34" s="634"/>
      <c r="EC34" s="661"/>
    </row>
    <row r="35" spans="2:133" ht="11.25" customHeight="1" x14ac:dyDescent="0.15">
      <c r="B35" s="619" t="s">
        <v>321</v>
      </c>
      <c r="C35" s="620"/>
      <c r="D35" s="620"/>
      <c r="E35" s="620"/>
      <c r="F35" s="620"/>
      <c r="G35" s="620"/>
      <c r="H35" s="620"/>
      <c r="I35" s="620"/>
      <c r="J35" s="620"/>
      <c r="K35" s="620"/>
      <c r="L35" s="620"/>
      <c r="M35" s="620"/>
      <c r="N35" s="620"/>
      <c r="O35" s="620"/>
      <c r="P35" s="620"/>
      <c r="Q35" s="621"/>
      <c r="R35" s="622">
        <v>13626</v>
      </c>
      <c r="S35" s="623"/>
      <c r="T35" s="623"/>
      <c r="U35" s="623"/>
      <c r="V35" s="623"/>
      <c r="W35" s="623"/>
      <c r="X35" s="623"/>
      <c r="Y35" s="624"/>
      <c r="Z35" s="648">
        <v>0.2</v>
      </c>
      <c r="AA35" s="648"/>
      <c r="AB35" s="648"/>
      <c r="AC35" s="648"/>
      <c r="AD35" s="649">
        <v>9708</v>
      </c>
      <c r="AE35" s="649"/>
      <c r="AF35" s="649"/>
      <c r="AG35" s="649"/>
      <c r="AH35" s="649"/>
      <c r="AI35" s="649"/>
      <c r="AJ35" s="649"/>
      <c r="AK35" s="649"/>
      <c r="AL35" s="625">
        <v>0.2</v>
      </c>
      <c r="AM35" s="626"/>
      <c r="AN35" s="626"/>
      <c r="AO35" s="650"/>
      <c r="AP35" s="216"/>
      <c r="AQ35" s="675" t="s">
        <v>322</v>
      </c>
      <c r="AR35" s="676"/>
      <c r="AS35" s="676"/>
      <c r="AT35" s="676"/>
      <c r="AU35" s="676"/>
      <c r="AV35" s="676"/>
      <c r="AW35" s="676"/>
      <c r="AX35" s="676"/>
      <c r="AY35" s="676"/>
      <c r="AZ35" s="676"/>
      <c r="BA35" s="676"/>
      <c r="BB35" s="676"/>
      <c r="BC35" s="676"/>
      <c r="BD35" s="676"/>
      <c r="BE35" s="676"/>
      <c r="BF35" s="677"/>
      <c r="BG35" s="675" t="s">
        <v>323</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19" t="s">
        <v>324</v>
      </c>
      <c r="CE35" s="620"/>
      <c r="CF35" s="620"/>
      <c r="CG35" s="620"/>
      <c r="CH35" s="620"/>
      <c r="CI35" s="620"/>
      <c r="CJ35" s="620"/>
      <c r="CK35" s="620"/>
      <c r="CL35" s="620"/>
      <c r="CM35" s="620"/>
      <c r="CN35" s="620"/>
      <c r="CO35" s="620"/>
      <c r="CP35" s="620"/>
      <c r="CQ35" s="621"/>
      <c r="CR35" s="622">
        <v>24818</v>
      </c>
      <c r="CS35" s="632"/>
      <c r="CT35" s="632"/>
      <c r="CU35" s="632"/>
      <c r="CV35" s="632"/>
      <c r="CW35" s="632"/>
      <c r="CX35" s="632"/>
      <c r="CY35" s="633"/>
      <c r="CZ35" s="625">
        <v>0.3</v>
      </c>
      <c r="DA35" s="634"/>
      <c r="DB35" s="634"/>
      <c r="DC35" s="635"/>
      <c r="DD35" s="628">
        <v>23863</v>
      </c>
      <c r="DE35" s="632"/>
      <c r="DF35" s="632"/>
      <c r="DG35" s="632"/>
      <c r="DH35" s="632"/>
      <c r="DI35" s="632"/>
      <c r="DJ35" s="632"/>
      <c r="DK35" s="633"/>
      <c r="DL35" s="628">
        <v>23288</v>
      </c>
      <c r="DM35" s="632"/>
      <c r="DN35" s="632"/>
      <c r="DO35" s="632"/>
      <c r="DP35" s="632"/>
      <c r="DQ35" s="632"/>
      <c r="DR35" s="632"/>
      <c r="DS35" s="632"/>
      <c r="DT35" s="632"/>
      <c r="DU35" s="632"/>
      <c r="DV35" s="633"/>
      <c r="DW35" s="625">
        <v>0.5</v>
      </c>
      <c r="DX35" s="634"/>
      <c r="DY35" s="634"/>
      <c r="DZ35" s="634"/>
      <c r="EA35" s="634"/>
      <c r="EB35" s="634"/>
      <c r="EC35" s="661"/>
    </row>
    <row r="36" spans="2:133" ht="11.25" customHeight="1" x14ac:dyDescent="0.15">
      <c r="B36" s="619" t="s">
        <v>325</v>
      </c>
      <c r="C36" s="620"/>
      <c r="D36" s="620"/>
      <c r="E36" s="620"/>
      <c r="F36" s="620"/>
      <c r="G36" s="620"/>
      <c r="H36" s="620"/>
      <c r="I36" s="620"/>
      <c r="J36" s="620"/>
      <c r="K36" s="620"/>
      <c r="L36" s="620"/>
      <c r="M36" s="620"/>
      <c r="N36" s="620"/>
      <c r="O36" s="620"/>
      <c r="P36" s="620"/>
      <c r="Q36" s="621"/>
      <c r="R36" s="622">
        <v>306183</v>
      </c>
      <c r="S36" s="623"/>
      <c r="T36" s="623"/>
      <c r="U36" s="623"/>
      <c r="V36" s="623"/>
      <c r="W36" s="623"/>
      <c r="X36" s="623"/>
      <c r="Y36" s="624"/>
      <c r="Z36" s="648">
        <v>3.7</v>
      </c>
      <c r="AA36" s="648"/>
      <c r="AB36" s="648"/>
      <c r="AC36" s="648"/>
      <c r="AD36" s="649" t="s">
        <v>128</v>
      </c>
      <c r="AE36" s="649"/>
      <c r="AF36" s="649"/>
      <c r="AG36" s="649"/>
      <c r="AH36" s="649"/>
      <c r="AI36" s="649"/>
      <c r="AJ36" s="649"/>
      <c r="AK36" s="649"/>
      <c r="AL36" s="625" t="s">
        <v>128</v>
      </c>
      <c r="AM36" s="626"/>
      <c r="AN36" s="626"/>
      <c r="AO36" s="650"/>
      <c r="AP36" s="216"/>
      <c r="AQ36" s="666" t="s">
        <v>326</v>
      </c>
      <c r="AR36" s="667"/>
      <c r="AS36" s="667"/>
      <c r="AT36" s="667"/>
      <c r="AU36" s="667"/>
      <c r="AV36" s="667"/>
      <c r="AW36" s="667"/>
      <c r="AX36" s="667"/>
      <c r="AY36" s="668"/>
      <c r="AZ36" s="669">
        <v>951401</v>
      </c>
      <c r="BA36" s="670"/>
      <c r="BB36" s="670"/>
      <c r="BC36" s="670"/>
      <c r="BD36" s="670"/>
      <c r="BE36" s="670"/>
      <c r="BF36" s="671"/>
      <c r="BG36" s="672" t="s">
        <v>327</v>
      </c>
      <c r="BH36" s="673"/>
      <c r="BI36" s="673"/>
      <c r="BJ36" s="673"/>
      <c r="BK36" s="673"/>
      <c r="BL36" s="673"/>
      <c r="BM36" s="673"/>
      <c r="BN36" s="673"/>
      <c r="BO36" s="673"/>
      <c r="BP36" s="673"/>
      <c r="BQ36" s="673"/>
      <c r="BR36" s="673"/>
      <c r="BS36" s="673"/>
      <c r="BT36" s="673"/>
      <c r="BU36" s="674"/>
      <c r="BV36" s="669">
        <v>27490</v>
      </c>
      <c r="BW36" s="670"/>
      <c r="BX36" s="670"/>
      <c r="BY36" s="670"/>
      <c r="BZ36" s="670"/>
      <c r="CA36" s="670"/>
      <c r="CB36" s="671"/>
      <c r="CD36" s="619" t="s">
        <v>328</v>
      </c>
      <c r="CE36" s="620"/>
      <c r="CF36" s="620"/>
      <c r="CG36" s="620"/>
      <c r="CH36" s="620"/>
      <c r="CI36" s="620"/>
      <c r="CJ36" s="620"/>
      <c r="CK36" s="620"/>
      <c r="CL36" s="620"/>
      <c r="CM36" s="620"/>
      <c r="CN36" s="620"/>
      <c r="CO36" s="620"/>
      <c r="CP36" s="620"/>
      <c r="CQ36" s="621"/>
      <c r="CR36" s="622">
        <v>1570923</v>
      </c>
      <c r="CS36" s="623"/>
      <c r="CT36" s="623"/>
      <c r="CU36" s="623"/>
      <c r="CV36" s="623"/>
      <c r="CW36" s="623"/>
      <c r="CX36" s="623"/>
      <c r="CY36" s="624"/>
      <c r="CZ36" s="625">
        <v>20.8</v>
      </c>
      <c r="DA36" s="634"/>
      <c r="DB36" s="634"/>
      <c r="DC36" s="635"/>
      <c r="DD36" s="628">
        <v>946894</v>
      </c>
      <c r="DE36" s="623"/>
      <c r="DF36" s="623"/>
      <c r="DG36" s="623"/>
      <c r="DH36" s="623"/>
      <c r="DI36" s="623"/>
      <c r="DJ36" s="623"/>
      <c r="DK36" s="624"/>
      <c r="DL36" s="628">
        <v>688068</v>
      </c>
      <c r="DM36" s="623"/>
      <c r="DN36" s="623"/>
      <c r="DO36" s="623"/>
      <c r="DP36" s="623"/>
      <c r="DQ36" s="623"/>
      <c r="DR36" s="623"/>
      <c r="DS36" s="623"/>
      <c r="DT36" s="623"/>
      <c r="DU36" s="623"/>
      <c r="DV36" s="624"/>
      <c r="DW36" s="625">
        <v>15.7</v>
      </c>
      <c r="DX36" s="634"/>
      <c r="DY36" s="634"/>
      <c r="DZ36" s="634"/>
      <c r="EA36" s="634"/>
      <c r="EB36" s="634"/>
      <c r="EC36" s="661"/>
    </row>
    <row r="37" spans="2:133" ht="11.25" customHeight="1" x14ac:dyDescent="0.15">
      <c r="B37" s="619" t="s">
        <v>329</v>
      </c>
      <c r="C37" s="620"/>
      <c r="D37" s="620"/>
      <c r="E37" s="620"/>
      <c r="F37" s="620"/>
      <c r="G37" s="620"/>
      <c r="H37" s="620"/>
      <c r="I37" s="620"/>
      <c r="J37" s="620"/>
      <c r="K37" s="620"/>
      <c r="L37" s="620"/>
      <c r="M37" s="620"/>
      <c r="N37" s="620"/>
      <c r="O37" s="620"/>
      <c r="P37" s="620"/>
      <c r="Q37" s="621"/>
      <c r="R37" s="622">
        <v>407305</v>
      </c>
      <c r="S37" s="623"/>
      <c r="T37" s="623"/>
      <c r="U37" s="623"/>
      <c r="V37" s="623"/>
      <c r="W37" s="623"/>
      <c r="X37" s="623"/>
      <c r="Y37" s="624"/>
      <c r="Z37" s="648">
        <v>4.9000000000000004</v>
      </c>
      <c r="AA37" s="648"/>
      <c r="AB37" s="648"/>
      <c r="AC37" s="648"/>
      <c r="AD37" s="649" t="s">
        <v>128</v>
      </c>
      <c r="AE37" s="649"/>
      <c r="AF37" s="649"/>
      <c r="AG37" s="649"/>
      <c r="AH37" s="649"/>
      <c r="AI37" s="649"/>
      <c r="AJ37" s="649"/>
      <c r="AK37" s="649"/>
      <c r="AL37" s="625" t="s">
        <v>128</v>
      </c>
      <c r="AM37" s="626"/>
      <c r="AN37" s="626"/>
      <c r="AO37" s="650"/>
      <c r="AQ37" s="656" t="s">
        <v>330</v>
      </c>
      <c r="AR37" s="657"/>
      <c r="AS37" s="657"/>
      <c r="AT37" s="657"/>
      <c r="AU37" s="657"/>
      <c r="AV37" s="657"/>
      <c r="AW37" s="657"/>
      <c r="AX37" s="657"/>
      <c r="AY37" s="658"/>
      <c r="AZ37" s="622">
        <v>435585</v>
      </c>
      <c r="BA37" s="623"/>
      <c r="BB37" s="623"/>
      <c r="BC37" s="623"/>
      <c r="BD37" s="632"/>
      <c r="BE37" s="632"/>
      <c r="BF37" s="659"/>
      <c r="BG37" s="619" t="s">
        <v>331</v>
      </c>
      <c r="BH37" s="620"/>
      <c r="BI37" s="620"/>
      <c r="BJ37" s="620"/>
      <c r="BK37" s="620"/>
      <c r="BL37" s="620"/>
      <c r="BM37" s="620"/>
      <c r="BN37" s="620"/>
      <c r="BO37" s="620"/>
      <c r="BP37" s="620"/>
      <c r="BQ37" s="620"/>
      <c r="BR37" s="620"/>
      <c r="BS37" s="620"/>
      <c r="BT37" s="620"/>
      <c r="BU37" s="621"/>
      <c r="BV37" s="622">
        <v>24004</v>
      </c>
      <c r="BW37" s="623"/>
      <c r="BX37" s="623"/>
      <c r="BY37" s="623"/>
      <c r="BZ37" s="623"/>
      <c r="CA37" s="623"/>
      <c r="CB37" s="660"/>
      <c r="CD37" s="619" t="s">
        <v>332</v>
      </c>
      <c r="CE37" s="620"/>
      <c r="CF37" s="620"/>
      <c r="CG37" s="620"/>
      <c r="CH37" s="620"/>
      <c r="CI37" s="620"/>
      <c r="CJ37" s="620"/>
      <c r="CK37" s="620"/>
      <c r="CL37" s="620"/>
      <c r="CM37" s="620"/>
      <c r="CN37" s="620"/>
      <c r="CO37" s="620"/>
      <c r="CP37" s="620"/>
      <c r="CQ37" s="621"/>
      <c r="CR37" s="622">
        <v>284657</v>
      </c>
      <c r="CS37" s="632"/>
      <c r="CT37" s="632"/>
      <c r="CU37" s="632"/>
      <c r="CV37" s="632"/>
      <c r="CW37" s="632"/>
      <c r="CX37" s="632"/>
      <c r="CY37" s="633"/>
      <c r="CZ37" s="625">
        <v>3.8</v>
      </c>
      <c r="DA37" s="634"/>
      <c r="DB37" s="634"/>
      <c r="DC37" s="635"/>
      <c r="DD37" s="628">
        <v>269168</v>
      </c>
      <c r="DE37" s="632"/>
      <c r="DF37" s="632"/>
      <c r="DG37" s="632"/>
      <c r="DH37" s="632"/>
      <c r="DI37" s="632"/>
      <c r="DJ37" s="632"/>
      <c r="DK37" s="633"/>
      <c r="DL37" s="628">
        <v>246775</v>
      </c>
      <c r="DM37" s="632"/>
      <c r="DN37" s="632"/>
      <c r="DO37" s="632"/>
      <c r="DP37" s="632"/>
      <c r="DQ37" s="632"/>
      <c r="DR37" s="632"/>
      <c r="DS37" s="632"/>
      <c r="DT37" s="632"/>
      <c r="DU37" s="632"/>
      <c r="DV37" s="633"/>
      <c r="DW37" s="625">
        <v>5.6</v>
      </c>
      <c r="DX37" s="634"/>
      <c r="DY37" s="634"/>
      <c r="DZ37" s="634"/>
      <c r="EA37" s="634"/>
      <c r="EB37" s="634"/>
      <c r="EC37" s="661"/>
    </row>
    <row r="38" spans="2:133" ht="11.25" customHeight="1" x14ac:dyDescent="0.15">
      <c r="B38" s="619" t="s">
        <v>333</v>
      </c>
      <c r="C38" s="620"/>
      <c r="D38" s="620"/>
      <c r="E38" s="620"/>
      <c r="F38" s="620"/>
      <c r="G38" s="620"/>
      <c r="H38" s="620"/>
      <c r="I38" s="620"/>
      <c r="J38" s="620"/>
      <c r="K38" s="620"/>
      <c r="L38" s="620"/>
      <c r="M38" s="620"/>
      <c r="N38" s="620"/>
      <c r="O38" s="620"/>
      <c r="P38" s="620"/>
      <c r="Q38" s="621"/>
      <c r="R38" s="622">
        <v>701180</v>
      </c>
      <c r="S38" s="623"/>
      <c r="T38" s="623"/>
      <c r="U38" s="623"/>
      <c r="V38" s="623"/>
      <c r="W38" s="623"/>
      <c r="X38" s="623"/>
      <c r="Y38" s="624"/>
      <c r="Z38" s="648">
        <v>8.4</v>
      </c>
      <c r="AA38" s="648"/>
      <c r="AB38" s="648"/>
      <c r="AC38" s="648"/>
      <c r="AD38" s="649" t="s">
        <v>128</v>
      </c>
      <c r="AE38" s="649"/>
      <c r="AF38" s="649"/>
      <c r="AG38" s="649"/>
      <c r="AH38" s="649"/>
      <c r="AI38" s="649"/>
      <c r="AJ38" s="649"/>
      <c r="AK38" s="649"/>
      <c r="AL38" s="625" t="s">
        <v>128</v>
      </c>
      <c r="AM38" s="626"/>
      <c r="AN38" s="626"/>
      <c r="AO38" s="650"/>
      <c r="AQ38" s="656" t="s">
        <v>334</v>
      </c>
      <c r="AR38" s="657"/>
      <c r="AS38" s="657"/>
      <c r="AT38" s="657"/>
      <c r="AU38" s="657"/>
      <c r="AV38" s="657"/>
      <c r="AW38" s="657"/>
      <c r="AX38" s="657"/>
      <c r="AY38" s="658"/>
      <c r="AZ38" s="622">
        <v>59604</v>
      </c>
      <c r="BA38" s="623"/>
      <c r="BB38" s="623"/>
      <c r="BC38" s="623"/>
      <c r="BD38" s="632"/>
      <c r="BE38" s="632"/>
      <c r="BF38" s="659"/>
      <c r="BG38" s="619" t="s">
        <v>335</v>
      </c>
      <c r="BH38" s="620"/>
      <c r="BI38" s="620"/>
      <c r="BJ38" s="620"/>
      <c r="BK38" s="620"/>
      <c r="BL38" s="620"/>
      <c r="BM38" s="620"/>
      <c r="BN38" s="620"/>
      <c r="BO38" s="620"/>
      <c r="BP38" s="620"/>
      <c r="BQ38" s="620"/>
      <c r="BR38" s="620"/>
      <c r="BS38" s="620"/>
      <c r="BT38" s="620"/>
      <c r="BU38" s="621"/>
      <c r="BV38" s="622">
        <v>1550</v>
      </c>
      <c r="BW38" s="623"/>
      <c r="BX38" s="623"/>
      <c r="BY38" s="623"/>
      <c r="BZ38" s="623"/>
      <c r="CA38" s="623"/>
      <c r="CB38" s="660"/>
      <c r="CD38" s="619" t="s">
        <v>336</v>
      </c>
      <c r="CE38" s="620"/>
      <c r="CF38" s="620"/>
      <c r="CG38" s="620"/>
      <c r="CH38" s="620"/>
      <c r="CI38" s="620"/>
      <c r="CJ38" s="620"/>
      <c r="CK38" s="620"/>
      <c r="CL38" s="620"/>
      <c r="CM38" s="620"/>
      <c r="CN38" s="620"/>
      <c r="CO38" s="620"/>
      <c r="CP38" s="620"/>
      <c r="CQ38" s="621"/>
      <c r="CR38" s="622">
        <v>662750</v>
      </c>
      <c r="CS38" s="623"/>
      <c r="CT38" s="623"/>
      <c r="CU38" s="623"/>
      <c r="CV38" s="623"/>
      <c r="CW38" s="623"/>
      <c r="CX38" s="623"/>
      <c r="CY38" s="624"/>
      <c r="CZ38" s="625">
        <v>8.8000000000000007</v>
      </c>
      <c r="DA38" s="634"/>
      <c r="DB38" s="634"/>
      <c r="DC38" s="635"/>
      <c r="DD38" s="628">
        <v>590202</v>
      </c>
      <c r="DE38" s="623"/>
      <c r="DF38" s="623"/>
      <c r="DG38" s="623"/>
      <c r="DH38" s="623"/>
      <c r="DI38" s="623"/>
      <c r="DJ38" s="623"/>
      <c r="DK38" s="624"/>
      <c r="DL38" s="628">
        <v>525711</v>
      </c>
      <c r="DM38" s="623"/>
      <c r="DN38" s="623"/>
      <c r="DO38" s="623"/>
      <c r="DP38" s="623"/>
      <c r="DQ38" s="623"/>
      <c r="DR38" s="623"/>
      <c r="DS38" s="623"/>
      <c r="DT38" s="623"/>
      <c r="DU38" s="623"/>
      <c r="DV38" s="624"/>
      <c r="DW38" s="625">
        <v>12</v>
      </c>
      <c r="DX38" s="634"/>
      <c r="DY38" s="634"/>
      <c r="DZ38" s="634"/>
      <c r="EA38" s="634"/>
      <c r="EB38" s="634"/>
      <c r="EC38" s="661"/>
    </row>
    <row r="39" spans="2:133" ht="11.25" customHeight="1" x14ac:dyDescent="0.15">
      <c r="B39" s="619" t="s">
        <v>337</v>
      </c>
      <c r="C39" s="620"/>
      <c r="D39" s="620"/>
      <c r="E39" s="620"/>
      <c r="F39" s="620"/>
      <c r="G39" s="620"/>
      <c r="H39" s="620"/>
      <c r="I39" s="620"/>
      <c r="J39" s="620"/>
      <c r="K39" s="620"/>
      <c r="L39" s="620"/>
      <c r="M39" s="620"/>
      <c r="N39" s="620"/>
      <c r="O39" s="620"/>
      <c r="P39" s="620"/>
      <c r="Q39" s="621"/>
      <c r="R39" s="622">
        <v>127956</v>
      </c>
      <c r="S39" s="623"/>
      <c r="T39" s="623"/>
      <c r="U39" s="623"/>
      <c r="V39" s="623"/>
      <c r="W39" s="623"/>
      <c r="X39" s="623"/>
      <c r="Y39" s="624"/>
      <c r="Z39" s="648">
        <v>1.5</v>
      </c>
      <c r="AA39" s="648"/>
      <c r="AB39" s="648"/>
      <c r="AC39" s="648"/>
      <c r="AD39" s="649">
        <v>19</v>
      </c>
      <c r="AE39" s="649"/>
      <c r="AF39" s="649"/>
      <c r="AG39" s="649"/>
      <c r="AH39" s="649"/>
      <c r="AI39" s="649"/>
      <c r="AJ39" s="649"/>
      <c r="AK39" s="649"/>
      <c r="AL39" s="625">
        <v>0</v>
      </c>
      <c r="AM39" s="626"/>
      <c r="AN39" s="626"/>
      <c r="AO39" s="650"/>
      <c r="AQ39" s="656" t="s">
        <v>338</v>
      </c>
      <c r="AR39" s="657"/>
      <c r="AS39" s="657"/>
      <c r="AT39" s="657"/>
      <c r="AU39" s="657"/>
      <c r="AV39" s="657"/>
      <c r="AW39" s="657"/>
      <c r="AX39" s="657"/>
      <c r="AY39" s="658"/>
      <c r="AZ39" s="622">
        <v>4544</v>
      </c>
      <c r="BA39" s="623"/>
      <c r="BB39" s="623"/>
      <c r="BC39" s="623"/>
      <c r="BD39" s="632"/>
      <c r="BE39" s="632"/>
      <c r="BF39" s="659"/>
      <c r="BG39" s="619" t="s">
        <v>339</v>
      </c>
      <c r="BH39" s="620"/>
      <c r="BI39" s="620"/>
      <c r="BJ39" s="620"/>
      <c r="BK39" s="620"/>
      <c r="BL39" s="620"/>
      <c r="BM39" s="620"/>
      <c r="BN39" s="620"/>
      <c r="BO39" s="620"/>
      <c r="BP39" s="620"/>
      <c r="BQ39" s="620"/>
      <c r="BR39" s="620"/>
      <c r="BS39" s="620"/>
      <c r="BT39" s="620"/>
      <c r="BU39" s="621"/>
      <c r="BV39" s="622">
        <v>2559</v>
      </c>
      <c r="BW39" s="623"/>
      <c r="BX39" s="623"/>
      <c r="BY39" s="623"/>
      <c r="BZ39" s="623"/>
      <c r="CA39" s="623"/>
      <c r="CB39" s="660"/>
      <c r="CD39" s="619" t="s">
        <v>340</v>
      </c>
      <c r="CE39" s="620"/>
      <c r="CF39" s="620"/>
      <c r="CG39" s="620"/>
      <c r="CH39" s="620"/>
      <c r="CI39" s="620"/>
      <c r="CJ39" s="620"/>
      <c r="CK39" s="620"/>
      <c r="CL39" s="620"/>
      <c r="CM39" s="620"/>
      <c r="CN39" s="620"/>
      <c r="CO39" s="620"/>
      <c r="CP39" s="620"/>
      <c r="CQ39" s="621"/>
      <c r="CR39" s="622">
        <v>471387</v>
      </c>
      <c r="CS39" s="632"/>
      <c r="CT39" s="632"/>
      <c r="CU39" s="632"/>
      <c r="CV39" s="632"/>
      <c r="CW39" s="632"/>
      <c r="CX39" s="632"/>
      <c r="CY39" s="633"/>
      <c r="CZ39" s="625">
        <v>6.2</v>
      </c>
      <c r="DA39" s="634"/>
      <c r="DB39" s="634"/>
      <c r="DC39" s="635"/>
      <c r="DD39" s="628">
        <v>468473</v>
      </c>
      <c r="DE39" s="632"/>
      <c r="DF39" s="632"/>
      <c r="DG39" s="632"/>
      <c r="DH39" s="632"/>
      <c r="DI39" s="632"/>
      <c r="DJ39" s="632"/>
      <c r="DK39" s="633"/>
      <c r="DL39" s="628" t="s">
        <v>128</v>
      </c>
      <c r="DM39" s="632"/>
      <c r="DN39" s="632"/>
      <c r="DO39" s="632"/>
      <c r="DP39" s="632"/>
      <c r="DQ39" s="632"/>
      <c r="DR39" s="632"/>
      <c r="DS39" s="632"/>
      <c r="DT39" s="632"/>
      <c r="DU39" s="632"/>
      <c r="DV39" s="633"/>
      <c r="DW39" s="625" t="s">
        <v>128</v>
      </c>
      <c r="DX39" s="634"/>
      <c r="DY39" s="634"/>
      <c r="DZ39" s="634"/>
      <c r="EA39" s="634"/>
      <c r="EB39" s="634"/>
      <c r="EC39" s="661"/>
    </row>
    <row r="40" spans="2:133" ht="11.25" customHeight="1" x14ac:dyDescent="0.15">
      <c r="B40" s="619" t="s">
        <v>341</v>
      </c>
      <c r="C40" s="620"/>
      <c r="D40" s="620"/>
      <c r="E40" s="620"/>
      <c r="F40" s="620"/>
      <c r="G40" s="620"/>
      <c r="H40" s="620"/>
      <c r="I40" s="620"/>
      <c r="J40" s="620"/>
      <c r="K40" s="620"/>
      <c r="L40" s="620"/>
      <c r="M40" s="620"/>
      <c r="N40" s="620"/>
      <c r="O40" s="620"/>
      <c r="P40" s="620"/>
      <c r="Q40" s="621"/>
      <c r="R40" s="622">
        <v>442900</v>
      </c>
      <c r="S40" s="623"/>
      <c r="T40" s="623"/>
      <c r="U40" s="623"/>
      <c r="V40" s="623"/>
      <c r="W40" s="623"/>
      <c r="X40" s="623"/>
      <c r="Y40" s="624"/>
      <c r="Z40" s="648">
        <v>5.3</v>
      </c>
      <c r="AA40" s="648"/>
      <c r="AB40" s="648"/>
      <c r="AC40" s="648"/>
      <c r="AD40" s="649" t="s">
        <v>128</v>
      </c>
      <c r="AE40" s="649"/>
      <c r="AF40" s="649"/>
      <c r="AG40" s="649"/>
      <c r="AH40" s="649"/>
      <c r="AI40" s="649"/>
      <c r="AJ40" s="649"/>
      <c r="AK40" s="649"/>
      <c r="AL40" s="625" t="s">
        <v>128</v>
      </c>
      <c r="AM40" s="626"/>
      <c r="AN40" s="626"/>
      <c r="AO40" s="650"/>
      <c r="AQ40" s="656" t="s">
        <v>342</v>
      </c>
      <c r="AR40" s="657"/>
      <c r="AS40" s="657"/>
      <c r="AT40" s="657"/>
      <c r="AU40" s="657"/>
      <c r="AV40" s="657"/>
      <c r="AW40" s="657"/>
      <c r="AX40" s="657"/>
      <c r="AY40" s="658"/>
      <c r="AZ40" s="622" t="s">
        <v>128</v>
      </c>
      <c r="BA40" s="623"/>
      <c r="BB40" s="623"/>
      <c r="BC40" s="623"/>
      <c r="BD40" s="632"/>
      <c r="BE40" s="632"/>
      <c r="BF40" s="659"/>
      <c r="BG40" s="662" t="s">
        <v>343</v>
      </c>
      <c r="BH40" s="663"/>
      <c r="BI40" s="663"/>
      <c r="BJ40" s="663"/>
      <c r="BK40" s="663"/>
      <c r="BL40" s="359"/>
      <c r="BM40" s="620" t="s">
        <v>344</v>
      </c>
      <c r="BN40" s="620"/>
      <c r="BO40" s="620"/>
      <c r="BP40" s="620"/>
      <c r="BQ40" s="620"/>
      <c r="BR40" s="620"/>
      <c r="BS40" s="620"/>
      <c r="BT40" s="620"/>
      <c r="BU40" s="621"/>
      <c r="BV40" s="622">
        <v>95</v>
      </c>
      <c r="BW40" s="623"/>
      <c r="BX40" s="623"/>
      <c r="BY40" s="623"/>
      <c r="BZ40" s="623"/>
      <c r="CA40" s="623"/>
      <c r="CB40" s="660"/>
      <c r="CD40" s="619" t="s">
        <v>345</v>
      </c>
      <c r="CE40" s="620"/>
      <c r="CF40" s="620"/>
      <c r="CG40" s="620"/>
      <c r="CH40" s="620"/>
      <c r="CI40" s="620"/>
      <c r="CJ40" s="620"/>
      <c r="CK40" s="620"/>
      <c r="CL40" s="620"/>
      <c r="CM40" s="620"/>
      <c r="CN40" s="620"/>
      <c r="CO40" s="620"/>
      <c r="CP40" s="620"/>
      <c r="CQ40" s="621"/>
      <c r="CR40" s="622">
        <v>62808</v>
      </c>
      <c r="CS40" s="623"/>
      <c r="CT40" s="623"/>
      <c r="CU40" s="623"/>
      <c r="CV40" s="623"/>
      <c r="CW40" s="623"/>
      <c r="CX40" s="623"/>
      <c r="CY40" s="624"/>
      <c r="CZ40" s="625">
        <v>0.8</v>
      </c>
      <c r="DA40" s="634"/>
      <c r="DB40" s="634"/>
      <c r="DC40" s="635"/>
      <c r="DD40" s="628" t="s">
        <v>128</v>
      </c>
      <c r="DE40" s="623"/>
      <c r="DF40" s="623"/>
      <c r="DG40" s="623"/>
      <c r="DH40" s="623"/>
      <c r="DI40" s="623"/>
      <c r="DJ40" s="623"/>
      <c r="DK40" s="624"/>
      <c r="DL40" s="628" t="s">
        <v>128</v>
      </c>
      <c r="DM40" s="623"/>
      <c r="DN40" s="623"/>
      <c r="DO40" s="623"/>
      <c r="DP40" s="623"/>
      <c r="DQ40" s="623"/>
      <c r="DR40" s="623"/>
      <c r="DS40" s="623"/>
      <c r="DT40" s="623"/>
      <c r="DU40" s="623"/>
      <c r="DV40" s="624"/>
      <c r="DW40" s="625" t="s">
        <v>128</v>
      </c>
      <c r="DX40" s="634"/>
      <c r="DY40" s="634"/>
      <c r="DZ40" s="634"/>
      <c r="EA40" s="634"/>
      <c r="EB40" s="634"/>
      <c r="EC40" s="661"/>
    </row>
    <row r="41" spans="2:133" ht="11.25" customHeight="1" x14ac:dyDescent="0.15">
      <c r="B41" s="619" t="s">
        <v>346</v>
      </c>
      <c r="C41" s="620"/>
      <c r="D41" s="620"/>
      <c r="E41" s="620"/>
      <c r="F41" s="620"/>
      <c r="G41" s="620"/>
      <c r="H41" s="620"/>
      <c r="I41" s="620"/>
      <c r="J41" s="620"/>
      <c r="K41" s="620"/>
      <c r="L41" s="620"/>
      <c r="M41" s="620"/>
      <c r="N41" s="620"/>
      <c r="O41" s="620"/>
      <c r="P41" s="620"/>
      <c r="Q41" s="621"/>
      <c r="R41" s="622" t="s">
        <v>128</v>
      </c>
      <c r="S41" s="623"/>
      <c r="T41" s="623"/>
      <c r="U41" s="623"/>
      <c r="V41" s="623"/>
      <c r="W41" s="623"/>
      <c r="X41" s="623"/>
      <c r="Y41" s="624"/>
      <c r="Z41" s="648" t="s">
        <v>128</v>
      </c>
      <c r="AA41" s="648"/>
      <c r="AB41" s="648"/>
      <c r="AC41" s="648"/>
      <c r="AD41" s="649" t="s">
        <v>128</v>
      </c>
      <c r="AE41" s="649"/>
      <c r="AF41" s="649"/>
      <c r="AG41" s="649"/>
      <c r="AH41" s="649"/>
      <c r="AI41" s="649"/>
      <c r="AJ41" s="649"/>
      <c r="AK41" s="649"/>
      <c r="AL41" s="625" t="s">
        <v>128</v>
      </c>
      <c r="AM41" s="626"/>
      <c r="AN41" s="626"/>
      <c r="AO41" s="650"/>
      <c r="AQ41" s="656" t="s">
        <v>347</v>
      </c>
      <c r="AR41" s="657"/>
      <c r="AS41" s="657"/>
      <c r="AT41" s="657"/>
      <c r="AU41" s="657"/>
      <c r="AV41" s="657"/>
      <c r="AW41" s="657"/>
      <c r="AX41" s="657"/>
      <c r="AY41" s="658"/>
      <c r="AZ41" s="622">
        <v>74454</v>
      </c>
      <c r="BA41" s="623"/>
      <c r="BB41" s="623"/>
      <c r="BC41" s="623"/>
      <c r="BD41" s="632"/>
      <c r="BE41" s="632"/>
      <c r="BF41" s="659"/>
      <c r="BG41" s="662"/>
      <c r="BH41" s="663"/>
      <c r="BI41" s="663"/>
      <c r="BJ41" s="663"/>
      <c r="BK41" s="663"/>
      <c r="BL41" s="359"/>
      <c r="BM41" s="620" t="s">
        <v>348</v>
      </c>
      <c r="BN41" s="620"/>
      <c r="BO41" s="620"/>
      <c r="BP41" s="620"/>
      <c r="BQ41" s="620"/>
      <c r="BR41" s="620"/>
      <c r="BS41" s="620"/>
      <c r="BT41" s="620"/>
      <c r="BU41" s="621"/>
      <c r="BV41" s="622" t="s">
        <v>128</v>
      </c>
      <c r="BW41" s="623"/>
      <c r="BX41" s="623"/>
      <c r="BY41" s="623"/>
      <c r="BZ41" s="623"/>
      <c r="CA41" s="623"/>
      <c r="CB41" s="660"/>
      <c r="CD41" s="619" t="s">
        <v>349</v>
      </c>
      <c r="CE41" s="620"/>
      <c r="CF41" s="620"/>
      <c r="CG41" s="620"/>
      <c r="CH41" s="620"/>
      <c r="CI41" s="620"/>
      <c r="CJ41" s="620"/>
      <c r="CK41" s="620"/>
      <c r="CL41" s="620"/>
      <c r="CM41" s="620"/>
      <c r="CN41" s="620"/>
      <c r="CO41" s="620"/>
      <c r="CP41" s="620"/>
      <c r="CQ41" s="621"/>
      <c r="CR41" s="622" t="s">
        <v>128</v>
      </c>
      <c r="CS41" s="632"/>
      <c r="CT41" s="632"/>
      <c r="CU41" s="632"/>
      <c r="CV41" s="632"/>
      <c r="CW41" s="632"/>
      <c r="CX41" s="632"/>
      <c r="CY41" s="633"/>
      <c r="CZ41" s="625" t="s">
        <v>128</v>
      </c>
      <c r="DA41" s="634"/>
      <c r="DB41" s="634"/>
      <c r="DC41" s="635"/>
      <c r="DD41" s="628" t="s">
        <v>128</v>
      </c>
      <c r="DE41" s="632"/>
      <c r="DF41" s="632"/>
      <c r="DG41" s="632"/>
      <c r="DH41" s="632"/>
      <c r="DI41" s="632"/>
      <c r="DJ41" s="632"/>
      <c r="DK41" s="633"/>
      <c r="DL41" s="629"/>
      <c r="DM41" s="630"/>
      <c r="DN41" s="630"/>
      <c r="DO41" s="630"/>
      <c r="DP41" s="630"/>
      <c r="DQ41" s="630"/>
      <c r="DR41" s="630"/>
      <c r="DS41" s="630"/>
      <c r="DT41" s="630"/>
      <c r="DU41" s="630"/>
      <c r="DV41" s="631"/>
      <c r="DW41" s="615"/>
      <c r="DX41" s="616"/>
      <c r="DY41" s="616"/>
      <c r="DZ41" s="616"/>
      <c r="EA41" s="616"/>
      <c r="EB41" s="616"/>
      <c r="EC41" s="617"/>
    </row>
    <row r="42" spans="2:133" ht="11.25" customHeight="1" x14ac:dyDescent="0.15">
      <c r="B42" s="619" t="s">
        <v>350</v>
      </c>
      <c r="C42" s="620"/>
      <c r="D42" s="620"/>
      <c r="E42" s="620"/>
      <c r="F42" s="620"/>
      <c r="G42" s="620"/>
      <c r="H42" s="620"/>
      <c r="I42" s="620"/>
      <c r="J42" s="620"/>
      <c r="K42" s="620"/>
      <c r="L42" s="620"/>
      <c r="M42" s="620"/>
      <c r="N42" s="620"/>
      <c r="O42" s="620"/>
      <c r="P42" s="620"/>
      <c r="Q42" s="621"/>
      <c r="R42" s="622" t="s">
        <v>128</v>
      </c>
      <c r="S42" s="623"/>
      <c r="T42" s="623"/>
      <c r="U42" s="623"/>
      <c r="V42" s="623"/>
      <c r="W42" s="623"/>
      <c r="X42" s="623"/>
      <c r="Y42" s="624"/>
      <c r="Z42" s="648" t="s">
        <v>128</v>
      </c>
      <c r="AA42" s="648"/>
      <c r="AB42" s="648"/>
      <c r="AC42" s="648"/>
      <c r="AD42" s="649" t="s">
        <v>128</v>
      </c>
      <c r="AE42" s="649"/>
      <c r="AF42" s="649"/>
      <c r="AG42" s="649"/>
      <c r="AH42" s="649"/>
      <c r="AI42" s="649"/>
      <c r="AJ42" s="649"/>
      <c r="AK42" s="649"/>
      <c r="AL42" s="625" t="s">
        <v>128</v>
      </c>
      <c r="AM42" s="626"/>
      <c r="AN42" s="626"/>
      <c r="AO42" s="650"/>
      <c r="AQ42" s="653" t="s">
        <v>351</v>
      </c>
      <c r="AR42" s="654"/>
      <c r="AS42" s="654"/>
      <c r="AT42" s="654"/>
      <c r="AU42" s="654"/>
      <c r="AV42" s="654"/>
      <c r="AW42" s="654"/>
      <c r="AX42" s="654"/>
      <c r="AY42" s="655"/>
      <c r="AZ42" s="602">
        <v>377214</v>
      </c>
      <c r="BA42" s="636"/>
      <c r="BB42" s="636"/>
      <c r="BC42" s="636"/>
      <c r="BD42" s="603"/>
      <c r="BE42" s="603"/>
      <c r="BF42" s="651"/>
      <c r="BG42" s="664"/>
      <c r="BH42" s="665"/>
      <c r="BI42" s="665"/>
      <c r="BJ42" s="665"/>
      <c r="BK42" s="665"/>
      <c r="BL42" s="357"/>
      <c r="BM42" s="600" t="s">
        <v>352</v>
      </c>
      <c r="BN42" s="600"/>
      <c r="BO42" s="600"/>
      <c r="BP42" s="600"/>
      <c r="BQ42" s="600"/>
      <c r="BR42" s="600"/>
      <c r="BS42" s="600"/>
      <c r="BT42" s="600"/>
      <c r="BU42" s="601"/>
      <c r="BV42" s="602">
        <v>325</v>
      </c>
      <c r="BW42" s="636"/>
      <c r="BX42" s="636"/>
      <c r="BY42" s="636"/>
      <c r="BZ42" s="636"/>
      <c r="CA42" s="636"/>
      <c r="CB42" s="652"/>
      <c r="CD42" s="619" t="s">
        <v>353</v>
      </c>
      <c r="CE42" s="620"/>
      <c r="CF42" s="620"/>
      <c r="CG42" s="620"/>
      <c r="CH42" s="620"/>
      <c r="CI42" s="620"/>
      <c r="CJ42" s="620"/>
      <c r="CK42" s="620"/>
      <c r="CL42" s="620"/>
      <c r="CM42" s="620"/>
      <c r="CN42" s="620"/>
      <c r="CO42" s="620"/>
      <c r="CP42" s="620"/>
      <c r="CQ42" s="621"/>
      <c r="CR42" s="622">
        <v>837779</v>
      </c>
      <c r="CS42" s="632"/>
      <c r="CT42" s="632"/>
      <c r="CU42" s="632"/>
      <c r="CV42" s="632"/>
      <c r="CW42" s="632"/>
      <c r="CX42" s="632"/>
      <c r="CY42" s="633"/>
      <c r="CZ42" s="625">
        <v>11.1</v>
      </c>
      <c r="DA42" s="634"/>
      <c r="DB42" s="634"/>
      <c r="DC42" s="635"/>
      <c r="DD42" s="628">
        <v>452479</v>
      </c>
      <c r="DE42" s="632"/>
      <c r="DF42" s="632"/>
      <c r="DG42" s="632"/>
      <c r="DH42" s="632"/>
      <c r="DI42" s="632"/>
      <c r="DJ42" s="632"/>
      <c r="DK42" s="633"/>
      <c r="DL42" s="629"/>
      <c r="DM42" s="630"/>
      <c r="DN42" s="630"/>
      <c r="DO42" s="630"/>
      <c r="DP42" s="630"/>
      <c r="DQ42" s="630"/>
      <c r="DR42" s="630"/>
      <c r="DS42" s="630"/>
      <c r="DT42" s="630"/>
      <c r="DU42" s="630"/>
      <c r="DV42" s="631"/>
      <c r="DW42" s="615"/>
      <c r="DX42" s="616"/>
      <c r="DY42" s="616"/>
      <c r="DZ42" s="616"/>
      <c r="EA42" s="616"/>
      <c r="EB42" s="616"/>
      <c r="EC42" s="617"/>
    </row>
    <row r="43" spans="2:133" ht="11.25" customHeight="1" x14ac:dyDescent="0.15">
      <c r="B43" s="619" t="s">
        <v>354</v>
      </c>
      <c r="C43" s="620"/>
      <c r="D43" s="620"/>
      <c r="E43" s="620"/>
      <c r="F43" s="620"/>
      <c r="G43" s="620"/>
      <c r="H43" s="620"/>
      <c r="I43" s="620"/>
      <c r="J43" s="620"/>
      <c r="K43" s="620"/>
      <c r="L43" s="620"/>
      <c r="M43" s="620"/>
      <c r="N43" s="620"/>
      <c r="O43" s="620"/>
      <c r="P43" s="620"/>
      <c r="Q43" s="621"/>
      <c r="R43" s="622">
        <v>199000</v>
      </c>
      <c r="S43" s="623"/>
      <c r="T43" s="623"/>
      <c r="U43" s="623"/>
      <c r="V43" s="623"/>
      <c r="W43" s="623"/>
      <c r="X43" s="623"/>
      <c r="Y43" s="624"/>
      <c r="Z43" s="648">
        <v>2.4</v>
      </c>
      <c r="AA43" s="648"/>
      <c r="AB43" s="648"/>
      <c r="AC43" s="648"/>
      <c r="AD43" s="649" t="s">
        <v>128</v>
      </c>
      <c r="AE43" s="649"/>
      <c r="AF43" s="649"/>
      <c r="AG43" s="649"/>
      <c r="AH43" s="649"/>
      <c r="AI43" s="649"/>
      <c r="AJ43" s="649"/>
      <c r="AK43" s="649"/>
      <c r="AL43" s="625" t="s">
        <v>128</v>
      </c>
      <c r="AM43" s="626"/>
      <c r="AN43" s="626"/>
      <c r="AO43" s="650"/>
      <c r="CD43" s="619" t="s">
        <v>355</v>
      </c>
      <c r="CE43" s="620"/>
      <c r="CF43" s="620"/>
      <c r="CG43" s="620"/>
      <c r="CH43" s="620"/>
      <c r="CI43" s="620"/>
      <c r="CJ43" s="620"/>
      <c r="CK43" s="620"/>
      <c r="CL43" s="620"/>
      <c r="CM43" s="620"/>
      <c r="CN43" s="620"/>
      <c r="CO43" s="620"/>
      <c r="CP43" s="620"/>
      <c r="CQ43" s="621"/>
      <c r="CR43" s="622">
        <v>21589</v>
      </c>
      <c r="CS43" s="632"/>
      <c r="CT43" s="632"/>
      <c r="CU43" s="632"/>
      <c r="CV43" s="632"/>
      <c r="CW43" s="632"/>
      <c r="CX43" s="632"/>
      <c r="CY43" s="633"/>
      <c r="CZ43" s="625">
        <v>0.3</v>
      </c>
      <c r="DA43" s="634"/>
      <c r="DB43" s="634"/>
      <c r="DC43" s="635"/>
      <c r="DD43" s="628">
        <v>21589</v>
      </c>
      <c r="DE43" s="632"/>
      <c r="DF43" s="632"/>
      <c r="DG43" s="632"/>
      <c r="DH43" s="632"/>
      <c r="DI43" s="632"/>
      <c r="DJ43" s="632"/>
      <c r="DK43" s="633"/>
      <c r="DL43" s="629"/>
      <c r="DM43" s="630"/>
      <c r="DN43" s="630"/>
      <c r="DO43" s="630"/>
      <c r="DP43" s="630"/>
      <c r="DQ43" s="630"/>
      <c r="DR43" s="630"/>
      <c r="DS43" s="630"/>
      <c r="DT43" s="630"/>
      <c r="DU43" s="630"/>
      <c r="DV43" s="631"/>
      <c r="DW43" s="615"/>
      <c r="DX43" s="616"/>
      <c r="DY43" s="616"/>
      <c r="DZ43" s="616"/>
      <c r="EA43" s="616"/>
      <c r="EB43" s="616"/>
      <c r="EC43" s="617"/>
    </row>
    <row r="44" spans="2:133" ht="11.25" customHeight="1" x14ac:dyDescent="0.15">
      <c r="B44" s="599" t="s">
        <v>356</v>
      </c>
      <c r="C44" s="600"/>
      <c r="D44" s="600"/>
      <c r="E44" s="600"/>
      <c r="F44" s="600"/>
      <c r="G44" s="600"/>
      <c r="H44" s="600"/>
      <c r="I44" s="600"/>
      <c r="J44" s="600"/>
      <c r="K44" s="600"/>
      <c r="L44" s="600"/>
      <c r="M44" s="600"/>
      <c r="N44" s="600"/>
      <c r="O44" s="600"/>
      <c r="P44" s="600"/>
      <c r="Q44" s="601"/>
      <c r="R44" s="602">
        <v>8336917</v>
      </c>
      <c r="S44" s="636"/>
      <c r="T44" s="636"/>
      <c r="U44" s="636"/>
      <c r="V44" s="636"/>
      <c r="W44" s="636"/>
      <c r="X44" s="636"/>
      <c r="Y44" s="637"/>
      <c r="Z44" s="638">
        <v>100</v>
      </c>
      <c r="AA44" s="638"/>
      <c r="AB44" s="638"/>
      <c r="AC44" s="638"/>
      <c r="AD44" s="639">
        <v>4180025</v>
      </c>
      <c r="AE44" s="639"/>
      <c r="AF44" s="639"/>
      <c r="AG44" s="639"/>
      <c r="AH44" s="639"/>
      <c r="AI44" s="639"/>
      <c r="AJ44" s="639"/>
      <c r="AK44" s="639"/>
      <c r="AL44" s="605">
        <v>100</v>
      </c>
      <c r="AM44" s="640"/>
      <c r="AN44" s="640"/>
      <c r="AO44" s="641"/>
      <c r="CD44" s="642" t="s">
        <v>303</v>
      </c>
      <c r="CE44" s="643"/>
      <c r="CF44" s="619" t="s">
        <v>357</v>
      </c>
      <c r="CG44" s="620"/>
      <c r="CH44" s="620"/>
      <c r="CI44" s="620"/>
      <c r="CJ44" s="620"/>
      <c r="CK44" s="620"/>
      <c r="CL44" s="620"/>
      <c r="CM44" s="620"/>
      <c r="CN44" s="620"/>
      <c r="CO44" s="620"/>
      <c r="CP44" s="620"/>
      <c r="CQ44" s="621"/>
      <c r="CR44" s="622">
        <v>821505</v>
      </c>
      <c r="CS44" s="623"/>
      <c r="CT44" s="623"/>
      <c r="CU44" s="623"/>
      <c r="CV44" s="623"/>
      <c r="CW44" s="623"/>
      <c r="CX44" s="623"/>
      <c r="CY44" s="624"/>
      <c r="CZ44" s="625">
        <v>10.9</v>
      </c>
      <c r="DA44" s="626"/>
      <c r="DB44" s="626"/>
      <c r="DC44" s="627"/>
      <c r="DD44" s="628">
        <v>446166</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x14ac:dyDescent="0.15">
      <c r="CD45" s="644"/>
      <c r="CE45" s="645"/>
      <c r="CF45" s="619" t="s">
        <v>358</v>
      </c>
      <c r="CG45" s="620"/>
      <c r="CH45" s="620"/>
      <c r="CI45" s="620"/>
      <c r="CJ45" s="620"/>
      <c r="CK45" s="620"/>
      <c r="CL45" s="620"/>
      <c r="CM45" s="620"/>
      <c r="CN45" s="620"/>
      <c r="CO45" s="620"/>
      <c r="CP45" s="620"/>
      <c r="CQ45" s="621"/>
      <c r="CR45" s="622">
        <v>389732</v>
      </c>
      <c r="CS45" s="632"/>
      <c r="CT45" s="632"/>
      <c r="CU45" s="632"/>
      <c r="CV45" s="632"/>
      <c r="CW45" s="632"/>
      <c r="CX45" s="632"/>
      <c r="CY45" s="633"/>
      <c r="CZ45" s="625">
        <v>5.2</v>
      </c>
      <c r="DA45" s="634"/>
      <c r="DB45" s="634"/>
      <c r="DC45" s="635"/>
      <c r="DD45" s="628">
        <v>39105</v>
      </c>
      <c r="DE45" s="632"/>
      <c r="DF45" s="632"/>
      <c r="DG45" s="632"/>
      <c r="DH45" s="632"/>
      <c r="DI45" s="632"/>
      <c r="DJ45" s="632"/>
      <c r="DK45" s="633"/>
      <c r="DL45" s="629"/>
      <c r="DM45" s="630"/>
      <c r="DN45" s="630"/>
      <c r="DO45" s="630"/>
      <c r="DP45" s="630"/>
      <c r="DQ45" s="630"/>
      <c r="DR45" s="630"/>
      <c r="DS45" s="630"/>
      <c r="DT45" s="630"/>
      <c r="DU45" s="630"/>
      <c r="DV45" s="631"/>
      <c r="DW45" s="615"/>
      <c r="DX45" s="616"/>
      <c r="DY45" s="616"/>
      <c r="DZ45" s="616"/>
      <c r="EA45" s="616"/>
      <c r="EB45" s="616"/>
      <c r="EC45" s="617"/>
    </row>
    <row r="46" spans="2:133" ht="11.25" customHeight="1" x14ac:dyDescent="0.15">
      <c r="B46" s="211" t="s">
        <v>359</v>
      </c>
      <c r="CD46" s="644"/>
      <c r="CE46" s="645"/>
      <c r="CF46" s="619" t="s">
        <v>360</v>
      </c>
      <c r="CG46" s="620"/>
      <c r="CH46" s="620"/>
      <c r="CI46" s="620"/>
      <c r="CJ46" s="620"/>
      <c r="CK46" s="620"/>
      <c r="CL46" s="620"/>
      <c r="CM46" s="620"/>
      <c r="CN46" s="620"/>
      <c r="CO46" s="620"/>
      <c r="CP46" s="620"/>
      <c r="CQ46" s="621"/>
      <c r="CR46" s="622">
        <v>414243</v>
      </c>
      <c r="CS46" s="623"/>
      <c r="CT46" s="623"/>
      <c r="CU46" s="623"/>
      <c r="CV46" s="623"/>
      <c r="CW46" s="623"/>
      <c r="CX46" s="623"/>
      <c r="CY46" s="624"/>
      <c r="CZ46" s="625">
        <v>5.5</v>
      </c>
      <c r="DA46" s="626"/>
      <c r="DB46" s="626"/>
      <c r="DC46" s="627"/>
      <c r="DD46" s="628">
        <v>396731</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x14ac:dyDescent="0.15">
      <c r="B47" s="618" t="s">
        <v>361</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618"/>
      <c r="BW47" s="618"/>
      <c r="BX47" s="618"/>
      <c r="BY47" s="618"/>
      <c r="BZ47" s="618"/>
      <c r="CA47" s="618"/>
      <c r="CB47" s="618"/>
      <c r="CD47" s="644"/>
      <c r="CE47" s="645"/>
      <c r="CF47" s="619" t="s">
        <v>362</v>
      </c>
      <c r="CG47" s="620"/>
      <c r="CH47" s="620"/>
      <c r="CI47" s="620"/>
      <c r="CJ47" s="620"/>
      <c r="CK47" s="620"/>
      <c r="CL47" s="620"/>
      <c r="CM47" s="620"/>
      <c r="CN47" s="620"/>
      <c r="CO47" s="620"/>
      <c r="CP47" s="620"/>
      <c r="CQ47" s="621"/>
      <c r="CR47" s="622">
        <v>16274</v>
      </c>
      <c r="CS47" s="632"/>
      <c r="CT47" s="632"/>
      <c r="CU47" s="632"/>
      <c r="CV47" s="632"/>
      <c r="CW47" s="632"/>
      <c r="CX47" s="632"/>
      <c r="CY47" s="633"/>
      <c r="CZ47" s="625">
        <v>0.2</v>
      </c>
      <c r="DA47" s="634"/>
      <c r="DB47" s="634"/>
      <c r="DC47" s="635"/>
      <c r="DD47" s="628">
        <v>6313</v>
      </c>
      <c r="DE47" s="632"/>
      <c r="DF47" s="632"/>
      <c r="DG47" s="632"/>
      <c r="DH47" s="632"/>
      <c r="DI47" s="632"/>
      <c r="DJ47" s="632"/>
      <c r="DK47" s="633"/>
      <c r="DL47" s="629"/>
      <c r="DM47" s="630"/>
      <c r="DN47" s="630"/>
      <c r="DO47" s="630"/>
      <c r="DP47" s="630"/>
      <c r="DQ47" s="630"/>
      <c r="DR47" s="630"/>
      <c r="DS47" s="630"/>
      <c r="DT47" s="630"/>
      <c r="DU47" s="630"/>
      <c r="DV47" s="631"/>
      <c r="DW47" s="615"/>
      <c r="DX47" s="616"/>
      <c r="DY47" s="616"/>
      <c r="DZ47" s="616"/>
      <c r="EA47" s="616"/>
      <c r="EB47" s="616"/>
      <c r="EC47" s="617"/>
    </row>
    <row r="48" spans="2:133" x14ac:dyDescent="0.15">
      <c r="B48" s="618" t="s">
        <v>363</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6"/>
      <c r="CE48" s="647"/>
      <c r="CF48" s="619" t="s">
        <v>364</v>
      </c>
      <c r="CG48" s="620"/>
      <c r="CH48" s="620"/>
      <c r="CI48" s="620"/>
      <c r="CJ48" s="620"/>
      <c r="CK48" s="620"/>
      <c r="CL48" s="620"/>
      <c r="CM48" s="620"/>
      <c r="CN48" s="620"/>
      <c r="CO48" s="620"/>
      <c r="CP48" s="620"/>
      <c r="CQ48" s="621"/>
      <c r="CR48" s="622" t="s">
        <v>128</v>
      </c>
      <c r="CS48" s="623"/>
      <c r="CT48" s="623"/>
      <c r="CU48" s="623"/>
      <c r="CV48" s="623"/>
      <c r="CW48" s="623"/>
      <c r="CX48" s="623"/>
      <c r="CY48" s="624"/>
      <c r="CZ48" s="625" t="s">
        <v>128</v>
      </c>
      <c r="DA48" s="626"/>
      <c r="DB48" s="626"/>
      <c r="DC48" s="627"/>
      <c r="DD48" s="628" t="s">
        <v>128</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x14ac:dyDescent="0.15">
      <c r="B49" s="360"/>
      <c r="CD49" s="599" t="s">
        <v>365</v>
      </c>
      <c r="CE49" s="600"/>
      <c r="CF49" s="600"/>
      <c r="CG49" s="600"/>
      <c r="CH49" s="600"/>
      <c r="CI49" s="600"/>
      <c r="CJ49" s="600"/>
      <c r="CK49" s="600"/>
      <c r="CL49" s="600"/>
      <c r="CM49" s="600"/>
      <c r="CN49" s="600"/>
      <c r="CO49" s="600"/>
      <c r="CP49" s="600"/>
      <c r="CQ49" s="601"/>
      <c r="CR49" s="602">
        <v>7543297</v>
      </c>
      <c r="CS49" s="603"/>
      <c r="CT49" s="603"/>
      <c r="CU49" s="603"/>
      <c r="CV49" s="603"/>
      <c r="CW49" s="603"/>
      <c r="CX49" s="603"/>
      <c r="CY49" s="604"/>
      <c r="CZ49" s="605">
        <v>100</v>
      </c>
      <c r="DA49" s="606"/>
      <c r="DB49" s="606"/>
      <c r="DC49" s="607"/>
      <c r="DD49" s="608">
        <v>5107149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idden="1" x14ac:dyDescent="0.15">
      <c r="B50" s="360"/>
    </row>
  </sheetData>
  <sheetProtection algorithmName="SHA-512" hashValue="QYwWs2gFRCF8de+dvBUPcg0hggv4cIGAVfdCa5UT1lPvDbjMjFo/shjFoKmQJHzERB67Syf+4+C6lLbBVaB/Rg==" saltValue="kr47ITjZq6LrnYW4m9HhV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5" zoomScale="65" zoomScaleNormal="6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87" t="s">
        <v>366</v>
      </c>
      <c r="B2" s="1087"/>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7"/>
      <c r="AO2" s="1087"/>
      <c r="AP2" s="1087"/>
      <c r="AQ2" s="1087"/>
      <c r="AR2" s="1087"/>
      <c r="AS2" s="1087"/>
      <c r="AT2" s="1087"/>
      <c r="AU2" s="1087"/>
      <c r="AV2" s="1087"/>
      <c r="AW2" s="1087"/>
      <c r="AX2" s="1087"/>
      <c r="AY2" s="1087"/>
      <c r="AZ2" s="1087"/>
      <c r="BA2" s="1087"/>
      <c r="BB2" s="1087"/>
      <c r="BC2" s="1087"/>
      <c r="BD2" s="1087"/>
      <c r="BE2" s="1087"/>
      <c r="BF2" s="1087"/>
      <c r="BG2" s="1087"/>
      <c r="BH2" s="1087"/>
      <c r="BI2" s="108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88" t="s">
        <v>367</v>
      </c>
      <c r="DK2" s="1089"/>
      <c r="DL2" s="1089"/>
      <c r="DM2" s="1089"/>
      <c r="DN2" s="1089"/>
      <c r="DO2" s="1090"/>
      <c r="DP2" s="219"/>
      <c r="DQ2" s="1088" t="s">
        <v>368</v>
      </c>
      <c r="DR2" s="1089"/>
      <c r="DS2" s="1089"/>
      <c r="DT2" s="1089"/>
      <c r="DU2" s="1089"/>
      <c r="DV2" s="1089"/>
      <c r="DW2" s="1089"/>
      <c r="DX2" s="1089"/>
      <c r="DY2" s="1089"/>
      <c r="DZ2" s="109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56" t="s">
        <v>369</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23"/>
      <c r="BA4" s="223"/>
      <c r="BB4" s="223"/>
      <c r="BC4" s="223"/>
      <c r="BD4" s="223"/>
      <c r="BE4" s="224"/>
      <c r="BF4" s="224"/>
      <c r="BG4" s="224"/>
      <c r="BH4" s="224"/>
      <c r="BI4" s="224"/>
      <c r="BJ4" s="224"/>
      <c r="BK4" s="224"/>
      <c r="BL4" s="224"/>
      <c r="BM4" s="224"/>
      <c r="BN4" s="224"/>
      <c r="BO4" s="224"/>
      <c r="BP4" s="224"/>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25"/>
    </row>
    <row r="5" spans="1:131" s="226" customFormat="1" ht="26.25" customHeight="1" x14ac:dyDescent="0.15">
      <c r="A5" s="991" t="s">
        <v>371</v>
      </c>
      <c r="B5" s="992"/>
      <c r="C5" s="992"/>
      <c r="D5" s="992"/>
      <c r="E5" s="992"/>
      <c r="F5" s="992"/>
      <c r="G5" s="992"/>
      <c r="H5" s="992"/>
      <c r="I5" s="992"/>
      <c r="J5" s="992"/>
      <c r="K5" s="992"/>
      <c r="L5" s="992"/>
      <c r="M5" s="992"/>
      <c r="N5" s="992"/>
      <c r="O5" s="992"/>
      <c r="P5" s="993"/>
      <c r="Q5" s="997" t="s">
        <v>372</v>
      </c>
      <c r="R5" s="998"/>
      <c r="S5" s="998"/>
      <c r="T5" s="998"/>
      <c r="U5" s="999"/>
      <c r="V5" s="997" t="s">
        <v>373</v>
      </c>
      <c r="W5" s="998"/>
      <c r="X5" s="998"/>
      <c r="Y5" s="998"/>
      <c r="Z5" s="999"/>
      <c r="AA5" s="997" t="s">
        <v>374</v>
      </c>
      <c r="AB5" s="998"/>
      <c r="AC5" s="998"/>
      <c r="AD5" s="998"/>
      <c r="AE5" s="998"/>
      <c r="AF5" s="1091" t="s">
        <v>375</v>
      </c>
      <c r="AG5" s="998"/>
      <c r="AH5" s="998"/>
      <c r="AI5" s="998"/>
      <c r="AJ5" s="1011"/>
      <c r="AK5" s="998" t="s">
        <v>376</v>
      </c>
      <c r="AL5" s="998"/>
      <c r="AM5" s="998"/>
      <c r="AN5" s="998"/>
      <c r="AO5" s="999"/>
      <c r="AP5" s="997" t="s">
        <v>377</v>
      </c>
      <c r="AQ5" s="998"/>
      <c r="AR5" s="998"/>
      <c r="AS5" s="998"/>
      <c r="AT5" s="999"/>
      <c r="AU5" s="997" t="s">
        <v>378</v>
      </c>
      <c r="AV5" s="998"/>
      <c r="AW5" s="998"/>
      <c r="AX5" s="998"/>
      <c r="AY5" s="1011"/>
      <c r="AZ5" s="223"/>
      <c r="BA5" s="223"/>
      <c r="BB5" s="223"/>
      <c r="BC5" s="223"/>
      <c r="BD5" s="223"/>
      <c r="BE5" s="224"/>
      <c r="BF5" s="224"/>
      <c r="BG5" s="224"/>
      <c r="BH5" s="224"/>
      <c r="BI5" s="224"/>
      <c r="BJ5" s="224"/>
      <c r="BK5" s="224"/>
      <c r="BL5" s="224"/>
      <c r="BM5" s="224"/>
      <c r="BN5" s="224"/>
      <c r="BO5" s="224"/>
      <c r="BP5" s="224"/>
      <c r="BQ5" s="991" t="s">
        <v>379</v>
      </c>
      <c r="BR5" s="992"/>
      <c r="BS5" s="992"/>
      <c r="BT5" s="992"/>
      <c r="BU5" s="992"/>
      <c r="BV5" s="992"/>
      <c r="BW5" s="992"/>
      <c r="BX5" s="992"/>
      <c r="BY5" s="992"/>
      <c r="BZ5" s="992"/>
      <c r="CA5" s="992"/>
      <c r="CB5" s="992"/>
      <c r="CC5" s="992"/>
      <c r="CD5" s="992"/>
      <c r="CE5" s="992"/>
      <c r="CF5" s="992"/>
      <c r="CG5" s="993"/>
      <c r="CH5" s="997" t="s">
        <v>380</v>
      </c>
      <c r="CI5" s="998"/>
      <c r="CJ5" s="998"/>
      <c r="CK5" s="998"/>
      <c r="CL5" s="999"/>
      <c r="CM5" s="997" t="s">
        <v>381</v>
      </c>
      <c r="CN5" s="998"/>
      <c r="CO5" s="998"/>
      <c r="CP5" s="998"/>
      <c r="CQ5" s="999"/>
      <c r="CR5" s="997" t="s">
        <v>382</v>
      </c>
      <c r="CS5" s="998"/>
      <c r="CT5" s="998"/>
      <c r="CU5" s="998"/>
      <c r="CV5" s="999"/>
      <c r="CW5" s="997" t="s">
        <v>383</v>
      </c>
      <c r="CX5" s="998"/>
      <c r="CY5" s="998"/>
      <c r="CZ5" s="998"/>
      <c r="DA5" s="999"/>
      <c r="DB5" s="997" t="s">
        <v>384</v>
      </c>
      <c r="DC5" s="998"/>
      <c r="DD5" s="998"/>
      <c r="DE5" s="998"/>
      <c r="DF5" s="999"/>
      <c r="DG5" s="1081" t="s">
        <v>385</v>
      </c>
      <c r="DH5" s="1082"/>
      <c r="DI5" s="1082"/>
      <c r="DJ5" s="1082"/>
      <c r="DK5" s="1083"/>
      <c r="DL5" s="1081" t="s">
        <v>386</v>
      </c>
      <c r="DM5" s="1082"/>
      <c r="DN5" s="1082"/>
      <c r="DO5" s="1082"/>
      <c r="DP5" s="1083"/>
      <c r="DQ5" s="997" t="s">
        <v>387</v>
      </c>
      <c r="DR5" s="998"/>
      <c r="DS5" s="998"/>
      <c r="DT5" s="998"/>
      <c r="DU5" s="999"/>
      <c r="DV5" s="997" t="s">
        <v>378</v>
      </c>
      <c r="DW5" s="998"/>
      <c r="DX5" s="998"/>
      <c r="DY5" s="998"/>
      <c r="DZ5" s="1011"/>
      <c r="EA5" s="225"/>
    </row>
    <row r="6" spans="1:131" s="22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092"/>
      <c r="AG6" s="1001"/>
      <c r="AH6" s="1001"/>
      <c r="AI6" s="1001"/>
      <c r="AJ6" s="1012"/>
      <c r="AK6" s="1001"/>
      <c r="AL6" s="1001"/>
      <c r="AM6" s="1001"/>
      <c r="AN6" s="1001"/>
      <c r="AO6" s="1002"/>
      <c r="AP6" s="1000"/>
      <c r="AQ6" s="1001"/>
      <c r="AR6" s="1001"/>
      <c r="AS6" s="1001"/>
      <c r="AT6" s="1002"/>
      <c r="AU6" s="1000"/>
      <c r="AV6" s="1001"/>
      <c r="AW6" s="1001"/>
      <c r="AX6" s="1001"/>
      <c r="AY6" s="1012"/>
      <c r="AZ6" s="223"/>
      <c r="BA6" s="223"/>
      <c r="BB6" s="223"/>
      <c r="BC6" s="223"/>
      <c r="BD6" s="223"/>
      <c r="BE6" s="224"/>
      <c r="BF6" s="224"/>
      <c r="BG6" s="224"/>
      <c r="BH6" s="224"/>
      <c r="BI6" s="224"/>
      <c r="BJ6" s="224"/>
      <c r="BK6" s="224"/>
      <c r="BL6" s="224"/>
      <c r="BM6" s="224"/>
      <c r="BN6" s="224"/>
      <c r="BO6" s="224"/>
      <c r="BP6" s="22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84"/>
      <c r="DH6" s="1085"/>
      <c r="DI6" s="1085"/>
      <c r="DJ6" s="1085"/>
      <c r="DK6" s="1086"/>
      <c r="DL6" s="1084"/>
      <c r="DM6" s="1085"/>
      <c r="DN6" s="1085"/>
      <c r="DO6" s="1085"/>
      <c r="DP6" s="1086"/>
      <c r="DQ6" s="1000"/>
      <c r="DR6" s="1001"/>
      <c r="DS6" s="1001"/>
      <c r="DT6" s="1001"/>
      <c r="DU6" s="1002"/>
      <c r="DV6" s="1000"/>
      <c r="DW6" s="1001"/>
      <c r="DX6" s="1001"/>
      <c r="DY6" s="1001"/>
      <c r="DZ6" s="1012"/>
      <c r="EA6" s="225"/>
    </row>
    <row r="7" spans="1:131" s="226" customFormat="1" ht="26.25" customHeight="1" thickTop="1" x14ac:dyDescent="0.15">
      <c r="A7" s="227">
        <v>1</v>
      </c>
      <c r="B7" s="1044" t="s">
        <v>388</v>
      </c>
      <c r="C7" s="1045"/>
      <c r="D7" s="1045"/>
      <c r="E7" s="1045"/>
      <c r="F7" s="1045"/>
      <c r="G7" s="1045"/>
      <c r="H7" s="1045"/>
      <c r="I7" s="1045"/>
      <c r="J7" s="1045"/>
      <c r="K7" s="1045"/>
      <c r="L7" s="1045"/>
      <c r="M7" s="1045"/>
      <c r="N7" s="1045"/>
      <c r="O7" s="1045"/>
      <c r="P7" s="1046"/>
      <c r="Q7" s="1099">
        <v>8337</v>
      </c>
      <c r="R7" s="1100"/>
      <c r="S7" s="1100"/>
      <c r="T7" s="1100"/>
      <c r="U7" s="1100"/>
      <c r="V7" s="1100">
        <v>7543</v>
      </c>
      <c r="W7" s="1100"/>
      <c r="X7" s="1100"/>
      <c r="Y7" s="1100"/>
      <c r="Z7" s="1100"/>
      <c r="AA7" s="1100">
        <f>Q7-V7</f>
        <v>794</v>
      </c>
      <c r="AB7" s="1100"/>
      <c r="AC7" s="1100"/>
      <c r="AD7" s="1100"/>
      <c r="AE7" s="1101"/>
      <c r="AF7" s="1102">
        <v>765</v>
      </c>
      <c r="AG7" s="1103"/>
      <c r="AH7" s="1103"/>
      <c r="AI7" s="1103"/>
      <c r="AJ7" s="1104"/>
      <c r="AK7" s="1105">
        <v>407</v>
      </c>
      <c r="AL7" s="1106"/>
      <c r="AM7" s="1106"/>
      <c r="AN7" s="1106"/>
      <c r="AO7" s="1106"/>
      <c r="AP7" s="1106">
        <v>5807</v>
      </c>
      <c r="AQ7" s="1106"/>
      <c r="AR7" s="1106"/>
      <c r="AS7" s="1106"/>
      <c r="AT7" s="1106"/>
      <c r="AU7" s="1107"/>
      <c r="AV7" s="1107"/>
      <c r="AW7" s="1107"/>
      <c r="AX7" s="1107"/>
      <c r="AY7" s="1108"/>
      <c r="AZ7" s="223"/>
      <c r="BA7" s="223"/>
      <c r="BB7" s="223"/>
      <c r="BC7" s="223"/>
      <c r="BD7" s="223"/>
      <c r="BE7" s="224"/>
      <c r="BF7" s="224"/>
      <c r="BG7" s="224"/>
      <c r="BH7" s="224"/>
      <c r="BI7" s="224"/>
      <c r="BJ7" s="224"/>
      <c r="BK7" s="224"/>
      <c r="BL7" s="224"/>
      <c r="BM7" s="224"/>
      <c r="BN7" s="224"/>
      <c r="BO7" s="224"/>
      <c r="BP7" s="224"/>
      <c r="BQ7" s="227">
        <v>1</v>
      </c>
      <c r="BR7" s="228"/>
      <c r="BS7" s="1096" t="s">
        <v>586</v>
      </c>
      <c r="BT7" s="1097"/>
      <c r="BU7" s="1097"/>
      <c r="BV7" s="1097"/>
      <c r="BW7" s="1097"/>
      <c r="BX7" s="1097"/>
      <c r="BY7" s="1097"/>
      <c r="BZ7" s="1097"/>
      <c r="CA7" s="1097"/>
      <c r="CB7" s="1097"/>
      <c r="CC7" s="1097"/>
      <c r="CD7" s="1097"/>
      <c r="CE7" s="1097"/>
      <c r="CF7" s="1097"/>
      <c r="CG7" s="1109"/>
      <c r="CH7" s="1093">
        <v>-8</v>
      </c>
      <c r="CI7" s="1094"/>
      <c r="CJ7" s="1094"/>
      <c r="CK7" s="1094"/>
      <c r="CL7" s="1095"/>
      <c r="CM7" s="1093">
        <v>-4</v>
      </c>
      <c r="CN7" s="1094"/>
      <c r="CO7" s="1094"/>
      <c r="CP7" s="1094"/>
      <c r="CQ7" s="1095"/>
      <c r="CR7" s="1093">
        <v>15</v>
      </c>
      <c r="CS7" s="1094"/>
      <c r="CT7" s="1094"/>
      <c r="CU7" s="1094"/>
      <c r="CV7" s="1095"/>
      <c r="CW7" s="1093">
        <v>5</v>
      </c>
      <c r="CX7" s="1094"/>
      <c r="CY7" s="1094"/>
      <c r="CZ7" s="1094"/>
      <c r="DA7" s="1095"/>
      <c r="DB7" s="1093" t="s">
        <v>585</v>
      </c>
      <c r="DC7" s="1094"/>
      <c r="DD7" s="1094"/>
      <c r="DE7" s="1094"/>
      <c r="DF7" s="1095"/>
      <c r="DG7" s="1093" t="s">
        <v>585</v>
      </c>
      <c r="DH7" s="1094"/>
      <c r="DI7" s="1094"/>
      <c r="DJ7" s="1094"/>
      <c r="DK7" s="1095"/>
      <c r="DL7" s="1093" t="s">
        <v>585</v>
      </c>
      <c r="DM7" s="1094"/>
      <c r="DN7" s="1094"/>
      <c r="DO7" s="1094"/>
      <c r="DP7" s="1095"/>
      <c r="DQ7" s="1093" t="s">
        <v>585</v>
      </c>
      <c r="DR7" s="1094"/>
      <c r="DS7" s="1094"/>
      <c r="DT7" s="1094"/>
      <c r="DU7" s="1095"/>
      <c r="DV7" s="1096"/>
      <c r="DW7" s="1097"/>
      <c r="DX7" s="1097"/>
      <c r="DY7" s="1097"/>
      <c r="DZ7" s="1098"/>
      <c r="EA7" s="225"/>
    </row>
    <row r="8" spans="1:131" s="226" customFormat="1" ht="26.25" customHeight="1" x14ac:dyDescent="0.15">
      <c r="A8" s="229">
        <v>2</v>
      </c>
      <c r="B8" s="1026"/>
      <c r="C8" s="1027"/>
      <c r="D8" s="1027"/>
      <c r="E8" s="1027"/>
      <c r="F8" s="1027"/>
      <c r="G8" s="1027"/>
      <c r="H8" s="1027"/>
      <c r="I8" s="1027"/>
      <c r="J8" s="1027"/>
      <c r="K8" s="1027"/>
      <c r="L8" s="1027"/>
      <c r="M8" s="1027"/>
      <c r="N8" s="1027"/>
      <c r="O8" s="1027"/>
      <c r="P8" s="1028"/>
      <c r="Q8" s="1034"/>
      <c r="R8" s="1035"/>
      <c r="S8" s="1035"/>
      <c r="T8" s="1035"/>
      <c r="U8" s="1035"/>
      <c r="V8" s="1035"/>
      <c r="W8" s="1035"/>
      <c r="X8" s="1035"/>
      <c r="Y8" s="1035"/>
      <c r="Z8" s="1035"/>
      <c r="AA8" s="1035"/>
      <c r="AB8" s="1035"/>
      <c r="AC8" s="1035"/>
      <c r="AD8" s="1035"/>
      <c r="AE8" s="1036"/>
      <c r="AF8" s="1031"/>
      <c r="AG8" s="1032"/>
      <c r="AH8" s="1032"/>
      <c r="AI8" s="1032"/>
      <c r="AJ8" s="1033"/>
      <c r="AK8" s="1077"/>
      <c r="AL8" s="1078"/>
      <c r="AM8" s="1078"/>
      <c r="AN8" s="1078"/>
      <c r="AO8" s="1078"/>
      <c r="AP8" s="1078"/>
      <c r="AQ8" s="1078"/>
      <c r="AR8" s="1078"/>
      <c r="AS8" s="1078"/>
      <c r="AT8" s="1078"/>
      <c r="AU8" s="1079"/>
      <c r="AV8" s="1079"/>
      <c r="AW8" s="1079"/>
      <c r="AX8" s="1079"/>
      <c r="AY8" s="1080"/>
      <c r="AZ8" s="223"/>
      <c r="BA8" s="223"/>
      <c r="BB8" s="223"/>
      <c r="BC8" s="223"/>
      <c r="BD8" s="223"/>
      <c r="BE8" s="224"/>
      <c r="BF8" s="224"/>
      <c r="BG8" s="224"/>
      <c r="BH8" s="224"/>
      <c r="BI8" s="224"/>
      <c r="BJ8" s="224"/>
      <c r="BK8" s="224"/>
      <c r="BL8" s="224"/>
      <c r="BM8" s="224"/>
      <c r="BN8" s="224"/>
      <c r="BO8" s="224"/>
      <c r="BP8" s="224"/>
      <c r="BQ8" s="229">
        <v>2</v>
      </c>
      <c r="BR8" s="230"/>
      <c r="BS8" s="988"/>
      <c r="BT8" s="989"/>
      <c r="BU8" s="989"/>
      <c r="BV8" s="989"/>
      <c r="BW8" s="989"/>
      <c r="BX8" s="989"/>
      <c r="BY8" s="989"/>
      <c r="BZ8" s="989"/>
      <c r="CA8" s="989"/>
      <c r="CB8" s="989"/>
      <c r="CC8" s="989"/>
      <c r="CD8" s="989"/>
      <c r="CE8" s="989"/>
      <c r="CF8" s="989"/>
      <c r="CG8" s="1010"/>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25"/>
    </row>
    <row r="9" spans="1:131" s="226" customFormat="1" ht="26.25" customHeight="1" x14ac:dyDescent="0.15">
      <c r="A9" s="229">
        <v>3</v>
      </c>
      <c r="B9" s="1026"/>
      <c r="C9" s="1027"/>
      <c r="D9" s="1027"/>
      <c r="E9" s="1027"/>
      <c r="F9" s="1027"/>
      <c r="G9" s="1027"/>
      <c r="H9" s="1027"/>
      <c r="I9" s="1027"/>
      <c r="J9" s="1027"/>
      <c r="K9" s="1027"/>
      <c r="L9" s="1027"/>
      <c r="M9" s="1027"/>
      <c r="N9" s="1027"/>
      <c r="O9" s="1027"/>
      <c r="P9" s="1028"/>
      <c r="Q9" s="1034"/>
      <c r="R9" s="1035"/>
      <c r="S9" s="1035"/>
      <c r="T9" s="1035"/>
      <c r="U9" s="1035"/>
      <c r="V9" s="1035"/>
      <c r="W9" s="1035"/>
      <c r="X9" s="1035"/>
      <c r="Y9" s="1035"/>
      <c r="Z9" s="1035"/>
      <c r="AA9" s="1035"/>
      <c r="AB9" s="1035"/>
      <c r="AC9" s="1035"/>
      <c r="AD9" s="1035"/>
      <c r="AE9" s="1036"/>
      <c r="AF9" s="1031"/>
      <c r="AG9" s="1032"/>
      <c r="AH9" s="1032"/>
      <c r="AI9" s="1032"/>
      <c r="AJ9" s="1033"/>
      <c r="AK9" s="1077"/>
      <c r="AL9" s="1078"/>
      <c r="AM9" s="1078"/>
      <c r="AN9" s="1078"/>
      <c r="AO9" s="1078"/>
      <c r="AP9" s="1078"/>
      <c r="AQ9" s="1078"/>
      <c r="AR9" s="1078"/>
      <c r="AS9" s="1078"/>
      <c r="AT9" s="1078"/>
      <c r="AU9" s="1079"/>
      <c r="AV9" s="1079"/>
      <c r="AW9" s="1079"/>
      <c r="AX9" s="1079"/>
      <c r="AY9" s="1080"/>
      <c r="AZ9" s="223"/>
      <c r="BA9" s="223"/>
      <c r="BB9" s="223"/>
      <c r="BC9" s="223"/>
      <c r="BD9" s="223"/>
      <c r="BE9" s="224"/>
      <c r="BF9" s="224"/>
      <c r="BG9" s="224"/>
      <c r="BH9" s="224"/>
      <c r="BI9" s="224"/>
      <c r="BJ9" s="224"/>
      <c r="BK9" s="224"/>
      <c r="BL9" s="224"/>
      <c r="BM9" s="224"/>
      <c r="BN9" s="224"/>
      <c r="BO9" s="224"/>
      <c r="BP9" s="224"/>
      <c r="BQ9" s="229">
        <v>3</v>
      </c>
      <c r="BR9" s="230"/>
      <c r="BS9" s="988"/>
      <c r="BT9" s="989"/>
      <c r="BU9" s="989"/>
      <c r="BV9" s="989"/>
      <c r="BW9" s="989"/>
      <c r="BX9" s="989"/>
      <c r="BY9" s="989"/>
      <c r="BZ9" s="989"/>
      <c r="CA9" s="989"/>
      <c r="CB9" s="989"/>
      <c r="CC9" s="989"/>
      <c r="CD9" s="989"/>
      <c r="CE9" s="989"/>
      <c r="CF9" s="989"/>
      <c r="CG9" s="1010"/>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25"/>
    </row>
    <row r="10" spans="1:131" s="226" customFormat="1" ht="26.25" customHeight="1" x14ac:dyDescent="0.15">
      <c r="A10" s="229">
        <v>4</v>
      </c>
      <c r="B10" s="1026"/>
      <c r="C10" s="1027"/>
      <c r="D10" s="1027"/>
      <c r="E10" s="1027"/>
      <c r="F10" s="1027"/>
      <c r="G10" s="1027"/>
      <c r="H10" s="1027"/>
      <c r="I10" s="1027"/>
      <c r="J10" s="1027"/>
      <c r="K10" s="1027"/>
      <c r="L10" s="1027"/>
      <c r="M10" s="1027"/>
      <c r="N10" s="1027"/>
      <c r="O10" s="1027"/>
      <c r="P10" s="1028"/>
      <c r="Q10" s="1034"/>
      <c r="R10" s="1035"/>
      <c r="S10" s="1035"/>
      <c r="T10" s="1035"/>
      <c r="U10" s="1035"/>
      <c r="V10" s="1035"/>
      <c r="W10" s="1035"/>
      <c r="X10" s="1035"/>
      <c r="Y10" s="1035"/>
      <c r="Z10" s="1035"/>
      <c r="AA10" s="1035"/>
      <c r="AB10" s="1035"/>
      <c r="AC10" s="1035"/>
      <c r="AD10" s="1035"/>
      <c r="AE10" s="1036"/>
      <c r="AF10" s="1031"/>
      <c r="AG10" s="1032"/>
      <c r="AH10" s="1032"/>
      <c r="AI10" s="1032"/>
      <c r="AJ10" s="1033"/>
      <c r="AK10" s="1077"/>
      <c r="AL10" s="1078"/>
      <c r="AM10" s="1078"/>
      <c r="AN10" s="1078"/>
      <c r="AO10" s="1078"/>
      <c r="AP10" s="1078"/>
      <c r="AQ10" s="1078"/>
      <c r="AR10" s="1078"/>
      <c r="AS10" s="1078"/>
      <c r="AT10" s="1078"/>
      <c r="AU10" s="1079"/>
      <c r="AV10" s="1079"/>
      <c r="AW10" s="1079"/>
      <c r="AX10" s="1079"/>
      <c r="AY10" s="1080"/>
      <c r="AZ10" s="223"/>
      <c r="BA10" s="223"/>
      <c r="BB10" s="223"/>
      <c r="BC10" s="223"/>
      <c r="BD10" s="223"/>
      <c r="BE10" s="224"/>
      <c r="BF10" s="224"/>
      <c r="BG10" s="224"/>
      <c r="BH10" s="224"/>
      <c r="BI10" s="224"/>
      <c r="BJ10" s="224"/>
      <c r="BK10" s="224"/>
      <c r="BL10" s="224"/>
      <c r="BM10" s="224"/>
      <c r="BN10" s="224"/>
      <c r="BO10" s="224"/>
      <c r="BP10" s="224"/>
      <c r="BQ10" s="229">
        <v>4</v>
      </c>
      <c r="BR10" s="230"/>
      <c r="BS10" s="988"/>
      <c r="BT10" s="989"/>
      <c r="BU10" s="989"/>
      <c r="BV10" s="989"/>
      <c r="BW10" s="989"/>
      <c r="BX10" s="989"/>
      <c r="BY10" s="989"/>
      <c r="BZ10" s="989"/>
      <c r="CA10" s="989"/>
      <c r="CB10" s="989"/>
      <c r="CC10" s="989"/>
      <c r="CD10" s="989"/>
      <c r="CE10" s="989"/>
      <c r="CF10" s="989"/>
      <c r="CG10" s="1010"/>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25"/>
    </row>
    <row r="11" spans="1:131" s="226" customFormat="1" ht="26.25" customHeight="1" x14ac:dyDescent="0.15">
      <c r="A11" s="229">
        <v>5</v>
      </c>
      <c r="B11" s="1026"/>
      <c r="C11" s="1027"/>
      <c r="D11" s="1027"/>
      <c r="E11" s="1027"/>
      <c r="F11" s="1027"/>
      <c r="G11" s="1027"/>
      <c r="H11" s="1027"/>
      <c r="I11" s="1027"/>
      <c r="J11" s="1027"/>
      <c r="K11" s="1027"/>
      <c r="L11" s="1027"/>
      <c r="M11" s="1027"/>
      <c r="N11" s="1027"/>
      <c r="O11" s="1027"/>
      <c r="P11" s="1028"/>
      <c r="Q11" s="1034"/>
      <c r="R11" s="1035"/>
      <c r="S11" s="1035"/>
      <c r="T11" s="1035"/>
      <c r="U11" s="1035"/>
      <c r="V11" s="1035"/>
      <c r="W11" s="1035"/>
      <c r="X11" s="1035"/>
      <c r="Y11" s="1035"/>
      <c r="Z11" s="1035"/>
      <c r="AA11" s="1035"/>
      <c r="AB11" s="1035"/>
      <c r="AC11" s="1035"/>
      <c r="AD11" s="1035"/>
      <c r="AE11" s="1036"/>
      <c r="AF11" s="1031"/>
      <c r="AG11" s="1032"/>
      <c r="AH11" s="1032"/>
      <c r="AI11" s="1032"/>
      <c r="AJ11" s="1033"/>
      <c r="AK11" s="1077"/>
      <c r="AL11" s="1078"/>
      <c r="AM11" s="1078"/>
      <c r="AN11" s="1078"/>
      <c r="AO11" s="1078"/>
      <c r="AP11" s="1078"/>
      <c r="AQ11" s="1078"/>
      <c r="AR11" s="1078"/>
      <c r="AS11" s="1078"/>
      <c r="AT11" s="1078"/>
      <c r="AU11" s="1079"/>
      <c r="AV11" s="1079"/>
      <c r="AW11" s="1079"/>
      <c r="AX11" s="1079"/>
      <c r="AY11" s="1080"/>
      <c r="AZ11" s="223"/>
      <c r="BA11" s="223"/>
      <c r="BB11" s="223"/>
      <c r="BC11" s="223"/>
      <c r="BD11" s="223"/>
      <c r="BE11" s="224"/>
      <c r="BF11" s="224"/>
      <c r="BG11" s="224"/>
      <c r="BH11" s="224"/>
      <c r="BI11" s="224"/>
      <c r="BJ11" s="224"/>
      <c r="BK11" s="224"/>
      <c r="BL11" s="224"/>
      <c r="BM11" s="224"/>
      <c r="BN11" s="224"/>
      <c r="BO11" s="224"/>
      <c r="BP11" s="224"/>
      <c r="BQ11" s="229">
        <v>5</v>
      </c>
      <c r="BR11" s="230"/>
      <c r="BS11" s="988"/>
      <c r="BT11" s="989"/>
      <c r="BU11" s="989"/>
      <c r="BV11" s="989"/>
      <c r="BW11" s="989"/>
      <c r="BX11" s="989"/>
      <c r="BY11" s="989"/>
      <c r="BZ11" s="989"/>
      <c r="CA11" s="989"/>
      <c r="CB11" s="989"/>
      <c r="CC11" s="989"/>
      <c r="CD11" s="989"/>
      <c r="CE11" s="989"/>
      <c r="CF11" s="989"/>
      <c r="CG11" s="1010"/>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25"/>
    </row>
    <row r="12" spans="1:131" s="226" customFormat="1" ht="26.25" customHeight="1" x14ac:dyDescent="0.15">
      <c r="A12" s="229">
        <v>6</v>
      </c>
      <c r="B12" s="1026"/>
      <c r="C12" s="1027"/>
      <c r="D12" s="1027"/>
      <c r="E12" s="1027"/>
      <c r="F12" s="1027"/>
      <c r="G12" s="1027"/>
      <c r="H12" s="1027"/>
      <c r="I12" s="1027"/>
      <c r="J12" s="1027"/>
      <c r="K12" s="1027"/>
      <c r="L12" s="1027"/>
      <c r="M12" s="1027"/>
      <c r="N12" s="1027"/>
      <c r="O12" s="1027"/>
      <c r="P12" s="1028"/>
      <c r="Q12" s="1034"/>
      <c r="R12" s="1035"/>
      <c r="S12" s="1035"/>
      <c r="T12" s="1035"/>
      <c r="U12" s="1035"/>
      <c r="V12" s="1035"/>
      <c r="W12" s="1035"/>
      <c r="X12" s="1035"/>
      <c r="Y12" s="1035"/>
      <c r="Z12" s="1035"/>
      <c r="AA12" s="1035"/>
      <c r="AB12" s="1035"/>
      <c r="AC12" s="1035"/>
      <c r="AD12" s="1035"/>
      <c r="AE12" s="1036"/>
      <c r="AF12" s="1031"/>
      <c r="AG12" s="1032"/>
      <c r="AH12" s="1032"/>
      <c r="AI12" s="1032"/>
      <c r="AJ12" s="1033"/>
      <c r="AK12" s="1077"/>
      <c r="AL12" s="1078"/>
      <c r="AM12" s="1078"/>
      <c r="AN12" s="1078"/>
      <c r="AO12" s="1078"/>
      <c r="AP12" s="1078"/>
      <c r="AQ12" s="1078"/>
      <c r="AR12" s="1078"/>
      <c r="AS12" s="1078"/>
      <c r="AT12" s="1078"/>
      <c r="AU12" s="1079"/>
      <c r="AV12" s="1079"/>
      <c r="AW12" s="1079"/>
      <c r="AX12" s="1079"/>
      <c r="AY12" s="1080"/>
      <c r="AZ12" s="223"/>
      <c r="BA12" s="223"/>
      <c r="BB12" s="223"/>
      <c r="BC12" s="223"/>
      <c r="BD12" s="223"/>
      <c r="BE12" s="224"/>
      <c r="BF12" s="224"/>
      <c r="BG12" s="224"/>
      <c r="BH12" s="224"/>
      <c r="BI12" s="224"/>
      <c r="BJ12" s="224"/>
      <c r="BK12" s="224"/>
      <c r="BL12" s="224"/>
      <c r="BM12" s="224"/>
      <c r="BN12" s="224"/>
      <c r="BO12" s="224"/>
      <c r="BP12" s="224"/>
      <c r="BQ12" s="229">
        <v>6</v>
      </c>
      <c r="BR12" s="230"/>
      <c r="BS12" s="988"/>
      <c r="BT12" s="989"/>
      <c r="BU12" s="989"/>
      <c r="BV12" s="989"/>
      <c r="BW12" s="989"/>
      <c r="BX12" s="989"/>
      <c r="BY12" s="989"/>
      <c r="BZ12" s="989"/>
      <c r="CA12" s="989"/>
      <c r="CB12" s="989"/>
      <c r="CC12" s="989"/>
      <c r="CD12" s="989"/>
      <c r="CE12" s="989"/>
      <c r="CF12" s="989"/>
      <c r="CG12" s="1010"/>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25"/>
    </row>
    <row r="13" spans="1:131" s="226" customFormat="1" ht="26.25" customHeight="1" x14ac:dyDescent="0.15">
      <c r="A13" s="229">
        <v>7</v>
      </c>
      <c r="B13" s="1026"/>
      <c r="C13" s="1027"/>
      <c r="D13" s="1027"/>
      <c r="E13" s="1027"/>
      <c r="F13" s="1027"/>
      <c r="G13" s="1027"/>
      <c r="H13" s="1027"/>
      <c r="I13" s="1027"/>
      <c r="J13" s="1027"/>
      <c r="K13" s="1027"/>
      <c r="L13" s="1027"/>
      <c r="M13" s="1027"/>
      <c r="N13" s="1027"/>
      <c r="O13" s="1027"/>
      <c r="P13" s="1028"/>
      <c r="Q13" s="1034"/>
      <c r="R13" s="1035"/>
      <c r="S13" s="1035"/>
      <c r="T13" s="1035"/>
      <c r="U13" s="1035"/>
      <c r="V13" s="1035"/>
      <c r="W13" s="1035"/>
      <c r="X13" s="1035"/>
      <c r="Y13" s="1035"/>
      <c r="Z13" s="1035"/>
      <c r="AA13" s="1035"/>
      <c r="AB13" s="1035"/>
      <c r="AC13" s="1035"/>
      <c r="AD13" s="1035"/>
      <c r="AE13" s="1036"/>
      <c r="AF13" s="1031"/>
      <c r="AG13" s="1032"/>
      <c r="AH13" s="1032"/>
      <c r="AI13" s="1032"/>
      <c r="AJ13" s="1033"/>
      <c r="AK13" s="1077"/>
      <c r="AL13" s="1078"/>
      <c r="AM13" s="1078"/>
      <c r="AN13" s="1078"/>
      <c r="AO13" s="1078"/>
      <c r="AP13" s="1078"/>
      <c r="AQ13" s="1078"/>
      <c r="AR13" s="1078"/>
      <c r="AS13" s="1078"/>
      <c r="AT13" s="1078"/>
      <c r="AU13" s="1079"/>
      <c r="AV13" s="1079"/>
      <c r="AW13" s="1079"/>
      <c r="AX13" s="1079"/>
      <c r="AY13" s="1080"/>
      <c r="AZ13" s="223"/>
      <c r="BA13" s="223"/>
      <c r="BB13" s="223"/>
      <c r="BC13" s="223"/>
      <c r="BD13" s="223"/>
      <c r="BE13" s="224"/>
      <c r="BF13" s="224"/>
      <c r="BG13" s="224"/>
      <c r="BH13" s="224"/>
      <c r="BI13" s="224"/>
      <c r="BJ13" s="224"/>
      <c r="BK13" s="224"/>
      <c r="BL13" s="224"/>
      <c r="BM13" s="224"/>
      <c r="BN13" s="224"/>
      <c r="BO13" s="224"/>
      <c r="BP13" s="224"/>
      <c r="BQ13" s="229">
        <v>7</v>
      </c>
      <c r="BR13" s="230"/>
      <c r="BS13" s="988"/>
      <c r="BT13" s="989"/>
      <c r="BU13" s="989"/>
      <c r="BV13" s="989"/>
      <c r="BW13" s="989"/>
      <c r="BX13" s="989"/>
      <c r="BY13" s="989"/>
      <c r="BZ13" s="989"/>
      <c r="CA13" s="989"/>
      <c r="CB13" s="989"/>
      <c r="CC13" s="989"/>
      <c r="CD13" s="989"/>
      <c r="CE13" s="989"/>
      <c r="CF13" s="989"/>
      <c r="CG13" s="1010"/>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25"/>
    </row>
    <row r="14" spans="1:131" s="226" customFormat="1" ht="26.25" customHeight="1" x14ac:dyDescent="0.15">
      <c r="A14" s="229">
        <v>8</v>
      </c>
      <c r="B14" s="1026"/>
      <c r="C14" s="1027"/>
      <c r="D14" s="1027"/>
      <c r="E14" s="1027"/>
      <c r="F14" s="1027"/>
      <c r="G14" s="1027"/>
      <c r="H14" s="1027"/>
      <c r="I14" s="1027"/>
      <c r="J14" s="1027"/>
      <c r="K14" s="1027"/>
      <c r="L14" s="1027"/>
      <c r="M14" s="1027"/>
      <c r="N14" s="1027"/>
      <c r="O14" s="1027"/>
      <c r="P14" s="1028"/>
      <c r="Q14" s="1034"/>
      <c r="R14" s="1035"/>
      <c r="S14" s="1035"/>
      <c r="T14" s="1035"/>
      <c r="U14" s="1035"/>
      <c r="V14" s="1035"/>
      <c r="W14" s="1035"/>
      <c r="X14" s="1035"/>
      <c r="Y14" s="1035"/>
      <c r="Z14" s="1035"/>
      <c r="AA14" s="1035"/>
      <c r="AB14" s="1035"/>
      <c r="AC14" s="1035"/>
      <c r="AD14" s="1035"/>
      <c r="AE14" s="1036"/>
      <c r="AF14" s="1031"/>
      <c r="AG14" s="1032"/>
      <c r="AH14" s="1032"/>
      <c r="AI14" s="1032"/>
      <c r="AJ14" s="1033"/>
      <c r="AK14" s="1077"/>
      <c r="AL14" s="1078"/>
      <c r="AM14" s="1078"/>
      <c r="AN14" s="1078"/>
      <c r="AO14" s="1078"/>
      <c r="AP14" s="1078"/>
      <c r="AQ14" s="1078"/>
      <c r="AR14" s="1078"/>
      <c r="AS14" s="1078"/>
      <c r="AT14" s="1078"/>
      <c r="AU14" s="1079"/>
      <c r="AV14" s="1079"/>
      <c r="AW14" s="1079"/>
      <c r="AX14" s="1079"/>
      <c r="AY14" s="1080"/>
      <c r="AZ14" s="223"/>
      <c r="BA14" s="223"/>
      <c r="BB14" s="223"/>
      <c r="BC14" s="223"/>
      <c r="BD14" s="223"/>
      <c r="BE14" s="224"/>
      <c r="BF14" s="224"/>
      <c r="BG14" s="224"/>
      <c r="BH14" s="224"/>
      <c r="BI14" s="224"/>
      <c r="BJ14" s="224"/>
      <c r="BK14" s="224"/>
      <c r="BL14" s="224"/>
      <c r="BM14" s="224"/>
      <c r="BN14" s="224"/>
      <c r="BO14" s="224"/>
      <c r="BP14" s="224"/>
      <c r="BQ14" s="229">
        <v>8</v>
      </c>
      <c r="BR14" s="230"/>
      <c r="BS14" s="988"/>
      <c r="BT14" s="989"/>
      <c r="BU14" s="989"/>
      <c r="BV14" s="989"/>
      <c r="BW14" s="989"/>
      <c r="BX14" s="989"/>
      <c r="BY14" s="989"/>
      <c r="BZ14" s="989"/>
      <c r="CA14" s="989"/>
      <c r="CB14" s="989"/>
      <c r="CC14" s="989"/>
      <c r="CD14" s="989"/>
      <c r="CE14" s="989"/>
      <c r="CF14" s="989"/>
      <c r="CG14" s="1010"/>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25"/>
    </row>
    <row r="15" spans="1:131" s="226" customFormat="1" ht="26.25" customHeight="1" x14ac:dyDescent="0.15">
      <c r="A15" s="229">
        <v>9</v>
      </c>
      <c r="B15" s="1026"/>
      <c r="C15" s="1027"/>
      <c r="D15" s="1027"/>
      <c r="E15" s="1027"/>
      <c r="F15" s="1027"/>
      <c r="G15" s="1027"/>
      <c r="H15" s="1027"/>
      <c r="I15" s="1027"/>
      <c r="J15" s="1027"/>
      <c r="K15" s="1027"/>
      <c r="L15" s="1027"/>
      <c r="M15" s="1027"/>
      <c r="N15" s="1027"/>
      <c r="O15" s="1027"/>
      <c r="P15" s="1028"/>
      <c r="Q15" s="1034"/>
      <c r="R15" s="1035"/>
      <c r="S15" s="1035"/>
      <c r="T15" s="1035"/>
      <c r="U15" s="1035"/>
      <c r="V15" s="1035"/>
      <c r="W15" s="1035"/>
      <c r="X15" s="1035"/>
      <c r="Y15" s="1035"/>
      <c r="Z15" s="1035"/>
      <c r="AA15" s="1035"/>
      <c r="AB15" s="1035"/>
      <c r="AC15" s="1035"/>
      <c r="AD15" s="1035"/>
      <c r="AE15" s="1036"/>
      <c r="AF15" s="1031"/>
      <c r="AG15" s="1032"/>
      <c r="AH15" s="1032"/>
      <c r="AI15" s="1032"/>
      <c r="AJ15" s="1033"/>
      <c r="AK15" s="1077"/>
      <c r="AL15" s="1078"/>
      <c r="AM15" s="1078"/>
      <c r="AN15" s="1078"/>
      <c r="AO15" s="1078"/>
      <c r="AP15" s="1078"/>
      <c r="AQ15" s="1078"/>
      <c r="AR15" s="1078"/>
      <c r="AS15" s="1078"/>
      <c r="AT15" s="1078"/>
      <c r="AU15" s="1079"/>
      <c r="AV15" s="1079"/>
      <c r="AW15" s="1079"/>
      <c r="AX15" s="1079"/>
      <c r="AY15" s="1080"/>
      <c r="AZ15" s="223"/>
      <c r="BA15" s="223"/>
      <c r="BB15" s="223"/>
      <c r="BC15" s="223"/>
      <c r="BD15" s="223"/>
      <c r="BE15" s="224"/>
      <c r="BF15" s="224"/>
      <c r="BG15" s="224"/>
      <c r="BH15" s="224"/>
      <c r="BI15" s="224"/>
      <c r="BJ15" s="224"/>
      <c r="BK15" s="224"/>
      <c r="BL15" s="224"/>
      <c r="BM15" s="224"/>
      <c r="BN15" s="224"/>
      <c r="BO15" s="224"/>
      <c r="BP15" s="224"/>
      <c r="BQ15" s="229">
        <v>9</v>
      </c>
      <c r="BR15" s="230"/>
      <c r="BS15" s="988"/>
      <c r="BT15" s="989"/>
      <c r="BU15" s="989"/>
      <c r="BV15" s="989"/>
      <c r="BW15" s="989"/>
      <c r="BX15" s="989"/>
      <c r="BY15" s="989"/>
      <c r="BZ15" s="989"/>
      <c r="CA15" s="989"/>
      <c r="CB15" s="989"/>
      <c r="CC15" s="989"/>
      <c r="CD15" s="989"/>
      <c r="CE15" s="989"/>
      <c r="CF15" s="989"/>
      <c r="CG15" s="1010"/>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25"/>
    </row>
    <row r="16" spans="1:131" s="226" customFormat="1" ht="26.25" customHeight="1" x14ac:dyDescent="0.15">
      <c r="A16" s="229">
        <v>10</v>
      </c>
      <c r="B16" s="1026"/>
      <c r="C16" s="1027"/>
      <c r="D16" s="1027"/>
      <c r="E16" s="1027"/>
      <c r="F16" s="1027"/>
      <c r="G16" s="1027"/>
      <c r="H16" s="1027"/>
      <c r="I16" s="1027"/>
      <c r="J16" s="1027"/>
      <c r="K16" s="1027"/>
      <c r="L16" s="1027"/>
      <c r="M16" s="1027"/>
      <c r="N16" s="1027"/>
      <c r="O16" s="1027"/>
      <c r="P16" s="1028"/>
      <c r="Q16" s="1034"/>
      <c r="R16" s="1035"/>
      <c r="S16" s="1035"/>
      <c r="T16" s="1035"/>
      <c r="U16" s="1035"/>
      <c r="V16" s="1035"/>
      <c r="W16" s="1035"/>
      <c r="X16" s="1035"/>
      <c r="Y16" s="1035"/>
      <c r="Z16" s="1035"/>
      <c r="AA16" s="1035"/>
      <c r="AB16" s="1035"/>
      <c r="AC16" s="1035"/>
      <c r="AD16" s="1035"/>
      <c r="AE16" s="1036"/>
      <c r="AF16" s="1031"/>
      <c r="AG16" s="1032"/>
      <c r="AH16" s="1032"/>
      <c r="AI16" s="1032"/>
      <c r="AJ16" s="1033"/>
      <c r="AK16" s="1077"/>
      <c r="AL16" s="1078"/>
      <c r="AM16" s="1078"/>
      <c r="AN16" s="1078"/>
      <c r="AO16" s="1078"/>
      <c r="AP16" s="1078"/>
      <c r="AQ16" s="1078"/>
      <c r="AR16" s="1078"/>
      <c r="AS16" s="1078"/>
      <c r="AT16" s="1078"/>
      <c r="AU16" s="1079"/>
      <c r="AV16" s="1079"/>
      <c r="AW16" s="1079"/>
      <c r="AX16" s="1079"/>
      <c r="AY16" s="1080"/>
      <c r="AZ16" s="223"/>
      <c r="BA16" s="223"/>
      <c r="BB16" s="223"/>
      <c r="BC16" s="223"/>
      <c r="BD16" s="223"/>
      <c r="BE16" s="224"/>
      <c r="BF16" s="224"/>
      <c r="BG16" s="224"/>
      <c r="BH16" s="224"/>
      <c r="BI16" s="224"/>
      <c r="BJ16" s="224"/>
      <c r="BK16" s="224"/>
      <c r="BL16" s="224"/>
      <c r="BM16" s="224"/>
      <c r="BN16" s="224"/>
      <c r="BO16" s="224"/>
      <c r="BP16" s="224"/>
      <c r="BQ16" s="229">
        <v>10</v>
      </c>
      <c r="BR16" s="230"/>
      <c r="BS16" s="988"/>
      <c r="BT16" s="989"/>
      <c r="BU16" s="989"/>
      <c r="BV16" s="989"/>
      <c r="BW16" s="989"/>
      <c r="BX16" s="989"/>
      <c r="BY16" s="989"/>
      <c r="BZ16" s="989"/>
      <c r="CA16" s="989"/>
      <c r="CB16" s="989"/>
      <c r="CC16" s="989"/>
      <c r="CD16" s="989"/>
      <c r="CE16" s="989"/>
      <c r="CF16" s="989"/>
      <c r="CG16" s="1010"/>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25"/>
    </row>
    <row r="17" spans="1:131" s="226" customFormat="1" ht="26.25" customHeight="1" x14ac:dyDescent="0.15">
      <c r="A17" s="229">
        <v>11</v>
      </c>
      <c r="B17" s="1026"/>
      <c r="C17" s="1027"/>
      <c r="D17" s="1027"/>
      <c r="E17" s="1027"/>
      <c r="F17" s="1027"/>
      <c r="G17" s="1027"/>
      <c r="H17" s="1027"/>
      <c r="I17" s="1027"/>
      <c r="J17" s="1027"/>
      <c r="K17" s="1027"/>
      <c r="L17" s="1027"/>
      <c r="M17" s="1027"/>
      <c r="N17" s="1027"/>
      <c r="O17" s="1027"/>
      <c r="P17" s="1028"/>
      <c r="Q17" s="1034"/>
      <c r="R17" s="1035"/>
      <c r="S17" s="1035"/>
      <c r="T17" s="1035"/>
      <c r="U17" s="1035"/>
      <c r="V17" s="1035"/>
      <c r="W17" s="1035"/>
      <c r="X17" s="1035"/>
      <c r="Y17" s="1035"/>
      <c r="Z17" s="1035"/>
      <c r="AA17" s="1035"/>
      <c r="AB17" s="1035"/>
      <c r="AC17" s="1035"/>
      <c r="AD17" s="1035"/>
      <c r="AE17" s="1036"/>
      <c r="AF17" s="1031"/>
      <c r="AG17" s="1032"/>
      <c r="AH17" s="1032"/>
      <c r="AI17" s="1032"/>
      <c r="AJ17" s="1033"/>
      <c r="AK17" s="1077"/>
      <c r="AL17" s="1078"/>
      <c r="AM17" s="1078"/>
      <c r="AN17" s="1078"/>
      <c r="AO17" s="1078"/>
      <c r="AP17" s="1078"/>
      <c r="AQ17" s="1078"/>
      <c r="AR17" s="1078"/>
      <c r="AS17" s="1078"/>
      <c r="AT17" s="1078"/>
      <c r="AU17" s="1079"/>
      <c r="AV17" s="1079"/>
      <c r="AW17" s="1079"/>
      <c r="AX17" s="1079"/>
      <c r="AY17" s="1080"/>
      <c r="AZ17" s="223"/>
      <c r="BA17" s="223"/>
      <c r="BB17" s="223"/>
      <c r="BC17" s="223"/>
      <c r="BD17" s="223"/>
      <c r="BE17" s="224"/>
      <c r="BF17" s="224"/>
      <c r="BG17" s="224"/>
      <c r="BH17" s="224"/>
      <c r="BI17" s="224"/>
      <c r="BJ17" s="224"/>
      <c r="BK17" s="224"/>
      <c r="BL17" s="224"/>
      <c r="BM17" s="224"/>
      <c r="BN17" s="224"/>
      <c r="BO17" s="224"/>
      <c r="BP17" s="224"/>
      <c r="BQ17" s="229">
        <v>11</v>
      </c>
      <c r="BR17" s="230"/>
      <c r="BS17" s="988"/>
      <c r="BT17" s="989"/>
      <c r="BU17" s="989"/>
      <c r="BV17" s="989"/>
      <c r="BW17" s="989"/>
      <c r="BX17" s="989"/>
      <c r="BY17" s="989"/>
      <c r="BZ17" s="989"/>
      <c r="CA17" s="989"/>
      <c r="CB17" s="989"/>
      <c r="CC17" s="989"/>
      <c r="CD17" s="989"/>
      <c r="CE17" s="989"/>
      <c r="CF17" s="989"/>
      <c r="CG17" s="1010"/>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25"/>
    </row>
    <row r="18" spans="1:131" s="226" customFormat="1" ht="26.25" customHeight="1" x14ac:dyDescent="0.15">
      <c r="A18" s="229">
        <v>12</v>
      </c>
      <c r="B18" s="1026"/>
      <c r="C18" s="1027"/>
      <c r="D18" s="1027"/>
      <c r="E18" s="1027"/>
      <c r="F18" s="1027"/>
      <c r="G18" s="1027"/>
      <c r="H18" s="1027"/>
      <c r="I18" s="1027"/>
      <c r="J18" s="1027"/>
      <c r="K18" s="1027"/>
      <c r="L18" s="1027"/>
      <c r="M18" s="1027"/>
      <c r="N18" s="1027"/>
      <c r="O18" s="1027"/>
      <c r="P18" s="1028"/>
      <c r="Q18" s="1034"/>
      <c r="R18" s="1035"/>
      <c r="S18" s="1035"/>
      <c r="T18" s="1035"/>
      <c r="U18" s="1035"/>
      <c r="V18" s="1035"/>
      <c r="W18" s="1035"/>
      <c r="X18" s="1035"/>
      <c r="Y18" s="1035"/>
      <c r="Z18" s="1035"/>
      <c r="AA18" s="1035"/>
      <c r="AB18" s="1035"/>
      <c r="AC18" s="1035"/>
      <c r="AD18" s="1035"/>
      <c r="AE18" s="1036"/>
      <c r="AF18" s="1031"/>
      <c r="AG18" s="1032"/>
      <c r="AH18" s="1032"/>
      <c r="AI18" s="1032"/>
      <c r="AJ18" s="1033"/>
      <c r="AK18" s="1077"/>
      <c r="AL18" s="1078"/>
      <c r="AM18" s="1078"/>
      <c r="AN18" s="1078"/>
      <c r="AO18" s="1078"/>
      <c r="AP18" s="1078"/>
      <c r="AQ18" s="1078"/>
      <c r="AR18" s="1078"/>
      <c r="AS18" s="1078"/>
      <c r="AT18" s="1078"/>
      <c r="AU18" s="1079"/>
      <c r="AV18" s="1079"/>
      <c r="AW18" s="1079"/>
      <c r="AX18" s="1079"/>
      <c r="AY18" s="1080"/>
      <c r="AZ18" s="223"/>
      <c r="BA18" s="223"/>
      <c r="BB18" s="223"/>
      <c r="BC18" s="223"/>
      <c r="BD18" s="223"/>
      <c r="BE18" s="224"/>
      <c r="BF18" s="224"/>
      <c r="BG18" s="224"/>
      <c r="BH18" s="224"/>
      <c r="BI18" s="224"/>
      <c r="BJ18" s="224"/>
      <c r="BK18" s="224"/>
      <c r="BL18" s="224"/>
      <c r="BM18" s="224"/>
      <c r="BN18" s="224"/>
      <c r="BO18" s="224"/>
      <c r="BP18" s="224"/>
      <c r="BQ18" s="229">
        <v>12</v>
      </c>
      <c r="BR18" s="230"/>
      <c r="BS18" s="988"/>
      <c r="BT18" s="989"/>
      <c r="BU18" s="989"/>
      <c r="BV18" s="989"/>
      <c r="BW18" s="989"/>
      <c r="BX18" s="989"/>
      <c r="BY18" s="989"/>
      <c r="BZ18" s="989"/>
      <c r="CA18" s="989"/>
      <c r="CB18" s="989"/>
      <c r="CC18" s="989"/>
      <c r="CD18" s="989"/>
      <c r="CE18" s="989"/>
      <c r="CF18" s="989"/>
      <c r="CG18" s="1010"/>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25"/>
    </row>
    <row r="19" spans="1:131" s="226" customFormat="1" ht="26.25" customHeight="1" x14ac:dyDescent="0.15">
      <c r="A19" s="229">
        <v>13</v>
      </c>
      <c r="B19" s="1026"/>
      <c r="C19" s="1027"/>
      <c r="D19" s="1027"/>
      <c r="E19" s="1027"/>
      <c r="F19" s="1027"/>
      <c r="G19" s="1027"/>
      <c r="H19" s="1027"/>
      <c r="I19" s="1027"/>
      <c r="J19" s="1027"/>
      <c r="K19" s="1027"/>
      <c r="L19" s="1027"/>
      <c r="M19" s="1027"/>
      <c r="N19" s="1027"/>
      <c r="O19" s="1027"/>
      <c r="P19" s="1028"/>
      <c r="Q19" s="1034"/>
      <c r="R19" s="1035"/>
      <c r="S19" s="1035"/>
      <c r="T19" s="1035"/>
      <c r="U19" s="1035"/>
      <c r="V19" s="1035"/>
      <c r="W19" s="1035"/>
      <c r="X19" s="1035"/>
      <c r="Y19" s="1035"/>
      <c r="Z19" s="1035"/>
      <c r="AA19" s="1035"/>
      <c r="AB19" s="1035"/>
      <c r="AC19" s="1035"/>
      <c r="AD19" s="1035"/>
      <c r="AE19" s="1036"/>
      <c r="AF19" s="1031"/>
      <c r="AG19" s="1032"/>
      <c r="AH19" s="1032"/>
      <c r="AI19" s="1032"/>
      <c r="AJ19" s="1033"/>
      <c r="AK19" s="1077"/>
      <c r="AL19" s="1078"/>
      <c r="AM19" s="1078"/>
      <c r="AN19" s="1078"/>
      <c r="AO19" s="1078"/>
      <c r="AP19" s="1078"/>
      <c r="AQ19" s="1078"/>
      <c r="AR19" s="1078"/>
      <c r="AS19" s="1078"/>
      <c r="AT19" s="1078"/>
      <c r="AU19" s="1079"/>
      <c r="AV19" s="1079"/>
      <c r="AW19" s="1079"/>
      <c r="AX19" s="1079"/>
      <c r="AY19" s="1080"/>
      <c r="AZ19" s="223"/>
      <c r="BA19" s="223"/>
      <c r="BB19" s="223"/>
      <c r="BC19" s="223"/>
      <c r="BD19" s="223"/>
      <c r="BE19" s="224"/>
      <c r="BF19" s="224"/>
      <c r="BG19" s="224"/>
      <c r="BH19" s="224"/>
      <c r="BI19" s="224"/>
      <c r="BJ19" s="224"/>
      <c r="BK19" s="224"/>
      <c r="BL19" s="224"/>
      <c r="BM19" s="224"/>
      <c r="BN19" s="224"/>
      <c r="BO19" s="224"/>
      <c r="BP19" s="224"/>
      <c r="BQ19" s="229">
        <v>13</v>
      </c>
      <c r="BR19" s="230"/>
      <c r="BS19" s="988"/>
      <c r="BT19" s="989"/>
      <c r="BU19" s="989"/>
      <c r="BV19" s="989"/>
      <c r="BW19" s="989"/>
      <c r="BX19" s="989"/>
      <c r="BY19" s="989"/>
      <c r="BZ19" s="989"/>
      <c r="CA19" s="989"/>
      <c r="CB19" s="989"/>
      <c r="CC19" s="989"/>
      <c r="CD19" s="989"/>
      <c r="CE19" s="989"/>
      <c r="CF19" s="989"/>
      <c r="CG19" s="1010"/>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25"/>
    </row>
    <row r="20" spans="1:131" s="226" customFormat="1" ht="26.25" customHeight="1" x14ac:dyDescent="0.15">
      <c r="A20" s="229">
        <v>14</v>
      </c>
      <c r="B20" s="1026"/>
      <c r="C20" s="1027"/>
      <c r="D20" s="1027"/>
      <c r="E20" s="1027"/>
      <c r="F20" s="1027"/>
      <c r="G20" s="1027"/>
      <c r="H20" s="1027"/>
      <c r="I20" s="1027"/>
      <c r="J20" s="1027"/>
      <c r="K20" s="1027"/>
      <c r="L20" s="1027"/>
      <c r="M20" s="1027"/>
      <c r="N20" s="1027"/>
      <c r="O20" s="1027"/>
      <c r="P20" s="1028"/>
      <c r="Q20" s="1034"/>
      <c r="R20" s="1035"/>
      <c r="S20" s="1035"/>
      <c r="T20" s="1035"/>
      <c r="U20" s="1035"/>
      <c r="V20" s="1035"/>
      <c r="W20" s="1035"/>
      <c r="X20" s="1035"/>
      <c r="Y20" s="1035"/>
      <c r="Z20" s="1035"/>
      <c r="AA20" s="1035"/>
      <c r="AB20" s="1035"/>
      <c r="AC20" s="1035"/>
      <c r="AD20" s="1035"/>
      <c r="AE20" s="1036"/>
      <c r="AF20" s="1031"/>
      <c r="AG20" s="1032"/>
      <c r="AH20" s="1032"/>
      <c r="AI20" s="1032"/>
      <c r="AJ20" s="1033"/>
      <c r="AK20" s="1077"/>
      <c r="AL20" s="1078"/>
      <c r="AM20" s="1078"/>
      <c r="AN20" s="1078"/>
      <c r="AO20" s="1078"/>
      <c r="AP20" s="1078"/>
      <c r="AQ20" s="1078"/>
      <c r="AR20" s="1078"/>
      <c r="AS20" s="1078"/>
      <c r="AT20" s="1078"/>
      <c r="AU20" s="1079"/>
      <c r="AV20" s="1079"/>
      <c r="AW20" s="1079"/>
      <c r="AX20" s="1079"/>
      <c r="AY20" s="1080"/>
      <c r="AZ20" s="223"/>
      <c r="BA20" s="223"/>
      <c r="BB20" s="223"/>
      <c r="BC20" s="223"/>
      <c r="BD20" s="223"/>
      <c r="BE20" s="224"/>
      <c r="BF20" s="224"/>
      <c r="BG20" s="224"/>
      <c r="BH20" s="224"/>
      <c r="BI20" s="224"/>
      <c r="BJ20" s="224"/>
      <c r="BK20" s="224"/>
      <c r="BL20" s="224"/>
      <c r="BM20" s="224"/>
      <c r="BN20" s="224"/>
      <c r="BO20" s="224"/>
      <c r="BP20" s="224"/>
      <c r="BQ20" s="229">
        <v>14</v>
      </c>
      <c r="BR20" s="230"/>
      <c r="BS20" s="988"/>
      <c r="BT20" s="989"/>
      <c r="BU20" s="989"/>
      <c r="BV20" s="989"/>
      <c r="BW20" s="989"/>
      <c r="BX20" s="989"/>
      <c r="BY20" s="989"/>
      <c r="BZ20" s="989"/>
      <c r="CA20" s="989"/>
      <c r="CB20" s="989"/>
      <c r="CC20" s="989"/>
      <c r="CD20" s="989"/>
      <c r="CE20" s="989"/>
      <c r="CF20" s="989"/>
      <c r="CG20" s="1010"/>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25"/>
    </row>
    <row r="21" spans="1:131" s="226" customFormat="1" ht="26.25" customHeight="1" thickBot="1" x14ac:dyDescent="0.2">
      <c r="A21" s="229">
        <v>15</v>
      </c>
      <c r="B21" s="1026"/>
      <c r="C21" s="1027"/>
      <c r="D21" s="1027"/>
      <c r="E21" s="1027"/>
      <c r="F21" s="1027"/>
      <c r="G21" s="1027"/>
      <c r="H21" s="1027"/>
      <c r="I21" s="1027"/>
      <c r="J21" s="1027"/>
      <c r="K21" s="1027"/>
      <c r="L21" s="1027"/>
      <c r="M21" s="1027"/>
      <c r="N21" s="1027"/>
      <c r="O21" s="1027"/>
      <c r="P21" s="1028"/>
      <c r="Q21" s="1034"/>
      <c r="R21" s="1035"/>
      <c r="S21" s="1035"/>
      <c r="T21" s="1035"/>
      <c r="U21" s="1035"/>
      <c r="V21" s="1035"/>
      <c r="W21" s="1035"/>
      <c r="X21" s="1035"/>
      <c r="Y21" s="1035"/>
      <c r="Z21" s="1035"/>
      <c r="AA21" s="1035"/>
      <c r="AB21" s="1035"/>
      <c r="AC21" s="1035"/>
      <c r="AD21" s="1035"/>
      <c r="AE21" s="1036"/>
      <c r="AF21" s="1031"/>
      <c r="AG21" s="1032"/>
      <c r="AH21" s="1032"/>
      <c r="AI21" s="1032"/>
      <c r="AJ21" s="1033"/>
      <c r="AK21" s="1077"/>
      <c r="AL21" s="1078"/>
      <c r="AM21" s="1078"/>
      <c r="AN21" s="1078"/>
      <c r="AO21" s="1078"/>
      <c r="AP21" s="1078"/>
      <c r="AQ21" s="1078"/>
      <c r="AR21" s="1078"/>
      <c r="AS21" s="1078"/>
      <c r="AT21" s="1078"/>
      <c r="AU21" s="1079"/>
      <c r="AV21" s="1079"/>
      <c r="AW21" s="1079"/>
      <c r="AX21" s="1079"/>
      <c r="AY21" s="1080"/>
      <c r="AZ21" s="223"/>
      <c r="BA21" s="223"/>
      <c r="BB21" s="223"/>
      <c r="BC21" s="223"/>
      <c r="BD21" s="223"/>
      <c r="BE21" s="224"/>
      <c r="BF21" s="224"/>
      <c r="BG21" s="224"/>
      <c r="BH21" s="224"/>
      <c r="BI21" s="224"/>
      <c r="BJ21" s="224"/>
      <c r="BK21" s="224"/>
      <c r="BL21" s="224"/>
      <c r="BM21" s="224"/>
      <c r="BN21" s="224"/>
      <c r="BO21" s="224"/>
      <c r="BP21" s="224"/>
      <c r="BQ21" s="229">
        <v>15</v>
      </c>
      <c r="BR21" s="230"/>
      <c r="BS21" s="988"/>
      <c r="BT21" s="989"/>
      <c r="BU21" s="989"/>
      <c r="BV21" s="989"/>
      <c r="BW21" s="989"/>
      <c r="BX21" s="989"/>
      <c r="BY21" s="989"/>
      <c r="BZ21" s="989"/>
      <c r="CA21" s="989"/>
      <c r="CB21" s="989"/>
      <c r="CC21" s="989"/>
      <c r="CD21" s="989"/>
      <c r="CE21" s="989"/>
      <c r="CF21" s="989"/>
      <c r="CG21" s="1010"/>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25"/>
    </row>
    <row r="22" spans="1:131" s="226" customFormat="1" ht="26.25" customHeight="1" x14ac:dyDescent="0.15">
      <c r="A22" s="229">
        <v>16</v>
      </c>
      <c r="B22" s="1026"/>
      <c r="C22" s="1027"/>
      <c r="D22" s="1027"/>
      <c r="E22" s="1027"/>
      <c r="F22" s="1027"/>
      <c r="G22" s="1027"/>
      <c r="H22" s="1027"/>
      <c r="I22" s="1027"/>
      <c r="J22" s="1027"/>
      <c r="K22" s="1027"/>
      <c r="L22" s="1027"/>
      <c r="M22" s="1027"/>
      <c r="N22" s="1027"/>
      <c r="O22" s="1027"/>
      <c r="P22" s="1028"/>
      <c r="Q22" s="1070"/>
      <c r="R22" s="1071"/>
      <c r="S22" s="1071"/>
      <c r="T22" s="1071"/>
      <c r="U22" s="1071"/>
      <c r="V22" s="1071"/>
      <c r="W22" s="1071"/>
      <c r="X22" s="1071"/>
      <c r="Y22" s="1071"/>
      <c r="Z22" s="1071"/>
      <c r="AA22" s="1071"/>
      <c r="AB22" s="1071"/>
      <c r="AC22" s="1071"/>
      <c r="AD22" s="1071"/>
      <c r="AE22" s="1072"/>
      <c r="AF22" s="1031"/>
      <c r="AG22" s="1032"/>
      <c r="AH22" s="1032"/>
      <c r="AI22" s="1032"/>
      <c r="AJ22" s="1033"/>
      <c r="AK22" s="1073"/>
      <c r="AL22" s="1074"/>
      <c r="AM22" s="1074"/>
      <c r="AN22" s="1074"/>
      <c r="AO22" s="1074"/>
      <c r="AP22" s="1074"/>
      <c r="AQ22" s="1074"/>
      <c r="AR22" s="1074"/>
      <c r="AS22" s="1074"/>
      <c r="AT22" s="1074"/>
      <c r="AU22" s="1075"/>
      <c r="AV22" s="1075"/>
      <c r="AW22" s="1075"/>
      <c r="AX22" s="1075"/>
      <c r="AY22" s="1076"/>
      <c r="AZ22" s="1024" t="s">
        <v>389</v>
      </c>
      <c r="BA22" s="1024"/>
      <c r="BB22" s="1024"/>
      <c r="BC22" s="1024"/>
      <c r="BD22" s="1025"/>
      <c r="BE22" s="224"/>
      <c r="BF22" s="224"/>
      <c r="BG22" s="224"/>
      <c r="BH22" s="224"/>
      <c r="BI22" s="224"/>
      <c r="BJ22" s="224"/>
      <c r="BK22" s="224"/>
      <c r="BL22" s="224"/>
      <c r="BM22" s="224"/>
      <c r="BN22" s="224"/>
      <c r="BO22" s="224"/>
      <c r="BP22" s="224"/>
      <c r="BQ22" s="229">
        <v>16</v>
      </c>
      <c r="BR22" s="230"/>
      <c r="BS22" s="988"/>
      <c r="BT22" s="989"/>
      <c r="BU22" s="989"/>
      <c r="BV22" s="989"/>
      <c r="BW22" s="989"/>
      <c r="BX22" s="989"/>
      <c r="BY22" s="989"/>
      <c r="BZ22" s="989"/>
      <c r="CA22" s="989"/>
      <c r="CB22" s="989"/>
      <c r="CC22" s="989"/>
      <c r="CD22" s="989"/>
      <c r="CE22" s="989"/>
      <c r="CF22" s="989"/>
      <c r="CG22" s="1010"/>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25"/>
    </row>
    <row r="23" spans="1:131" s="226" customFormat="1" ht="26.25" customHeight="1" thickBot="1" x14ac:dyDescent="0.2">
      <c r="A23" s="231" t="s">
        <v>390</v>
      </c>
      <c r="B23" s="933" t="s">
        <v>391</v>
      </c>
      <c r="C23" s="934"/>
      <c r="D23" s="934"/>
      <c r="E23" s="934"/>
      <c r="F23" s="934"/>
      <c r="G23" s="934"/>
      <c r="H23" s="934"/>
      <c r="I23" s="934"/>
      <c r="J23" s="934"/>
      <c r="K23" s="934"/>
      <c r="L23" s="934"/>
      <c r="M23" s="934"/>
      <c r="N23" s="934"/>
      <c r="O23" s="934"/>
      <c r="P23" s="944"/>
      <c r="Q23" s="1064">
        <v>8337</v>
      </c>
      <c r="R23" s="1058"/>
      <c r="S23" s="1058"/>
      <c r="T23" s="1058"/>
      <c r="U23" s="1058"/>
      <c r="V23" s="1058">
        <v>7543</v>
      </c>
      <c r="W23" s="1058"/>
      <c r="X23" s="1058"/>
      <c r="Y23" s="1058"/>
      <c r="Z23" s="1058"/>
      <c r="AA23" s="1058">
        <v>794</v>
      </c>
      <c r="AB23" s="1058"/>
      <c r="AC23" s="1058"/>
      <c r="AD23" s="1058"/>
      <c r="AE23" s="1065"/>
      <c r="AF23" s="1066">
        <v>765</v>
      </c>
      <c r="AG23" s="1058"/>
      <c r="AH23" s="1058"/>
      <c r="AI23" s="1058"/>
      <c r="AJ23" s="1067"/>
      <c r="AK23" s="1068"/>
      <c r="AL23" s="1069"/>
      <c r="AM23" s="1069"/>
      <c r="AN23" s="1069"/>
      <c r="AO23" s="1069"/>
      <c r="AP23" s="1058">
        <v>5807</v>
      </c>
      <c r="AQ23" s="1058"/>
      <c r="AR23" s="1058"/>
      <c r="AS23" s="1058"/>
      <c r="AT23" s="1058"/>
      <c r="AU23" s="1059"/>
      <c r="AV23" s="1059"/>
      <c r="AW23" s="1059"/>
      <c r="AX23" s="1059"/>
      <c r="AY23" s="1060"/>
      <c r="AZ23" s="1061" t="s">
        <v>392</v>
      </c>
      <c r="BA23" s="1062"/>
      <c r="BB23" s="1062"/>
      <c r="BC23" s="1062"/>
      <c r="BD23" s="1063"/>
      <c r="BE23" s="224"/>
      <c r="BF23" s="224"/>
      <c r="BG23" s="224"/>
      <c r="BH23" s="224"/>
      <c r="BI23" s="224"/>
      <c r="BJ23" s="224"/>
      <c r="BK23" s="224"/>
      <c r="BL23" s="224"/>
      <c r="BM23" s="224"/>
      <c r="BN23" s="224"/>
      <c r="BO23" s="224"/>
      <c r="BP23" s="224"/>
      <c r="BQ23" s="229">
        <v>17</v>
      </c>
      <c r="BR23" s="230"/>
      <c r="BS23" s="988"/>
      <c r="BT23" s="989"/>
      <c r="BU23" s="989"/>
      <c r="BV23" s="989"/>
      <c r="BW23" s="989"/>
      <c r="BX23" s="989"/>
      <c r="BY23" s="989"/>
      <c r="BZ23" s="989"/>
      <c r="CA23" s="989"/>
      <c r="CB23" s="989"/>
      <c r="CC23" s="989"/>
      <c r="CD23" s="989"/>
      <c r="CE23" s="989"/>
      <c r="CF23" s="989"/>
      <c r="CG23" s="1010"/>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25"/>
    </row>
    <row r="24" spans="1:131" s="226" customFormat="1" ht="26.25" customHeight="1" x14ac:dyDescent="0.15">
      <c r="A24" s="1057" t="s">
        <v>393</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23"/>
      <c r="BA24" s="223"/>
      <c r="BB24" s="223"/>
      <c r="BC24" s="223"/>
      <c r="BD24" s="223"/>
      <c r="BE24" s="224"/>
      <c r="BF24" s="224"/>
      <c r="BG24" s="224"/>
      <c r="BH24" s="224"/>
      <c r="BI24" s="224"/>
      <c r="BJ24" s="224"/>
      <c r="BK24" s="224"/>
      <c r="BL24" s="224"/>
      <c r="BM24" s="224"/>
      <c r="BN24" s="224"/>
      <c r="BO24" s="224"/>
      <c r="BP24" s="224"/>
      <c r="BQ24" s="229">
        <v>18</v>
      </c>
      <c r="BR24" s="230"/>
      <c r="BS24" s="988"/>
      <c r="BT24" s="989"/>
      <c r="BU24" s="989"/>
      <c r="BV24" s="989"/>
      <c r="BW24" s="989"/>
      <c r="BX24" s="989"/>
      <c r="BY24" s="989"/>
      <c r="BZ24" s="989"/>
      <c r="CA24" s="989"/>
      <c r="CB24" s="989"/>
      <c r="CC24" s="989"/>
      <c r="CD24" s="989"/>
      <c r="CE24" s="989"/>
      <c r="CF24" s="989"/>
      <c r="CG24" s="1010"/>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25"/>
    </row>
    <row r="25" spans="1:131" ht="26.25" customHeight="1" thickBot="1" x14ac:dyDescent="0.2">
      <c r="A25" s="1056" t="s">
        <v>394</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23"/>
      <c r="BK25" s="223"/>
      <c r="BL25" s="223"/>
      <c r="BM25" s="223"/>
      <c r="BN25" s="223"/>
      <c r="BO25" s="232"/>
      <c r="BP25" s="232"/>
      <c r="BQ25" s="229">
        <v>19</v>
      </c>
      <c r="BR25" s="230"/>
      <c r="BS25" s="988"/>
      <c r="BT25" s="989"/>
      <c r="BU25" s="989"/>
      <c r="BV25" s="989"/>
      <c r="BW25" s="989"/>
      <c r="BX25" s="989"/>
      <c r="BY25" s="989"/>
      <c r="BZ25" s="989"/>
      <c r="CA25" s="989"/>
      <c r="CB25" s="989"/>
      <c r="CC25" s="989"/>
      <c r="CD25" s="989"/>
      <c r="CE25" s="989"/>
      <c r="CF25" s="989"/>
      <c r="CG25" s="1010"/>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221"/>
    </row>
    <row r="26" spans="1:131" ht="26.25" customHeight="1" x14ac:dyDescent="0.15">
      <c r="A26" s="991" t="s">
        <v>371</v>
      </c>
      <c r="B26" s="992"/>
      <c r="C26" s="992"/>
      <c r="D26" s="992"/>
      <c r="E26" s="992"/>
      <c r="F26" s="992"/>
      <c r="G26" s="992"/>
      <c r="H26" s="992"/>
      <c r="I26" s="992"/>
      <c r="J26" s="992"/>
      <c r="K26" s="992"/>
      <c r="L26" s="992"/>
      <c r="M26" s="992"/>
      <c r="N26" s="992"/>
      <c r="O26" s="992"/>
      <c r="P26" s="993"/>
      <c r="Q26" s="997" t="s">
        <v>395</v>
      </c>
      <c r="R26" s="998"/>
      <c r="S26" s="998"/>
      <c r="T26" s="998"/>
      <c r="U26" s="999"/>
      <c r="V26" s="997" t="s">
        <v>396</v>
      </c>
      <c r="W26" s="998"/>
      <c r="X26" s="998"/>
      <c r="Y26" s="998"/>
      <c r="Z26" s="999"/>
      <c r="AA26" s="997" t="s">
        <v>397</v>
      </c>
      <c r="AB26" s="998"/>
      <c r="AC26" s="998"/>
      <c r="AD26" s="998"/>
      <c r="AE26" s="998"/>
      <c r="AF26" s="1052" t="s">
        <v>398</v>
      </c>
      <c r="AG26" s="1004"/>
      <c r="AH26" s="1004"/>
      <c r="AI26" s="1004"/>
      <c r="AJ26" s="1053"/>
      <c r="AK26" s="998" t="s">
        <v>399</v>
      </c>
      <c r="AL26" s="998"/>
      <c r="AM26" s="998"/>
      <c r="AN26" s="998"/>
      <c r="AO26" s="999"/>
      <c r="AP26" s="997" t="s">
        <v>400</v>
      </c>
      <c r="AQ26" s="998"/>
      <c r="AR26" s="998"/>
      <c r="AS26" s="998"/>
      <c r="AT26" s="999"/>
      <c r="AU26" s="997" t="s">
        <v>401</v>
      </c>
      <c r="AV26" s="998"/>
      <c r="AW26" s="998"/>
      <c r="AX26" s="998"/>
      <c r="AY26" s="999"/>
      <c r="AZ26" s="997" t="s">
        <v>402</v>
      </c>
      <c r="BA26" s="998"/>
      <c r="BB26" s="998"/>
      <c r="BC26" s="998"/>
      <c r="BD26" s="999"/>
      <c r="BE26" s="997" t="s">
        <v>378</v>
      </c>
      <c r="BF26" s="998"/>
      <c r="BG26" s="998"/>
      <c r="BH26" s="998"/>
      <c r="BI26" s="1011"/>
      <c r="BJ26" s="223"/>
      <c r="BK26" s="223"/>
      <c r="BL26" s="223"/>
      <c r="BM26" s="223"/>
      <c r="BN26" s="223"/>
      <c r="BO26" s="232"/>
      <c r="BP26" s="232"/>
      <c r="BQ26" s="229">
        <v>20</v>
      </c>
      <c r="BR26" s="230"/>
      <c r="BS26" s="988"/>
      <c r="BT26" s="989"/>
      <c r="BU26" s="989"/>
      <c r="BV26" s="989"/>
      <c r="BW26" s="989"/>
      <c r="BX26" s="989"/>
      <c r="BY26" s="989"/>
      <c r="BZ26" s="989"/>
      <c r="CA26" s="989"/>
      <c r="CB26" s="989"/>
      <c r="CC26" s="989"/>
      <c r="CD26" s="989"/>
      <c r="CE26" s="989"/>
      <c r="CF26" s="989"/>
      <c r="CG26" s="1010"/>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221"/>
    </row>
    <row r="27" spans="1:13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4"/>
      <c r="AG27" s="1007"/>
      <c r="AH27" s="1007"/>
      <c r="AI27" s="1007"/>
      <c r="AJ27" s="1055"/>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2"/>
      <c r="BJ27" s="223"/>
      <c r="BK27" s="223"/>
      <c r="BL27" s="223"/>
      <c r="BM27" s="223"/>
      <c r="BN27" s="223"/>
      <c r="BO27" s="232"/>
      <c r="BP27" s="232"/>
      <c r="BQ27" s="229">
        <v>21</v>
      </c>
      <c r="BR27" s="230"/>
      <c r="BS27" s="988"/>
      <c r="BT27" s="989"/>
      <c r="BU27" s="989"/>
      <c r="BV27" s="989"/>
      <c r="BW27" s="989"/>
      <c r="BX27" s="989"/>
      <c r="BY27" s="989"/>
      <c r="BZ27" s="989"/>
      <c r="CA27" s="989"/>
      <c r="CB27" s="989"/>
      <c r="CC27" s="989"/>
      <c r="CD27" s="989"/>
      <c r="CE27" s="989"/>
      <c r="CF27" s="989"/>
      <c r="CG27" s="1010"/>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221"/>
    </row>
    <row r="28" spans="1:131" ht="26.25" customHeight="1" thickTop="1" x14ac:dyDescent="0.15">
      <c r="A28" s="233">
        <v>1</v>
      </c>
      <c r="B28" s="1044" t="s">
        <v>403</v>
      </c>
      <c r="C28" s="1045"/>
      <c r="D28" s="1045"/>
      <c r="E28" s="1045"/>
      <c r="F28" s="1045"/>
      <c r="G28" s="1045"/>
      <c r="H28" s="1045"/>
      <c r="I28" s="1045"/>
      <c r="J28" s="1045"/>
      <c r="K28" s="1045"/>
      <c r="L28" s="1045"/>
      <c r="M28" s="1045"/>
      <c r="N28" s="1045"/>
      <c r="O28" s="1045"/>
      <c r="P28" s="1046"/>
      <c r="Q28" s="1047">
        <v>1204</v>
      </c>
      <c r="R28" s="1048"/>
      <c r="S28" s="1048"/>
      <c r="T28" s="1048"/>
      <c r="U28" s="1048"/>
      <c r="V28" s="1048">
        <v>1177</v>
      </c>
      <c r="W28" s="1048"/>
      <c r="X28" s="1048"/>
      <c r="Y28" s="1048"/>
      <c r="Z28" s="1048"/>
      <c r="AA28" s="1048">
        <f>Q28-V28</f>
        <v>27</v>
      </c>
      <c r="AB28" s="1048"/>
      <c r="AC28" s="1048"/>
      <c r="AD28" s="1048"/>
      <c r="AE28" s="1049"/>
      <c r="AF28" s="1050">
        <v>27</v>
      </c>
      <c r="AG28" s="1048"/>
      <c r="AH28" s="1048"/>
      <c r="AI28" s="1048"/>
      <c r="AJ28" s="1051"/>
      <c r="AK28" s="1039">
        <v>74</v>
      </c>
      <c r="AL28" s="1040"/>
      <c r="AM28" s="1040"/>
      <c r="AN28" s="1040"/>
      <c r="AO28" s="1040"/>
      <c r="AP28" s="1041" t="s">
        <v>585</v>
      </c>
      <c r="AQ28" s="1040"/>
      <c r="AR28" s="1040"/>
      <c r="AS28" s="1040"/>
      <c r="AT28" s="1040"/>
      <c r="AU28" s="1041" t="s">
        <v>585</v>
      </c>
      <c r="AV28" s="1040"/>
      <c r="AW28" s="1040"/>
      <c r="AX28" s="1040"/>
      <c r="AY28" s="1040"/>
      <c r="AZ28" s="1041" t="s">
        <v>585</v>
      </c>
      <c r="BA28" s="1040"/>
      <c r="BB28" s="1040"/>
      <c r="BC28" s="1040"/>
      <c r="BD28" s="1040"/>
      <c r="BE28" s="1042"/>
      <c r="BF28" s="1042"/>
      <c r="BG28" s="1042"/>
      <c r="BH28" s="1042"/>
      <c r="BI28" s="1043"/>
      <c r="BJ28" s="223"/>
      <c r="BK28" s="223"/>
      <c r="BL28" s="223"/>
      <c r="BM28" s="223"/>
      <c r="BN28" s="223"/>
      <c r="BO28" s="232"/>
      <c r="BP28" s="232"/>
      <c r="BQ28" s="229">
        <v>22</v>
      </c>
      <c r="BR28" s="230"/>
      <c r="BS28" s="988"/>
      <c r="BT28" s="989"/>
      <c r="BU28" s="989"/>
      <c r="BV28" s="989"/>
      <c r="BW28" s="989"/>
      <c r="BX28" s="989"/>
      <c r="BY28" s="989"/>
      <c r="BZ28" s="989"/>
      <c r="CA28" s="989"/>
      <c r="CB28" s="989"/>
      <c r="CC28" s="989"/>
      <c r="CD28" s="989"/>
      <c r="CE28" s="989"/>
      <c r="CF28" s="989"/>
      <c r="CG28" s="1010"/>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221"/>
    </row>
    <row r="29" spans="1:131" ht="26.25" customHeight="1" x14ac:dyDescent="0.15">
      <c r="A29" s="233">
        <v>2</v>
      </c>
      <c r="B29" s="1026" t="s">
        <v>404</v>
      </c>
      <c r="C29" s="1027"/>
      <c r="D29" s="1027"/>
      <c r="E29" s="1027"/>
      <c r="F29" s="1027"/>
      <c r="G29" s="1027"/>
      <c r="H29" s="1027"/>
      <c r="I29" s="1027"/>
      <c r="J29" s="1027"/>
      <c r="K29" s="1027"/>
      <c r="L29" s="1027"/>
      <c r="M29" s="1027"/>
      <c r="N29" s="1027"/>
      <c r="O29" s="1027"/>
      <c r="P29" s="1028"/>
      <c r="Q29" s="1034">
        <v>1541</v>
      </c>
      <c r="R29" s="1035"/>
      <c r="S29" s="1035"/>
      <c r="T29" s="1035"/>
      <c r="U29" s="1035"/>
      <c r="V29" s="1035">
        <v>1394</v>
      </c>
      <c r="W29" s="1035"/>
      <c r="X29" s="1035"/>
      <c r="Y29" s="1035"/>
      <c r="Z29" s="1035"/>
      <c r="AA29" s="1035">
        <f>Q29-V29</f>
        <v>147</v>
      </c>
      <c r="AB29" s="1035"/>
      <c r="AC29" s="1035"/>
      <c r="AD29" s="1035"/>
      <c r="AE29" s="1036"/>
      <c r="AF29" s="1031">
        <v>147</v>
      </c>
      <c r="AG29" s="1032"/>
      <c r="AH29" s="1032"/>
      <c r="AI29" s="1032"/>
      <c r="AJ29" s="1033"/>
      <c r="AK29" s="976">
        <v>207</v>
      </c>
      <c r="AL29" s="967"/>
      <c r="AM29" s="967"/>
      <c r="AN29" s="967"/>
      <c r="AO29" s="967"/>
      <c r="AP29" s="1038" t="s">
        <v>585</v>
      </c>
      <c r="AQ29" s="967"/>
      <c r="AR29" s="967"/>
      <c r="AS29" s="967"/>
      <c r="AT29" s="967"/>
      <c r="AU29" s="1038" t="s">
        <v>585</v>
      </c>
      <c r="AV29" s="967"/>
      <c r="AW29" s="967"/>
      <c r="AX29" s="967"/>
      <c r="AY29" s="967"/>
      <c r="AZ29" s="1038" t="s">
        <v>585</v>
      </c>
      <c r="BA29" s="967"/>
      <c r="BB29" s="967"/>
      <c r="BC29" s="967"/>
      <c r="BD29" s="967"/>
      <c r="BE29" s="968"/>
      <c r="BF29" s="968"/>
      <c r="BG29" s="968"/>
      <c r="BH29" s="968"/>
      <c r="BI29" s="969"/>
      <c r="BJ29" s="223"/>
      <c r="BK29" s="223"/>
      <c r="BL29" s="223"/>
      <c r="BM29" s="223"/>
      <c r="BN29" s="223"/>
      <c r="BO29" s="232"/>
      <c r="BP29" s="232"/>
      <c r="BQ29" s="229">
        <v>23</v>
      </c>
      <c r="BR29" s="230"/>
      <c r="BS29" s="988"/>
      <c r="BT29" s="989"/>
      <c r="BU29" s="989"/>
      <c r="BV29" s="989"/>
      <c r="BW29" s="989"/>
      <c r="BX29" s="989"/>
      <c r="BY29" s="989"/>
      <c r="BZ29" s="989"/>
      <c r="CA29" s="989"/>
      <c r="CB29" s="989"/>
      <c r="CC29" s="989"/>
      <c r="CD29" s="989"/>
      <c r="CE29" s="989"/>
      <c r="CF29" s="989"/>
      <c r="CG29" s="1010"/>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221"/>
    </row>
    <row r="30" spans="1:131" ht="26.25" customHeight="1" x14ac:dyDescent="0.15">
      <c r="A30" s="233">
        <v>3</v>
      </c>
      <c r="B30" s="1026" t="s">
        <v>405</v>
      </c>
      <c r="C30" s="1027"/>
      <c r="D30" s="1027"/>
      <c r="E30" s="1027"/>
      <c r="F30" s="1027"/>
      <c r="G30" s="1027"/>
      <c r="H30" s="1027"/>
      <c r="I30" s="1027"/>
      <c r="J30" s="1027"/>
      <c r="K30" s="1027"/>
      <c r="L30" s="1027"/>
      <c r="M30" s="1027"/>
      <c r="N30" s="1027"/>
      <c r="O30" s="1027"/>
      <c r="P30" s="1028"/>
      <c r="Q30" s="1034">
        <v>174</v>
      </c>
      <c r="R30" s="1035"/>
      <c r="S30" s="1035"/>
      <c r="T30" s="1035"/>
      <c r="U30" s="1035"/>
      <c r="V30" s="1035">
        <v>174</v>
      </c>
      <c r="W30" s="1035"/>
      <c r="X30" s="1035"/>
      <c r="Y30" s="1035"/>
      <c r="Z30" s="1035"/>
      <c r="AA30" s="1035">
        <v>0</v>
      </c>
      <c r="AB30" s="1035"/>
      <c r="AC30" s="1035"/>
      <c r="AD30" s="1035"/>
      <c r="AE30" s="1036"/>
      <c r="AF30" s="1031">
        <v>0</v>
      </c>
      <c r="AG30" s="1032"/>
      <c r="AH30" s="1032"/>
      <c r="AI30" s="1032"/>
      <c r="AJ30" s="1033"/>
      <c r="AK30" s="976">
        <v>34</v>
      </c>
      <c r="AL30" s="967"/>
      <c r="AM30" s="967"/>
      <c r="AN30" s="967"/>
      <c r="AO30" s="967"/>
      <c r="AP30" s="1038" t="s">
        <v>585</v>
      </c>
      <c r="AQ30" s="967"/>
      <c r="AR30" s="967"/>
      <c r="AS30" s="967"/>
      <c r="AT30" s="967"/>
      <c r="AU30" s="1038" t="s">
        <v>585</v>
      </c>
      <c r="AV30" s="967"/>
      <c r="AW30" s="967"/>
      <c r="AX30" s="967"/>
      <c r="AY30" s="967"/>
      <c r="AZ30" s="1038" t="s">
        <v>585</v>
      </c>
      <c r="BA30" s="967"/>
      <c r="BB30" s="967"/>
      <c r="BC30" s="967"/>
      <c r="BD30" s="967"/>
      <c r="BE30" s="968"/>
      <c r="BF30" s="968"/>
      <c r="BG30" s="968"/>
      <c r="BH30" s="968"/>
      <c r="BI30" s="969"/>
      <c r="BJ30" s="223"/>
      <c r="BK30" s="223"/>
      <c r="BL30" s="223"/>
      <c r="BM30" s="223"/>
      <c r="BN30" s="223"/>
      <c r="BO30" s="232"/>
      <c r="BP30" s="232"/>
      <c r="BQ30" s="229">
        <v>24</v>
      </c>
      <c r="BR30" s="230"/>
      <c r="BS30" s="988"/>
      <c r="BT30" s="989"/>
      <c r="BU30" s="989"/>
      <c r="BV30" s="989"/>
      <c r="BW30" s="989"/>
      <c r="BX30" s="989"/>
      <c r="BY30" s="989"/>
      <c r="BZ30" s="989"/>
      <c r="CA30" s="989"/>
      <c r="CB30" s="989"/>
      <c r="CC30" s="989"/>
      <c r="CD30" s="989"/>
      <c r="CE30" s="989"/>
      <c r="CF30" s="989"/>
      <c r="CG30" s="1010"/>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221"/>
    </row>
    <row r="31" spans="1:131" ht="26.25" customHeight="1" x14ac:dyDescent="0.15">
      <c r="A31" s="233">
        <v>4</v>
      </c>
      <c r="B31" s="1026" t="s">
        <v>406</v>
      </c>
      <c r="C31" s="1027"/>
      <c r="D31" s="1027"/>
      <c r="E31" s="1027"/>
      <c r="F31" s="1027"/>
      <c r="G31" s="1027"/>
      <c r="H31" s="1027"/>
      <c r="I31" s="1027"/>
      <c r="J31" s="1027"/>
      <c r="K31" s="1027"/>
      <c r="L31" s="1027"/>
      <c r="M31" s="1027"/>
      <c r="N31" s="1027"/>
      <c r="O31" s="1027"/>
      <c r="P31" s="1028"/>
      <c r="Q31" s="1034">
        <v>293</v>
      </c>
      <c r="R31" s="1035"/>
      <c r="S31" s="1035"/>
      <c r="T31" s="1035"/>
      <c r="U31" s="1035"/>
      <c r="V31" s="1035">
        <v>222</v>
      </c>
      <c r="W31" s="1035"/>
      <c r="X31" s="1035"/>
      <c r="Y31" s="1035"/>
      <c r="Z31" s="1035"/>
      <c r="AA31" s="1035">
        <f>Q31-V31</f>
        <v>71</v>
      </c>
      <c r="AB31" s="1035"/>
      <c r="AC31" s="1035"/>
      <c r="AD31" s="1035"/>
      <c r="AE31" s="1036"/>
      <c r="AF31" s="1031">
        <v>862</v>
      </c>
      <c r="AG31" s="1032"/>
      <c r="AH31" s="1032"/>
      <c r="AI31" s="1032"/>
      <c r="AJ31" s="1033"/>
      <c r="AK31" s="976">
        <v>5</v>
      </c>
      <c r="AL31" s="967"/>
      <c r="AM31" s="967"/>
      <c r="AN31" s="967"/>
      <c r="AO31" s="967"/>
      <c r="AP31" s="967">
        <v>13</v>
      </c>
      <c r="AQ31" s="967"/>
      <c r="AR31" s="967"/>
      <c r="AS31" s="967"/>
      <c r="AT31" s="967"/>
      <c r="AU31" s="1038" t="s">
        <v>585</v>
      </c>
      <c r="AV31" s="967"/>
      <c r="AW31" s="967"/>
      <c r="AX31" s="967"/>
      <c r="AY31" s="967"/>
      <c r="AZ31" s="1038" t="s">
        <v>585</v>
      </c>
      <c r="BA31" s="967"/>
      <c r="BB31" s="967"/>
      <c r="BC31" s="967"/>
      <c r="BD31" s="967"/>
      <c r="BE31" s="968" t="s">
        <v>407</v>
      </c>
      <c r="BF31" s="968"/>
      <c r="BG31" s="968"/>
      <c r="BH31" s="968"/>
      <c r="BI31" s="969"/>
      <c r="BJ31" s="223"/>
      <c r="BK31" s="223"/>
      <c r="BL31" s="223"/>
      <c r="BM31" s="223"/>
      <c r="BN31" s="223"/>
      <c r="BO31" s="232"/>
      <c r="BP31" s="232"/>
      <c r="BQ31" s="229">
        <v>25</v>
      </c>
      <c r="BR31" s="230"/>
      <c r="BS31" s="988"/>
      <c r="BT31" s="989"/>
      <c r="BU31" s="989"/>
      <c r="BV31" s="989"/>
      <c r="BW31" s="989"/>
      <c r="BX31" s="989"/>
      <c r="BY31" s="989"/>
      <c r="BZ31" s="989"/>
      <c r="CA31" s="989"/>
      <c r="CB31" s="989"/>
      <c r="CC31" s="989"/>
      <c r="CD31" s="989"/>
      <c r="CE31" s="989"/>
      <c r="CF31" s="989"/>
      <c r="CG31" s="1010"/>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221"/>
    </row>
    <row r="32" spans="1:131" ht="26.25" customHeight="1" x14ac:dyDescent="0.15">
      <c r="A32" s="233">
        <v>5</v>
      </c>
      <c r="B32" s="1026" t="s">
        <v>408</v>
      </c>
      <c r="C32" s="1027"/>
      <c r="D32" s="1027"/>
      <c r="E32" s="1027"/>
      <c r="F32" s="1027"/>
      <c r="G32" s="1027"/>
      <c r="H32" s="1027"/>
      <c r="I32" s="1027"/>
      <c r="J32" s="1027"/>
      <c r="K32" s="1027"/>
      <c r="L32" s="1027"/>
      <c r="M32" s="1027"/>
      <c r="N32" s="1027"/>
      <c r="O32" s="1027"/>
      <c r="P32" s="1028"/>
      <c r="Q32" s="1034">
        <v>441</v>
      </c>
      <c r="R32" s="1035"/>
      <c r="S32" s="1035"/>
      <c r="T32" s="1035"/>
      <c r="U32" s="1035"/>
      <c r="V32" s="1035">
        <v>421</v>
      </c>
      <c r="W32" s="1035"/>
      <c r="X32" s="1035"/>
      <c r="Y32" s="1035"/>
      <c r="Z32" s="1035"/>
      <c r="AA32" s="1035">
        <f>Q32-V32</f>
        <v>20</v>
      </c>
      <c r="AB32" s="1035"/>
      <c r="AC32" s="1035"/>
      <c r="AD32" s="1035"/>
      <c r="AE32" s="1036"/>
      <c r="AF32" s="1031">
        <v>217</v>
      </c>
      <c r="AG32" s="1032"/>
      <c r="AH32" s="1032"/>
      <c r="AI32" s="1032"/>
      <c r="AJ32" s="1033"/>
      <c r="AK32" s="976">
        <v>284</v>
      </c>
      <c r="AL32" s="967"/>
      <c r="AM32" s="967"/>
      <c r="AN32" s="967"/>
      <c r="AO32" s="967"/>
      <c r="AP32" s="967">
        <v>2122</v>
      </c>
      <c r="AQ32" s="967"/>
      <c r="AR32" s="967"/>
      <c r="AS32" s="967"/>
      <c r="AT32" s="967"/>
      <c r="AU32" s="967">
        <v>2095</v>
      </c>
      <c r="AV32" s="967"/>
      <c r="AW32" s="967"/>
      <c r="AX32" s="967"/>
      <c r="AY32" s="967"/>
      <c r="AZ32" s="1038" t="s">
        <v>585</v>
      </c>
      <c r="BA32" s="967"/>
      <c r="BB32" s="967"/>
      <c r="BC32" s="967"/>
      <c r="BD32" s="967"/>
      <c r="BE32" s="968" t="s">
        <v>407</v>
      </c>
      <c r="BF32" s="968"/>
      <c r="BG32" s="968"/>
      <c r="BH32" s="968"/>
      <c r="BI32" s="969"/>
      <c r="BJ32" s="223"/>
      <c r="BK32" s="223"/>
      <c r="BL32" s="223"/>
      <c r="BM32" s="223"/>
      <c r="BN32" s="223"/>
      <c r="BO32" s="232"/>
      <c r="BP32" s="232"/>
      <c r="BQ32" s="229">
        <v>26</v>
      </c>
      <c r="BR32" s="230"/>
      <c r="BS32" s="988"/>
      <c r="BT32" s="989"/>
      <c r="BU32" s="989"/>
      <c r="BV32" s="989"/>
      <c r="BW32" s="989"/>
      <c r="BX32" s="989"/>
      <c r="BY32" s="989"/>
      <c r="BZ32" s="989"/>
      <c r="CA32" s="989"/>
      <c r="CB32" s="989"/>
      <c r="CC32" s="989"/>
      <c r="CD32" s="989"/>
      <c r="CE32" s="989"/>
      <c r="CF32" s="989"/>
      <c r="CG32" s="1010"/>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221"/>
    </row>
    <row r="33" spans="1:131" ht="26.25" customHeight="1" x14ac:dyDescent="0.15">
      <c r="A33" s="233">
        <v>6</v>
      </c>
      <c r="B33" s="1026" t="s">
        <v>409</v>
      </c>
      <c r="C33" s="1027"/>
      <c r="D33" s="1027"/>
      <c r="E33" s="1027"/>
      <c r="F33" s="1027"/>
      <c r="G33" s="1027"/>
      <c r="H33" s="1027"/>
      <c r="I33" s="1027"/>
      <c r="J33" s="1027"/>
      <c r="K33" s="1027"/>
      <c r="L33" s="1027"/>
      <c r="M33" s="1027"/>
      <c r="N33" s="1027"/>
      <c r="O33" s="1027"/>
      <c r="P33" s="1028"/>
      <c r="Q33" s="1034">
        <f>(179713+78791+22312)/1000</f>
        <v>280.81599999999997</v>
      </c>
      <c r="R33" s="1035"/>
      <c r="S33" s="1035"/>
      <c r="T33" s="1035"/>
      <c r="U33" s="1035"/>
      <c r="V33" s="1035">
        <f>(75314+182442)/1000</f>
        <v>257.75599999999997</v>
      </c>
      <c r="W33" s="1035"/>
      <c r="X33" s="1035"/>
      <c r="Y33" s="1035"/>
      <c r="Z33" s="1035"/>
      <c r="AA33" s="1035">
        <f>Q33-V33</f>
        <v>23.060000000000002</v>
      </c>
      <c r="AB33" s="1035"/>
      <c r="AC33" s="1035"/>
      <c r="AD33" s="1035"/>
      <c r="AE33" s="1036"/>
      <c r="AF33" s="1031">
        <v>23</v>
      </c>
      <c r="AG33" s="1032"/>
      <c r="AH33" s="1032"/>
      <c r="AI33" s="1032"/>
      <c r="AJ33" s="1033"/>
      <c r="AK33" s="976">
        <v>128</v>
      </c>
      <c r="AL33" s="967"/>
      <c r="AM33" s="967"/>
      <c r="AN33" s="967"/>
      <c r="AO33" s="967"/>
      <c r="AP33" s="967">
        <v>1297</v>
      </c>
      <c r="AQ33" s="967"/>
      <c r="AR33" s="967"/>
      <c r="AS33" s="967"/>
      <c r="AT33" s="967"/>
      <c r="AU33" s="967">
        <v>1020</v>
      </c>
      <c r="AV33" s="967"/>
      <c r="AW33" s="967"/>
      <c r="AX33" s="967"/>
      <c r="AY33" s="967"/>
      <c r="AZ33" s="1038" t="s">
        <v>585</v>
      </c>
      <c r="BA33" s="967"/>
      <c r="BB33" s="967"/>
      <c r="BC33" s="967"/>
      <c r="BD33" s="967"/>
      <c r="BE33" s="968" t="s">
        <v>410</v>
      </c>
      <c r="BF33" s="968"/>
      <c r="BG33" s="968"/>
      <c r="BH33" s="968"/>
      <c r="BI33" s="969"/>
      <c r="BJ33" s="223"/>
      <c r="BK33" s="223"/>
      <c r="BL33" s="223"/>
      <c r="BM33" s="223"/>
      <c r="BN33" s="223"/>
      <c r="BO33" s="232"/>
      <c r="BP33" s="232"/>
      <c r="BQ33" s="229">
        <v>27</v>
      </c>
      <c r="BR33" s="230"/>
      <c r="BS33" s="988"/>
      <c r="BT33" s="989"/>
      <c r="BU33" s="989"/>
      <c r="BV33" s="989"/>
      <c r="BW33" s="989"/>
      <c r="BX33" s="989"/>
      <c r="BY33" s="989"/>
      <c r="BZ33" s="989"/>
      <c r="CA33" s="989"/>
      <c r="CB33" s="989"/>
      <c r="CC33" s="989"/>
      <c r="CD33" s="989"/>
      <c r="CE33" s="989"/>
      <c r="CF33" s="989"/>
      <c r="CG33" s="1010"/>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221"/>
    </row>
    <row r="34" spans="1:131" ht="26.25" customHeight="1" x14ac:dyDescent="0.15">
      <c r="A34" s="233">
        <v>7</v>
      </c>
      <c r="B34" s="1026" t="s">
        <v>411</v>
      </c>
      <c r="C34" s="1027"/>
      <c r="D34" s="1027"/>
      <c r="E34" s="1027"/>
      <c r="F34" s="1027"/>
      <c r="G34" s="1027"/>
      <c r="H34" s="1027"/>
      <c r="I34" s="1027"/>
      <c r="J34" s="1027"/>
      <c r="K34" s="1027"/>
      <c r="L34" s="1027"/>
      <c r="M34" s="1027"/>
      <c r="N34" s="1027"/>
      <c r="O34" s="1027"/>
      <c r="P34" s="1028"/>
      <c r="Q34" s="1034">
        <f>(59867+484052+26505)/1000</f>
        <v>570.42399999999998</v>
      </c>
      <c r="R34" s="1035"/>
      <c r="S34" s="1035"/>
      <c r="T34" s="1035"/>
      <c r="U34" s="1035"/>
      <c r="V34" s="1035">
        <f>(369548+63)/1000</f>
        <v>369.61099999999999</v>
      </c>
      <c r="W34" s="1035"/>
      <c r="X34" s="1035"/>
      <c r="Y34" s="1035"/>
      <c r="Z34" s="1035"/>
      <c r="AA34" s="1035">
        <f>Q34-V34</f>
        <v>200.81299999999999</v>
      </c>
      <c r="AB34" s="1035"/>
      <c r="AC34" s="1035"/>
      <c r="AD34" s="1035"/>
      <c r="AE34" s="1036"/>
      <c r="AF34" s="1031">
        <v>95</v>
      </c>
      <c r="AG34" s="1032"/>
      <c r="AH34" s="1032"/>
      <c r="AI34" s="1032"/>
      <c r="AJ34" s="1033"/>
      <c r="AK34" s="976">
        <v>60</v>
      </c>
      <c r="AL34" s="967"/>
      <c r="AM34" s="967"/>
      <c r="AN34" s="967"/>
      <c r="AO34" s="967"/>
      <c r="AP34" s="967">
        <v>411</v>
      </c>
      <c r="AQ34" s="967"/>
      <c r="AR34" s="967"/>
      <c r="AS34" s="967"/>
      <c r="AT34" s="967"/>
      <c r="AU34" s="1038" t="s">
        <v>585</v>
      </c>
      <c r="AV34" s="967"/>
      <c r="AW34" s="967"/>
      <c r="AX34" s="967"/>
      <c r="AY34" s="967"/>
      <c r="AZ34" s="1038" t="s">
        <v>585</v>
      </c>
      <c r="BA34" s="967"/>
      <c r="BB34" s="967"/>
      <c r="BC34" s="967"/>
      <c r="BD34" s="967"/>
      <c r="BE34" s="968" t="s">
        <v>410</v>
      </c>
      <c r="BF34" s="968"/>
      <c r="BG34" s="968"/>
      <c r="BH34" s="968"/>
      <c r="BI34" s="969"/>
      <c r="BJ34" s="223"/>
      <c r="BK34" s="223"/>
      <c r="BL34" s="223"/>
      <c r="BM34" s="223"/>
      <c r="BN34" s="223"/>
      <c r="BO34" s="232"/>
      <c r="BP34" s="232"/>
      <c r="BQ34" s="229">
        <v>28</v>
      </c>
      <c r="BR34" s="230"/>
      <c r="BS34" s="988"/>
      <c r="BT34" s="989"/>
      <c r="BU34" s="989"/>
      <c r="BV34" s="989"/>
      <c r="BW34" s="989"/>
      <c r="BX34" s="989"/>
      <c r="BY34" s="989"/>
      <c r="BZ34" s="989"/>
      <c r="CA34" s="989"/>
      <c r="CB34" s="989"/>
      <c r="CC34" s="989"/>
      <c r="CD34" s="989"/>
      <c r="CE34" s="989"/>
      <c r="CF34" s="989"/>
      <c r="CG34" s="1010"/>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221"/>
    </row>
    <row r="35" spans="1:131" ht="26.25" customHeight="1" x14ac:dyDescent="0.15">
      <c r="A35" s="233">
        <v>8</v>
      </c>
      <c r="B35" s="1026"/>
      <c r="C35" s="1027"/>
      <c r="D35" s="1027"/>
      <c r="E35" s="1027"/>
      <c r="F35" s="1027"/>
      <c r="G35" s="1027"/>
      <c r="H35" s="1027"/>
      <c r="I35" s="1027"/>
      <c r="J35" s="1027"/>
      <c r="K35" s="1027"/>
      <c r="L35" s="1027"/>
      <c r="M35" s="1027"/>
      <c r="N35" s="1027"/>
      <c r="O35" s="1027"/>
      <c r="P35" s="1028"/>
      <c r="Q35" s="1034"/>
      <c r="R35" s="1035"/>
      <c r="S35" s="1035"/>
      <c r="T35" s="1035"/>
      <c r="U35" s="1035"/>
      <c r="V35" s="1035"/>
      <c r="W35" s="1035"/>
      <c r="X35" s="1035"/>
      <c r="Y35" s="1035"/>
      <c r="Z35" s="1035"/>
      <c r="AA35" s="1035"/>
      <c r="AB35" s="1035"/>
      <c r="AC35" s="1035"/>
      <c r="AD35" s="1035"/>
      <c r="AE35" s="1036"/>
      <c r="AF35" s="1031"/>
      <c r="AG35" s="1032"/>
      <c r="AH35" s="1032"/>
      <c r="AI35" s="1032"/>
      <c r="AJ35" s="1033"/>
      <c r="AK35" s="976"/>
      <c r="AL35" s="967"/>
      <c r="AM35" s="967"/>
      <c r="AN35" s="967"/>
      <c r="AO35" s="967"/>
      <c r="AP35" s="967"/>
      <c r="AQ35" s="967"/>
      <c r="AR35" s="967"/>
      <c r="AS35" s="967"/>
      <c r="AT35" s="967"/>
      <c r="AU35" s="967"/>
      <c r="AV35" s="967"/>
      <c r="AW35" s="967"/>
      <c r="AX35" s="967"/>
      <c r="AY35" s="967"/>
      <c r="AZ35" s="1037"/>
      <c r="BA35" s="1037"/>
      <c r="BB35" s="1037"/>
      <c r="BC35" s="1037"/>
      <c r="BD35" s="1037"/>
      <c r="BE35" s="968"/>
      <c r="BF35" s="968"/>
      <c r="BG35" s="968"/>
      <c r="BH35" s="968"/>
      <c r="BI35" s="969"/>
      <c r="BJ35" s="223"/>
      <c r="BK35" s="223"/>
      <c r="BL35" s="223"/>
      <c r="BM35" s="223"/>
      <c r="BN35" s="223"/>
      <c r="BO35" s="232"/>
      <c r="BP35" s="232"/>
      <c r="BQ35" s="229">
        <v>29</v>
      </c>
      <c r="BR35" s="230"/>
      <c r="BS35" s="988"/>
      <c r="BT35" s="989"/>
      <c r="BU35" s="989"/>
      <c r="BV35" s="989"/>
      <c r="BW35" s="989"/>
      <c r="BX35" s="989"/>
      <c r="BY35" s="989"/>
      <c r="BZ35" s="989"/>
      <c r="CA35" s="989"/>
      <c r="CB35" s="989"/>
      <c r="CC35" s="989"/>
      <c r="CD35" s="989"/>
      <c r="CE35" s="989"/>
      <c r="CF35" s="989"/>
      <c r="CG35" s="1010"/>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221"/>
    </row>
    <row r="36" spans="1:131" ht="26.25" customHeight="1" x14ac:dyDescent="0.15">
      <c r="A36" s="233">
        <v>9</v>
      </c>
      <c r="B36" s="1026"/>
      <c r="C36" s="1027"/>
      <c r="D36" s="1027"/>
      <c r="E36" s="1027"/>
      <c r="F36" s="1027"/>
      <c r="G36" s="1027"/>
      <c r="H36" s="1027"/>
      <c r="I36" s="1027"/>
      <c r="J36" s="1027"/>
      <c r="K36" s="1027"/>
      <c r="L36" s="1027"/>
      <c r="M36" s="1027"/>
      <c r="N36" s="1027"/>
      <c r="O36" s="1027"/>
      <c r="P36" s="1028"/>
      <c r="Q36" s="1034"/>
      <c r="R36" s="1035"/>
      <c r="S36" s="1035"/>
      <c r="T36" s="1035"/>
      <c r="U36" s="1035"/>
      <c r="V36" s="1035"/>
      <c r="W36" s="1035"/>
      <c r="X36" s="1035"/>
      <c r="Y36" s="1035"/>
      <c r="Z36" s="1035"/>
      <c r="AA36" s="1035"/>
      <c r="AB36" s="1035"/>
      <c r="AC36" s="1035"/>
      <c r="AD36" s="1035"/>
      <c r="AE36" s="1036"/>
      <c r="AF36" s="1031"/>
      <c r="AG36" s="1032"/>
      <c r="AH36" s="1032"/>
      <c r="AI36" s="1032"/>
      <c r="AJ36" s="1033"/>
      <c r="AK36" s="976"/>
      <c r="AL36" s="967"/>
      <c r="AM36" s="967"/>
      <c r="AN36" s="967"/>
      <c r="AO36" s="967"/>
      <c r="AP36" s="967"/>
      <c r="AQ36" s="967"/>
      <c r="AR36" s="967"/>
      <c r="AS36" s="967"/>
      <c r="AT36" s="967"/>
      <c r="AU36" s="967"/>
      <c r="AV36" s="967"/>
      <c r="AW36" s="967"/>
      <c r="AX36" s="967"/>
      <c r="AY36" s="967"/>
      <c r="AZ36" s="1037"/>
      <c r="BA36" s="1037"/>
      <c r="BB36" s="1037"/>
      <c r="BC36" s="1037"/>
      <c r="BD36" s="1037"/>
      <c r="BE36" s="968"/>
      <c r="BF36" s="968"/>
      <c r="BG36" s="968"/>
      <c r="BH36" s="968"/>
      <c r="BI36" s="969"/>
      <c r="BJ36" s="223"/>
      <c r="BK36" s="223"/>
      <c r="BL36" s="223"/>
      <c r="BM36" s="223"/>
      <c r="BN36" s="223"/>
      <c r="BO36" s="232"/>
      <c r="BP36" s="232"/>
      <c r="BQ36" s="229">
        <v>30</v>
      </c>
      <c r="BR36" s="230"/>
      <c r="BS36" s="988"/>
      <c r="BT36" s="989"/>
      <c r="BU36" s="989"/>
      <c r="BV36" s="989"/>
      <c r="BW36" s="989"/>
      <c r="BX36" s="989"/>
      <c r="BY36" s="989"/>
      <c r="BZ36" s="989"/>
      <c r="CA36" s="989"/>
      <c r="CB36" s="989"/>
      <c r="CC36" s="989"/>
      <c r="CD36" s="989"/>
      <c r="CE36" s="989"/>
      <c r="CF36" s="989"/>
      <c r="CG36" s="1010"/>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221"/>
    </row>
    <row r="37" spans="1:131" ht="26.25" customHeight="1" x14ac:dyDescent="0.15">
      <c r="A37" s="233">
        <v>10</v>
      </c>
      <c r="B37" s="1026"/>
      <c r="C37" s="1027"/>
      <c r="D37" s="1027"/>
      <c r="E37" s="1027"/>
      <c r="F37" s="1027"/>
      <c r="G37" s="1027"/>
      <c r="H37" s="1027"/>
      <c r="I37" s="1027"/>
      <c r="J37" s="1027"/>
      <c r="K37" s="1027"/>
      <c r="L37" s="1027"/>
      <c r="M37" s="1027"/>
      <c r="N37" s="1027"/>
      <c r="O37" s="1027"/>
      <c r="P37" s="1028"/>
      <c r="Q37" s="1034"/>
      <c r="R37" s="1035"/>
      <c r="S37" s="1035"/>
      <c r="T37" s="1035"/>
      <c r="U37" s="1035"/>
      <c r="V37" s="1035"/>
      <c r="W37" s="1035"/>
      <c r="X37" s="1035"/>
      <c r="Y37" s="1035"/>
      <c r="Z37" s="1035"/>
      <c r="AA37" s="1035"/>
      <c r="AB37" s="1035"/>
      <c r="AC37" s="1035"/>
      <c r="AD37" s="1035"/>
      <c r="AE37" s="1036"/>
      <c r="AF37" s="1031"/>
      <c r="AG37" s="1032"/>
      <c r="AH37" s="1032"/>
      <c r="AI37" s="1032"/>
      <c r="AJ37" s="1033"/>
      <c r="AK37" s="976"/>
      <c r="AL37" s="967"/>
      <c r="AM37" s="967"/>
      <c r="AN37" s="967"/>
      <c r="AO37" s="967"/>
      <c r="AP37" s="967"/>
      <c r="AQ37" s="967"/>
      <c r="AR37" s="967"/>
      <c r="AS37" s="967"/>
      <c r="AT37" s="967"/>
      <c r="AU37" s="967"/>
      <c r="AV37" s="967"/>
      <c r="AW37" s="967"/>
      <c r="AX37" s="967"/>
      <c r="AY37" s="967"/>
      <c r="AZ37" s="1037"/>
      <c r="BA37" s="1037"/>
      <c r="BB37" s="1037"/>
      <c r="BC37" s="1037"/>
      <c r="BD37" s="1037"/>
      <c r="BE37" s="968"/>
      <c r="BF37" s="968"/>
      <c r="BG37" s="968"/>
      <c r="BH37" s="968"/>
      <c r="BI37" s="969"/>
      <c r="BJ37" s="223"/>
      <c r="BK37" s="223"/>
      <c r="BL37" s="223"/>
      <c r="BM37" s="223"/>
      <c r="BN37" s="223"/>
      <c r="BO37" s="232"/>
      <c r="BP37" s="232"/>
      <c r="BQ37" s="229">
        <v>31</v>
      </c>
      <c r="BR37" s="230"/>
      <c r="BS37" s="988"/>
      <c r="BT37" s="989"/>
      <c r="BU37" s="989"/>
      <c r="BV37" s="989"/>
      <c r="BW37" s="989"/>
      <c r="BX37" s="989"/>
      <c r="BY37" s="989"/>
      <c r="BZ37" s="989"/>
      <c r="CA37" s="989"/>
      <c r="CB37" s="989"/>
      <c r="CC37" s="989"/>
      <c r="CD37" s="989"/>
      <c r="CE37" s="989"/>
      <c r="CF37" s="989"/>
      <c r="CG37" s="1010"/>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221"/>
    </row>
    <row r="38" spans="1:131" ht="26.25" customHeight="1" x14ac:dyDescent="0.15">
      <c r="A38" s="233">
        <v>11</v>
      </c>
      <c r="B38" s="1026"/>
      <c r="C38" s="1027"/>
      <c r="D38" s="1027"/>
      <c r="E38" s="1027"/>
      <c r="F38" s="1027"/>
      <c r="G38" s="1027"/>
      <c r="H38" s="1027"/>
      <c r="I38" s="1027"/>
      <c r="J38" s="1027"/>
      <c r="K38" s="1027"/>
      <c r="L38" s="1027"/>
      <c r="M38" s="1027"/>
      <c r="N38" s="1027"/>
      <c r="O38" s="1027"/>
      <c r="P38" s="1028"/>
      <c r="Q38" s="1034"/>
      <c r="R38" s="1035"/>
      <c r="S38" s="1035"/>
      <c r="T38" s="1035"/>
      <c r="U38" s="1035"/>
      <c r="V38" s="1035"/>
      <c r="W38" s="1035"/>
      <c r="X38" s="1035"/>
      <c r="Y38" s="1035"/>
      <c r="Z38" s="1035"/>
      <c r="AA38" s="1035"/>
      <c r="AB38" s="1035"/>
      <c r="AC38" s="1035"/>
      <c r="AD38" s="1035"/>
      <c r="AE38" s="1036"/>
      <c r="AF38" s="1031"/>
      <c r="AG38" s="1032"/>
      <c r="AH38" s="1032"/>
      <c r="AI38" s="1032"/>
      <c r="AJ38" s="1033"/>
      <c r="AK38" s="976"/>
      <c r="AL38" s="967"/>
      <c r="AM38" s="967"/>
      <c r="AN38" s="967"/>
      <c r="AO38" s="967"/>
      <c r="AP38" s="967"/>
      <c r="AQ38" s="967"/>
      <c r="AR38" s="967"/>
      <c r="AS38" s="967"/>
      <c r="AT38" s="967"/>
      <c r="AU38" s="967"/>
      <c r="AV38" s="967"/>
      <c r="AW38" s="967"/>
      <c r="AX38" s="967"/>
      <c r="AY38" s="967"/>
      <c r="AZ38" s="1037"/>
      <c r="BA38" s="1037"/>
      <c r="BB38" s="1037"/>
      <c r="BC38" s="1037"/>
      <c r="BD38" s="1037"/>
      <c r="BE38" s="968"/>
      <c r="BF38" s="968"/>
      <c r="BG38" s="968"/>
      <c r="BH38" s="968"/>
      <c r="BI38" s="969"/>
      <c r="BJ38" s="223"/>
      <c r="BK38" s="223"/>
      <c r="BL38" s="223"/>
      <c r="BM38" s="223"/>
      <c r="BN38" s="223"/>
      <c r="BO38" s="232"/>
      <c r="BP38" s="232"/>
      <c r="BQ38" s="229">
        <v>32</v>
      </c>
      <c r="BR38" s="230"/>
      <c r="BS38" s="988"/>
      <c r="BT38" s="989"/>
      <c r="BU38" s="989"/>
      <c r="BV38" s="989"/>
      <c r="BW38" s="989"/>
      <c r="BX38" s="989"/>
      <c r="BY38" s="989"/>
      <c r="BZ38" s="989"/>
      <c r="CA38" s="989"/>
      <c r="CB38" s="989"/>
      <c r="CC38" s="989"/>
      <c r="CD38" s="989"/>
      <c r="CE38" s="989"/>
      <c r="CF38" s="989"/>
      <c r="CG38" s="1010"/>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221"/>
    </row>
    <row r="39" spans="1:131" ht="26.25" customHeight="1" x14ac:dyDescent="0.15">
      <c r="A39" s="233">
        <v>12</v>
      </c>
      <c r="B39" s="1026"/>
      <c r="C39" s="1027"/>
      <c r="D39" s="1027"/>
      <c r="E39" s="1027"/>
      <c r="F39" s="1027"/>
      <c r="G39" s="1027"/>
      <c r="H39" s="1027"/>
      <c r="I39" s="1027"/>
      <c r="J39" s="1027"/>
      <c r="K39" s="1027"/>
      <c r="L39" s="1027"/>
      <c r="M39" s="1027"/>
      <c r="N39" s="1027"/>
      <c r="O39" s="1027"/>
      <c r="P39" s="1028"/>
      <c r="Q39" s="1034"/>
      <c r="R39" s="1035"/>
      <c r="S39" s="1035"/>
      <c r="T39" s="1035"/>
      <c r="U39" s="1035"/>
      <c r="V39" s="1035"/>
      <c r="W39" s="1035"/>
      <c r="X39" s="1035"/>
      <c r="Y39" s="1035"/>
      <c r="Z39" s="1035"/>
      <c r="AA39" s="1035"/>
      <c r="AB39" s="1035"/>
      <c r="AC39" s="1035"/>
      <c r="AD39" s="1035"/>
      <c r="AE39" s="1036"/>
      <c r="AF39" s="1031"/>
      <c r="AG39" s="1032"/>
      <c r="AH39" s="1032"/>
      <c r="AI39" s="1032"/>
      <c r="AJ39" s="1033"/>
      <c r="AK39" s="976"/>
      <c r="AL39" s="967"/>
      <c r="AM39" s="967"/>
      <c r="AN39" s="967"/>
      <c r="AO39" s="967"/>
      <c r="AP39" s="967"/>
      <c r="AQ39" s="967"/>
      <c r="AR39" s="967"/>
      <c r="AS39" s="967"/>
      <c r="AT39" s="967"/>
      <c r="AU39" s="967"/>
      <c r="AV39" s="967"/>
      <c r="AW39" s="967"/>
      <c r="AX39" s="967"/>
      <c r="AY39" s="967"/>
      <c r="AZ39" s="1037"/>
      <c r="BA39" s="1037"/>
      <c r="BB39" s="1037"/>
      <c r="BC39" s="1037"/>
      <c r="BD39" s="1037"/>
      <c r="BE39" s="968"/>
      <c r="BF39" s="968"/>
      <c r="BG39" s="968"/>
      <c r="BH39" s="968"/>
      <c r="BI39" s="969"/>
      <c r="BJ39" s="223"/>
      <c r="BK39" s="223"/>
      <c r="BL39" s="223"/>
      <c r="BM39" s="223"/>
      <c r="BN39" s="223"/>
      <c r="BO39" s="232"/>
      <c r="BP39" s="232"/>
      <c r="BQ39" s="229">
        <v>33</v>
      </c>
      <c r="BR39" s="230"/>
      <c r="BS39" s="988"/>
      <c r="BT39" s="989"/>
      <c r="BU39" s="989"/>
      <c r="BV39" s="989"/>
      <c r="BW39" s="989"/>
      <c r="BX39" s="989"/>
      <c r="BY39" s="989"/>
      <c r="BZ39" s="989"/>
      <c r="CA39" s="989"/>
      <c r="CB39" s="989"/>
      <c r="CC39" s="989"/>
      <c r="CD39" s="989"/>
      <c r="CE39" s="989"/>
      <c r="CF39" s="989"/>
      <c r="CG39" s="1010"/>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221"/>
    </row>
    <row r="40" spans="1:131" ht="26.25" customHeight="1" x14ac:dyDescent="0.15">
      <c r="A40" s="229">
        <v>13</v>
      </c>
      <c r="B40" s="1026"/>
      <c r="C40" s="1027"/>
      <c r="D40" s="1027"/>
      <c r="E40" s="1027"/>
      <c r="F40" s="1027"/>
      <c r="G40" s="1027"/>
      <c r="H40" s="1027"/>
      <c r="I40" s="1027"/>
      <c r="J40" s="1027"/>
      <c r="K40" s="1027"/>
      <c r="L40" s="1027"/>
      <c r="M40" s="1027"/>
      <c r="N40" s="1027"/>
      <c r="O40" s="1027"/>
      <c r="P40" s="1028"/>
      <c r="Q40" s="1034"/>
      <c r="R40" s="1035"/>
      <c r="S40" s="1035"/>
      <c r="T40" s="1035"/>
      <c r="U40" s="1035"/>
      <c r="V40" s="1035"/>
      <c r="W40" s="1035"/>
      <c r="X40" s="1035"/>
      <c r="Y40" s="1035"/>
      <c r="Z40" s="1035"/>
      <c r="AA40" s="1035"/>
      <c r="AB40" s="1035"/>
      <c r="AC40" s="1035"/>
      <c r="AD40" s="1035"/>
      <c r="AE40" s="1036"/>
      <c r="AF40" s="1031"/>
      <c r="AG40" s="1032"/>
      <c r="AH40" s="1032"/>
      <c r="AI40" s="1032"/>
      <c r="AJ40" s="1033"/>
      <c r="AK40" s="976"/>
      <c r="AL40" s="967"/>
      <c r="AM40" s="967"/>
      <c r="AN40" s="967"/>
      <c r="AO40" s="967"/>
      <c r="AP40" s="967"/>
      <c r="AQ40" s="967"/>
      <c r="AR40" s="967"/>
      <c r="AS40" s="967"/>
      <c r="AT40" s="967"/>
      <c r="AU40" s="967"/>
      <c r="AV40" s="967"/>
      <c r="AW40" s="967"/>
      <c r="AX40" s="967"/>
      <c r="AY40" s="967"/>
      <c r="AZ40" s="1037"/>
      <c r="BA40" s="1037"/>
      <c r="BB40" s="1037"/>
      <c r="BC40" s="1037"/>
      <c r="BD40" s="1037"/>
      <c r="BE40" s="968"/>
      <c r="BF40" s="968"/>
      <c r="BG40" s="968"/>
      <c r="BH40" s="968"/>
      <c r="BI40" s="969"/>
      <c r="BJ40" s="223"/>
      <c r="BK40" s="223"/>
      <c r="BL40" s="223"/>
      <c r="BM40" s="223"/>
      <c r="BN40" s="223"/>
      <c r="BO40" s="232"/>
      <c r="BP40" s="232"/>
      <c r="BQ40" s="229">
        <v>34</v>
      </c>
      <c r="BR40" s="230"/>
      <c r="BS40" s="988"/>
      <c r="BT40" s="989"/>
      <c r="BU40" s="989"/>
      <c r="BV40" s="989"/>
      <c r="BW40" s="989"/>
      <c r="BX40" s="989"/>
      <c r="BY40" s="989"/>
      <c r="BZ40" s="989"/>
      <c r="CA40" s="989"/>
      <c r="CB40" s="989"/>
      <c r="CC40" s="989"/>
      <c r="CD40" s="989"/>
      <c r="CE40" s="989"/>
      <c r="CF40" s="989"/>
      <c r="CG40" s="1010"/>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221"/>
    </row>
    <row r="41" spans="1:131" ht="26.25" customHeight="1" x14ac:dyDescent="0.15">
      <c r="A41" s="229">
        <v>14</v>
      </c>
      <c r="B41" s="1026"/>
      <c r="C41" s="1027"/>
      <c r="D41" s="1027"/>
      <c r="E41" s="1027"/>
      <c r="F41" s="1027"/>
      <c r="G41" s="1027"/>
      <c r="H41" s="1027"/>
      <c r="I41" s="1027"/>
      <c r="J41" s="1027"/>
      <c r="K41" s="1027"/>
      <c r="L41" s="1027"/>
      <c r="M41" s="1027"/>
      <c r="N41" s="1027"/>
      <c r="O41" s="1027"/>
      <c r="P41" s="1028"/>
      <c r="Q41" s="1034"/>
      <c r="R41" s="1035"/>
      <c r="S41" s="1035"/>
      <c r="T41" s="1035"/>
      <c r="U41" s="1035"/>
      <c r="V41" s="1035"/>
      <c r="W41" s="1035"/>
      <c r="X41" s="1035"/>
      <c r="Y41" s="1035"/>
      <c r="Z41" s="1035"/>
      <c r="AA41" s="1035"/>
      <c r="AB41" s="1035"/>
      <c r="AC41" s="1035"/>
      <c r="AD41" s="1035"/>
      <c r="AE41" s="1036"/>
      <c r="AF41" s="1031"/>
      <c r="AG41" s="1032"/>
      <c r="AH41" s="1032"/>
      <c r="AI41" s="1032"/>
      <c r="AJ41" s="1033"/>
      <c r="AK41" s="976"/>
      <c r="AL41" s="967"/>
      <c r="AM41" s="967"/>
      <c r="AN41" s="967"/>
      <c r="AO41" s="967"/>
      <c r="AP41" s="967"/>
      <c r="AQ41" s="967"/>
      <c r="AR41" s="967"/>
      <c r="AS41" s="967"/>
      <c r="AT41" s="967"/>
      <c r="AU41" s="967"/>
      <c r="AV41" s="967"/>
      <c r="AW41" s="967"/>
      <c r="AX41" s="967"/>
      <c r="AY41" s="967"/>
      <c r="AZ41" s="1037"/>
      <c r="BA41" s="1037"/>
      <c r="BB41" s="1037"/>
      <c r="BC41" s="1037"/>
      <c r="BD41" s="1037"/>
      <c r="BE41" s="968"/>
      <c r="BF41" s="968"/>
      <c r="BG41" s="968"/>
      <c r="BH41" s="968"/>
      <c r="BI41" s="969"/>
      <c r="BJ41" s="223"/>
      <c r="BK41" s="223"/>
      <c r="BL41" s="223"/>
      <c r="BM41" s="223"/>
      <c r="BN41" s="223"/>
      <c r="BO41" s="232"/>
      <c r="BP41" s="232"/>
      <c r="BQ41" s="229">
        <v>35</v>
      </c>
      <c r="BR41" s="230"/>
      <c r="BS41" s="988"/>
      <c r="BT41" s="989"/>
      <c r="BU41" s="989"/>
      <c r="BV41" s="989"/>
      <c r="BW41" s="989"/>
      <c r="BX41" s="989"/>
      <c r="BY41" s="989"/>
      <c r="BZ41" s="989"/>
      <c r="CA41" s="989"/>
      <c r="CB41" s="989"/>
      <c r="CC41" s="989"/>
      <c r="CD41" s="989"/>
      <c r="CE41" s="989"/>
      <c r="CF41" s="989"/>
      <c r="CG41" s="1010"/>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221"/>
    </row>
    <row r="42" spans="1:131" ht="26.25" customHeight="1" x14ac:dyDescent="0.15">
      <c r="A42" s="229">
        <v>15</v>
      </c>
      <c r="B42" s="1026"/>
      <c r="C42" s="1027"/>
      <c r="D42" s="1027"/>
      <c r="E42" s="1027"/>
      <c r="F42" s="1027"/>
      <c r="G42" s="1027"/>
      <c r="H42" s="1027"/>
      <c r="I42" s="1027"/>
      <c r="J42" s="1027"/>
      <c r="K42" s="1027"/>
      <c r="L42" s="1027"/>
      <c r="M42" s="1027"/>
      <c r="N42" s="1027"/>
      <c r="O42" s="1027"/>
      <c r="P42" s="1028"/>
      <c r="Q42" s="1034"/>
      <c r="R42" s="1035"/>
      <c r="S42" s="1035"/>
      <c r="T42" s="1035"/>
      <c r="U42" s="1035"/>
      <c r="V42" s="1035"/>
      <c r="W42" s="1035"/>
      <c r="X42" s="1035"/>
      <c r="Y42" s="1035"/>
      <c r="Z42" s="1035"/>
      <c r="AA42" s="1035"/>
      <c r="AB42" s="1035"/>
      <c r="AC42" s="1035"/>
      <c r="AD42" s="1035"/>
      <c r="AE42" s="1036"/>
      <c r="AF42" s="1031"/>
      <c r="AG42" s="1032"/>
      <c r="AH42" s="1032"/>
      <c r="AI42" s="1032"/>
      <c r="AJ42" s="1033"/>
      <c r="AK42" s="976"/>
      <c r="AL42" s="967"/>
      <c r="AM42" s="967"/>
      <c r="AN42" s="967"/>
      <c r="AO42" s="967"/>
      <c r="AP42" s="967"/>
      <c r="AQ42" s="967"/>
      <c r="AR42" s="967"/>
      <c r="AS42" s="967"/>
      <c r="AT42" s="967"/>
      <c r="AU42" s="967"/>
      <c r="AV42" s="967"/>
      <c r="AW42" s="967"/>
      <c r="AX42" s="967"/>
      <c r="AY42" s="967"/>
      <c r="AZ42" s="1037"/>
      <c r="BA42" s="1037"/>
      <c r="BB42" s="1037"/>
      <c r="BC42" s="1037"/>
      <c r="BD42" s="1037"/>
      <c r="BE42" s="968"/>
      <c r="BF42" s="968"/>
      <c r="BG42" s="968"/>
      <c r="BH42" s="968"/>
      <c r="BI42" s="969"/>
      <c r="BJ42" s="223"/>
      <c r="BK42" s="223"/>
      <c r="BL42" s="223"/>
      <c r="BM42" s="223"/>
      <c r="BN42" s="223"/>
      <c r="BO42" s="232"/>
      <c r="BP42" s="232"/>
      <c r="BQ42" s="229">
        <v>36</v>
      </c>
      <c r="BR42" s="230"/>
      <c r="BS42" s="988"/>
      <c r="BT42" s="989"/>
      <c r="BU42" s="989"/>
      <c r="BV42" s="989"/>
      <c r="BW42" s="989"/>
      <c r="BX42" s="989"/>
      <c r="BY42" s="989"/>
      <c r="BZ42" s="989"/>
      <c r="CA42" s="989"/>
      <c r="CB42" s="989"/>
      <c r="CC42" s="989"/>
      <c r="CD42" s="989"/>
      <c r="CE42" s="989"/>
      <c r="CF42" s="989"/>
      <c r="CG42" s="1010"/>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221"/>
    </row>
    <row r="43" spans="1:131" ht="26.25" customHeight="1" x14ac:dyDescent="0.15">
      <c r="A43" s="229">
        <v>16</v>
      </c>
      <c r="B43" s="1026"/>
      <c r="C43" s="1027"/>
      <c r="D43" s="1027"/>
      <c r="E43" s="1027"/>
      <c r="F43" s="1027"/>
      <c r="G43" s="1027"/>
      <c r="H43" s="1027"/>
      <c r="I43" s="1027"/>
      <c r="J43" s="1027"/>
      <c r="K43" s="1027"/>
      <c r="L43" s="1027"/>
      <c r="M43" s="1027"/>
      <c r="N43" s="1027"/>
      <c r="O43" s="1027"/>
      <c r="P43" s="1028"/>
      <c r="Q43" s="1034"/>
      <c r="R43" s="1035"/>
      <c r="S43" s="1035"/>
      <c r="T43" s="1035"/>
      <c r="U43" s="1035"/>
      <c r="V43" s="1035"/>
      <c r="W43" s="1035"/>
      <c r="X43" s="1035"/>
      <c r="Y43" s="1035"/>
      <c r="Z43" s="1035"/>
      <c r="AA43" s="1035"/>
      <c r="AB43" s="1035"/>
      <c r="AC43" s="1035"/>
      <c r="AD43" s="1035"/>
      <c r="AE43" s="1036"/>
      <c r="AF43" s="1031"/>
      <c r="AG43" s="1032"/>
      <c r="AH43" s="1032"/>
      <c r="AI43" s="1032"/>
      <c r="AJ43" s="1033"/>
      <c r="AK43" s="976"/>
      <c r="AL43" s="967"/>
      <c r="AM43" s="967"/>
      <c r="AN43" s="967"/>
      <c r="AO43" s="967"/>
      <c r="AP43" s="967"/>
      <c r="AQ43" s="967"/>
      <c r="AR43" s="967"/>
      <c r="AS43" s="967"/>
      <c r="AT43" s="967"/>
      <c r="AU43" s="967"/>
      <c r="AV43" s="967"/>
      <c r="AW43" s="967"/>
      <c r="AX43" s="967"/>
      <c r="AY43" s="967"/>
      <c r="AZ43" s="1037"/>
      <c r="BA43" s="1037"/>
      <c r="BB43" s="1037"/>
      <c r="BC43" s="1037"/>
      <c r="BD43" s="1037"/>
      <c r="BE43" s="968"/>
      <c r="BF43" s="968"/>
      <c r="BG43" s="968"/>
      <c r="BH43" s="968"/>
      <c r="BI43" s="969"/>
      <c r="BJ43" s="223"/>
      <c r="BK43" s="223"/>
      <c r="BL43" s="223"/>
      <c r="BM43" s="223"/>
      <c r="BN43" s="223"/>
      <c r="BO43" s="232"/>
      <c r="BP43" s="232"/>
      <c r="BQ43" s="229">
        <v>37</v>
      </c>
      <c r="BR43" s="230"/>
      <c r="BS43" s="988"/>
      <c r="BT43" s="989"/>
      <c r="BU43" s="989"/>
      <c r="BV43" s="989"/>
      <c r="BW43" s="989"/>
      <c r="BX43" s="989"/>
      <c r="BY43" s="989"/>
      <c r="BZ43" s="989"/>
      <c r="CA43" s="989"/>
      <c r="CB43" s="989"/>
      <c r="CC43" s="989"/>
      <c r="CD43" s="989"/>
      <c r="CE43" s="989"/>
      <c r="CF43" s="989"/>
      <c r="CG43" s="1010"/>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221"/>
    </row>
    <row r="44" spans="1:131" ht="26.25" customHeight="1" x14ac:dyDescent="0.15">
      <c r="A44" s="229">
        <v>17</v>
      </c>
      <c r="B44" s="1026"/>
      <c r="C44" s="1027"/>
      <c r="D44" s="1027"/>
      <c r="E44" s="1027"/>
      <c r="F44" s="1027"/>
      <c r="G44" s="1027"/>
      <c r="H44" s="1027"/>
      <c r="I44" s="1027"/>
      <c r="J44" s="1027"/>
      <c r="K44" s="1027"/>
      <c r="L44" s="1027"/>
      <c r="M44" s="1027"/>
      <c r="N44" s="1027"/>
      <c r="O44" s="1027"/>
      <c r="P44" s="1028"/>
      <c r="Q44" s="1034"/>
      <c r="R44" s="1035"/>
      <c r="S44" s="1035"/>
      <c r="T44" s="1035"/>
      <c r="U44" s="1035"/>
      <c r="V44" s="1035"/>
      <c r="W44" s="1035"/>
      <c r="X44" s="1035"/>
      <c r="Y44" s="1035"/>
      <c r="Z44" s="1035"/>
      <c r="AA44" s="1035"/>
      <c r="AB44" s="1035"/>
      <c r="AC44" s="1035"/>
      <c r="AD44" s="1035"/>
      <c r="AE44" s="1036"/>
      <c r="AF44" s="1031"/>
      <c r="AG44" s="1032"/>
      <c r="AH44" s="1032"/>
      <c r="AI44" s="1032"/>
      <c r="AJ44" s="1033"/>
      <c r="AK44" s="976"/>
      <c r="AL44" s="967"/>
      <c r="AM44" s="967"/>
      <c r="AN44" s="967"/>
      <c r="AO44" s="967"/>
      <c r="AP44" s="967"/>
      <c r="AQ44" s="967"/>
      <c r="AR44" s="967"/>
      <c r="AS44" s="967"/>
      <c r="AT44" s="967"/>
      <c r="AU44" s="967"/>
      <c r="AV44" s="967"/>
      <c r="AW44" s="967"/>
      <c r="AX44" s="967"/>
      <c r="AY44" s="967"/>
      <c r="AZ44" s="1037"/>
      <c r="BA44" s="1037"/>
      <c r="BB44" s="1037"/>
      <c r="BC44" s="1037"/>
      <c r="BD44" s="1037"/>
      <c r="BE44" s="968"/>
      <c r="BF44" s="968"/>
      <c r="BG44" s="968"/>
      <c r="BH44" s="968"/>
      <c r="BI44" s="969"/>
      <c r="BJ44" s="223"/>
      <c r="BK44" s="223"/>
      <c r="BL44" s="223"/>
      <c r="BM44" s="223"/>
      <c r="BN44" s="223"/>
      <c r="BO44" s="232"/>
      <c r="BP44" s="232"/>
      <c r="BQ44" s="229">
        <v>38</v>
      </c>
      <c r="BR44" s="230"/>
      <c r="BS44" s="988"/>
      <c r="BT44" s="989"/>
      <c r="BU44" s="989"/>
      <c r="BV44" s="989"/>
      <c r="BW44" s="989"/>
      <c r="BX44" s="989"/>
      <c r="BY44" s="989"/>
      <c r="BZ44" s="989"/>
      <c r="CA44" s="989"/>
      <c r="CB44" s="989"/>
      <c r="CC44" s="989"/>
      <c r="CD44" s="989"/>
      <c r="CE44" s="989"/>
      <c r="CF44" s="989"/>
      <c r="CG44" s="1010"/>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221"/>
    </row>
    <row r="45" spans="1:131" ht="26.25" customHeight="1" x14ac:dyDescent="0.15">
      <c r="A45" s="229">
        <v>18</v>
      </c>
      <c r="B45" s="1026"/>
      <c r="C45" s="1027"/>
      <c r="D45" s="1027"/>
      <c r="E45" s="1027"/>
      <c r="F45" s="1027"/>
      <c r="G45" s="1027"/>
      <c r="H45" s="1027"/>
      <c r="I45" s="1027"/>
      <c r="J45" s="1027"/>
      <c r="K45" s="1027"/>
      <c r="L45" s="1027"/>
      <c r="M45" s="1027"/>
      <c r="N45" s="1027"/>
      <c r="O45" s="1027"/>
      <c r="P45" s="1028"/>
      <c r="Q45" s="1034"/>
      <c r="R45" s="1035"/>
      <c r="S45" s="1035"/>
      <c r="T45" s="1035"/>
      <c r="U45" s="1035"/>
      <c r="V45" s="1035"/>
      <c r="W45" s="1035"/>
      <c r="X45" s="1035"/>
      <c r="Y45" s="1035"/>
      <c r="Z45" s="1035"/>
      <c r="AA45" s="1035"/>
      <c r="AB45" s="1035"/>
      <c r="AC45" s="1035"/>
      <c r="AD45" s="1035"/>
      <c r="AE45" s="1036"/>
      <c r="AF45" s="1031"/>
      <c r="AG45" s="1032"/>
      <c r="AH45" s="1032"/>
      <c r="AI45" s="1032"/>
      <c r="AJ45" s="1033"/>
      <c r="AK45" s="976"/>
      <c r="AL45" s="967"/>
      <c r="AM45" s="967"/>
      <c r="AN45" s="967"/>
      <c r="AO45" s="967"/>
      <c r="AP45" s="967"/>
      <c r="AQ45" s="967"/>
      <c r="AR45" s="967"/>
      <c r="AS45" s="967"/>
      <c r="AT45" s="967"/>
      <c r="AU45" s="967"/>
      <c r="AV45" s="967"/>
      <c r="AW45" s="967"/>
      <c r="AX45" s="967"/>
      <c r="AY45" s="967"/>
      <c r="AZ45" s="1037"/>
      <c r="BA45" s="1037"/>
      <c r="BB45" s="1037"/>
      <c r="BC45" s="1037"/>
      <c r="BD45" s="1037"/>
      <c r="BE45" s="968"/>
      <c r="BF45" s="968"/>
      <c r="BG45" s="968"/>
      <c r="BH45" s="968"/>
      <c r="BI45" s="969"/>
      <c r="BJ45" s="223"/>
      <c r="BK45" s="223"/>
      <c r="BL45" s="223"/>
      <c r="BM45" s="223"/>
      <c r="BN45" s="223"/>
      <c r="BO45" s="232"/>
      <c r="BP45" s="232"/>
      <c r="BQ45" s="229">
        <v>39</v>
      </c>
      <c r="BR45" s="230"/>
      <c r="BS45" s="988"/>
      <c r="BT45" s="989"/>
      <c r="BU45" s="989"/>
      <c r="BV45" s="989"/>
      <c r="BW45" s="989"/>
      <c r="BX45" s="989"/>
      <c r="BY45" s="989"/>
      <c r="BZ45" s="989"/>
      <c r="CA45" s="989"/>
      <c r="CB45" s="989"/>
      <c r="CC45" s="989"/>
      <c r="CD45" s="989"/>
      <c r="CE45" s="989"/>
      <c r="CF45" s="989"/>
      <c r="CG45" s="1010"/>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221"/>
    </row>
    <row r="46" spans="1:131" ht="26.25" customHeight="1" x14ac:dyDescent="0.15">
      <c r="A46" s="229">
        <v>19</v>
      </c>
      <c r="B46" s="1026"/>
      <c r="C46" s="1027"/>
      <c r="D46" s="1027"/>
      <c r="E46" s="1027"/>
      <c r="F46" s="1027"/>
      <c r="G46" s="1027"/>
      <c r="H46" s="1027"/>
      <c r="I46" s="1027"/>
      <c r="J46" s="1027"/>
      <c r="K46" s="1027"/>
      <c r="L46" s="1027"/>
      <c r="M46" s="1027"/>
      <c r="N46" s="1027"/>
      <c r="O46" s="1027"/>
      <c r="P46" s="1028"/>
      <c r="Q46" s="1034"/>
      <c r="R46" s="1035"/>
      <c r="S46" s="1035"/>
      <c r="T46" s="1035"/>
      <c r="U46" s="1035"/>
      <c r="V46" s="1035"/>
      <c r="W46" s="1035"/>
      <c r="X46" s="1035"/>
      <c r="Y46" s="1035"/>
      <c r="Z46" s="1035"/>
      <c r="AA46" s="1035"/>
      <c r="AB46" s="1035"/>
      <c r="AC46" s="1035"/>
      <c r="AD46" s="1035"/>
      <c r="AE46" s="1036"/>
      <c r="AF46" s="1031"/>
      <c r="AG46" s="1032"/>
      <c r="AH46" s="1032"/>
      <c r="AI46" s="1032"/>
      <c r="AJ46" s="1033"/>
      <c r="AK46" s="976"/>
      <c r="AL46" s="967"/>
      <c r="AM46" s="967"/>
      <c r="AN46" s="967"/>
      <c r="AO46" s="967"/>
      <c r="AP46" s="967"/>
      <c r="AQ46" s="967"/>
      <c r="AR46" s="967"/>
      <c r="AS46" s="967"/>
      <c r="AT46" s="967"/>
      <c r="AU46" s="967"/>
      <c r="AV46" s="967"/>
      <c r="AW46" s="967"/>
      <c r="AX46" s="967"/>
      <c r="AY46" s="967"/>
      <c r="AZ46" s="1037"/>
      <c r="BA46" s="1037"/>
      <c r="BB46" s="1037"/>
      <c r="BC46" s="1037"/>
      <c r="BD46" s="1037"/>
      <c r="BE46" s="968"/>
      <c r="BF46" s="968"/>
      <c r="BG46" s="968"/>
      <c r="BH46" s="968"/>
      <c r="BI46" s="969"/>
      <c r="BJ46" s="223"/>
      <c r="BK46" s="223"/>
      <c r="BL46" s="223"/>
      <c r="BM46" s="223"/>
      <c r="BN46" s="223"/>
      <c r="BO46" s="232"/>
      <c r="BP46" s="232"/>
      <c r="BQ46" s="229">
        <v>40</v>
      </c>
      <c r="BR46" s="230"/>
      <c r="BS46" s="988"/>
      <c r="BT46" s="989"/>
      <c r="BU46" s="989"/>
      <c r="BV46" s="989"/>
      <c r="BW46" s="989"/>
      <c r="BX46" s="989"/>
      <c r="BY46" s="989"/>
      <c r="BZ46" s="989"/>
      <c r="CA46" s="989"/>
      <c r="CB46" s="989"/>
      <c r="CC46" s="989"/>
      <c r="CD46" s="989"/>
      <c r="CE46" s="989"/>
      <c r="CF46" s="989"/>
      <c r="CG46" s="1010"/>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221"/>
    </row>
    <row r="47" spans="1:131" ht="26.25" customHeight="1" x14ac:dyDescent="0.15">
      <c r="A47" s="229">
        <v>20</v>
      </c>
      <c r="B47" s="1026"/>
      <c r="C47" s="1027"/>
      <c r="D47" s="1027"/>
      <c r="E47" s="1027"/>
      <c r="F47" s="1027"/>
      <c r="G47" s="1027"/>
      <c r="H47" s="1027"/>
      <c r="I47" s="1027"/>
      <c r="J47" s="1027"/>
      <c r="K47" s="1027"/>
      <c r="L47" s="1027"/>
      <c r="M47" s="1027"/>
      <c r="N47" s="1027"/>
      <c r="O47" s="1027"/>
      <c r="P47" s="1028"/>
      <c r="Q47" s="1034"/>
      <c r="R47" s="1035"/>
      <c r="S47" s="1035"/>
      <c r="T47" s="1035"/>
      <c r="U47" s="1035"/>
      <c r="V47" s="1035"/>
      <c r="W47" s="1035"/>
      <c r="X47" s="1035"/>
      <c r="Y47" s="1035"/>
      <c r="Z47" s="1035"/>
      <c r="AA47" s="1035"/>
      <c r="AB47" s="1035"/>
      <c r="AC47" s="1035"/>
      <c r="AD47" s="1035"/>
      <c r="AE47" s="1036"/>
      <c r="AF47" s="1031"/>
      <c r="AG47" s="1032"/>
      <c r="AH47" s="1032"/>
      <c r="AI47" s="1032"/>
      <c r="AJ47" s="1033"/>
      <c r="AK47" s="976"/>
      <c r="AL47" s="967"/>
      <c r="AM47" s="967"/>
      <c r="AN47" s="967"/>
      <c r="AO47" s="967"/>
      <c r="AP47" s="967"/>
      <c r="AQ47" s="967"/>
      <c r="AR47" s="967"/>
      <c r="AS47" s="967"/>
      <c r="AT47" s="967"/>
      <c r="AU47" s="967"/>
      <c r="AV47" s="967"/>
      <c r="AW47" s="967"/>
      <c r="AX47" s="967"/>
      <c r="AY47" s="967"/>
      <c r="AZ47" s="1037"/>
      <c r="BA47" s="1037"/>
      <c r="BB47" s="1037"/>
      <c r="BC47" s="1037"/>
      <c r="BD47" s="1037"/>
      <c r="BE47" s="968"/>
      <c r="BF47" s="968"/>
      <c r="BG47" s="968"/>
      <c r="BH47" s="968"/>
      <c r="BI47" s="969"/>
      <c r="BJ47" s="223"/>
      <c r="BK47" s="223"/>
      <c r="BL47" s="223"/>
      <c r="BM47" s="223"/>
      <c r="BN47" s="223"/>
      <c r="BO47" s="232"/>
      <c r="BP47" s="232"/>
      <c r="BQ47" s="229">
        <v>41</v>
      </c>
      <c r="BR47" s="230"/>
      <c r="BS47" s="988"/>
      <c r="BT47" s="989"/>
      <c r="BU47" s="989"/>
      <c r="BV47" s="989"/>
      <c r="BW47" s="989"/>
      <c r="BX47" s="989"/>
      <c r="BY47" s="989"/>
      <c r="BZ47" s="989"/>
      <c r="CA47" s="989"/>
      <c r="CB47" s="989"/>
      <c r="CC47" s="989"/>
      <c r="CD47" s="989"/>
      <c r="CE47" s="989"/>
      <c r="CF47" s="989"/>
      <c r="CG47" s="1010"/>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221"/>
    </row>
    <row r="48" spans="1:131" ht="26.25" customHeight="1" x14ac:dyDescent="0.15">
      <c r="A48" s="229">
        <v>21</v>
      </c>
      <c r="B48" s="1026"/>
      <c r="C48" s="1027"/>
      <c r="D48" s="1027"/>
      <c r="E48" s="1027"/>
      <c r="F48" s="1027"/>
      <c r="G48" s="1027"/>
      <c r="H48" s="1027"/>
      <c r="I48" s="1027"/>
      <c r="J48" s="1027"/>
      <c r="K48" s="1027"/>
      <c r="L48" s="1027"/>
      <c r="M48" s="1027"/>
      <c r="N48" s="1027"/>
      <c r="O48" s="1027"/>
      <c r="P48" s="1028"/>
      <c r="Q48" s="1034"/>
      <c r="R48" s="1035"/>
      <c r="S48" s="1035"/>
      <c r="T48" s="1035"/>
      <c r="U48" s="1035"/>
      <c r="V48" s="1035"/>
      <c r="W48" s="1035"/>
      <c r="X48" s="1035"/>
      <c r="Y48" s="1035"/>
      <c r="Z48" s="1035"/>
      <c r="AA48" s="1035"/>
      <c r="AB48" s="1035"/>
      <c r="AC48" s="1035"/>
      <c r="AD48" s="1035"/>
      <c r="AE48" s="1036"/>
      <c r="AF48" s="1031"/>
      <c r="AG48" s="1032"/>
      <c r="AH48" s="1032"/>
      <c r="AI48" s="1032"/>
      <c r="AJ48" s="1033"/>
      <c r="AK48" s="976"/>
      <c r="AL48" s="967"/>
      <c r="AM48" s="967"/>
      <c r="AN48" s="967"/>
      <c r="AO48" s="967"/>
      <c r="AP48" s="967"/>
      <c r="AQ48" s="967"/>
      <c r="AR48" s="967"/>
      <c r="AS48" s="967"/>
      <c r="AT48" s="967"/>
      <c r="AU48" s="967"/>
      <c r="AV48" s="967"/>
      <c r="AW48" s="967"/>
      <c r="AX48" s="967"/>
      <c r="AY48" s="967"/>
      <c r="AZ48" s="1037"/>
      <c r="BA48" s="1037"/>
      <c r="BB48" s="1037"/>
      <c r="BC48" s="1037"/>
      <c r="BD48" s="1037"/>
      <c r="BE48" s="968"/>
      <c r="BF48" s="968"/>
      <c r="BG48" s="968"/>
      <c r="BH48" s="968"/>
      <c r="BI48" s="969"/>
      <c r="BJ48" s="223"/>
      <c r="BK48" s="223"/>
      <c r="BL48" s="223"/>
      <c r="BM48" s="223"/>
      <c r="BN48" s="223"/>
      <c r="BO48" s="232"/>
      <c r="BP48" s="232"/>
      <c r="BQ48" s="229">
        <v>42</v>
      </c>
      <c r="BR48" s="230"/>
      <c r="BS48" s="988"/>
      <c r="BT48" s="989"/>
      <c r="BU48" s="989"/>
      <c r="BV48" s="989"/>
      <c r="BW48" s="989"/>
      <c r="BX48" s="989"/>
      <c r="BY48" s="989"/>
      <c r="BZ48" s="989"/>
      <c r="CA48" s="989"/>
      <c r="CB48" s="989"/>
      <c r="CC48" s="989"/>
      <c r="CD48" s="989"/>
      <c r="CE48" s="989"/>
      <c r="CF48" s="989"/>
      <c r="CG48" s="1010"/>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221"/>
    </row>
    <row r="49" spans="1:131" ht="26.25" customHeight="1" x14ac:dyDescent="0.15">
      <c r="A49" s="229">
        <v>22</v>
      </c>
      <c r="B49" s="1026"/>
      <c r="C49" s="1027"/>
      <c r="D49" s="1027"/>
      <c r="E49" s="1027"/>
      <c r="F49" s="1027"/>
      <c r="G49" s="1027"/>
      <c r="H49" s="1027"/>
      <c r="I49" s="1027"/>
      <c r="J49" s="1027"/>
      <c r="K49" s="1027"/>
      <c r="L49" s="1027"/>
      <c r="M49" s="1027"/>
      <c r="N49" s="1027"/>
      <c r="O49" s="1027"/>
      <c r="P49" s="1028"/>
      <c r="Q49" s="1034"/>
      <c r="R49" s="1035"/>
      <c r="S49" s="1035"/>
      <c r="T49" s="1035"/>
      <c r="U49" s="1035"/>
      <c r="V49" s="1035"/>
      <c r="W49" s="1035"/>
      <c r="X49" s="1035"/>
      <c r="Y49" s="1035"/>
      <c r="Z49" s="1035"/>
      <c r="AA49" s="1035"/>
      <c r="AB49" s="1035"/>
      <c r="AC49" s="1035"/>
      <c r="AD49" s="1035"/>
      <c r="AE49" s="1036"/>
      <c r="AF49" s="1031"/>
      <c r="AG49" s="1032"/>
      <c r="AH49" s="1032"/>
      <c r="AI49" s="1032"/>
      <c r="AJ49" s="1033"/>
      <c r="AK49" s="976"/>
      <c r="AL49" s="967"/>
      <c r="AM49" s="967"/>
      <c r="AN49" s="967"/>
      <c r="AO49" s="967"/>
      <c r="AP49" s="967"/>
      <c r="AQ49" s="967"/>
      <c r="AR49" s="967"/>
      <c r="AS49" s="967"/>
      <c r="AT49" s="967"/>
      <c r="AU49" s="967"/>
      <c r="AV49" s="967"/>
      <c r="AW49" s="967"/>
      <c r="AX49" s="967"/>
      <c r="AY49" s="967"/>
      <c r="AZ49" s="1037"/>
      <c r="BA49" s="1037"/>
      <c r="BB49" s="1037"/>
      <c r="BC49" s="1037"/>
      <c r="BD49" s="1037"/>
      <c r="BE49" s="968"/>
      <c r="BF49" s="968"/>
      <c r="BG49" s="968"/>
      <c r="BH49" s="968"/>
      <c r="BI49" s="969"/>
      <c r="BJ49" s="223"/>
      <c r="BK49" s="223"/>
      <c r="BL49" s="223"/>
      <c r="BM49" s="223"/>
      <c r="BN49" s="223"/>
      <c r="BO49" s="232"/>
      <c r="BP49" s="232"/>
      <c r="BQ49" s="229">
        <v>43</v>
      </c>
      <c r="BR49" s="230"/>
      <c r="BS49" s="988"/>
      <c r="BT49" s="989"/>
      <c r="BU49" s="989"/>
      <c r="BV49" s="989"/>
      <c r="BW49" s="989"/>
      <c r="BX49" s="989"/>
      <c r="BY49" s="989"/>
      <c r="BZ49" s="989"/>
      <c r="CA49" s="989"/>
      <c r="CB49" s="989"/>
      <c r="CC49" s="989"/>
      <c r="CD49" s="989"/>
      <c r="CE49" s="989"/>
      <c r="CF49" s="989"/>
      <c r="CG49" s="1010"/>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221"/>
    </row>
    <row r="50" spans="1:131" ht="26.25" customHeight="1" x14ac:dyDescent="0.15">
      <c r="A50" s="229">
        <v>23</v>
      </c>
      <c r="B50" s="1026"/>
      <c r="C50" s="1027"/>
      <c r="D50" s="1027"/>
      <c r="E50" s="1027"/>
      <c r="F50" s="1027"/>
      <c r="G50" s="1027"/>
      <c r="H50" s="1027"/>
      <c r="I50" s="1027"/>
      <c r="J50" s="1027"/>
      <c r="K50" s="1027"/>
      <c r="L50" s="1027"/>
      <c r="M50" s="1027"/>
      <c r="N50" s="1027"/>
      <c r="O50" s="1027"/>
      <c r="P50" s="1028"/>
      <c r="Q50" s="1029"/>
      <c r="R50" s="1021"/>
      <c r="S50" s="1021"/>
      <c r="T50" s="1021"/>
      <c r="U50" s="1021"/>
      <c r="V50" s="1021"/>
      <c r="W50" s="1021"/>
      <c r="X50" s="1021"/>
      <c r="Y50" s="1021"/>
      <c r="Z50" s="1021"/>
      <c r="AA50" s="1021"/>
      <c r="AB50" s="1021"/>
      <c r="AC50" s="1021"/>
      <c r="AD50" s="1021"/>
      <c r="AE50" s="1030"/>
      <c r="AF50" s="1031"/>
      <c r="AG50" s="1032"/>
      <c r="AH50" s="1032"/>
      <c r="AI50" s="1032"/>
      <c r="AJ50" s="1033"/>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968"/>
      <c r="BF50" s="968"/>
      <c r="BG50" s="968"/>
      <c r="BH50" s="968"/>
      <c r="BI50" s="969"/>
      <c r="BJ50" s="223"/>
      <c r="BK50" s="223"/>
      <c r="BL50" s="223"/>
      <c r="BM50" s="223"/>
      <c r="BN50" s="223"/>
      <c r="BO50" s="232"/>
      <c r="BP50" s="232"/>
      <c r="BQ50" s="229">
        <v>44</v>
      </c>
      <c r="BR50" s="230"/>
      <c r="BS50" s="988"/>
      <c r="BT50" s="989"/>
      <c r="BU50" s="989"/>
      <c r="BV50" s="989"/>
      <c r="BW50" s="989"/>
      <c r="BX50" s="989"/>
      <c r="BY50" s="989"/>
      <c r="BZ50" s="989"/>
      <c r="CA50" s="989"/>
      <c r="CB50" s="989"/>
      <c r="CC50" s="989"/>
      <c r="CD50" s="989"/>
      <c r="CE50" s="989"/>
      <c r="CF50" s="989"/>
      <c r="CG50" s="1010"/>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221"/>
    </row>
    <row r="51" spans="1:131" ht="26.25" customHeight="1" x14ac:dyDescent="0.15">
      <c r="A51" s="229">
        <v>24</v>
      </c>
      <c r="B51" s="1026"/>
      <c r="C51" s="1027"/>
      <c r="D51" s="1027"/>
      <c r="E51" s="1027"/>
      <c r="F51" s="1027"/>
      <c r="G51" s="1027"/>
      <c r="H51" s="1027"/>
      <c r="I51" s="1027"/>
      <c r="J51" s="1027"/>
      <c r="K51" s="1027"/>
      <c r="L51" s="1027"/>
      <c r="M51" s="1027"/>
      <c r="N51" s="1027"/>
      <c r="O51" s="1027"/>
      <c r="P51" s="1028"/>
      <c r="Q51" s="1029"/>
      <c r="R51" s="1021"/>
      <c r="S51" s="1021"/>
      <c r="T51" s="1021"/>
      <c r="U51" s="1021"/>
      <c r="V51" s="1021"/>
      <c r="W51" s="1021"/>
      <c r="X51" s="1021"/>
      <c r="Y51" s="1021"/>
      <c r="Z51" s="1021"/>
      <c r="AA51" s="1021"/>
      <c r="AB51" s="1021"/>
      <c r="AC51" s="1021"/>
      <c r="AD51" s="1021"/>
      <c r="AE51" s="1030"/>
      <c r="AF51" s="1031"/>
      <c r="AG51" s="1032"/>
      <c r="AH51" s="1032"/>
      <c r="AI51" s="1032"/>
      <c r="AJ51" s="1033"/>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968"/>
      <c r="BF51" s="968"/>
      <c r="BG51" s="968"/>
      <c r="BH51" s="968"/>
      <c r="BI51" s="969"/>
      <c r="BJ51" s="223"/>
      <c r="BK51" s="223"/>
      <c r="BL51" s="223"/>
      <c r="BM51" s="223"/>
      <c r="BN51" s="223"/>
      <c r="BO51" s="232"/>
      <c r="BP51" s="232"/>
      <c r="BQ51" s="229">
        <v>45</v>
      </c>
      <c r="BR51" s="230"/>
      <c r="BS51" s="988"/>
      <c r="BT51" s="989"/>
      <c r="BU51" s="989"/>
      <c r="BV51" s="989"/>
      <c r="BW51" s="989"/>
      <c r="BX51" s="989"/>
      <c r="BY51" s="989"/>
      <c r="BZ51" s="989"/>
      <c r="CA51" s="989"/>
      <c r="CB51" s="989"/>
      <c r="CC51" s="989"/>
      <c r="CD51" s="989"/>
      <c r="CE51" s="989"/>
      <c r="CF51" s="989"/>
      <c r="CG51" s="1010"/>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221"/>
    </row>
    <row r="52" spans="1:131" ht="26.25" customHeight="1" x14ac:dyDescent="0.15">
      <c r="A52" s="229">
        <v>25</v>
      </c>
      <c r="B52" s="1026"/>
      <c r="C52" s="1027"/>
      <c r="D52" s="1027"/>
      <c r="E52" s="1027"/>
      <c r="F52" s="1027"/>
      <c r="G52" s="1027"/>
      <c r="H52" s="1027"/>
      <c r="I52" s="1027"/>
      <c r="J52" s="1027"/>
      <c r="K52" s="1027"/>
      <c r="L52" s="1027"/>
      <c r="M52" s="1027"/>
      <c r="N52" s="1027"/>
      <c r="O52" s="1027"/>
      <c r="P52" s="1028"/>
      <c r="Q52" s="1029"/>
      <c r="R52" s="1021"/>
      <c r="S52" s="1021"/>
      <c r="T52" s="1021"/>
      <c r="U52" s="1021"/>
      <c r="V52" s="1021"/>
      <c r="W52" s="1021"/>
      <c r="X52" s="1021"/>
      <c r="Y52" s="1021"/>
      <c r="Z52" s="1021"/>
      <c r="AA52" s="1021"/>
      <c r="AB52" s="1021"/>
      <c r="AC52" s="1021"/>
      <c r="AD52" s="1021"/>
      <c r="AE52" s="1030"/>
      <c r="AF52" s="1031"/>
      <c r="AG52" s="1032"/>
      <c r="AH52" s="1032"/>
      <c r="AI52" s="1032"/>
      <c r="AJ52" s="1033"/>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968"/>
      <c r="BF52" s="968"/>
      <c r="BG52" s="968"/>
      <c r="BH52" s="968"/>
      <c r="BI52" s="969"/>
      <c r="BJ52" s="223"/>
      <c r="BK52" s="223"/>
      <c r="BL52" s="223"/>
      <c r="BM52" s="223"/>
      <c r="BN52" s="223"/>
      <c r="BO52" s="232"/>
      <c r="BP52" s="232"/>
      <c r="BQ52" s="229">
        <v>46</v>
      </c>
      <c r="BR52" s="230"/>
      <c r="BS52" s="988"/>
      <c r="BT52" s="989"/>
      <c r="BU52" s="989"/>
      <c r="BV52" s="989"/>
      <c r="BW52" s="989"/>
      <c r="BX52" s="989"/>
      <c r="BY52" s="989"/>
      <c r="BZ52" s="989"/>
      <c r="CA52" s="989"/>
      <c r="CB52" s="989"/>
      <c r="CC52" s="989"/>
      <c r="CD52" s="989"/>
      <c r="CE52" s="989"/>
      <c r="CF52" s="989"/>
      <c r="CG52" s="1010"/>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221"/>
    </row>
    <row r="53" spans="1:131" ht="26.25" customHeight="1" x14ac:dyDescent="0.15">
      <c r="A53" s="229">
        <v>26</v>
      </c>
      <c r="B53" s="1026"/>
      <c r="C53" s="1027"/>
      <c r="D53" s="1027"/>
      <c r="E53" s="1027"/>
      <c r="F53" s="1027"/>
      <c r="G53" s="1027"/>
      <c r="H53" s="1027"/>
      <c r="I53" s="1027"/>
      <c r="J53" s="1027"/>
      <c r="K53" s="1027"/>
      <c r="L53" s="1027"/>
      <c r="M53" s="1027"/>
      <c r="N53" s="1027"/>
      <c r="O53" s="1027"/>
      <c r="P53" s="1028"/>
      <c r="Q53" s="1029"/>
      <c r="R53" s="1021"/>
      <c r="S53" s="1021"/>
      <c r="T53" s="1021"/>
      <c r="U53" s="1021"/>
      <c r="V53" s="1021"/>
      <c r="W53" s="1021"/>
      <c r="X53" s="1021"/>
      <c r="Y53" s="1021"/>
      <c r="Z53" s="1021"/>
      <c r="AA53" s="1021"/>
      <c r="AB53" s="1021"/>
      <c r="AC53" s="1021"/>
      <c r="AD53" s="1021"/>
      <c r="AE53" s="1030"/>
      <c r="AF53" s="1031"/>
      <c r="AG53" s="1032"/>
      <c r="AH53" s="1032"/>
      <c r="AI53" s="1032"/>
      <c r="AJ53" s="1033"/>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968"/>
      <c r="BF53" s="968"/>
      <c r="BG53" s="968"/>
      <c r="BH53" s="968"/>
      <c r="BI53" s="969"/>
      <c r="BJ53" s="223"/>
      <c r="BK53" s="223"/>
      <c r="BL53" s="223"/>
      <c r="BM53" s="223"/>
      <c r="BN53" s="223"/>
      <c r="BO53" s="232"/>
      <c r="BP53" s="232"/>
      <c r="BQ53" s="229">
        <v>47</v>
      </c>
      <c r="BR53" s="230"/>
      <c r="BS53" s="988"/>
      <c r="BT53" s="989"/>
      <c r="BU53" s="989"/>
      <c r="BV53" s="989"/>
      <c r="BW53" s="989"/>
      <c r="BX53" s="989"/>
      <c r="BY53" s="989"/>
      <c r="BZ53" s="989"/>
      <c r="CA53" s="989"/>
      <c r="CB53" s="989"/>
      <c r="CC53" s="989"/>
      <c r="CD53" s="989"/>
      <c r="CE53" s="989"/>
      <c r="CF53" s="989"/>
      <c r="CG53" s="1010"/>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221"/>
    </row>
    <row r="54" spans="1:131" ht="26.25" customHeight="1" x14ac:dyDescent="0.15">
      <c r="A54" s="229">
        <v>27</v>
      </c>
      <c r="B54" s="1026"/>
      <c r="C54" s="1027"/>
      <c r="D54" s="1027"/>
      <c r="E54" s="1027"/>
      <c r="F54" s="1027"/>
      <c r="G54" s="1027"/>
      <c r="H54" s="1027"/>
      <c r="I54" s="1027"/>
      <c r="J54" s="1027"/>
      <c r="K54" s="1027"/>
      <c r="L54" s="1027"/>
      <c r="M54" s="1027"/>
      <c r="N54" s="1027"/>
      <c r="O54" s="1027"/>
      <c r="P54" s="1028"/>
      <c r="Q54" s="1029"/>
      <c r="R54" s="1021"/>
      <c r="S54" s="1021"/>
      <c r="T54" s="1021"/>
      <c r="U54" s="1021"/>
      <c r="V54" s="1021"/>
      <c r="W54" s="1021"/>
      <c r="X54" s="1021"/>
      <c r="Y54" s="1021"/>
      <c r="Z54" s="1021"/>
      <c r="AA54" s="1021"/>
      <c r="AB54" s="1021"/>
      <c r="AC54" s="1021"/>
      <c r="AD54" s="1021"/>
      <c r="AE54" s="1030"/>
      <c r="AF54" s="1031"/>
      <c r="AG54" s="1032"/>
      <c r="AH54" s="1032"/>
      <c r="AI54" s="1032"/>
      <c r="AJ54" s="1033"/>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968"/>
      <c r="BF54" s="968"/>
      <c r="BG54" s="968"/>
      <c r="BH54" s="968"/>
      <c r="BI54" s="969"/>
      <c r="BJ54" s="223"/>
      <c r="BK54" s="223"/>
      <c r="BL54" s="223"/>
      <c r="BM54" s="223"/>
      <c r="BN54" s="223"/>
      <c r="BO54" s="232"/>
      <c r="BP54" s="232"/>
      <c r="BQ54" s="229">
        <v>48</v>
      </c>
      <c r="BR54" s="230"/>
      <c r="BS54" s="988"/>
      <c r="BT54" s="989"/>
      <c r="BU54" s="989"/>
      <c r="BV54" s="989"/>
      <c r="BW54" s="989"/>
      <c r="BX54" s="989"/>
      <c r="BY54" s="989"/>
      <c r="BZ54" s="989"/>
      <c r="CA54" s="989"/>
      <c r="CB54" s="989"/>
      <c r="CC54" s="989"/>
      <c r="CD54" s="989"/>
      <c r="CE54" s="989"/>
      <c r="CF54" s="989"/>
      <c r="CG54" s="1010"/>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221"/>
    </row>
    <row r="55" spans="1:131" ht="26.25" customHeight="1" x14ac:dyDescent="0.15">
      <c r="A55" s="229">
        <v>28</v>
      </c>
      <c r="B55" s="1026"/>
      <c r="C55" s="1027"/>
      <c r="D55" s="1027"/>
      <c r="E55" s="1027"/>
      <c r="F55" s="1027"/>
      <c r="G55" s="1027"/>
      <c r="H55" s="1027"/>
      <c r="I55" s="1027"/>
      <c r="J55" s="1027"/>
      <c r="K55" s="1027"/>
      <c r="L55" s="1027"/>
      <c r="M55" s="1027"/>
      <c r="N55" s="1027"/>
      <c r="O55" s="1027"/>
      <c r="P55" s="1028"/>
      <c r="Q55" s="1029"/>
      <c r="R55" s="1021"/>
      <c r="S55" s="1021"/>
      <c r="T55" s="1021"/>
      <c r="U55" s="1021"/>
      <c r="V55" s="1021"/>
      <c r="W55" s="1021"/>
      <c r="X55" s="1021"/>
      <c r="Y55" s="1021"/>
      <c r="Z55" s="1021"/>
      <c r="AA55" s="1021"/>
      <c r="AB55" s="1021"/>
      <c r="AC55" s="1021"/>
      <c r="AD55" s="1021"/>
      <c r="AE55" s="1030"/>
      <c r="AF55" s="1031"/>
      <c r="AG55" s="1032"/>
      <c r="AH55" s="1032"/>
      <c r="AI55" s="1032"/>
      <c r="AJ55" s="1033"/>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968"/>
      <c r="BF55" s="968"/>
      <c r="BG55" s="968"/>
      <c r="BH55" s="968"/>
      <c r="BI55" s="969"/>
      <c r="BJ55" s="223"/>
      <c r="BK55" s="223"/>
      <c r="BL55" s="223"/>
      <c r="BM55" s="223"/>
      <c r="BN55" s="223"/>
      <c r="BO55" s="232"/>
      <c r="BP55" s="232"/>
      <c r="BQ55" s="229">
        <v>49</v>
      </c>
      <c r="BR55" s="230"/>
      <c r="BS55" s="988"/>
      <c r="BT55" s="989"/>
      <c r="BU55" s="989"/>
      <c r="BV55" s="989"/>
      <c r="BW55" s="989"/>
      <c r="BX55" s="989"/>
      <c r="BY55" s="989"/>
      <c r="BZ55" s="989"/>
      <c r="CA55" s="989"/>
      <c r="CB55" s="989"/>
      <c r="CC55" s="989"/>
      <c r="CD55" s="989"/>
      <c r="CE55" s="989"/>
      <c r="CF55" s="989"/>
      <c r="CG55" s="1010"/>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221"/>
    </row>
    <row r="56" spans="1:131" ht="26.25" customHeight="1" x14ac:dyDescent="0.15">
      <c r="A56" s="229">
        <v>29</v>
      </c>
      <c r="B56" s="1026"/>
      <c r="C56" s="1027"/>
      <c r="D56" s="1027"/>
      <c r="E56" s="1027"/>
      <c r="F56" s="1027"/>
      <c r="G56" s="1027"/>
      <c r="H56" s="1027"/>
      <c r="I56" s="1027"/>
      <c r="J56" s="1027"/>
      <c r="K56" s="1027"/>
      <c r="L56" s="1027"/>
      <c r="M56" s="1027"/>
      <c r="N56" s="1027"/>
      <c r="O56" s="1027"/>
      <c r="P56" s="1028"/>
      <c r="Q56" s="1029"/>
      <c r="R56" s="1021"/>
      <c r="S56" s="1021"/>
      <c r="T56" s="1021"/>
      <c r="U56" s="1021"/>
      <c r="V56" s="1021"/>
      <c r="W56" s="1021"/>
      <c r="X56" s="1021"/>
      <c r="Y56" s="1021"/>
      <c r="Z56" s="1021"/>
      <c r="AA56" s="1021"/>
      <c r="AB56" s="1021"/>
      <c r="AC56" s="1021"/>
      <c r="AD56" s="1021"/>
      <c r="AE56" s="1030"/>
      <c r="AF56" s="1031"/>
      <c r="AG56" s="1032"/>
      <c r="AH56" s="1032"/>
      <c r="AI56" s="1032"/>
      <c r="AJ56" s="1033"/>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968"/>
      <c r="BF56" s="968"/>
      <c r="BG56" s="968"/>
      <c r="BH56" s="968"/>
      <c r="BI56" s="969"/>
      <c r="BJ56" s="223"/>
      <c r="BK56" s="223"/>
      <c r="BL56" s="223"/>
      <c r="BM56" s="223"/>
      <c r="BN56" s="223"/>
      <c r="BO56" s="232"/>
      <c r="BP56" s="232"/>
      <c r="BQ56" s="229">
        <v>50</v>
      </c>
      <c r="BR56" s="230"/>
      <c r="BS56" s="988"/>
      <c r="BT56" s="989"/>
      <c r="BU56" s="989"/>
      <c r="BV56" s="989"/>
      <c r="BW56" s="989"/>
      <c r="BX56" s="989"/>
      <c r="BY56" s="989"/>
      <c r="BZ56" s="989"/>
      <c r="CA56" s="989"/>
      <c r="CB56" s="989"/>
      <c r="CC56" s="989"/>
      <c r="CD56" s="989"/>
      <c r="CE56" s="989"/>
      <c r="CF56" s="989"/>
      <c r="CG56" s="1010"/>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221"/>
    </row>
    <row r="57" spans="1:131" ht="26.25" customHeight="1" x14ac:dyDescent="0.15">
      <c r="A57" s="229">
        <v>30</v>
      </c>
      <c r="B57" s="1026"/>
      <c r="C57" s="1027"/>
      <c r="D57" s="1027"/>
      <c r="E57" s="1027"/>
      <c r="F57" s="1027"/>
      <c r="G57" s="1027"/>
      <c r="H57" s="1027"/>
      <c r="I57" s="1027"/>
      <c r="J57" s="1027"/>
      <c r="K57" s="1027"/>
      <c r="L57" s="1027"/>
      <c r="M57" s="1027"/>
      <c r="N57" s="1027"/>
      <c r="O57" s="1027"/>
      <c r="P57" s="1028"/>
      <c r="Q57" s="1029"/>
      <c r="R57" s="1021"/>
      <c r="S57" s="1021"/>
      <c r="T57" s="1021"/>
      <c r="U57" s="1021"/>
      <c r="V57" s="1021"/>
      <c r="W57" s="1021"/>
      <c r="X57" s="1021"/>
      <c r="Y57" s="1021"/>
      <c r="Z57" s="1021"/>
      <c r="AA57" s="1021"/>
      <c r="AB57" s="1021"/>
      <c r="AC57" s="1021"/>
      <c r="AD57" s="1021"/>
      <c r="AE57" s="1030"/>
      <c r="AF57" s="1031"/>
      <c r="AG57" s="1032"/>
      <c r="AH57" s="1032"/>
      <c r="AI57" s="1032"/>
      <c r="AJ57" s="1033"/>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968"/>
      <c r="BF57" s="968"/>
      <c r="BG57" s="968"/>
      <c r="BH57" s="968"/>
      <c r="BI57" s="969"/>
      <c r="BJ57" s="223"/>
      <c r="BK57" s="223"/>
      <c r="BL57" s="223"/>
      <c r="BM57" s="223"/>
      <c r="BN57" s="223"/>
      <c r="BO57" s="232"/>
      <c r="BP57" s="232"/>
      <c r="BQ57" s="229">
        <v>51</v>
      </c>
      <c r="BR57" s="230"/>
      <c r="BS57" s="988"/>
      <c r="BT57" s="989"/>
      <c r="BU57" s="989"/>
      <c r="BV57" s="989"/>
      <c r="BW57" s="989"/>
      <c r="BX57" s="989"/>
      <c r="BY57" s="989"/>
      <c r="BZ57" s="989"/>
      <c r="CA57" s="989"/>
      <c r="CB57" s="989"/>
      <c r="CC57" s="989"/>
      <c r="CD57" s="989"/>
      <c r="CE57" s="989"/>
      <c r="CF57" s="989"/>
      <c r="CG57" s="1010"/>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221"/>
    </row>
    <row r="58" spans="1:131" ht="26.25" customHeight="1" x14ac:dyDescent="0.15">
      <c r="A58" s="229">
        <v>31</v>
      </c>
      <c r="B58" s="1026"/>
      <c r="C58" s="1027"/>
      <c r="D58" s="1027"/>
      <c r="E58" s="1027"/>
      <c r="F58" s="1027"/>
      <c r="G58" s="1027"/>
      <c r="H58" s="1027"/>
      <c r="I58" s="1027"/>
      <c r="J58" s="1027"/>
      <c r="K58" s="1027"/>
      <c r="L58" s="1027"/>
      <c r="M58" s="1027"/>
      <c r="N58" s="1027"/>
      <c r="O58" s="1027"/>
      <c r="P58" s="1028"/>
      <c r="Q58" s="1029"/>
      <c r="R58" s="1021"/>
      <c r="S58" s="1021"/>
      <c r="T58" s="1021"/>
      <c r="U58" s="1021"/>
      <c r="V58" s="1021"/>
      <c r="W58" s="1021"/>
      <c r="X58" s="1021"/>
      <c r="Y58" s="1021"/>
      <c r="Z58" s="1021"/>
      <c r="AA58" s="1021"/>
      <c r="AB58" s="1021"/>
      <c r="AC58" s="1021"/>
      <c r="AD58" s="1021"/>
      <c r="AE58" s="1030"/>
      <c r="AF58" s="1031"/>
      <c r="AG58" s="1032"/>
      <c r="AH58" s="1032"/>
      <c r="AI58" s="1032"/>
      <c r="AJ58" s="1033"/>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968"/>
      <c r="BF58" s="968"/>
      <c r="BG58" s="968"/>
      <c r="BH58" s="968"/>
      <c r="BI58" s="969"/>
      <c r="BJ58" s="223"/>
      <c r="BK58" s="223"/>
      <c r="BL58" s="223"/>
      <c r="BM58" s="223"/>
      <c r="BN58" s="223"/>
      <c r="BO58" s="232"/>
      <c r="BP58" s="232"/>
      <c r="BQ58" s="229">
        <v>52</v>
      </c>
      <c r="BR58" s="230"/>
      <c r="BS58" s="988"/>
      <c r="BT58" s="989"/>
      <c r="BU58" s="989"/>
      <c r="BV58" s="989"/>
      <c r="BW58" s="989"/>
      <c r="BX58" s="989"/>
      <c r="BY58" s="989"/>
      <c r="BZ58" s="989"/>
      <c r="CA58" s="989"/>
      <c r="CB58" s="989"/>
      <c r="CC58" s="989"/>
      <c r="CD58" s="989"/>
      <c r="CE58" s="989"/>
      <c r="CF58" s="989"/>
      <c r="CG58" s="1010"/>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221"/>
    </row>
    <row r="59" spans="1:131" ht="26.25" customHeight="1" x14ac:dyDescent="0.15">
      <c r="A59" s="229">
        <v>32</v>
      </c>
      <c r="B59" s="1026"/>
      <c r="C59" s="1027"/>
      <c r="D59" s="1027"/>
      <c r="E59" s="1027"/>
      <c r="F59" s="1027"/>
      <c r="G59" s="1027"/>
      <c r="H59" s="1027"/>
      <c r="I59" s="1027"/>
      <c r="J59" s="1027"/>
      <c r="K59" s="1027"/>
      <c r="L59" s="1027"/>
      <c r="M59" s="1027"/>
      <c r="N59" s="1027"/>
      <c r="O59" s="1027"/>
      <c r="P59" s="1028"/>
      <c r="Q59" s="1029"/>
      <c r="R59" s="1021"/>
      <c r="S59" s="1021"/>
      <c r="T59" s="1021"/>
      <c r="U59" s="1021"/>
      <c r="V59" s="1021"/>
      <c r="W59" s="1021"/>
      <c r="X59" s="1021"/>
      <c r="Y59" s="1021"/>
      <c r="Z59" s="1021"/>
      <c r="AA59" s="1021"/>
      <c r="AB59" s="1021"/>
      <c r="AC59" s="1021"/>
      <c r="AD59" s="1021"/>
      <c r="AE59" s="1030"/>
      <c r="AF59" s="1031"/>
      <c r="AG59" s="1032"/>
      <c r="AH59" s="1032"/>
      <c r="AI59" s="1032"/>
      <c r="AJ59" s="1033"/>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968"/>
      <c r="BF59" s="968"/>
      <c r="BG59" s="968"/>
      <c r="BH59" s="968"/>
      <c r="BI59" s="969"/>
      <c r="BJ59" s="223"/>
      <c r="BK59" s="223"/>
      <c r="BL59" s="223"/>
      <c r="BM59" s="223"/>
      <c r="BN59" s="223"/>
      <c r="BO59" s="232"/>
      <c r="BP59" s="232"/>
      <c r="BQ59" s="229">
        <v>53</v>
      </c>
      <c r="BR59" s="230"/>
      <c r="BS59" s="988"/>
      <c r="BT59" s="989"/>
      <c r="BU59" s="989"/>
      <c r="BV59" s="989"/>
      <c r="BW59" s="989"/>
      <c r="BX59" s="989"/>
      <c r="BY59" s="989"/>
      <c r="BZ59" s="989"/>
      <c r="CA59" s="989"/>
      <c r="CB59" s="989"/>
      <c r="CC59" s="989"/>
      <c r="CD59" s="989"/>
      <c r="CE59" s="989"/>
      <c r="CF59" s="989"/>
      <c r="CG59" s="1010"/>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221"/>
    </row>
    <row r="60" spans="1:131" ht="26.25" customHeight="1" x14ac:dyDescent="0.15">
      <c r="A60" s="229">
        <v>33</v>
      </c>
      <c r="B60" s="1026"/>
      <c r="C60" s="1027"/>
      <c r="D60" s="1027"/>
      <c r="E60" s="1027"/>
      <c r="F60" s="1027"/>
      <c r="G60" s="1027"/>
      <c r="H60" s="1027"/>
      <c r="I60" s="1027"/>
      <c r="J60" s="1027"/>
      <c r="K60" s="1027"/>
      <c r="L60" s="1027"/>
      <c r="M60" s="1027"/>
      <c r="N60" s="1027"/>
      <c r="O60" s="1027"/>
      <c r="P60" s="1028"/>
      <c r="Q60" s="1029"/>
      <c r="R60" s="1021"/>
      <c r="S60" s="1021"/>
      <c r="T60" s="1021"/>
      <c r="U60" s="1021"/>
      <c r="V60" s="1021"/>
      <c r="W60" s="1021"/>
      <c r="X60" s="1021"/>
      <c r="Y60" s="1021"/>
      <c r="Z60" s="1021"/>
      <c r="AA60" s="1021"/>
      <c r="AB60" s="1021"/>
      <c r="AC60" s="1021"/>
      <c r="AD60" s="1021"/>
      <c r="AE60" s="1030"/>
      <c r="AF60" s="1031"/>
      <c r="AG60" s="1032"/>
      <c r="AH60" s="1032"/>
      <c r="AI60" s="1032"/>
      <c r="AJ60" s="1033"/>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968"/>
      <c r="BF60" s="968"/>
      <c r="BG60" s="968"/>
      <c r="BH60" s="968"/>
      <c r="BI60" s="969"/>
      <c r="BJ60" s="223"/>
      <c r="BK60" s="223"/>
      <c r="BL60" s="223"/>
      <c r="BM60" s="223"/>
      <c r="BN60" s="223"/>
      <c r="BO60" s="232"/>
      <c r="BP60" s="232"/>
      <c r="BQ60" s="229">
        <v>54</v>
      </c>
      <c r="BR60" s="230"/>
      <c r="BS60" s="988"/>
      <c r="BT60" s="989"/>
      <c r="BU60" s="989"/>
      <c r="BV60" s="989"/>
      <c r="BW60" s="989"/>
      <c r="BX60" s="989"/>
      <c r="BY60" s="989"/>
      <c r="BZ60" s="989"/>
      <c r="CA60" s="989"/>
      <c r="CB60" s="989"/>
      <c r="CC60" s="989"/>
      <c r="CD60" s="989"/>
      <c r="CE60" s="989"/>
      <c r="CF60" s="989"/>
      <c r="CG60" s="1010"/>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221"/>
    </row>
    <row r="61" spans="1:131" ht="26.25" customHeight="1" thickBot="1" x14ac:dyDescent="0.2">
      <c r="A61" s="229">
        <v>34</v>
      </c>
      <c r="B61" s="1026"/>
      <c r="C61" s="1027"/>
      <c r="D61" s="1027"/>
      <c r="E61" s="1027"/>
      <c r="F61" s="1027"/>
      <c r="G61" s="1027"/>
      <c r="H61" s="1027"/>
      <c r="I61" s="1027"/>
      <c r="J61" s="1027"/>
      <c r="K61" s="1027"/>
      <c r="L61" s="1027"/>
      <c r="M61" s="1027"/>
      <c r="N61" s="1027"/>
      <c r="O61" s="1027"/>
      <c r="P61" s="1028"/>
      <c r="Q61" s="1029"/>
      <c r="R61" s="1021"/>
      <c r="S61" s="1021"/>
      <c r="T61" s="1021"/>
      <c r="U61" s="1021"/>
      <c r="V61" s="1021"/>
      <c r="W61" s="1021"/>
      <c r="X61" s="1021"/>
      <c r="Y61" s="1021"/>
      <c r="Z61" s="1021"/>
      <c r="AA61" s="1021"/>
      <c r="AB61" s="1021"/>
      <c r="AC61" s="1021"/>
      <c r="AD61" s="1021"/>
      <c r="AE61" s="1030"/>
      <c r="AF61" s="1031"/>
      <c r="AG61" s="1032"/>
      <c r="AH61" s="1032"/>
      <c r="AI61" s="1032"/>
      <c r="AJ61" s="1033"/>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968"/>
      <c r="BF61" s="968"/>
      <c r="BG61" s="968"/>
      <c r="BH61" s="968"/>
      <c r="BI61" s="969"/>
      <c r="BJ61" s="223"/>
      <c r="BK61" s="223"/>
      <c r="BL61" s="223"/>
      <c r="BM61" s="223"/>
      <c r="BN61" s="223"/>
      <c r="BO61" s="232"/>
      <c r="BP61" s="232"/>
      <c r="BQ61" s="229">
        <v>55</v>
      </c>
      <c r="BR61" s="230"/>
      <c r="BS61" s="988"/>
      <c r="BT61" s="989"/>
      <c r="BU61" s="989"/>
      <c r="BV61" s="989"/>
      <c r="BW61" s="989"/>
      <c r="BX61" s="989"/>
      <c r="BY61" s="989"/>
      <c r="BZ61" s="989"/>
      <c r="CA61" s="989"/>
      <c r="CB61" s="989"/>
      <c r="CC61" s="989"/>
      <c r="CD61" s="989"/>
      <c r="CE61" s="989"/>
      <c r="CF61" s="989"/>
      <c r="CG61" s="1010"/>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221"/>
    </row>
    <row r="62" spans="1:131" ht="26.25" customHeight="1" x14ac:dyDescent="0.15">
      <c r="A62" s="229">
        <v>35</v>
      </c>
      <c r="B62" s="1026"/>
      <c r="C62" s="1027"/>
      <c r="D62" s="1027"/>
      <c r="E62" s="1027"/>
      <c r="F62" s="1027"/>
      <c r="G62" s="1027"/>
      <c r="H62" s="1027"/>
      <c r="I62" s="1027"/>
      <c r="J62" s="1027"/>
      <c r="K62" s="1027"/>
      <c r="L62" s="1027"/>
      <c r="M62" s="1027"/>
      <c r="N62" s="1027"/>
      <c r="O62" s="1027"/>
      <c r="P62" s="1028"/>
      <c r="Q62" s="1029"/>
      <c r="R62" s="1021"/>
      <c r="S62" s="1021"/>
      <c r="T62" s="1021"/>
      <c r="U62" s="1021"/>
      <c r="V62" s="1021"/>
      <c r="W62" s="1021"/>
      <c r="X62" s="1021"/>
      <c r="Y62" s="1021"/>
      <c r="Z62" s="1021"/>
      <c r="AA62" s="1021"/>
      <c r="AB62" s="1021"/>
      <c r="AC62" s="1021"/>
      <c r="AD62" s="1021"/>
      <c r="AE62" s="1030"/>
      <c r="AF62" s="1031"/>
      <c r="AG62" s="1032"/>
      <c r="AH62" s="1032"/>
      <c r="AI62" s="1032"/>
      <c r="AJ62" s="1033"/>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968"/>
      <c r="BF62" s="968"/>
      <c r="BG62" s="968"/>
      <c r="BH62" s="968"/>
      <c r="BI62" s="969"/>
      <c r="BJ62" s="1023" t="s">
        <v>412</v>
      </c>
      <c r="BK62" s="1024"/>
      <c r="BL62" s="1024"/>
      <c r="BM62" s="1024"/>
      <c r="BN62" s="1025"/>
      <c r="BO62" s="232"/>
      <c r="BP62" s="232"/>
      <c r="BQ62" s="229">
        <v>56</v>
      </c>
      <c r="BR62" s="230"/>
      <c r="BS62" s="988"/>
      <c r="BT62" s="989"/>
      <c r="BU62" s="989"/>
      <c r="BV62" s="989"/>
      <c r="BW62" s="989"/>
      <c r="BX62" s="989"/>
      <c r="BY62" s="989"/>
      <c r="BZ62" s="989"/>
      <c r="CA62" s="989"/>
      <c r="CB62" s="989"/>
      <c r="CC62" s="989"/>
      <c r="CD62" s="989"/>
      <c r="CE62" s="989"/>
      <c r="CF62" s="989"/>
      <c r="CG62" s="1010"/>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221"/>
    </row>
    <row r="63" spans="1:131" ht="26.25" customHeight="1" thickBot="1" x14ac:dyDescent="0.2">
      <c r="A63" s="231" t="s">
        <v>390</v>
      </c>
      <c r="B63" s="933" t="s">
        <v>413</v>
      </c>
      <c r="C63" s="934"/>
      <c r="D63" s="934"/>
      <c r="E63" s="934"/>
      <c r="F63" s="934"/>
      <c r="G63" s="934"/>
      <c r="H63" s="934"/>
      <c r="I63" s="934"/>
      <c r="J63" s="934"/>
      <c r="K63" s="934"/>
      <c r="L63" s="934"/>
      <c r="M63" s="934"/>
      <c r="N63" s="934"/>
      <c r="O63" s="934"/>
      <c r="P63" s="944"/>
      <c r="Q63" s="958"/>
      <c r="R63" s="959"/>
      <c r="S63" s="959"/>
      <c r="T63" s="959"/>
      <c r="U63" s="959"/>
      <c r="V63" s="959"/>
      <c r="W63" s="959"/>
      <c r="X63" s="959"/>
      <c r="Y63" s="959"/>
      <c r="Z63" s="959"/>
      <c r="AA63" s="959"/>
      <c r="AB63" s="959"/>
      <c r="AC63" s="959"/>
      <c r="AD63" s="959"/>
      <c r="AE63" s="1016"/>
      <c r="AF63" s="1017">
        <v>1373</v>
      </c>
      <c r="AG63" s="955"/>
      <c r="AH63" s="955"/>
      <c r="AI63" s="955"/>
      <c r="AJ63" s="1018"/>
      <c r="AK63" s="1019"/>
      <c r="AL63" s="959"/>
      <c r="AM63" s="959"/>
      <c r="AN63" s="959"/>
      <c r="AO63" s="959"/>
      <c r="AP63" s="955">
        <v>3843</v>
      </c>
      <c r="AQ63" s="955"/>
      <c r="AR63" s="955"/>
      <c r="AS63" s="955"/>
      <c r="AT63" s="955"/>
      <c r="AU63" s="955">
        <v>3115</v>
      </c>
      <c r="AV63" s="955"/>
      <c r="AW63" s="955"/>
      <c r="AX63" s="955"/>
      <c r="AY63" s="955"/>
      <c r="AZ63" s="1013"/>
      <c r="BA63" s="1013"/>
      <c r="BB63" s="1013"/>
      <c r="BC63" s="1013"/>
      <c r="BD63" s="1013"/>
      <c r="BE63" s="956"/>
      <c r="BF63" s="956"/>
      <c r="BG63" s="956"/>
      <c r="BH63" s="956"/>
      <c r="BI63" s="957"/>
      <c r="BJ63" s="1014" t="s">
        <v>227</v>
      </c>
      <c r="BK63" s="949"/>
      <c r="BL63" s="949"/>
      <c r="BM63" s="949"/>
      <c r="BN63" s="1015"/>
      <c r="BO63" s="232"/>
      <c r="BP63" s="232"/>
      <c r="BQ63" s="229">
        <v>57</v>
      </c>
      <c r="BR63" s="230"/>
      <c r="BS63" s="988"/>
      <c r="BT63" s="989"/>
      <c r="BU63" s="989"/>
      <c r="BV63" s="989"/>
      <c r="BW63" s="989"/>
      <c r="BX63" s="989"/>
      <c r="BY63" s="989"/>
      <c r="BZ63" s="989"/>
      <c r="CA63" s="989"/>
      <c r="CB63" s="989"/>
      <c r="CC63" s="989"/>
      <c r="CD63" s="989"/>
      <c r="CE63" s="989"/>
      <c r="CF63" s="989"/>
      <c r="CG63" s="1010"/>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88"/>
      <c r="BT64" s="989"/>
      <c r="BU64" s="989"/>
      <c r="BV64" s="989"/>
      <c r="BW64" s="989"/>
      <c r="BX64" s="989"/>
      <c r="BY64" s="989"/>
      <c r="BZ64" s="989"/>
      <c r="CA64" s="989"/>
      <c r="CB64" s="989"/>
      <c r="CC64" s="989"/>
      <c r="CD64" s="989"/>
      <c r="CE64" s="989"/>
      <c r="CF64" s="989"/>
      <c r="CG64" s="1010"/>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221"/>
    </row>
    <row r="65" spans="1:131" ht="26.25" customHeight="1" thickBot="1" x14ac:dyDescent="0.2">
      <c r="A65" s="223" t="s">
        <v>414</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88"/>
      <c r="BT65" s="989"/>
      <c r="BU65" s="989"/>
      <c r="BV65" s="989"/>
      <c r="BW65" s="989"/>
      <c r="BX65" s="989"/>
      <c r="BY65" s="989"/>
      <c r="BZ65" s="989"/>
      <c r="CA65" s="989"/>
      <c r="CB65" s="989"/>
      <c r="CC65" s="989"/>
      <c r="CD65" s="989"/>
      <c r="CE65" s="989"/>
      <c r="CF65" s="989"/>
      <c r="CG65" s="1010"/>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221"/>
    </row>
    <row r="66" spans="1:131" ht="26.25" customHeight="1" x14ac:dyDescent="0.15">
      <c r="A66" s="991" t="s">
        <v>415</v>
      </c>
      <c r="B66" s="992"/>
      <c r="C66" s="992"/>
      <c r="D66" s="992"/>
      <c r="E66" s="992"/>
      <c r="F66" s="992"/>
      <c r="G66" s="992"/>
      <c r="H66" s="992"/>
      <c r="I66" s="992"/>
      <c r="J66" s="992"/>
      <c r="K66" s="992"/>
      <c r="L66" s="992"/>
      <c r="M66" s="992"/>
      <c r="N66" s="992"/>
      <c r="O66" s="992"/>
      <c r="P66" s="993"/>
      <c r="Q66" s="997" t="s">
        <v>416</v>
      </c>
      <c r="R66" s="998"/>
      <c r="S66" s="998"/>
      <c r="T66" s="998"/>
      <c r="U66" s="999"/>
      <c r="V66" s="997" t="s">
        <v>417</v>
      </c>
      <c r="W66" s="998"/>
      <c r="X66" s="998"/>
      <c r="Y66" s="998"/>
      <c r="Z66" s="999"/>
      <c r="AA66" s="997" t="s">
        <v>418</v>
      </c>
      <c r="AB66" s="998"/>
      <c r="AC66" s="998"/>
      <c r="AD66" s="998"/>
      <c r="AE66" s="999"/>
      <c r="AF66" s="1003" t="s">
        <v>419</v>
      </c>
      <c r="AG66" s="1004"/>
      <c r="AH66" s="1004"/>
      <c r="AI66" s="1004"/>
      <c r="AJ66" s="1005"/>
      <c r="AK66" s="997" t="s">
        <v>420</v>
      </c>
      <c r="AL66" s="992"/>
      <c r="AM66" s="992"/>
      <c r="AN66" s="992"/>
      <c r="AO66" s="993"/>
      <c r="AP66" s="997" t="s">
        <v>421</v>
      </c>
      <c r="AQ66" s="998"/>
      <c r="AR66" s="998"/>
      <c r="AS66" s="998"/>
      <c r="AT66" s="999"/>
      <c r="AU66" s="997" t="s">
        <v>422</v>
      </c>
      <c r="AV66" s="998"/>
      <c r="AW66" s="998"/>
      <c r="AX66" s="998"/>
      <c r="AY66" s="999"/>
      <c r="AZ66" s="997" t="s">
        <v>378</v>
      </c>
      <c r="BA66" s="998"/>
      <c r="BB66" s="998"/>
      <c r="BC66" s="998"/>
      <c r="BD66" s="1011"/>
      <c r="BE66" s="232"/>
      <c r="BF66" s="232"/>
      <c r="BG66" s="232"/>
      <c r="BH66" s="232"/>
      <c r="BI66" s="232"/>
      <c r="BJ66" s="232"/>
      <c r="BK66" s="232"/>
      <c r="BL66" s="232"/>
      <c r="BM66" s="232"/>
      <c r="BN66" s="232"/>
      <c r="BO66" s="232"/>
      <c r="BP66" s="232"/>
      <c r="BQ66" s="229">
        <v>60</v>
      </c>
      <c r="BR66" s="234"/>
      <c r="BS66" s="941"/>
      <c r="BT66" s="942"/>
      <c r="BU66" s="942"/>
      <c r="BV66" s="942"/>
      <c r="BW66" s="942"/>
      <c r="BX66" s="942"/>
      <c r="BY66" s="942"/>
      <c r="BZ66" s="942"/>
      <c r="CA66" s="942"/>
      <c r="CB66" s="942"/>
      <c r="CC66" s="942"/>
      <c r="CD66" s="942"/>
      <c r="CE66" s="942"/>
      <c r="CF66" s="942"/>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1"/>
      <c r="DW66" s="942"/>
      <c r="DX66" s="942"/>
      <c r="DY66" s="942"/>
      <c r="DZ66" s="943"/>
      <c r="EA66" s="221"/>
    </row>
    <row r="67" spans="1:13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2"/>
      <c r="BE67" s="232"/>
      <c r="BF67" s="232"/>
      <c r="BG67" s="232"/>
      <c r="BH67" s="232"/>
      <c r="BI67" s="232"/>
      <c r="BJ67" s="232"/>
      <c r="BK67" s="232"/>
      <c r="BL67" s="232"/>
      <c r="BM67" s="232"/>
      <c r="BN67" s="232"/>
      <c r="BO67" s="232"/>
      <c r="BP67" s="232"/>
      <c r="BQ67" s="229">
        <v>61</v>
      </c>
      <c r="BR67" s="234"/>
      <c r="BS67" s="941"/>
      <c r="BT67" s="942"/>
      <c r="BU67" s="942"/>
      <c r="BV67" s="942"/>
      <c r="BW67" s="942"/>
      <c r="BX67" s="942"/>
      <c r="BY67" s="942"/>
      <c r="BZ67" s="942"/>
      <c r="CA67" s="942"/>
      <c r="CB67" s="942"/>
      <c r="CC67" s="942"/>
      <c r="CD67" s="942"/>
      <c r="CE67" s="942"/>
      <c r="CF67" s="942"/>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1"/>
      <c r="DW67" s="942"/>
      <c r="DX67" s="942"/>
      <c r="DY67" s="942"/>
      <c r="DZ67" s="943"/>
      <c r="EA67" s="221"/>
    </row>
    <row r="68" spans="1:131" ht="26.25" customHeight="1" thickTop="1" x14ac:dyDescent="0.15">
      <c r="A68" s="227">
        <v>1</v>
      </c>
      <c r="B68" s="981" t="s">
        <v>587</v>
      </c>
      <c r="C68" s="982"/>
      <c r="D68" s="982"/>
      <c r="E68" s="982"/>
      <c r="F68" s="982"/>
      <c r="G68" s="982"/>
      <c r="H68" s="982"/>
      <c r="I68" s="982"/>
      <c r="J68" s="982"/>
      <c r="K68" s="982"/>
      <c r="L68" s="982"/>
      <c r="M68" s="982"/>
      <c r="N68" s="982"/>
      <c r="O68" s="982"/>
      <c r="P68" s="983"/>
      <c r="Q68" s="984">
        <v>1746</v>
      </c>
      <c r="R68" s="978"/>
      <c r="S68" s="978"/>
      <c r="T68" s="978"/>
      <c r="U68" s="978"/>
      <c r="V68" s="978">
        <v>1649</v>
      </c>
      <c r="W68" s="978"/>
      <c r="X68" s="978"/>
      <c r="Y68" s="978"/>
      <c r="Z68" s="978"/>
      <c r="AA68" s="978">
        <v>97</v>
      </c>
      <c r="AB68" s="978"/>
      <c r="AC68" s="978"/>
      <c r="AD68" s="978"/>
      <c r="AE68" s="978"/>
      <c r="AF68" s="978">
        <v>78</v>
      </c>
      <c r="AG68" s="978"/>
      <c r="AH68" s="978"/>
      <c r="AI68" s="978"/>
      <c r="AJ68" s="978"/>
      <c r="AK68" s="977">
        <v>69</v>
      </c>
      <c r="AL68" s="975"/>
      <c r="AM68" s="975"/>
      <c r="AN68" s="975"/>
      <c r="AO68" s="976"/>
      <c r="AP68" s="978">
        <v>2851</v>
      </c>
      <c r="AQ68" s="978"/>
      <c r="AR68" s="978"/>
      <c r="AS68" s="978"/>
      <c r="AT68" s="978"/>
      <c r="AU68" s="978">
        <v>204</v>
      </c>
      <c r="AV68" s="978"/>
      <c r="AW68" s="978"/>
      <c r="AX68" s="978"/>
      <c r="AY68" s="978"/>
      <c r="AZ68" s="979"/>
      <c r="BA68" s="979"/>
      <c r="BB68" s="979"/>
      <c r="BC68" s="979"/>
      <c r="BD68" s="980"/>
      <c r="BE68" s="232"/>
      <c r="BF68" s="232"/>
      <c r="BG68" s="232"/>
      <c r="BH68" s="232"/>
      <c r="BI68" s="232"/>
      <c r="BJ68" s="232"/>
      <c r="BK68" s="232"/>
      <c r="BL68" s="232"/>
      <c r="BM68" s="232"/>
      <c r="BN68" s="232"/>
      <c r="BO68" s="232"/>
      <c r="BP68" s="232"/>
      <c r="BQ68" s="229">
        <v>62</v>
      </c>
      <c r="BR68" s="234"/>
      <c r="BS68" s="941"/>
      <c r="BT68" s="942"/>
      <c r="BU68" s="942"/>
      <c r="BV68" s="942"/>
      <c r="BW68" s="942"/>
      <c r="BX68" s="942"/>
      <c r="BY68" s="942"/>
      <c r="BZ68" s="942"/>
      <c r="CA68" s="942"/>
      <c r="CB68" s="942"/>
      <c r="CC68" s="942"/>
      <c r="CD68" s="942"/>
      <c r="CE68" s="942"/>
      <c r="CF68" s="942"/>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1"/>
      <c r="DW68" s="942"/>
      <c r="DX68" s="942"/>
      <c r="DY68" s="942"/>
      <c r="DZ68" s="943"/>
      <c r="EA68" s="221"/>
    </row>
    <row r="69" spans="1:131" ht="26.25" customHeight="1" x14ac:dyDescent="0.15">
      <c r="A69" s="229">
        <v>2</v>
      </c>
      <c r="B69" s="970" t="s">
        <v>588</v>
      </c>
      <c r="C69" s="971"/>
      <c r="D69" s="971"/>
      <c r="E69" s="971"/>
      <c r="F69" s="971"/>
      <c r="G69" s="971"/>
      <c r="H69" s="971"/>
      <c r="I69" s="971"/>
      <c r="J69" s="971"/>
      <c r="K69" s="971"/>
      <c r="L69" s="971"/>
      <c r="M69" s="971"/>
      <c r="N69" s="971"/>
      <c r="O69" s="971"/>
      <c r="P69" s="972"/>
      <c r="Q69" s="973">
        <v>15</v>
      </c>
      <c r="R69" s="967"/>
      <c r="S69" s="967"/>
      <c r="T69" s="967"/>
      <c r="U69" s="967"/>
      <c r="V69" s="967">
        <v>5</v>
      </c>
      <c r="W69" s="967"/>
      <c r="X69" s="967"/>
      <c r="Y69" s="967"/>
      <c r="Z69" s="967"/>
      <c r="AA69" s="967">
        <v>10</v>
      </c>
      <c r="AB69" s="967"/>
      <c r="AC69" s="967"/>
      <c r="AD69" s="967"/>
      <c r="AE69" s="967"/>
      <c r="AF69" s="967">
        <v>7</v>
      </c>
      <c r="AG69" s="967"/>
      <c r="AH69" s="967"/>
      <c r="AI69" s="967"/>
      <c r="AJ69" s="967"/>
      <c r="AK69" s="967" t="s">
        <v>521</v>
      </c>
      <c r="AL69" s="967"/>
      <c r="AM69" s="967"/>
      <c r="AN69" s="967"/>
      <c r="AO69" s="967"/>
      <c r="AP69" s="967" t="s">
        <v>521</v>
      </c>
      <c r="AQ69" s="967"/>
      <c r="AR69" s="967"/>
      <c r="AS69" s="967"/>
      <c r="AT69" s="967"/>
      <c r="AU69" s="967" t="s">
        <v>521</v>
      </c>
      <c r="AV69" s="967"/>
      <c r="AW69" s="967"/>
      <c r="AX69" s="967"/>
      <c r="AY69" s="967"/>
      <c r="AZ69" s="968"/>
      <c r="BA69" s="968"/>
      <c r="BB69" s="968"/>
      <c r="BC69" s="968"/>
      <c r="BD69" s="969"/>
      <c r="BE69" s="232"/>
      <c r="BF69" s="232"/>
      <c r="BG69" s="232"/>
      <c r="BH69" s="232"/>
      <c r="BI69" s="232"/>
      <c r="BJ69" s="232"/>
      <c r="BK69" s="232"/>
      <c r="BL69" s="232"/>
      <c r="BM69" s="232"/>
      <c r="BN69" s="232"/>
      <c r="BO69" s="232"/>
      <c r="BP69" s="232"/>
      <c r="BQ69" s="229">
        <v>63</v>
      </c>
      <c r="BR69" s="234"/>
      <c r="BS69" s="941"/>
      <c r="BT69" s="942"/>
      <c r="BU69" s="942"/>
      <c r="BV69" s="942"/>
      <c r="BW69" s="942"/>
      <c r="BX69" s="942"/>
      <c r="BY69" s="942"/>
      <c r="BZ69" s="942"/>
      <c r="CA69" s="942"/>
      <c r="CB69" s="942"/>
      <c r="CC69" s="942"/>
      <c r="CD69" s="942"/>
      <c r="CE69" s="942"/>
      <c r="CF69" s="942"/>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1"/>
      <c r="DW69" s="942"/>
      <c r="DX69" s="942"/>
      <c r="DY69" s="942"/>
      <c r="DZ69" s="943"/>
      <c r="EA69" s="221"/>
    </row>
    <row r="70" spans="1:131" ht="26.25" customHeight="1" x14ac:dyDescent="0.15">
      <c r="A70" s="229">
        <v>3</v>
      </c>
      <c r="B70" s="970" t="s">
        <v>589</v>
      </c>
      <c r="C70" s="971"/>
      <c r="D70" s="971"/>
      <c r="E70" s="971"/>
      <c r="F70" s="971"/>
      <c r="G70" s="971"/>
      <c r="H70" s="971"/>
      <c r="I70" s="971"/>
      <c r="J70" s="971"/>
      <c r="K70" s="971"/>
      <c r="L70" s="971"/>
      <c r="M70" s="971"/>
      <c r="N70" s="971"/>
      <c r="O70" s="971"/>
      <c r="P70" s="972"/>
      <c r="Q70" s="973">
        <v>2183</v>
      </c>
      <c r="R70" s="967"/>
      <c r="S70" s="967"/>
      <c r="T70" s="967"/>
      <c r="U70" s="967"/>
      <c r="V70" s="967">
        <v>2135</v>
      </c>
      <c r="W70" s="967"/>
      <c r="X70" s="967"/>
      <c r="Y70" s="967"/>
      <c r="Z70" s="967"/>
      <c r="AA70" s="967">
        <v>48</v>
      </c>
      <c r="AB70" s="967"/>
      <c r="AC70" s="967"/>
      <c r="AD70" s="967"/>
      <c r="AE70" s="967"/>
      <c r="AF70" s="967">
        <v>68</v>
      </c>
      <c r="AG70" s="967"/>
      <c r="AH70" s="967"/>
      <c r="AI70" s="967"/>
      <c r="AJ70" s="967"/>
      <c r="AK70" s="977">
        <v>121</v>
      </c>
      <c r="AL70" s="975"/>
      <c r="AM70" s="975"/>
      <c r="AN70" s="975"/>
      <c r="AO70" s="976"/>
      <c r="AP70" s="967">
        <v>56</v>
      </c>
      <c r="AQ70" s="967"/>
      <c r="AR70" s="967"/>
      <c r="AS70" s="967"/>
      <c r="AT70" s="967"/>
      <c r="AU70" s="967">
        <v>5</v>
      </c>
      <c r="AV70" s="967"/>
      <c r="AW70" s="967"/>
      <c r="AX70" s="967"/>
      <c r="AY70" s="967"/>
      <c r="AZ70" s="968"/>
      <c r="BA70" s="968"/>
      <c r="BB70" s="968"/>
      <c r="BC70" s="968"/>
      <c r="BD70" s="969"/>
      <c r="BE70" s="232"/>
      <c r="BF70" s="232"/>
      <c r="BG70" s="232"/>
      <c r="BH70" s="232"/>
      <c r="BI70" s="232"/>
      <c r="BJ70" s="232"/>
      <c r="BK70" s="232"/>
      <c r="BL70" s="232"/>
      <c r="BM70" s="232"/>
      <c r="BN70" s="232"/>
      <c r="BO70" s="232"/>
      <c r="BP70" s="232"/>
      <c r="BQ70" s="229">
        <v>64</v>
      </c>
      <c r="BR70" s="234"/>
      <c r="BS70" s="941"/>
      <c r="BT70" s="942"/>
      <c r="BU70" s="942"/>
      <c r="BV70" s="942"/>
      <c r="BW70" s="942"/>
      <c r="BX70" s="942"/>
      <c r="BY70" s="942"/>
      <c r="BZ70" s="942"/>
      <c r="CA70" s="942"/>
      <c r="CB70" s="942"/>
      <c r="CC70" s="942"/>
      <c r="CD70" s="942"/>
      <c r="CE70" s="942"/>
      <c r="CF70" s="942"/>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1"/>
      <c r="DW70" s="942"/>
      <c r="DX70" s="942"/>
      <c r="DY70" s="942"/>
      <c r="DZ70" s="943"/>
      <c r="EA70" s="221"/>
    </row>
    <row r="71" spans="1:131" ht="26.25" customHeight="1" x14ac:dyDescent="0.15">
      <c r="A71" s="229">
        <v>4</v>
      </c>
      <c r="B71" s="970" t="s">
        <v>590</v>
      </c>
      <c r="C71" s="971"/>
      <c r="D71" s="971"/>
      <c r="E71" s="971"/>
      <c r="F71" s="971"/>
      <c r="G71" s="971"/>
      <c r="H71" s="971"/>
      <c r="I71" s="971"/>
      <c r="J71" s="971"/>
      <c r="K71" s="971"/>
      <c r="L71" s="971"/>
      <c r="M71" s="971"/>
      <c r="N71" s="971"/>
      <c r="O71" s="971"/>
      <c r="P71" s="972"/>
      <c r="Q71" s="973">
        <v>205</v>
      </c>
      <c r="R71" s="967"/>
      <c r="S71" s="967"/>
      <c r="T71" s="967"/>
      <c r="U71" s="967"/>
      <c r="V71" s="967">
        <v>199</v>
      </c>
      <c r="W71" s="967"/>
      <c r="X71" s="967"/>
      <c r="Y71" s="967"/>
      <c r="Z71" s="967"/>
      <c r="AA71" s="967">
        <v>6</v>
      </c>
      <c r="AB71" s="967"/>
      <c r="AC71" s="967"/>
      <c r="AD71" s="967"/>
      <c r="AE71" s="967"/>
      <c r="AF71" s="967">
        <v>6</v>
      </c>
      <c r="AG71" s="967"/>
      <c r="AH71" s="967"/>
      <c r="AI71" s="967"/>
      <c r="AJ71" s="967"/>
      <c r="AK71" s="967">
        <v>93</v>
      </c>
      <c r="AL71" s="967"/>
      <c r="AM71" s="967"/>
      <c r="AN71" s="967"/>
      <c r="AO71" s="967"/>
      <c r="AP71" s="967" t="s">
        <v>521</v>
      </c>
      <c r="AQ71" s="967"/>
      <c r="AR71" s="967"/>
      <c r="AS71" s="967"/>
      <c r="AT71" s="967"/>
      <c r="AU71" s="967" t="s">
        <v>521</v>
      </c>
      <c r="AV71" s="967"/>
      <c r="AW71" s="967"/>
      <c r="AX71" s="967"/>
      <c r="AY71" s="967"/>
      <c r="AZ71" s="968"/>
      <c r="BA71" s="968"/>
      <c r="BB71" s="968"/>
      <c r="BC71" s="968"/>
      <c r="BD71" s="969"/>
      <c r="BE71" s="232"/>
      <c r="BF71" s="232"/>
      <c r="BG71" s="232"/>
      <c r="BH71" s="232"/>
      <c r="BI71" s="232"/>
      <c r="BJ71" s="232"/>
      <c r="BK71" s="232"/>
      <c r="BL71" s="232"/>
      <c r="BM71" s="232"/>
      <c r="BN71" s="232"/>
      <c r="BO71" s="232"/>
      <c r="BP71" s="232"/>
      <c r="BQ71" s="229">
        <v>65</v>
      </c>
      <c r="BR71" s="234"/>
      <c r="BS71" s="941"/>
      <c r="BT71" s="942"/>
      <c r="BU71" s="942"/>
      <c r="BV71" s="942"/>
      <c r="BW71" s="942"/>
      <c r="BX71" s="942"/>
      <c r="BY71" s="942"/>
      <c r="BZ71" s="942"/>
      <c r="CA71" s="942"/>
      <c r="CB71" s="942"/>
      <c r="CC71" s="942"/>
      <c r="CD71" s="942"/>
      <c r="CE71" s="942"/>
      <c r="CF71" s="942"/>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1"/>
      <c r="DW71" s="942"/>
      <c r="DX71" s="942"/>
      <c r="DY71" s="942"/>
      <c r="DZ71" s="943"/>
      <c r="EA71" s="221"/>
    </row>
    <row r="72" spans="1:131" ht="26.25" customHeight="1" x14ac:dyDescent="0.15">
      <c r="A72" s="229">
        <v>5</v>
      </c>
      <c r="B72" s="970" t="s">
        <v>591</v>
      </c>
      <c r="C72" s="971"/>
      <c r="D72" s="971"/>
      <c r="E72" s="971"/>
      <c r="F72" s="971"/>
      <c r="G72" s="971"/>
      <c r="H72" s="971"/>
      <c r="I72" s="971"/>
      <c r="J72" s="971"/>
      <c r="K72" s="971"/>
      <c r="L72" s="971"/>
      <c r="M72" s="971"/>
      <c r="N72" s="971"/>
      <c r="O72" s="971"/>
      <c r="P72" s="972"/>
      <c r="Q72" s="973">
        <v>11</v>
      </c>
      <c r="R72" s="967"/>
      <c r="S72" s="967"/>
      <c r="T72" s="967"/>
      <c r="U72" s="967"/>
      <c r="V72" s="967">
        <v>11</v>
      </c>
      <c r="W72" s="967"/>
      <c r="X72" s="967"/>
      <c r="Y72" s="967"/>
      <c r="Z72" s="967"/>
      <c r="AA72" s="967">
        <v>0</v>
      </c>
      <c r="AB72" s="967"/>
      <c r="AC72" s="967"/>
      <c r="AD72" s="967"/>
      <c r="AE72" s="967"/>
      <c r="AF72" s="967">
        <v>0</v>
      </c>
      <c r="AG72" s="967"/>
      <c r="AH72" s="967"/>
      <c r="AI72" s="967"/>
      <c r="AJ72" s="967"/>
      <c r="AK72" s="967" t="s">
        <v>521</v>
      </c>
      <c r="AL72" s="967"/>
      <c r="AM72" s="967"/>
      <c r="AN72" s="967"/>
      <c r="AO72" s="967"/>
      <c r="AP72" s="967" t="s">
        <v>521</v>
      </c>
      <c r="AQ72" s="967"/>
      <c r="AR72" s="967"/>
      <c r="AS72" s="967"/>
      <c r="AT72" s="967"/>
      <c r="AU72" s="967" t="s">
        <v>521</v>
      </c>
      <c r="AV72" s="967"/>
      <c r="AW72" s="967"/>
      <c r="AX72" s="967"/>
      <c r="AY72" s="967"/>
      <c r="AZ72" s="968"/>
      <c r="BA72" s="968"/>
      <c r="BB72" s="968"/>
      <c r="BC72" s="968"/>
      <c r="BD72" s="969"/>
      <c r="BE72" s="232"/>
      <c r="BF72" s="232"/>
      <c r="BG72" s="232"/>
      <c r="BH72" s="232"/>
      <c r="BI72" s="232"/>
      <c r="BJ72" s="232"/>
      <c r="BK72" s="232"/>
      <c r="BL72" s="232"/>
      <c r="BM72" s="232"/>
      <c r="BN72" s="232"/>
      <c r="BO72" s="232"/>
      <c r="BP72" s="232"/>
      <c r="BQ72" s="229">
        <v>66</v>
      </c>
      <c r="BR72" s="234"/>
      <c r="BS72" s="941"/>
      <c r="BT72" s="942"/>
      <c r="BU72" s="942"/>
      <c r="BV72" s="942"/>
      <c r="BW72" s="942"/>
      <c r="BX72" s="942"/>
      <c r="BY72" s="942"/>
      <c r="BZ72" s="942"/>
      <c r="CA72" s="942"/>
      <c r="CB72" s="942"/>
      <c r="CC72" s="942"/>
      <c r="CD72" s="942"/>
      <c r="CE72" s="942"/>
      <c r="CF72" s="942"/>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1"/>
      <c r="DW72" s="942"/>
      <c r="DX72" s="942"/>
      <c r="DY72" s="942"/>
      <c r="DZ72" s="943"/>
      <c r="EA72" s="221"/>
    </row>
    <row r="73" spans="1:131" ht="26.25" customHeight="1" x14ac:dyDescent="0.15">
      <c r="A73" s="229">
        <v>6</v>
      </c>
      <c r="B73" s="970" t="s">
        <v>592</v>
      </c>
      <c r="C73" s="971"/>
      <c r="D73" s="971"/>
      <c r="E73" s="971"/>
      <c r="F73" s="971"/>
      <c r="G73" s="971"/>
      <c r="H73" s="971"/>
      <c r="I73" s="971"/>
      <c r="J73" s="971"/>
      <c r="K73" s="971"/>
      <c r="L73" s="971"/>
      <c r="M73" s="971"/>
      <c r="N73" s="971"/>
      <c r="O73" s="971"/>
      <c r="P73" s="972"/>
      <c r="Q73" s="973">
        <v>2</v>
      </c>
      <c r="R73" s="967"/>
      <c r="S73" s="967"/>
      <c r="T73" s="967"/>
      <c r="U73" s="967"/>
      <c r="V73" s="967">
        <v>2</v>
      </c>
      <c r="W73" s="967"/>
      <c r="X73" s="967"/>
      <c r="Y73" s="967"/>
      <c r="Z73" s="967"/>
      <c r="AA73" s="967">
        <v>0</v>
      </c>
      <c r="AB73" s="967"/>
      <c r="AC73" s="967"/>
      <c r="AD73" s="967"/>
      <c r="AE73" s="967"/>
      <c r="AF73" s="967">
        <v>0</v>
      </c>
      <c r="AG73" s="967"/>
      <c r="AH73" s="967"/>
      <c r="AI73" s="967"/>
      <c r="AJ73" s="967"/>
      <c r="AK73" s="967" t="s">
        <v>521</v>
      </c>
      <c r="AL73" s="967"/>
      <c r="AM73" s="967"/>
      <c r="AN73" s="967"/>
      <c r="AO73" s="967"/>
      <c r="AP73" s="967" t="s">
        <v>521</v>
      </c>
      <c r="AQ73" s="967"/>
      <c r="AR73" s="967"/>
      <c r="AS73" s="967"/>
      <c r="AT73" s="967"/>
      <c r="AU73" s="967" t="s">
        <v>521</v>
      </c>
      <c r="AV73" s="967"/>
      <c r="AW73" s="967"/>
      <c r="AX73" s="967"/>
      <c r="AY73" s="967"/>
      <c r="AZ73" s="968"/>
      <c r="BA73" s="968"/>
      <c r="BB73" s="968"/>
      <c r="BC73" s="968"/>
      <c r="BD73" s="969"/>
      <c r="BE73" s="232"/>
      <c r="BF73" s="232"/>
      <c r="BG73" s="232"/>
      <c r="BH73" s="232"/>
      <c r="BI73" s="232"/>
      <c r="BJ73" s="232"/>
      <c r="BK73" s="232"/>
      <c r="BL73" s="232"/>
      <c r="BM73" s="232"/>
      <c r="BN73" s="232"/>
      <c r="BO73" s="232"/>
      <c r="BP73" s="232"/>
      <c r="BQ73" s="229">
        <v>67</v>
      </c>
      <c r="BR73" s="234"/>
      <c r="BS73" s="941"/>
      <c r="BT73" s="942"/>
      <c r="BU73" s="942"/>
      <c r="BV73" s="942"/>
      <c r="BW73" s="942"/>
      <c r="BX73" s="942"/>
      <c r="BY73" s="942"/>
      <c r="BZ73" s="942"/>
      <c r="CA73" s="942"/>
      <c r="CB73" s="942"/>
      <c r="CC73" s="942"/>
      <c r="CD73" s="942"/>
      <c r="CE73" s="942"/>
      <c r="CF73" s="942"/>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1"/>
      <c r="DW73" s="942"/>
      <c r="DX73" s="942"/>
      <c r="DY73" s="942"/>
      <c r="DZ73" s="943"/>
      <c r="EA73" s="221"/>
    </row>
    <row r="74" spans="1:131" ht="26.25" customHeight="1" x14ac:dyDescent="0.15">
      <c r="A74" s="229">
        <v>7</v>
      </c>
      <c r="B74" s="970" t="s">
        <v>593</v>
      </c>
      <c r="C74" s="971"/>
      <c r="D74" s="971"/>
      <c r="E74" s="971"/>
      <c r="F74" s="971"/>
      <c r="G74" s="971"/>
      <c r="H74" s="971"/>
      <c r="I74" s="971"/>
      <c r="J74" s="971"/>
      <c r="K74" s="971"/>
      <c r="L74" s="971"/>
      <c r="M74" s="971"/>
      <c r="N74" s="971"/>
      <c r="O74" s="971"/>
      <c r="P74" s="972"/>
      <c r="Q74" s="973">
        <v>212</v>
      </c>
      <c r="R74" s="967"/>
      <c r="S74" s="967"/>
      <c r="T74" s="967"/>
      <c r="U74" s="967"/>
      <c r="V74" s="967">
        <v>205</v>
      </c>
      <c r="W74" s="967"/>
      <c r="X74" s="967"/>
      <c r="Y74" s="967"/>
      <c r="Z74" s="967"/>
      <c r="AA74" s="967">
        <v>7</v>
      </c>
      <c r="AB74" s="967"/>
      <c r="AC74" s="967"/>
      <c r="AD74" s="967"/>
      <c r="AE74" s="967"/>
      <c r="AF74" s="967">
        <v>7</v>
      </c>
      <c r="AG74" s="967"/>
      <c r="AH74" s="967"/>
      <c r="AI74" s="967"/>
      <c r="AJ74" s="967"/>
      <c r="AK74" s="967" t="s">
        <v>521</v>
      </c>
      <c r="AL74" s="967"/>
      <c r="AM74" s="967"/>
      <c r="AN74" s="967"/>
      <c r="AO74" s="967"/>
      <c r="AP74" s="967" t="s">
        <v>521</v>
      </c>
      <c r="AQ74" s="967"/>
      <c r="AR74" s="967"/>
      <c r="AS74" s="967"/>
      <c r="AT74" s="967"/>
      <c r="AU74" s="967" t="s">
        <v>521</v>
      </c>
      <c r="AV74" s="967"/>
      <c r="AW74" s="967"/>
      <c r="AX74" s="967"/>
      <c r="AY74" s="967"/>
      <c r="AZ74" s="968"/>
      <c r="BA74" s="968"/>
      <c r="BB74" s="968"/>
      <c r="BC74" s="968"/>
      <c r="BD74" s="969"/>
      <c r="BE74" s="232"/>
      <c r="BF74" s="232"/>
      <c r="BG74" s="232"/>
      <c r="BH74" s="232"/>
      <c r="BI74" s="232"/>
      <c r="BJ74" s="232"/>
      <c r="BK74" s="232"/>
      <c r="BL74" s="232"/>
      <c r="BM74" s="232"/>
      <c r="BN74" s="232"/>
      <c r="BO74" s="232"/>
      <c r="BP74" s="232"/>
      <c r="BQ74" s="229">
        <v>68</v>
      </c>
      <c r="BR74" s="234"/>
      <c r="BS74" s="941"/>
      <c r="BT74" s="942"/>
      <c r="BU74" s="942"/>
      <c r="BV74" s="942"/>
      <c r="BW74" s="942"/>
      <c r="BX74" s="942"/>
      <c r="BY74" s="942"/>
      <c r="BZ74" s="942"/>
      <c r="CA74" s="942"/>
      <c r="CB74" s="942"/>
      <c r="CC74" s="942"/>
      <c r="CD74" s="942"/>
      <c r="CE74" s="942"/>
      <c r="CF74" s="942"/>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1"/>
      <c r="DW74" s="942"/>
      <c r="DX74" s="942"/>
      <c r="DY74" s="942"/>
      <c r="DZ74" s="943"/>
      <c r="EA74" s="221"/>
    </row>
    <row r="75" spans="1:131" ht="26.25" customHeight="1" x14ac:dyDescent="0.15">
      <c r="A75" s="229">
        <v>8</v>
      </c>
      <c r="B75" s="970" t="s">
        <v>594</v>
      </c>
      <c r="C75" s="971"/>
      <c r="D75" s="971"/>
      <c r="E75" s="971"/>
      <c r="F75" s="971"/>
      <c r="G75" s="971"/>
      <c r="H75" s="971"/>
      <c r="I75" s="971"/>
      <c r="J75" s="971"/>
      <c r="K75" s="971"/>
      <c r="L75" s="971"/>
      <c r="M75" s="971"/>
      <c r="N75" s="971"/>
      <c r="O75" s="971"/>
      <c r="P75" s="972"/>
      <c r="Q75" s="974">
        <v>28</v>
      </c>
      <c r="R75" s="975"/>
      <c r="S75" s="975"/>
      <c r="T75" s="975"/>
      <c r="U75" s="976"/>
      <c r="V75" s="977">
        <v>26</v>
      </c>
      <c r="W75" s="975"/>
      <c r="X75" s="975"/>
      <c r="Y75" s="975"/>
      <c r="Z75" s="976"/>
      <c r="AA75" s="977">
        <v>2</v>
      </c>
      <c r="AB75" s="975"/>
      <c r="AC75" s="975"/>
      <c r="AD75" s="975"/>
      <c r="AE75" s="976"/>
      <c r="AF75" s="977">
        <v>0</v>
      </c>
      <c r="AG75" s="975"/>
      <c r="AH75" s="975"/>
      <c r="AI75" s="975"/>
      <c r="AJ75" s="976"/>
      <c r="AK75" s="977" t="s">
        <v>585</v>
      </c>
      <c r="AL75" s="975"/>
      <c r="AM75" s="975"/>
      <c r="AN75" s="975"/>
      <c r="AO75" s="976"/>
      <c r="AP75" s="977" t="s">
        <v>521</v>
      </c>
      <c r="AQ75" s="975"/>
      <c r="AR75" s="975"/>
      <c r="AS75" s="975"/>
      <c r="AT75" s="976"/>
      <c r="AU75" s="977" t="s">
        <v>521</v>
      </c>
      <c r="AV75" s="975"/>
      <c r="AW75" s="975"/>
      <c r="AX75" s="975"/>
      <c r="AY75" s="976"/>
      <c r="AZ75" s="968"/>
      <c r="BA75" s="968"/>
      <c r="BB75" s="968"/>
      <c r="BC75" s="968"/>
      <c r="BD75" s="969"/>
      <c r="BE75" s="232"/>
      <c r="BF75" s="232"/>
      <c r="BG75" s="232"/>
      <c r="BH75" s="232"/>
      <c r="BI75" s="232"/>
      <c r="BJ75" s="232"/>
      <c r="BK75" s="232"/>
      <c r="BL75" s="232"/>
      <c r="BM75" s="232"/>
      <c r="BN75" s="232"/>
      <c r="BO75" s="232"/>
      <c r="BP75" s="232"/>
      <c r="BQ75" s="229">
        <v>69</v>
      </c>
      <c r="BR75" s="234"/>
      <c r="BS75" s="941"/>
      <c r="BT75" s="942"/>
      <c r="BU75" s="942"/>
      <c r="BV75" s="942"/>
      <c r="BW75" s="942"/>
      <c r="BX75" s="942"/>
      <c r="BY75" s="942"/>
      <c r="BZ75" s="942"/>
      <c r="CA75" s="942"/>
      <c r="CB75" s="942"/>
      <c r="CC75" s="942"/>
      <c r="CD75" s="942"/>
      <c r="CE75" s="942"/>
      <c r="CF75" s="942"/>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1"/>
      <c r="DW75" s="942"/>
      <c r="DX75" s="942"/>
      <c r="DY75" s="942"/>
      <c r="DZ75" s="943"/>
      <c r="EA75" s="221"/>
    </row>
    <row r="76" spans="1:131" ht="26.25" customHeight="1" x14ac:dyDescent="0.15">
      <c r="A76" s="229">
        <v>9</v>
      </c>
      <c r="B76" s="970" t="s">
        <v>595</v>
      </c>
      <c r="C76" s="971"/>
      <c r="D76" s="971"/>
      <c r="E76" s="971"/>
      <c r="F76" s="971"/>
      <c r="G76" s="971"/>
      <c r="H76" s="971"/>
      <c r="I76" s="971"/>
      <c r="J76" s="971"/>
      <c r="K76" s="971"/>
      <c r="L76" s="971"/>
      <c r="M76" s="971"/>
      <c r="N76" s="971"/>
      <c r="O76" s="971"/>
      <c r="P76" s="972"/>
      <c r="Q76" s="974">
        <v>6522</v>
      </c>
      <c r="R76" s="975"/>
      <c r="S76" s="975"/>
      <c r="T76" s="975"/>
      <c r="U76" s="976"/>
      <c r="V76" s="977">
        <v>5585</v>
      </c>
      <c r="W76" s="975"/>
      <c r="X76" s="975"/>
      <c r="Y76" s="975"/>
      <c r="Z76" s="976"/>
      <c r="AA76" s="977">
        <v>937</v>
      </c>
      <c r="AB76" s="975"/>
      <c r="AC76" s="975"/>
      <c r="AD76" s="975"/>
      <c r="AE76" s="976"/>
      <c r="AF76" s="977">
        <v>937</v>
      </c>
      <c r="AG76" s="975"/>
      <c r="AH76" s="975"/>
      <c r="AI76" s="975"/>
      <c r="AJ76" s="976"/>
      <c r="AK76" s="977">
        <v>7</v>
      </c>
      <c r="AL76" s="975"/>
      <c r="AM76" s="975"/>
      <c r="AN76" s="975"/>
      <c r="AO76" s="976"/>
      <c r="AP76" s="977" t="s">
        <v>521</v>
      </c>
      <c r="AQ76" s="975"/>
      <c r="AR76" s="975"/>
      <c r="AS76" s="975"/>
      <c r="AT76" s="976"/>
      <c r="AU76" s="977" t="s">
        <v>521</v>
      </c>
      <c r="AV76" s="975"/>
      <c r="AW76" s="975"/>
      <c r="AX76" s="975"/>
      <c r="AY76" s="976"/>
      <c r="AZ76" s="968"/>
      <c r="BA76" s="968"/>
      <c r="BB76" s="968"/>
      <c r="BC76" s="968"/>
      <c r="BD76" s="969"/>
      <c r="BE76" s="232"/>
      <c r="BF76" s="232"/>
      <c r="BG76" s="232"/>
      <c r="BH76" s="232"/>
      <c r="BI76" s="232"/>
      <c r="BJ76" s="232"/>
      <c r="BK76" s="232"/>
      <c r="BL76" s="232"/>
      <c r="BM76" s="232"/>
      <c r="BN76" s="232"/>
      <c r="BO76" s="232"/>
      <c r="BP76" s="232"/>
      <c r="BQ76" s="229">
        <v>70</v>
      </c>
      <c r="BR76" s="234"/>
      <c r="BS76" s="941"/>
      <c r="BT76" s="942"/>
      <c r="BU76" s="942"/>
      <c r="BV76" s="942"/>
      <c r="BW76" s="942"/>
      <c r="BX76" s="942"/>
      <c r="BY76" s="942"/>
      <c r="BZ76" s="942"/>
      <c r="CA76" s="942"/>
      <c r="CB76" s="942"/>
      <c r="CC76" s="942"/>
      <c r="CD76" s="942"/>
      <c r="CE76" s="942"/>
      <c r="CF76" s="942"/>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1"/>
      <c r="DW76" s="942"/>
      <c r="DX76" s="942"/>
      <c r="DY76" s="942"/>
      <c r="DZ76" s="943"/>
      <c r="EA76" s="221"/>
    </row>
    <row r="77" spans="1:131" ht="26.25" customHeight="1" x14ac:dyDescent="0.15">
      <c r="A77" s="229">
        <v>10</v>
      </c>
      <c r="B77" s="970" t="s">
        <v>596</v>
      </c>
      <c r="C77" s="971"/>
      <c r="D77" s="971"/>
      <c r="E77" s="971"/>
      <c r="F77" s="971"/>
      <c r="G77" s="971"/>
      <c r="H77" s="971"/>
      <c r="I77" s="971"/>
      <c r="J77" s="971"/>
      <c r="K77" s="971"/>
      <c r="L77" s="971"/>
      <c r="M77" s="971"/>
      <c r="N77" s="971"/>
      <c r="O77" s="971"/>
      <c r="P77" s="972"/>
      <c r="Q77" s="974">
        <v>13</v>
      </c>
      <c r="R77" s="975"/>
      <c r="S77" s="975"/>
      <c r="T77" s="975"/>
      <c r="U77" s="976"/>
      <c r="V77" s="977">
        <v>11</v>
      </c>
      <c r="W77" s="975"/>
      <c r="X77" s="975"/>
      <c r="Y77" s="975"/>
      <c r="Z77" s="976"/>
      <c r="AA77" s="977">
        <v>2</v>
      </c>
      <c r="AB77" s="975"/>
      <c r="AC77" s="975"/>
      <c r="AD77" s="975"/>
      <c r="AE77" s="976"/>
      <c r="AF77" s="977">
        <v>2</v>
      </c>
      <c r="AG77" s="975"/>
      <c r="AH77" s="975"/>
      <c r="AI77" s="975"/>
      <c r="AJ77" s="976"/>
      <c r="AK77" s="977">
        <v>0</v>
      </c>
      <c r="AL77" s="975"/>
      <c r="AM77" s="975"/>
      <c r="AN77" s="975"/>
      <c r="AO77" s="976"/>
      <c r="AP77" s="977" t="s">
        <v>521</v>
      </c>
      <c r="AQ77" s="975"/>
      <c r="AR77" s="975"/>
      <c r="AS77" s="975"/>
      <c r="AT77" s="976"/>
      <c r="AU77" s="977" t="s">
        <v>521</v>
      </c>
      <c r="AV77" s="975"/>
      <c r="AW77" s="975"/>
      <c r="AX77" s="975"/>
      <c r="AY77" s="976"/>
      <c r="AZ77" s="968"/>
      <c r="BA77" s="968"/>
      <c r="BB77" s="968"/>
      <c r="BC77" s="968"/>
      <c r="BD77" s="969"/>
      <c r="BE77" s="232"/>
      <c r="BF77" s="232"/>
      <c r="BG77" s="232"/>
      <c r="BH77" s="232"/>
      <c r="BI77" s="232"/>
      <c r="BJ77" s="232"/>
      <c r="BK77" s="232"/>
      <c r="BL77" s="232"/>
      <c r="BM77" s="232"/>
      <c r="BN77" s="232"/>
      <c r="BO77" s="232"/>
      <c r="BP77" s="232"/>
      <c r="BQ77" s="229">
        <v>71</v>
      </c>
      <c r="BR77" s="234"/>
      <c r="BS77" s="941"/>
      <c r="BT77" s="942"/>
      <c r="BU77" s="942"/>
      <c r="BV77" s="942"/>
      <c r="BW77" s="942"/>
      <c r="BX77" s="942"/>
      <c r="BY77" s="942"/>
      <c r="BZ77" s="942"/>
      <c r="CA77" s="942"/>
      <c r="CB77" s="942"/>
      <c r="CC77" s="942"/>
      <c r="CD77" s="942"/>
      <c r="CE77" s="942"/>
      <c r="CF77" s="942"/>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1"/>
      <c r="DW77" s="942"/>
      <c r="DX77" s="942"/>
      <c r="DY77" s="942"/>
      <c r="DZ77" s="943"/>
      <c r="EA77" s="221"/>
    </row>
    <row r="78" spans="1:131" ht="26.25" customHeight="1" x14ac:dyDescent="0.15">
      <c r="A78" s="229">
        <v>11</v>
      </c>
      <c r="B78" s="970" t="s">
        <v>597</v>
      </c>
      <c r="C78" s="971"/>
      <c r="D78" s="971"/>
      <c r="E78" s="971"/>
      <c r="F78" s="971"/>
      <c r="G78" s="971"/>
      <c r="H78" s="971"/>
      <c r="I78" s="971"/>
      <c r="J78" s="971"/>
      <c r="K78" s="971"/>
      <c r="L78" s="971"/>
      <c r="M78" s="971"/>
      <c r="N78" s="971"/>
      <c r="O78" s="971"/>
      <c r="P78" s="972"/>
      <c r="Q78" s="973">
        <v>1447</v>
      </c>
      <c r="R78" s="967"/>
      <c r="S78" s="967"/>
      <c r="T78" s="967"/>
      <c r="U78" s="967"/>
      <c r="V78" s="967">
        <v>1407</v>
      </c>
      <c r="W78" s="967"/>
      <c r="X78" s="967"/>
      <c r="Y78" s="967"/>
      <c r="Z78" s="967"/>
      <c r="AA78" s="967">
        <v>39</v>
      </c>
      <c r="AB78" s="967"/>
      <c r="AC78" s="967"/>
      <c r="AD78" s="967"/>
      <c r="AE78" s="967"/>
      <c r="AF78" s="967">
        <v>39</v>
      </c>
      <c r="AG78" s="967"/>
      <c r="AH78" s="967"/>
      <c r="AI78" s="967"/>
      <c r="AJ78" s="967"/>
      <c r="AK78" s="967">
        <v>15</v>
      </c>
      <c r="AL78" s="967"/>
      <c r="AM78" s="967"/>
      <c r="AN78" s="967"/>
      <c r="AO78" s="967"/>
      <c r="AP78" s="967" t="s">
        <v>521</v>
      </c>
      <c r="AQ78" s="967"/>
      <c r="AR78" s="967"/>
      <c r="AS78" s="967"/>
      <c r="AT78" s="967"/>
      <c r="AU78" s="967" t="s">
        <v>521</v>
      </c>
      <c r="AV78" s="967"/>
      <c r="AW78" s="967"/>
      <c r="AX78" s="967"/>
      <c r="AY78" s="967"/>
      <c r="AZ78" s="968"/>
      <c r="BA78" s="968"/>
      <c r="BB78" s="968"/>
      <c r="BC78" s="968"/>
      <c r="BD78" s="969"/>
      <c r="BE78" s="232"/>
      <c r="BF78" s="232"/>
      <c r="BG78" s="232"/>
      <c r="BH78" s="232"/>
      <c r="BI78" s="232"/>
      <c r="BJ78" s="221"/>
      <c r="BK78" s="221"/>
      <c r="BL78" s="221"/>
      <c r="BM78" s="221"/>
      <c r="BN78" s="221"/>
      <c r="BO78" s="232"/>
      <c r="BP78" s="232"/>
      <c r="BQ78" s="229">
        <v>72</v>
      </c>
      <c r="BR78" s="234"/>
      <c r="BS78" s="941"/>
      <c r="BT78" s="942"/>
      <c r="BU78" s="942"/>
      <c r="BV78" s="942"/>
      <c r="BW78" s="942"/>
      <c r="BX78" s="942"/>
      <c r="BY78" s="942"/>
      <c r="BZ78" s="942"/>
      <c r="CA78" s="942"/>
      <c r="CB78" s="942"/>
      <c r="CC78" s="942"/>
      <c r="CD78" s="942"/>
      <c r="CE78" s="942"/>
      <c r="CF78" s="942"/>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1"/>
      <c r="DW78" s="942"/>
      <c r="DX78" s="942"/>
      <c r="DY78" s="942"/>
      <c r="DZ78" s="943"/>
      <c r="EA78" s="221"/>
    </row>
    <row r="79" spans="1:131" ht="26.25" customHeight="1" x14ac:dyDescent="0.15">
      <c r="A79" s="229">
        <v>12</v>
      </c>
      <c r="B79" s="970" t="s">
        <v>598</v>
      </c>
      <c r="C79" s="971"/>
      <c r="D79" s="971"/>
      <c r="E79" s="971"/>
      <c r="F79" s="971"/>
      <c r="G79" s="971"/>
      <c r="H79" s="971"/>
      <c r="I79" s="971"/>
      <c r="J79" s="971"/>
      <c r="K79" s="971"/>
      <c r="L79" s="971"/>
      <c r="M79" s="971"/>
      <c r="N79" s="971"/>
      <c r="O79" s="971"/>
      <c r="P79" s="972"/>
      <c r="Q79" s="973">
        <v>347</v>
      </c>
      <c r="R79" s="967"/>
      <c r="S79" s="967"/>
      <c r="T79" s="967"/>
      <c r="U79" s="967"/>
      <c r="V79" s="967">
        <v>294</v>
      </c>
      <c r="W79" s="967"/>
      <c r="X79" s="967"/>
      <c r="Y79" s="967"/>
      <c r="Z79" s="967"/>
      <c r="AA79" s="967">
        <v>54</v>
      </c>
      <c r="AB79" s="967"/>
      <c r="AC79" s="967"/>
      <c r="AD79" s="967"/>
      <c r="AE79" s="967"/>
      <c r="AF79" s="967">
        <v>54</v>
      </c>
      <c r="AG79" s="967"/>
      <c r="AH79" s="967"/>
      <c r="AI79" s="967"/>
      <c r="AJ79" s="967"/>
      <c r="AK79" s="967">
        <v>135</v>
      </c>
      <c r="AL79" s="967"/>
      <c r="AM79" s="967"/>
      <c r="AN79" s="967"/>
      <c r="AO79" s="967"/>
      <c r="AP79" s="967" t="s">
        <v>521</v>
      </c>
      <c r="AQ79" s="967"/>
      <c r="AR79" s="967"/>
      <c r="AS79" s="967"/>
      <c r="AT79" s="967"/>
      <c r="AU79" s="967" t="s">
        <v>521</v>
      </c>
      <c r="AV79" s="967"/>
      <c r="AW79" s="967"/>
      <c r="AX79" s="967"/>
      <c r="AY79" s="967"/>
      <c r="AZ79" s="968"/>
      <c r="BA79" s="968"/>
      <c r="BB79" s="968"/>
      <c r="BC79" s="968"/>
      <c r="BD79" s="969"/>
      <c r="BE79" s="232"/>
      <c r="BF79" s="232"/>
      <c r="BG79" s="232"/>
      <c r="BH79" s="232"/>
      <c r="BI79" s="232"/>
      <c r="BJ79" s="221"/>
      <c r="BK79" s="221"/>
      <c r="BL79" s="221"/>
      <c r="BM79" s="221"/>
      <c r="BN79" s="221"/>
      <c r="BO79" s="232"/>
      <c r="BP79" s="232"/>
      <c r="BQ79" s="229">
        <v>73</v>
      </c>
      <c r="BR79" s="234"/>
      <c r="BS79" s="941"/>
      <c r="BT79" s="942"/>
      <c r="BU79" s="942"/>
      <c r="BV79" s="942"/>
      <c r="BW79" s="942"/>
      <c r="BX79" s="942"/>
      <c r="BY79" s="942"/>
      <c r="BZ79" s="942"/>
      <c r="CA79" s="942"/>
      <c r="CB79" s="942"/>
      <c r="CC79" s="942"/>
      <c r="CD79" s="942"/>
      <c r="CE79" s="942"/>
      <c r="CF79" s="942"/>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1"/>
      <c r="DW79" s="942"/>
      <c r="DX79" s="942"/>
      <c r="DY79" s="942"/>
      <c r="DZ79" s="943"/>
      <c r="EA79" s="221"/>
    </row>
    <row r="80" spans="1:131" ht="26.25" customHeight="1" x14ac:dyDescent="0.15">
      <c r="A80" s="229">
        <v>13</v>
      </c>
      <c r="B80" s="970" t="s">
        <v>599</v>
      </c>
      <c r="C80" s="971"/>
      <c r="D80" s="971"/>
      <c r="E80" s="971"/>
      <c r="F80" s="971"/>
      <c r="G80" s="971"/>
      <c r="H80" s="971"/>
      <c r="I80" s="971"/>
      <c r="J80" s="971"/>
      <c r="K80" s="971"/>
      <c r="L80" s="971"/>
      <c r="M80" s="971"/>
      <c r="N80" s="971"/>
      <c r="O80" s="971"/>
      <c r="P80" s="972"/>
      <c r="Q80" s="973">
        <v>304201</v>
      </c>
      <c r="R80" s="967"/>
      <c r="S80" s="967"/>
      <c r="T80" s="967"/>
      <c r="U80" s="967"/>
      <c r="V80" s="967">
        <v>288028</v>
      </c>
      <c r="W80" s="967"/>
      <c r="X80" s="967"/>
      <c r="Y80" s="967"/>
      <c r="Z80" s="967"/>
      <c r="AA80" s="967">
        <v>16173</v>
      </c>
      <c r="AB80" s="967"/>
      <c r="AC80" s="967"/>
      <c r="AD80" s="967"/>
      <c r="AE80" s="967"/>
      <c r="AF80" s="967">
        <v>16179</v>
      </c>
      <c r="AG80" s="967"/>
      <c r="AH80" s="967"/>
      <c r="AI80" s="967"/>
      <c r="AJ80" s="967"/>
      <c r="AK80" s="967">
        <v>0</v>
      </c>
      <c r="AL80" s="967"/>
      <c r="AM80" s="967"/>
      <c r="AN80" s="967"/>
      <c r="AO80" s="967"/>
      <c r="AP80" s="967" t="s">
        <v>521</v>
      </c>
      <c r="AQ80" s="967"/>
      <c r="AR80" s="967"/>
      <c r="AS80" s="967"/>
      <c r="AT80" s="967"/>
      <c r="AU80" s="967" t="s">
        <v>521</v>
      </c>
      <c r="AV80" s="967"/>
      <c r="AW80" s="967"/>
      <c r="AX80" s="967"/>
      <c r="AY80" s="967"/>
      <c r="AZ80" s="968"/>
      <c r="BA80" s="968"/>
      <c r="BB80" s="968"/>
      <c r="BC80" s="968"/>
      <c r="BD80" s="969"/>
      <c r="BE80" s="232"/>
      <c r="BF80" s="232"/>
      <c r="BG80" s="232"/>
      <c r="BH80" s="232"/>
      <c r="BI80" s="232"/>
      <c r="BJ80" s="232"/>
      <c r="BK80" s="232"/>
      <c r="BL80" s="232"/>
      <c r="BM80" s="232"/>
      <c r="BN80" s="232"/>
      <c r="BO80" s="232"/>
      <c r="BP80" s="232"/>
      <c r="BQ80" s="229">
        <v>74</v>
      </c>
      <c r="BR80" s="234"/>
      <c r="BS80" s="941"/>
      <c r="BT80" s="942"/>
      <c r="BU80" s="942"/>
      <c r="BV80" s="942"/>
      <c r="BW80" s="942"/>
      <c r="BX80" s="942"/>
      <c r="BY80" s="942"/>
      <c r="BZ80" s="942"/>
      <c r="CA80" s="942"/>
      <c r="CB80" s="942"/>
      <c r="CC80" s="942"/>
      <c r="CD80" s="942"/>
      <c r="CE80" s="942"/>
      <c r="CF80" s="942"/>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1"/>
      <c r="DW80" s="942"/>
      <c r="DX80" s="942"/>
      <c r="DY80" s="942"/>
      <c r="DZ80" s="943"/>
      <c r="EA80" s="221"/>
    </row>
    <row r="81" spans="1:131" ht="26.25" customHeight="1" x14ac:dyDescent="0.15">
      <c r="A81" s="229">
        <v>14</v>
      </c>
      <c r="B81" s="970" t="s">
        <v>600</v>
      </c>
      <c r="C81" s="971"/>
      <c r="D81" s="971"/>
      <c r="E81" s="971"/>
      <c r="F81" s="971"/>
      <c r="G81" s="971"/>
      <c r="H81" s="971"/>
      <c r="I81" s="971"/>
      <c r="J81" s="971"/>
      <c r="K81" s="971"/>
      <c r="L81" s="971"/>
      <c r="M81" s="971"/>
      <c r="N81" s="971"/>
      <c r="O81" s="971"/>
      <c r="P81" s="972"/>
      <c r="Q81" s="973">
        <v>51</v>
      </c>
      <c r="R81" s="967"/>
      <c r="S81" s="967"/>
      <c r="T81" s="967"/>
      <c r="U81" s="967"/>
      <c r="V81" s="967">
        <v>48</v>
      </c>
      <c r="W81" s="967"/>
      <c r="X81" s="967"/>
      <c r="Y81" s="967"/>
      <c r="Z81" s="967"/>
      <c r="AA81" s="967">
        <v>3</v>
      </c>
      <c r="AB81" s="967"/>
      <c r="AC81" s="967"/>
      <c r="AD81" s="967"/>
      <c r="AE81" s="967"/>
      <c r="AF81" s="967">
        <v>4</v>
      </c>
      <c r="AG81" s="967"/>
      <c r="AH81" s="967"/>
      <c r="AI81" s="967"/>
      <c r="AJ81" s="967"/>
      <c r="AK81" s="967">
        <v>0</v>
      </c>
      <c r="AL81" s="967"/>
      <c r="AM81" s="967"/>
      <c r="AN81" s="967"/>
      <c r="AO81" s="967"/>
      <c r="AP81" s="967" t="s">
        <v>521</v>
      </c>
      <c r="AQ81" s="967"/>
      <c r="AR81" s="967"/>
      <c r="AS81" s="967"/>
      <c r="AT81" s="967"/>
      <c r="AU81" s="967" t="s">
        <v>521</v>
      </c>
      <c r="AV81" s="967"/>
      <c r="AW81" s="967"/>
      <c r="AX81" s="967"/>
      <c r="AY81" s="967"/>
      <c r="AZ81" s="968"/>
      <c r="BA81" s="968"/>
      <c r="BB81" s="968"/>
      <c r="BC81" s="968"/>
      <c r="BD81" s="969"/>
      <c r="BE81" s="232"/>
      <c r="BF81" s="232"/>
      <c r="BG81" s="232"/>
      <c r="BH81" s="232"/>
      <c r="BI81" s="232"/>
      <c r="BJ81" s="232"/>
      <c r="BK81" s="232"/>
      <c r="BL81" s="232"/>
      <c r="BM81" s="232"/>
      <c r="BN81" s="232"/>
      <c r="BO81" s="232"/>
      <c r="BP81" s="232"/>
      <c r="BQ81" s="229">
        <v>75</v>
      </c>
      <c r="BR81" s="234"/>
      <c r="BS81" s="941"/>
      <c r="BT81" s="942"/>
      <c r="BU81" s="942"/>
      <c r="BV81" s="942"/>
      <c r="BW81" s="942"/>
      <c r="BX81" s="942"/>
      <c r="BY81" s="942"/>
      <c r="BZ81" s="942"/>
      <c r="CA81" s="942"/>
      <c r="CB81" s="942"/>
      <c r="CC81" s="942"/>
      <c r="CD81" s="942"/>
      <c r="CE81" s="942"/>
      <c r="CF81" s="942"/>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1"/>
      <c r="DW81" s="942"/>
      <c r="DX81" s="942"/>
      <c r="DY81" s="942"/>
      <c r="DZ81" s="943"/>
      <c r="EA81" s="221"/>
    </row>
    <row r="82" spans="1:131" ht="26.25" customHeight="1" x14ac:dyDescent="0.15">
      <c r="A82" s="229">
        <v>15</v>
      </c>
      <c r="B82" s="970" t="s">
        <v>601</v>
      </c>
      <c r="C82" s="971"/>
      <c r="D82" s="971"/>
      <c r="E82" s="971"/>
      <c r="F82" s="971"/>
      <c r="G82" s="971"/>
      <c r="H82" s="971"/>
      <c r="I82" s="971"/>
      <c r="J82" s="971"/>
      <c r="K82" s="971"/>
      <c r="L82" s="971"/>
      <c r="M82" s="971"/>
      <c r="N82" s="971"/>
      <c r="O82" s="971"/>
      <c r="P82" s="972"/>
      <c r="Q82" s="973">
        <v>29</v>
      </c>
      <c r="R82" s="967"/>
      <c r="S82" s="967"/>
      <c r="T82" s="967"/>
      <c r="U82" s="967"/>
      <c r="V82" s="967">
        <v>26</v>
      </c>
      <c r="W82" s="967"/>
      <c r="X82" s="967"/>
      <c r="Y82" s="967"/>
      <c r="Z82" s="967"/>
      <c r="AA82" s="967">
        <v>3</v>
      </c>
      <c r="AB82" s="967"/>
      <c r="AC82" s="967"/>
      <c r="AD82" s="967"/>
      <c r="AE82" s="967"/>
      <c r="AF82" s="967">
        <v>3</v>
      </c>
      <c r="AG82" s="967"/>
      <c r="AH82" s="967"/>
      <c r="AI82" s="967"/>
      <c r="AJ82" s="967"/>
      <c r="AK82" s="967">
        <v>0</v>
      </c>
      <c r="AL82" s="967"/>
      <c r="AM82" s="967"/>
      <c r="AN82" s="967"/>
      <c r="AO82" s="967"/>
      <c r="AP82" s="967" t="s">
        <v>521</v>
      </c>
      <c r="AQ82" s="967"/>
      <c r="AR82" s="967"/>
      <c r="AS82" s="967"/>
      <c r="AT82" s="967"/>
      <c r="AU82" s="967" t="s">
        <v>521</v>
      </c>
      <c r="AV82" s="967"/>
      <c r="AW82" s="967"/>
      <c r="AX82" s="967"/>
      <c r="AY82" s="967"/>
      <c r="AZ82" s="968"/>
      <c r="BA82" s="968"/>
      <c r="BB82" s="968"/>
      <c r="BC82" s="968"/>
      <c r="BD82" s="969"/>
      <c r="BE82" s="232"/>
      <c r="BF82" s="232"/>
      <c r="BG82" s="232"/>
      <c r="BH82" s="232"/>
      <c r="BI82" s="232"/>
      <c r="BJ82" s="232"/>
      <c r="BK82" s="232"/>
      <c r="BL82" s="232"/>
      <c r="BM82" s="232"/>
      <c r="BN82" s="232"/>
      <c r="BO82" s="232"/>
      <c r="BP82" s="232"/>
      <c r="BQ82" s="229">
        <v>76</v>
      </c>
      <c r="BR82" s="234"/>
      <c r="BS82" s="941"/>
      <c r="BT82" s="942"/>
      <c r="BU82" s="942"/>
      <c r="BV82" s="942"/>
      <c r="BW82" s="942"/>
      <c r="BX82" s="942"/>
      <c r="BY82" s="942"/>
      <c r="BZ82" s="942"/>
      <c r="CA82" s="942"/>
      <c r="CB82" s="942"/>
      <c r="CC82" s="942"/>
      <c r="CD82" s="942"/>
      <c r="CE82" s="942"/>
      <c r="CF82" s="942"/>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1"/>
      <c r="DW82" s="942"/>
      <c r="DX82" s="942"/>
      <c r="DY82" s="942"/>
      <c r="DZ82" s="943"/>
      <c r="EA82" s="221"/>
    </row>
    <row r="83" spans="1:131" ht="26.25" customHeight="1" x14ac:dyDescent="0.15">
      <c r="A83" s="229">
        <v>16</v>
      </c>
      <c r="B83" s="970" t="s">
        <v>602</v>
      </c>
      <c r="C83" s="971"/>
      <c r="D83" s="971"/>
      <c r="E83" s="971"/>
      <c r="F83" s="971"/>
      <c r="G83" s="971"/>
      <c r="H83" s="971"/>
      <c r="I83" s="971"/>
      <c r="J83" s="971"/>
      <c r="K83" s="971"/>
      <c r="L83" s="971"/>
      <c r="M83" s="971"/>
      <c r="N83" s="971"/>
      <c r="O83" s="971"/>
      <c r="P83" s="972"/>
      <c r="Q83" s="973">
        <v>192</v>
      </c>
      <c r="R83" s="967"/>
      <c r="S83" s="967"/>
      <c r="T83" s="967"/>
      <c r="U83" s="967"/>
      <c r="V83" s="967">
        <v>184</v>
      </c>
      <c r="W83" s="967"/>
      <c r="X83" s="967"/>
      <c r="Y83" s="967"/>
      <c r="Z83" s="967"/>
      <c r="AA83" s="967">
        <v>7</v>
      </c>
      <c r="AB83" s="967"/>
      <c r="AC83" s="967"/>
      <c r="AD83" s="967"/>
      <c r="AE83" s="967"/>
      <c r="AF83" s="967">
        <v>7</v>
      </c>
      <c r="AG83" s="967"/>
      <c r="AH83" s="967"/>
      <c r="AI83" s="967"/>
      <c r="AJ83" s="967"/>
      <c r="AK83" s="967" t="s">
        <v>521</v>
      </c>
      <c r="AL83" s="967"/>
      <c r="AM83" s="967"/>
      <c r="AN83" s="967"/>
      <c r="AO83" s="967"/>
      <c r="AP83" s="967" t="s">
        <v>521</v>
      </c>
      <c r="AQ83" s="967"/>
      <c r="AR83" s="967"/>
      <c r="AS83" s="967"/>
      <c r="AT83" s="967"/>
      <c r="AU83" s="967" t="s">
        <v>521</v>
      </c>
      <c r="AV83" s="967"/>
      <c r="AW83" s="967"/>
      <c r="AX83" s="967"/>
      <c r="AY83" s="967"/>
      <c r="AZ83" s="968"/>
      <c r="BA83" s="968"/>
      <c r="BB83" s="968"/>
      <c r="BC83" s="968"/>
      <c r="BD83" s="969"/>
      <c r="BE83" s="232"/>
      <c r="BF83" s="232"/>
      <c r="BG83" s="232"/>
      <c r="BH83" s="232"/>
      <c r="BI83" s="232"/>
      <c r="BJ83" s="232"/>
      <c r="BK83" s="232"/>
      <c r="BL83" s="232"/>
      <c r="BM83" s="232"/>
      <c r="BN83" s="232"/>
      <c r="BO83" s="232"/>
      <c r="BP83" s="232"/>
      <c r="BQ83" s="229">
        <v>77</v>
      </c>
      <c r="BR83" s="234"/>
      <c r="BS83" s="941"/>
      <c r="BT83" s="942"/>
      <c r="BU83" s="942"/>
      <c r="BV83" s="942"/>
      <c r="BW83" s="942"/>
      <c r="BX83" s="942"/>
      <c r="BY83" s="942"/>
      <c r="BZ83" s="942"/>
      <c r="CA83" s="942"/>
      <c r="CB83" s="942"/>
      <c r="CC83" s="942"/>
      <c r="CD83" s="942"/>
      <c r="CE83" s="942"/>
      <c r="CF83" s="942"/>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1"/>
      <c r="DW83" s="942"/>
      <c r="DX83" s="942"/>
      <c r="DY83" s="942"/>
      <c r="DZ83" s="943"/>
      <c r="EA83" s="221"/>
    </row>
    <row r="84" spans="1:131" ht="26.25" customHeight="1" x14ac:dyDescent="0.15">
      <c r="A84" s="229">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32"/>
      <c r="BF84" s="232"/>
      <c r="BG84" s="232"/>
      <c r="BH84" s="232"/>
      <c r="BI84" s="232"/>
      <c r="BJ84" s="232"/>
      <c r="BK84" s="232"/>
      <c r="BL84" s="232"/>
      <c r="BM84" s="232"/>
      <c r="BN84" s="232"/>
      <c r="BO84" s="232"/>
      <c r="BP84" s="232"/>
      <c r="BQ84" s="229">
        <v>78</v>
      </c>
      <c r="BR84" s="234"/>
      <c r="BS84" s="941"/>
      <c r="BT84" s="942"/>
      <c r="BU84" s="942"/>
      <c r="BV84" s="942"/>
      <c r="BW84" s="942"/>
      <c r="BX84" s="942"/>
      <c r="BY84" s="942"/>
      <c r="BZ84" s="942"/>
      <c r="CA84" s="942"/>
      <c r="CB84" s="942"/>
      <c r="CC84" s="942"/>
      <c r="CD84" s="942"/>
      <c r="CE84" s="942"/>
      <c r="CF84" s="942"/>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1"/>
      <c r="DW84" s="942"/>
      <c r="DX84" s="942"/>
      <c r="DY84" s="942"/>
      <c r="DZ84" s="943"/>
      <c r="EA84" s="221"/>
    </row>
    <row r="85" spans="1:131" ht="26.25" customHeight="1" x14ac:dyDescent="0.15">
      <c r="A85" s="229">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32"/>
      <c r="BF85" s="232"/>
      <c r="BG85" s="232"/>
      <c r="BH85" s="232"/>
      <c r="BI85" s="232"/>
      <c r="BJ85" s="232"/>
      <c r="BK85" s="232"/>
      <c r="BL85" s="232"/>
      <c r="BM85" s="232"/>
      <c r="BN85" s="232"/>
      <c r="BO85" s="232"/>
      <c r="BP85" s="232"/>
      <c r="BQ85" s="229">
        <v>79</v>
      </c>
      <c r="BR85" s="234"/>
      <c r="BS85" s="941"/>
      <c r="BT85" s="942"/>
      <c r="BU85" s="942"/>
      <c r="BV85" s="942"/>
      <c r="BW85" s="942"/>
      <c r="BX85" s="942"/>
      <c r="BY85" s="942"/>
      <c r="BZ85" s="942"/>
      <c r="CA85" s="942"/>
      <c r="CB85" s="942"/>
      <c r="CC85" s="942"/>
      <c r="CD85" s="942"/>
      <c r="CE85" s="942"/>
      <c r="CF85" s="942"/>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1"/>
      <c r="DW85" s="942"/>
      <c r="DX85" s="942"/>
      <c r="DY85" s="942"/>
      <c r="DZ85" s="943"/>
      <c r="EA85" s="221"/>
    </row>
    <row r="86" spans="1:131" ht="26.25" customHeight="1" x14ac:dyDescent="0.15">
      <c r="A86" s="229">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32"/>
      <c r="BF86" s="232"/>
      <c r="BG86" s="232"/>
      <c r="BH86" s="232"/>
      <c r="BI86" s="232"/>
      <c r="BJ86" s="232"/>
      <c r="BK86" s="232"/>
      <c r="BL86" s="232"/>
      <c r="BM86" s="232"/>
      <c r="BN86" s="232"/>
      <c r="BO86" s="232"/>
      <c r="BP86" s="232"/>
      <c r="BQ86" s="229">
        <v>80</v>
      </c>
      <c r="BR86" s="234"/>
      <c r="BS86" s="941"/>
      <c r="BT86" s="942"/>
      <c r="BU86" s="942"/>
      <c r="BV86" s="942"/>
      <c r="BW86" s="942"/>
      <c r="BX86" s="942"/>
      <c r="BY86" s="942"/>
      <c r="BZ86" s="942"/>
      <c r="CA86" s="942"/>
      <c r="CB86" s="942"/>
      <c r="CC86" s="942"/>
      <c r="CD86" s="942"/>
      <c r="CE86" s="942"/>
      <c r="CF86" s="942"/>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1"/>
      <c r="DW86" s="942"/>
      <c r="DX86" s="942"/>
      <c r="DY86" s="942"/>
      <c r="DZ86" s="943"/>
      <c r="EA86" s="221"/>
    </row>
    <row r="87" spans="1:131" ht="26.25" customHeight="1" x14ac:dyDescent="0.15">
      <c r="A87" s="235">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32"/>
      <c r="BF87" s="232"/>
      <c r="BG87" s="232"/>
      <c r="BH87" s="232"/>
      <c r="BI87" s="232"/>
      <c r="BJ87" s="232"/>
      <c r="BK87" s="232"/>
      <c r="BL87" s="232"/>
      <c r="BM87" s="232"/>
      <c r="BN87" s="232"/>
      <c r="BO87" s="232"/>
      <c r="BP87" s="232"/>
      <c r="BQ87" s="229">
        <v>81</v>
      </c>
      <c r="BR87" s="234"/>
      <c r="BS87" s="941"/>
      <c r="BT87" s="942"/>
      <c r="BU87" s="942"/>
      <c r="BV87" s="942"/>
      <c r="BW87" s="942"/>
      <c r="BX87" s="942"/>
      <c r="BY87" s="942"/>
      <c r="BZ87" s="942"/>
      <c r="CA87" s="942"/>
      <c r="CB87" s="942"/>
      <c r="CC87" s="942"/>
      <c r="CD87" s="942"/>
      <c r="CE87" s="942"/>
      <c r="CF87" s="942"/>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1"/>
      <c r="DW87" s="942"/>
      <c r="DX87" s="942"/>
      <c r="DY87" s="942"/>
      <c r="DZ87" s="943"/>
      <c r="EA87" s="221"/>
    </row>
    <row r="88" spans="1:131" ht="26.25" customHeight="1" thickBot="1" x14ac:dyDescent="0.2">
      <c r="A88" s="231" t="s">
        <v>390</v>
      </c>
      <c r="B88" s="933" t="s">
        <v>423</v>
      </c>
      <c r="C88" s="934"/>
      <c r="D88" s="934"/>
      <c r="E88" s="934"/>
      <c r="F88" s="934"/>
      <c r="G88" s="934"/>
      <c r="H88" s="934"/>
      <c r="I88" s="934"/>
      <c r="J88" s="934"/>
      <c r="K88" s="934"/>
      <c r="L88" s="934"/>
      <c r="M88" s="934"/>
      <c r="N88" s="934"/>
      <c r="O88" s="934"/>
      <c r="P88" s="944"/>
      <c r="Q88" s="958"/>
      <c r="R88" s="959"/>
      <c r="S88" s="959"/>
      <c r="T88" s="959"/>
      <c r="U88" s="959"/>
      <c r="V88" s="959"/>
      <c r="W88" s="959"/>
      <c r="X88" s="959"/>
      <c r="Y88" s="959"/>
      <c r="Z88" s="959"/>
      <c r="AA88" s="959"/>
      <c r="AB88" s="959"/>
      <c r="AC88" s="959"/>
      <c r="AD88" s="959"/>
      <c r="AE88" s="959"/>
      <c r="AF88" s="955">
        <v>17391</v>
      </c>
      <c r="AG88" s="955"/>
      <c r="AH88" s="955"/>
      <c r="AI88" s="955"/>
      <c r="AJ88" s="955"/>
      <c r="AK88" s="959"/>
      <c r="AL88" s="959"/>
      <c r="AM88" s="959"/>
      <c r="AN88" s="959"/>
      <c r="AO88" s="959"/>
      <c r="AP88" s="955">
        <v>2907</v>
      </c>
      <c r="AQ88" s="955"/>
      <c r="AR88" s="955"/>
      <c r="AS88" s="955"/>
      <c r="AT88" s="955"/>
      <c r="AU88" s="955">
        <v>209</v>
      </c>
      <c r="AV88" s="955"/>
      <c r="AW88" s="955"/>
      <c r="AX88" s="955"/>
      <c r="AY88" s="955"/>
      <c r="AZ88" s="956"/>
      <c r="BA88" s="956"/>
      <c r="BB88" s="956"/>
      <c r="BC88" s="956"/>
      <c r="BD88" s="957"/>
      <c r="BE88" s="232"/>
      <c r="BF88" s="232"/>
      <c r="BG88" s="232"/>
      <c r="BH88" s="232"/>
      <c r="BI88" s="232"/>
      <c r="BJ88" s="232"/>
      <c r="BK88" s="232"/>
      <c r="BL88" s="232"/>
      <c r="BM88" s="232"/>
      <c r="BN88" s="232"/>
      <c r="BO88" s="232"/>
      <c r="BP88" s="232"/>
      <c r="BQ88" s="229">
        <v>82</v>
      </c>
      <c r="BR88" s="234"/>
      <c r="BS88" s="941"/>
      <c r="BT88" s="942"/>
      <c r="BU88" s="942"/>
      <c r="BV88" s="942"/>
      <c r="BW88" s="942"/>
      <c r="BX88" s="942"/>
      <c r="BY88" s="942"/>
      <c r="BZ88" s="942"/>
      <c r="CA88" s="942"/>
      <c r="CB88" s="942"/>
      <c r="CC88" s="942"/>
      <c r="CD88" s="942"/>
      <c r="CE88" s="942"/>
      <c r="CF88" s="942"/>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1"/>
      <c r="DW88" s="942"/>
      <c r="DX88" s="942"/>
      <c r="DY88" s="942"/>
      <c r="DZ88" s="94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1"/>
      <c r="BT89" s="942"/>
      <c r="BU89" s="942"/>
      <c r="BV89" s="942"/>
      <c r="BW89" s="942"/>
      <c r="BX89" s="942"/>
      <c r="BY89" s="942"/>
      <c r="BZ89" s="942"/>
      <c r="CA89" s="942"/>
      <c r="CB89" s="942"/>
      <c r="CC89" s="942"/>
      <c r="CD89" s="942"/>
      <c r="CE89" s="942"/>
      <c r="CF89" s="942"/>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1"/>
      <c r="DW89" s="942"/>
      <c r="DX89" s="942"/>
      <c r="DY89" s="942"/>
      <c r="DZ89" s="94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1"/>
      <c r="BT90" s="942"/>
      <c r="BU90" s="942"/>
      <c r="BV90" s="942"/>
      <c r="BW90" s="942"/>
      <c r="BX90" s="942"/>
      <c r="BY90" s="942"/>
      <c r="BZ90" s="942"/>
      <c r="CA90" s="942"/>
      <c r="CB90" s="942"/>
      <c r="CC90" s="942"/>
      <c r="CD90" s="942"/>
      <c r="CE90" s="942"/>
      <c r="CF90" s="942"/>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1"/>
      <c r="DW90" s="942"/>
      <c r="DX90" s="942"/>
      <c r="DY90" s="942"/>
      <c r="DZ90" s="94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1"/>
      <c r="BT91" s="942"/>
      <c r="BU91" s="942"/>
      <c r="BV91" s="942"/>
      <c r="BW91" s="942"/>
      <c r="BX91" s="942"/>
      <c r="BY91" s="942"/>
      <c r="BZ91" s="942"/>
      <c r="CA91" s="942"/>
      <c r="CB91" s="942"/>
      <c r="CC91" s="942"/>
      <c r="CD91" s="942"/>
      <c r="CE91" s="942"/>
      <c r="CF91" s="942"/>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1"/>
      <c r="DW91" s="942"/>
      <c r="DX91" s="942"/>
      <c r="DY91" s="942"/>
      <c r="DZ91" s="94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1"/>
      <c r="BT92" s="942"/>
      <c r="BU92" s="942"/>
      <c r="BV92" s="942"/>
      <c r="BW92" s="942"/>
      <c r="BX92" s="942"/>
      <c r="BY92" s="942"/>
      <c r="BZ92" s="942"/>
      <c r="CA92" s="942"/>
      <c r="CB92" s="942"/>
      <c r="CC92" s="942"/>
      <c r="CD92" s="942"/>
      <c r="CE92" s="942"/>
      <c r="CF92" s="942"/>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1"/>
      <c r="DW92" s="942"/>
      <c r="DX92" s="942"/>
      <c r="DY92" s="942"/>
      <c r="DZ92" s="94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1"/>
      <c r="BT93" s="942"/>
      <c r="BU93" s="942"/>
      <c r="BV93" s="942"/>
      <c r="BW93" s="942"/>
      <c r="BX93" s="942"/>
      <c r="BY93" s="942"/>
      <c r="BZ93" s="942"/>
      <c r="CA93" s="942"/>
      <c r="CB93" s="942"/>
      <c r="CC93" s="942"/>
      <c r="CD93" s="942"/>
      <c r="CE93" s="942"/>
      <c r="CF93" s="942"/>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1"/>
      <c r="DW93" s="942"/>
      <c r="DX93" s="942"/>
      <c r="DY93" s="942"/>
      <c r="DZ93" s="94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1"/>
      <c r="BT94" s="942"/>
      <c r="BU94" s="942"/>
      <c r="BV94" s="942"/>
      <c r="BW94" s="942"/>
      <c r="BX94" s="942"/>
      <c r="BY94" s="942"/>
      <c r="BZ94" s="942"/>
      <c r="CA94" s="942"/>
      <c r="CB94" s="942"/>
      <c r="CC94" s="942"/>
      <c r="CD94" s="942"/>
      <c r="CE94" s="942"/>
      <c r="CF94" s="942"/>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1"/>
      <c r="DW94" s="942"/>
      <c r="DX94" s="942"/>
      <c r="DY94" s="942"/>
      <c r="DZ94" s="94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1"/>
      <c r="BT95" s="942"/>
      <c r="BU95" s="942"/>
      <c r="BV95" s="942"/>
      <c r="BW95" s="942"/>
      <c r="BX95" s="942"/>
      <c r="BY95" s="942"/>
      <c r="BZ95" s="942"/>
      <c r="CA95" s="942"/>
      <c r="CB95" s="942"/>
      <c r="CC95" s="942"/>
      <c r="CD95" s="942"/>
      <c r="CE95" s="942"/>
      <c r="CF95" s="942"/>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1"/>
      <c r="DW95" s="942"/>
      <c r="DX95" s="942"/>
      <c r="DY95" s="942"/>
      <c r="DZ95" s="94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1"/>
      <c r="BT96" s="942"/>
      <c r="BU96" s="942"/>
      <c r="BV96" s="942"/>
      <c r="BW96" s="942"/>
      <c r="BX96" s="942"/>
      <c r="BY96" s="942"/>
      <c r="BZ96" s="942"/>
      <c r="CA96" s="942"/>
      <c r="CB96" s="942"/>
      <c r="CC96" s="942"/>
      <c r="CD96" s="942"/>
      <c r="CE96" s="942"/>
      <c r="CF96" s="942"/>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1"/>
      <c r="DW96" s="942"/>
      <c r="DX96" s="942"/>
      <c r="DY96" s="942"/>
      <c r="DZ96" s="94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1"/>
      <c r="BT97" s="942"/>
      <c r="BU97" s="942"/>
      <c r="BV97" s="942"/>
      <c r="BW97" s="942"/>
      <c r="BX97" s="942"/>
      <c r="BY97" s="942"/>
      <c r="BZ97" s="942"/>
      <c r="CA97" s="942"/>
      <c r="CB97" s="942"/>
      <c r="CC97" s="942"/>
      <c r="CD97" s="942"/>
      <c r="CE97" s="942"/>
      <c r="CF97" s="942"/>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1"/>
      <c r="DW97" s="942"/>
      <c r="DX97" s="942"/>
      <c r="DY97" s="942"/>
      <c r="DZ97" s="94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1"/>
      <c r="BT98" s="942"/>
      <c r="BU98" s="942"/>
      <c r="BV98" s="942"/>
      <c r="BW98" s="942"/>
      <c r="BX98" s="942"/>
      <c r="BY98" s="942"/>
      <c r="BZ98" s="942"/>
      <c r="CA98" s="942"/>
      <c r="CB98" s="942"/>
      <c r="CC98" s="942"/>
      <c r="CD98" s="942"/>
      <c r="CE98" s="942"/>
      <c r="CF98" s="942"/>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1"/>
      <c r="DW98" s="942"/>
      <c r="DX98" s="942"/>
      <c r="DY98" s="942"/>
      <c r="DZ98" s="94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1"/>
      <c r="BT99" s="942"/>
      <c r="BU99" s="942"/>
      <c r="BV99" s="942"/>
      <c r="BW99" s="942"/>
      <c r="BX99" s="942"/>
      <c r="BY99" s="942"/>
      <c r="BZ99" s="942"/>
      <c r="CA99" s="942"/>
      <c r="CB99" s="942"/>
      <c r="CC99" s="942"/>
      <c r="CD99" s="942"/>
      <c r="CE99" s="942"/>
      <c r="CF99" s="942"/>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1"/>
      <c r="DW99" s="942"/>
      <c r="DX99" s="942"/>
      <c r="DY99" s="942"/>
      <c r="DZ99" s="94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1"/>
      <c r="BT100" s="942"/>
      <c r="BU100" s="942"/>
      <c r="BV100" s="942"/>
      <c r="BW100" s="942"/>
      <c r="BX100" s="942"/>
      <c r="BY100" s="942"/>
      <c r="BZ100" s="942"/>
      <c r="CA100" s="942"/>
      <c r="CB100" s="942"/>
      <c r="CC100" s="942"/>
      <c r="CD100" s="942"/>
      <c r="CE100" s="942"/>
      <c r="CF100" s="942"/>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1"/>
      <c r="DW100" s="942"/>
      <c r="DX100" s="942"/>
      <c r="DY100" s="942"/>
      <c r="DZ100" s="94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1"/>
      <c r="BT101" s="942"/>
      <c r="BU101" s="942"/>
      <c r="BV101" s="942"/>
      <c r="BW101" s="942"/>
      <c r="BX101" s="942"/>
      <c r="BY101" s="942"/>
      <c r="BZ101" s="942"/>
      <c r="CA101" s="942"/>
      <c r="CB101" s="942"/>
      <c r="CC101" s="942"/>
      <c r="CD101" s="942"/>
      <c r="CE101" s="942"/>
      <c r="CF101" s="942"/>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1"/>
      <c r="DW101" s="942"/>
      <c r="DX101" s="942"/>
      <c r="DY101" s="942"/>
      <c r="DZ101" s="94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390</v>
      </c>
      <c r="BR102" s="933" t="s">
        <v>424</v>
      </c>
      <c r="BS102" s="934"/>
      <c r="BT102" s="934"/>
      <c r="BU102" s="934"/>
      <c r="BV102" s="934"/>
      <c r="BW102" s="934"/>
      <c r="BX102" s="934"/>
      <c r="BY102" s="934"/>
      <c r="BZ102" s="934"/>
      <c r="CA102" s="934"/>
      <c r="CB102" s="934"/>
      <c r="CC102" s="934"/>
      <c r="CD102" s="934"/>
      <c r="CE102" s="934"/>
      <c r="CF102" s="934"/>
      <c r="CG102" s="944"/>
      <c r="CH102" s="945"/>
      <c r="CI102" s="946"/>
      <c r="CJ102" s="946"/>
      <c r="CK102" s="946"/>
      <c r="CL102" s="947"/>
      <c r="CM102" s="945"/>
      <c r="CN102" s="946"/>
      <c r="CO102" s="946"/>
      <c r="CP102" s="946"/>
      <c r="CQ102" s="947"/>
      <c r="CR102" s="948">
        <v>15</v>
      </c>
      <c r="CS102" s="949"/>
      <c r="CT102" s="949"/>
      <c r="CU102" s="949"/>
      <c r="CV102" s="950"/>
      <c r="CW102" s="948">
        <v>5</v>
      </c>
      <c r="CX102" s="949"/>
      <c r="CY102" s="949"/>
      <c r="CZ102" s="949"/>
      <c r="DA102" s="950"/>
      <c r="DB102" s="948"/>
      <c r="DC102" s="949"/>
      <c r="DD102" s="949"/>
      <c r="DE102" s="949"/>
      <c r="DF102" s="950"/>
      <c r="DG102" s="948"/>
      <c r="DH102" s="949"/>
      <c r="DI102" s="949"/>
      <c r="DJ102" s="949"/>
      <c r="DK102" s="950"/>
      <c r="DL102" s="948"/>
      <c r="DM102" s="949"/>
      <c r="DN102" s="949"/>
      <c r="DO102" s="949"/>
      <c r="DP102" s="950"/>
      <c r="DQ102" s="948"/>
      <c r="DR102" s="949"/>
      <c r="DS102" s="949"/>
      <c r="DT102" s="949"/>
      <c r="DU102" s="950"/>
      <c r="DV102" s="933"/>
      <c r="DW102" s="934"/>
      <c r="DX102" s="934"/>
      <c r="DY102" s="934"/>
      <c r="DZ102" s="935"/>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6" t="s">
        <v>425</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7" t="s">
        <v>426</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427</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428</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38" t="s">
        <v>429</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430</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21" customFormat="1" ht="26.25" customHeight="1" x14ac:dyDescent="0.15">
      <c r="A109" s="891" t="s">
        <v>431</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432</v>
      </c>
      <c r="AB109" s="892"/>
      <c r="AC109" s="892"/>
      <c r="AD109" s="892"/>
      <c r="AE109" s="893"/>
      <c r="AF109" s="894" t="s">
        <v>433</v>
      </c>
      <c r="AG109" s="892"/>
      <c r="AH109" s="892"/>
      <c r="AI109" s="892"/>
      <c r="AJ109" s="893"/>
      <c r="AK109" s="894" t="s">
        <v>305</v>
      </c>
      <c r="AL109" s="892"/>
      <c r="AM109" s="892"/>
      <c r="AN109" s="892"/>
      <c r="AO109" s="893"/>
      <c r="AP109" s="894" t="s">
        <v>434</v>
      </c>
      <c r="AQ109" s="892"/>
      <c r="AR109" s="892"/>
      <c r="AS109" s="892"/>
      <c r="AT109" s="925"/>
      <c r="AU109" s="891" t="s">
        <v>431</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432</v>
      </c>
      <c r="BR109" s="892"/>
      <c r="BS109" s="892"/>
      <c r="BT109" s="892"/>
      <c r="BU109" s="893"/>
      <c r="BV109" s="894" t="s">
        <v>433</v>
      </c>
      <c r="BW109" s="892"/>
      <c r="BX109" s="892"/>
      <c r="BY109" s="892"/>
      <c r="BZ109" s="893"/>
      <c r="CA109" s="894" t="s">
        <v>305</v>
      </c>
      <c r="CB109" s="892"/>
      <c r="CC109" s="892"/>
      <c r="CD109" s="892"/>
      <c r="CE109" s="893"/>
      <c r="CF109" s="932" t="s">
        <v>434</v>
      </c>
      <c r="CG109" s="932"/>
      <c r="CH109" s="932"/>
      <c r="CI109" s="932"/>
      <c r="CJ109" s="932"/>
      <c r="CK109" s="894" t="s">
        <v>435</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432</v>
      </c>
      <c r="DH109" s="892"/>
      <c r="DI109" s="892"/>
      <c r="DJ109" s="892"/>
      <c r="DK109" s="893"/>
      <c r="DL109" s="894" t="s">
        <v>433</v>
      </c>
      <c r="DM109" s="892"/>
      <c r="DN109" s="892"/>
      <c r="DO109" s="892"/>
      <c r="DP109" s="893"/>
      <c r="DQ109" s="894" t="s">
        <v>305</v>
      </c>
      <c r="DR109" s="892"/>
      <c r="DS109" s="892"/>
      <c r="DT109" s="892"/>
      <c r="DU109" s="893"/>
      <c r="DV109" s="894" t="s">
        <v>434</v>
      </c>
      <c r="DW109" s="892"/>
      <c r="DX109" s="892"/>
      <c r="DY109" s="892"/>
      <c r="DZ109" s="925"/>
    </row>
    <row r="110" spans="1:131" s="221" customFormat="1" ht="26.25" customHeight="1" x14ac:dyDescent="0.15">
      <c r="A110" s="803" t="s">
        <v>436</v>
      </c>
      <c r="B110" s="804"/>
      <c r="C110" s="804"/>
      <c r="D110" s="804"/>
      <c r="E110" s="804"/>
      <c r="F110" s="804"/>
      <c r="G110" s="804"/>
      <c r="H110" s="804"/>
      <c r="I110" s="804"/>
      <c r="J110" s="804"/>
      <c r="K110" s="804"/>
      <c r="L110" s="804"/>
      <c r="M110" s="804"/>
      <c r="N110" s="804"/>
      <c r="O110" s="804"/>
      <c r="P110" s="804"/>
      <c r="Q110" s="804"/>
      <c r="R110" s="804"/>
      <c r="S110" s="804"/>
      <c r="T110" s="804"/>
      <c r="U110" s="804"/>
      <c r="V110" s="804"/>
      <c r="W110" s="804"/>
      <c r="X110" s="804"/>
      <c r="Y110" s="804"/>
      <c r="Z110" s="805"/>
      <c r="AA110" s="884">
        <v>524384</v>
      </c>
      <c r="AB110" s="885"/>
      <c r="AC110" s="885"/>
      <c r="AD110" s="885"/>
      <c r="AE110" s="886"/>
      <c r="AF110" s="887">
        <v>527489</v>
      </c>
      <c r="AG110" s="885"/>
      <c r="AH110" s="885"/>
      <c r="AI110" s="885"/>
      <c r="AJ110" s="886"/>
      <c r="AK110" s="887">
        <v>552495</v>
      </c>
      <c r="AL110" s="885"/>
      <c r="AM110" s="885"/>
      <c r="AN110" s="885"/>
      <c r="AO110" s="886"/>
      <c r="AP110" s="888">
        <v>15.3</v>
      </c>
      <c r="AQ110" s="889"/>
      <c r="AR110" s="889"/>
      <c r="AS110" s="889"/>
      <c r="AT110" s="890"/>
      <c r="AU110" s="926" t="s">
        <v>73</v>
      </c>
      <c r="AV110" s="927"/>
      <c r="AW110" s="927"/>
      <c r="AX110" s="927"/>
      <c r="AY110" s="927"/>
      <c r="AZ110" s="856" t="s">
        <v>437</v>
      </c>
      <c r="BA110" s="804"/>
      <c r="BB110" s="804"/>
      <c r="BC110" s="804"/>
      <c r="BD110" s="804"/>
      <c r="BE110" s="804"/>
      <c r="BF110" s="804"/>
      <c r="BG110" s="804"/>
      <c r="BH110" s="804"/>
      <c r="BI110" s="804"/>
      <c r="BJ110" s="804"/>
      <c r="BK110" s="804"/>
      <c r="BL110" s="804"/>
      <c r="BM110" s="804"/>
      <c r="BN110" s="804"/>
      <c r="BO110" s="804"/>
      <c r="BP110" s="805"/>
      <c r="BQ110" s="857">
        <v>5863333</v>
      </c>
      <c r="BR110" s="838"/>
      <c r="BS110" s="838"/>
      <c r="BT110" s="838"/>
      <c r="BU110" s="838"/>
      <c r="BV110" s="838">
        <v>5900005</v>
      </c>
      <c r="BW110" s="838"/>
      <c r="BX110" s="838"/>
      <c r="BY110" s="838"/>
      <c r="BZ110" s="838"/>
      <c r="CA110" s="838">
        <v>5807488</v>
      </c>
      <c r="CB110" s="838"/>
      <c r="CC110" s="838"/>
      <c r="CD110" s="838"/>
      <c r="CE110" s="838"/>
      <c r="CF110" s="862">
        <v>160.80000000000001</v>
      </c>
      <c r="CG110" s="863"/>
      <c r="CH110" s="863"/>
      <c r="CI110" s="863"/>
      <c r="CJ110" s="863"/>
      <c r="CK110" s="922" t="s">
        <v>438</v>
      </c>
      <c r="CL110" s="815"/>
      <c r="CM110" s="856" t="s">
        <v>439</v>
      </c>
      <c r="CN110" s="804"/>
      <c r="CO110" s="804"/>
      <c r="CP110" s="804"/>
      <c r="CQ110" s="804"/>
      <c r="CR110" s="804"/>
      <c r="CS110" s="804"/>
      <c r="CT110" s="804"/>
      <c r="CU110" s="804"/>
      <c r="CV110" s="804"/>
      <c r="CW110" s="804"/>
      <c r="CX110" s="804"/>
      <c r="CY110" s="804"/>
      <c r="CZ110" s="804"/>
      <c r="DA110" s="804"/>
      <c r="DB110" s="804"/>
      <c r="DC110" s="804"/>
      <c r="DD110" s="804"/>
      <c r="DE110" s="804"/>
      <c r="DF110" s="805"/>
      <c r="DG110" s="857" t="s">
        <v>440</v>
      </c>
      <c r="DH110" s="838"/>
      <c r="DI110" s="838"/>
      <c r="DJ110" s="838"/>
      <c r="DK110" s="838"/>
      <c r="DL110" s="838" t="s">
        <v>440</v>
      </c>
      <c r="DM110" s="838"/>
      <c r="DN110" s="838"/>
      <c r="DO110" s="838"/>
      <c r="DP110" s="838"/>
      <c r="DQ110" s="838" t="s">
        <v>440</v>
      </c>
      <c r="DR110" s="838"/>
      <c r="DS110" s="838"/>
      <c r="DT110" s="838"/>
      <c r="DU110" s="838"/>
      <c r="DV110" s="839" t="s">
        <v>440</v>
      </c>
      <c r="DW110" s="839"/>
      <c r="DX110" s="839"/>
      <c r="DY110" s="839"/>
      <c r="DZ110" s="840"/>
    </row>
    <row r="111" spans="1:131" s="221" customFormat="1" ht="26.25" customHeight="1" x14ac:dyDescent="0.15">
      <c r="A111" s="770" t="s">
        <v>441</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21"/>
      <c r="AA111" s="914" t="s">
        <v>442</v>
      </c>
      <c r="AB111" s="915"/>
      <c r="AC111" s="915"/>
      <c r="AD111" s="915"/>
      <c r="AE111" s="916"/>
      <c r="AF111" s="917" t="s">
        <v>443</v>
      </c>
      <c r="AG111" s="915"/>
      <c r="AH111" s="915"/>
      <c r="AI111" s="915"/>
      <c r="AJ111" s="916"/>
      <c r="AK111" s="917" t="s">
        <v>444</v>
      </c>
      <c r="AL111" s="915"/>
      <c r="AM111" s="915"/>
      <c r="AN111" s="915"/>
      <c r="AO111" s="916"/>
      <c r="AP111" s="918" t="s">
        <v>443</v>
      </c>
      <c r="AQ111" s="919"/>
      <c r="AR111" s="919"/>
      <c r="AS111" s="919"/>
      <c r="AT111" s="920"/>
      <c r="AU111" s="928"/>
      <c r="AV111" s="929"/>
      <c r="AW111" s="929"/>
      <c r="AX111" s="929"/>
      <c r="AY111" s="929"/>
      <c r="AZ111" s="811" t="s">
        <v>445</v>
      </c>
      <c r="BA111" s="748"/>
      <c r="BB111" s="748"/>
      <c r="BC111" s="748"/>
      <c r="BD111" s="748"/>
      <c r="BE111" s="748"/>
      <c r="BF111" s="748"/>
      <c r="BG111" s="748"/>
      <c r="BH111" s="748"/>
      <c r="BI111" s="748"/>
      <c r="BJ111" s="748"/>
      <c r="BK111" s="748"/>
      <c r="BL111" s="748"/>
      <c r="BM111" s="748"/>
      <c r="BN111" s="748"/>
      <c r="BO111" s="748"/>
      <c r="BP111" s="749"/>
      <c r="BQ111" s="812">
        <v>56470</v>
      </c>
      <c r="BR111" s="813"/>
      <c r="BS111" s="813"/>
      <c r="BT111" s="813"/>
      <c r="BU111" s="813"/>
      <c r="BV111" s="813">
        <v>26072</v>
      </c>
      <c r="BW111" s="813"/>
      <c r="BX111" s="813"/>
      <c r="BY111" s="813"/>
      <c r="BZ111" s="813"/>
      <c r="CA111" s="813">
        <v>134539</v>
      </c>
      <c r="CB111" s="813"/>
      <c r="CC111" s="813"/>
      <c r="CD111" s="813"/>
      <c r="CE111" s="813"/>
      <c r="CF111" s="871">
        <v>3.7</v>
      </c>
      <c r="CG111" s="872"/>
      <c r="CH111" s="872"/>
      <c r="CI111" s="872"/>
      <c r="CJ111" s="872"/>
      <c r="CK111" s="923"/>
      <c r="CL111" s="817"/>
      <c r="CM111" s="811" t="s">
        <v>446</v>
      </c>
      <c r="CN111" s="748"/>
      <c r="CO111" s="748"/>
      <c r="CP111" s="748"/>
      <c r="CQ111" s="748"/>
      <c r="CR111" s="748"/>
      <c r="CS111" s="748"/>
      <c r="CT111" s="748"/>
      <c r="CU111" s="748"/>
      <c r="CV111" s="748"/>
      <c r="CW111" s="748"/>
      <c r="CX111" s="748"/>
      <c r="CY111" s="748"/>
      <c r="CZ111" s="748"/>
      <c r="DA111" s="748"/>
      <c r="DB111" s="748"/>
      <c r="DC111" s="748"/>
      <c r="DD111" s="748"/>
      <c r="DE111" s="748"/>
      <c r="DF111" s="749"/>
      <c r="DG111" s="812" t="s">
        <v>227</v>
      </c>
      <c r="DH111" s="813"/>
      <c r="DI111" s="813"/>
      <c r="DJ111" s="813"/>
      <c r="DK111" s="813"/>
      <c r="DL111" s="813" t="s">
        <v>442</v>
      </c>
      <c r="DM111" s="813"/>
      <c r="DN111" s="813"/>
      <c r="DO111" s="813"/>
      <c r="DP111" s="813"/>
      <c r="DQ111" s="813" t="s">
        <v>442</v>
      </c>
      <c r="DR111" s="813"/>
      <c r="DS111" s="813"/>
      <c r="DT111" s="813"/>
      <c r="DU111" s="813"/>
      <c r="DV111" s="790" t="s">
        <v>227</v>
      </c>
      <c r="DW111" s="790"/>
      <c r="DX111" s="790"/>
      <c r="DY111" s="790"/>
      <c r="DZ111" s="791"/>
    </row>
    <row r="112" spans="1:131" s="221" customFormat="1" ht="26.25" customHeight="1" x14ac:dyDescent="0.15">
      <c r="A112" s="908" t="s">
        <v>447</v>
      </c>
      <c r="B112" s="909"/>
      <c r="C112" s="748" t="s">
        <v>448</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75" t="s">
        <v>442</v>
      </c>
      <c r="AB112" s="776"/>
      <c r="AC112" s="776"/>
      <c r="AD112" s="776"/>
      <c r="AE112" s="777"/>
      <c r="AF112" s="778" t="s">
        <v>442</v>
      </c>
      <c r="AG112" s="776"/>
      <c r="AH112" s="776"/>
      <c r="AI112" s="776"/>
      <c r="AJ112" s="777"/>
      <c r="AK112" s="778" t="s">
        <v>442</v>
      </c>
      <c r="AL112" s="776"/>
      <c r="AM112" s="776"/>
      <c r="AN112" s="776"/>
      <c r="AO112" s="777"/>
      <c r="AP112" s="820" t="s">
        <v>227</v>
      </c>
      <c r="AQ112" s="821"/>
      <c r="AR112" s="821"/>
      <c r="AS112" s="821"/>
      <c r="AT112" s="822"/>
      <c r="AU112" s="928"/>
      <c r="AV112" s="929"/>
      <c r="AW112" s="929"/>
      <c r="AX112" s="929"/>
      <c r="AY112" s="929"/>
      <c r="AZ112" s="811" t="s">
        <v>449</v>
      </c>
      <c r="BA112" s="748"/>
      <c r="BB112" s="748"/>
      <c r="BC112" s="748"/>
      <c r="BD112" s="748"/>
      <c r="BE112" s="748"/>
      <c r="BF112" s="748"/>
      <c r="BG112" s="748"/>
      <c r="BH112" s="748"/>
      <c r="BI112" s="748"/>
      <c r="BJ112" s="748"/>
      <c r="BK112" s="748"/>
      <c r="BL112" s="748"/>
      <c r="BM112" s="748"/>
      <c r="BN112" s="748"/>
      <c r="BO112" s="748"/>
      <c r="BP112" s="749"/>
      <c r="BQ112" s="812">
        <v>4262137</v>
      </c>
      <c r="BR112" s="813"/>
      <c r="BS112" s="813"/>
      <c r="BT112" s="813"/>
      <c r="BU112" s="813"/>
      <c r="BV112" s="813">
        <v>3751636</v>
      </c>
      <c r="BW112" s="813"/>
      <c r="BX112" s="813"/>
      <c r="BY112" s="813"/>
      <c r="BZ112" s="813"/>
      <c r="CA112" s="813">
        <v>3114802</v>
      </c>
      <c r="CB112" s="813"/>
      <c r="CC112" s="813"/>
      <c r="CD112" s="813"/>
      <c r="CE112" s="813"/>
      <c r="CF112" s="871">
        <v>86.2</v>
      </c>
      <c r="CG112" s="872"/>
      <c r="CH112" s="872"/>
      <c r="CI112" s="872"/>
      <c r="CJ112" s="872"/>
      <c r="CK112" s="923"/>
      <c r="CL112" s="817"/>
      <c r="CM112" s="811" t="s">
        <v>450</v>
      </c>
      <c r="CN112" s="748"/>
      <c r="CO112" s="748"/>
      <c r="CP112" s="748"/>
      <c r="CQ112" s="748"/>
      <c r="CR112" s="748"/>
      <c r="CS112" s="748"/>
      <c r="CT112" s="748"/>
      <c r="CU112" s="748"/>
      <c r="CV112" s="748"/>
      <c r="CW112" s="748"/>
      <c r="CX112" s="748"/>
      <c r="CY112" s="748"/>
      <c r="CZ112" s="748"/>
      <c r="DA112" s="748"/>
      <c r="DB112" s="748"/>
      <c r="DC112" s="748"/>
      <c r="DD112" s="748"/>
      <c r="DE112" s="748"/>
      <c r="DF112" s="749"/>
      <c r="DG112" s="812" t="s">
        <v>227</v>
      </c>
      <c r="DH112" s="813"/>
      <c r="DI112" s="813"/>
      <c r="DJ112" s="813"/>
      <c r="DK112" s="813"/>
      <c r="DL112" s="813" t="s">
        <v>442</v>
      </c>
      <c r="DM112" s="813"/>
      <c r="DN112" s="813"/>
      <c r="DO112" s="813"/>
      <c r="DP112" s="813"/>
      <c r="DQ112" s="813" t="s">
        <v>442</v>
      </c>
      <c r="DR112" s="813"/>
      <c r="DS112" s="813"/>
      <c r="DT112" s="813"/>
      <c r="DU112" s="813"/>
      <c r="DV112" s="790" t="s">
        <v>442</v>
      </c>
      <c r="DW112" s="790"/>
      <c r="DX112" s="790"/>
      <c r="DY112" s="790"/>
      <c r="DZ112" s="791"/>
    </row>
    <row r="113" spans="1:130" s="221" customFormat="1" ht="26.25" customHeight="1" x14ac:dyDescent="0.15">
      <c r="A113" s="910"/>
      <c r="B113" s="911"/>
      <c r="C113" s="748" t="s">
        <v>451</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14">
        <v>376165</v>
      </c>
      <c r="AB113" s="915"/>
      <c r="AC113" s="915"/>
      <c r="AD113" s="915"/>
      <c r="AE113" s="916"/>
      <c r="AF113" s="917">
        <v>395292</v>
      </c>
      <c r="AG113" s="915"/>
      <c r="AH113" s="915"/>
      <c r="AI113" s="915"/>
      <c r="AJ113" s="916"/>
      <c r="AK113" s="917">
        <v>353881</v>
      </c>
      <c r="AL113" s="915"/>
      <c r="AM113" s="915"/>
      <c r="AN113" s="915"/>
      <c r="AO113" s="916"/>
      <c r="AP113" s="918">
        <v>9.8000000000000007</v>
      </c>
      <c r="AQ113" s="919"/>
      <c r="AR113" s="919"/>
      <c r="AS113" s="919"/>
      <c r="AT113" s="920"/>
      <c r="AU113" s="928"/>
      <c r="AV113" s="929"/>
      <c r="AW113" s="929"/>
      <c r="AX113" s="929"/>
      <c r="AY113" s="929"/>
      <c r="AZ113" s="811" t="s">
        <v>452</v>
      </c>
      <c r="BA113" s="748"/>
      <c r="BB113" s="748"/>
      <c r="BC113" s="748"/>
      <c r="BD113" s="748"/>
      <c r="BE113" s="748"/>
      <c r="BF113" s="748"/>
      <c r="BG113" s="748"/>
      <c r="BH113" s="748"/>
      <c r="BI113" s="748"/>
      <c r="BJ113" s="748"/>
      <c r="BK113" s="748"/>
      <c r="BL113" s="748"/>
      <c r="BM113" s="748"/>
      <c r="BN113" s="748"/>
      <c r="BO113" s="748"/>
      <c r="BP113" s="749"/>
      <c r="BQ113" s="812">
        <v>253433</v>
      </c>
      <c r="BR113" s="813"/>
      <c r="BS113" s="813"/>
      <c r="BT113" s="813"/>
      <c r="BU113" s="813"/>
      <c r="BV113" s="813">
        <v>233021</v>
      </c>
      <c r="BW113" s="813"/>
      <c r="BX113" s="813"/>
      <c r="BY113" s="813"/>
      <c r="BZ113" s="813"/>
      <c r="CA113" s="813">
        <v>209058</v>
      </c>
      <c r="CB113" s="813"/>
      <c r="CC113" s="813"/>
      <c r="CD113" s="813"/>
      <c r="CE113" s="813"/>
      <c r="CF113" s="871">
        <v>5.8</v>
      </c>
      <c r="CG113" s="872"/>
      <c r="CH113" s="872"/>
      <c r="CI113" s="872"/>
      <c r="CJ113" s="872"/>
      <c r="CK113" s="923"/>
      <c r="CL113" s="817"/>
      <c r="CM113" s="811" t="s">
        <v>453</v>
      </c>
      <c r="CN113" s="748"/>
      <c r="CO113" s="748"/>
      <c r="CP113" s="748"/>
      <c r="CQ113" s="748"/>
      <c r="CR113" s="748"/>
      <c r="CS113" s="748"/>
      <c r="CT113" s="748"/>
      <c r="CU113" s="748"/>
      <c r="CV113" s="748"/>
      <c r="CW113" s="748"/>
      <c r="CX113" s="748"/>
      <c r="CY113" s="748"/>
      <c r="CZ113" s="748"/>
      <c r="DA113" s="748"/>
      <c r="DB113" s="748"/>
      <c r="DC113" s="748"/>
      <c r="DD113" s="748"/>
      <c r="DE113" s="748"/>
      <c r="DF113" s="749"/>
      <c r="DG113" s="775" t="s">
        <v>227</v>
      </c>
      <c r="DH113" s="776"/>
      <c r="DI113" s="776"/>
      <c r="DJ113" s="776"/>
      <c r="DK113" s="777"/>
      <c r="DL113" s="778" t="s">
        <v>227</v>
      </c>
      <c r="DM113" s="776"/>
      <c r="DN113" s="776"/>
      <c r="DO113" s="776"/>
      <c r="DP113" s="777"/>
      <c r="DQ113" s="778" t="s">
        <v>442</v>
      </c>
      <c r="DR113" s="776"/>
      <c r="DS113" s="776"/>
      <c r="DT113" s="776"/>
      <c r="DU113" s="777"/>
      <c r="DV113" s="820" t="s">
        <v>227</v>
      </c>
      <c r="DW113" s="821"/>
      <c r="DX113" s="821"/>
      <c r="DY113" s="821"/>
      <c r="DZ113" s="822"/>
    </row>
    <row r="114" spans="1:130" s="221" customFormat="1" ht="26.25" customHeight="1" x14ac:dyDescent="0.15">
      <c r="A114" s="910"/>
      <c r="B114" s="911"/>
      <c r="C114" s="748" t="s">
        <v>454</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75">
        <v>4893</v>
      </c>
      <c r="AB114" s="776"/>
      <c r="AC114" s="776"/>
      <c r="AD114" s="776"/>
      <c r="AE114" s="777"/>
      <c r="AF114" s="778">
        <v>17379</v>
      </c>
      <c r="AG114" s="776"/>
      <c r="AH114" s="776"/>
      <c r="AI114" s="776"/>
      <c r="AJ114" s="777"/>
      <c r="AK114" s="778">
        <v>21785</v>
      </c>
      <c r="AL114" s="776"/>
      <c r="AM114" s="776"/>
      <c r="AN114" s="776"/>
      <c r="AO114" s="777"/>
      <c r="AP114" s="820">
        <v>0.6</v>
      </c>
      <c r="AQ114" s="821"/>
      <c r="AR114" s="821"/>
      <c r="AS114" s="821"/>
      <c r="AT114" s="822"/>
      <c r="AU114" s="928"/>
      <c r="AV114" s="929"/>
      <c r="AW114" s="929"/>
      <c r="AX114" s="929"/>
      <c r="AY114" s="929"/>
      <c r="AZ114" s="811" t="s">
        <v>455</v>
      </c>
      <c r="BA114" s="748"/>
      <c r="BB114" s="748"/>
      <c r="BC114" s="748"/>
      <c r="BD114" s="748"/>
      <c r="BE114" s="748"/>
      <c r="BF114" s="748"/>
      <c r="BG114" s="748"/>
      <c r="BH114" s="748"/>
      <c r="BI114" s="748"/>
      <c r="BJ114" s="748"/>
      <c r="BK114" s="748"/>
      <c r="BL114" s="748"/>
      <c r="BM114" s="748"/>
      <c r="BN114" s="748"/>
      <c r="BO114" s="748"/>
      <c r="BP114" s="749"/>
      <c r="BQ114" s="812">
        <v>581127</v>
      </c>
      <c r="BR114" s="813"/>
      <c r="BS114" s="813"/>
      <c r="BT114" s="813"/>
      <c r="BU114" s="813"/>
      <c r="BV114" s="813">
        <v>572989</v>
      </c>
      <c r="BW114" s="813"/>
      <c r="BX114" s="813"/>
      <c r="BY114" s="813"/>
      <c r="BZ114" s="813"/>
      <c r="CA114" s="813">
        <v>645812</v>
      </c>
      <c r="CB114" s="813"/>
      <c r="CC114" s="813"/>
      <c r="CD114" s="813"/>
      <c r="CE114" s="813"/>
      <c r="CF114" s="871">
        <v>17.899999999999999</v>
      </c>
      <c r="CG114" s="872"/>
      <c r="CH114" s="872"/>
      <c r="CI114" s="872"/>
      <c r="CJ114" s="872"/>
      <c r="CK114" s="923"/>
      <c r="CL114" s="817"/>
      <c r="CM114" s="811" t="s">
        <v>456</v>
      </c>
      <c r="CN114" s="748"/>
      <c r="CO114" s="748"/>
      <c r="CP114" s="748"/>
      <c r="CQ114" s="748"/>
      <c r="CR114" s="748"/>
      <c r="CS114" s="748"/>
      <c r="CT114" s="748"/>
      <c r="CU114" s="748"/>
      <c r="CV114" s="748"/>
      <c r="CW114" s="748"/>
      <c r="CX114" s="748"/>
      <c r="CY114" s="748"/>
      <c r="CZ114" s="748"/>
      <c r="DA114" s="748"/>
      <c r="DB114" s="748"/>
      <c r="DC114" s="748"/>
      <c r="DD114" s="748"/>
      <c r="DE114" s="748"/>
      <c r="DF114" s="749"/>
      <c r="DG114" s="775" t="s">
        <v>227</v>
      </c>
      <c r="DH114" s="776"/>
      <c r="DI114" s="776"/>
      <c r="DJ114" s="776"/>
      <c r="DK114" s="777"/>
      <c r="DL114" s="778" t="s">
        <v>442</v>
      </c>
      <c r="DM114" s="776"/>
      <c r="DN114" s="776"/>
      <c r="DO114" s="776"/>
      <c r="DP114" s="777"/>
      <c r="DQ114" s="778" t="s">
        <v>442</v>
      </c>
      <c r="DR114" s="776"/>
      <c r="DS114" s="776"/>
      <c r="DT114" s="776"/>
      <c r="DU114" s="777"/>
      <c r="DV114" s="820" t="s">
        <v>442</v>
      </c>
      <c r="DW114" s="821"/>
      <c r="DX114" s="821"/>
      <c r="DY114" s="821"/>
      <c r="DZ114" s="822"/>
    </row>
    <row r="115" spans="1:130" s="221" customFormat="1" ht="26.25" customHeight="1" x14ac:dyDescent="0.15">
      <c r="A115" s="910"/>
      <c r="B115" s="911"/>
      <c r="C115" s="748" t="s">
        <v>457</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14">
        <v>38707</v>
      </c>
      <c r="AB115" s="915"/>
      <c r="AC115" s="915"/>
      <c r="AD115" s="915"/>
      <c r="AE115" s="916"/>
      <c r="AF115" s="917">
        <v>31074</v>
      </c>
      <c r="AG115" s="915"/>
      <c r="AH115" s="915"/>
      <c r="AI115" s="915"/>
      <c r="AJ115" s="916"/>
      <c r="AK115" s="917">
        <v>22544</v>
      </c>
      <c r="AL115" s="915"/>
      <c r="AM115" s="915"/>
      <c r="AN115" s="915"/>
      <c r="AO115" s="916"/>
      <c r="AP115" s="918">
        <v>0.6</v>
      </c>
      <c r="AQ115" s="919"/>
      <c r="AR115" s="919"/>
      <c r="AS115" s="919"/>
      <c r="AT115" s="920"/>
      <c r="AU115" s="928"/>
      <c r="AV115" s="929"/>
      <c r="AW115" s="929"/>
      <c r="AX115" s="929"/>
      <c r="AY115" s="929"/>
      <c r="AZ115" s="811" t="s">
        <v>458</v>
      </c>
      <c r="BA115" s="748"/>
      <c r="BB115" s="748"/>
      <c r="BC115" s="748"/>
      <c r="BD115" s="748"/>
      <c r="BE115" s="748"/>
      <c r="BF115" s="748"/>
      <c r="BG115" s="748"/>
      <c r="BH115" s="748"/>
      <c r="BI115" s="748"/>
      <c r="BJ115" s="748"/>
      <c r="BK115" s="748"/>
      <c r="BL115" s="748"/>
      <c r="BM115" s="748"/>
      <c r="BN115" s="748"/>
      <c r="BO115" s="748"/>
      <c r="BP115" s="749"/>
      <c r="BQ115" s="812" t="s">
        <v>443</v>
      </c>
      <c r="BR115" s="813"/>
      <c r="BS115" s="813"/>
      <c r="BT115" s="813"/>
      <c r="BU115" s="813"/>
      <c r="BV115" s="813" t="s">
        <v>459</v>
      </c>
      <c r="BW115" s="813"/>
      <c r="BX115" s="813"/>
      <c r="BY115" s="813"/>
      <c r="BZ115" s="813"/>
      <c r="CA115" s="813" t="s">
        <v>227</v>
      </c>
      <c r="CB115" s="813"/>
      <c r="CC115" s="813"/>
      <c r="CD115" s="813"/>
      <c r="CE115" s="813"/>
      <c r="CF115" s="871" t="s">
        <v>442</v>
      </c>
      <c r="CG115" s="872"/>
      <c r="CH115" s="872"/>
      <c r="CI115" s="872"/>
      <c r="CJ115" s="872"/>
      <c r="CK115" s="923"/>
      <c r="CL115" s="817"/>
      <c r="CM115" s="811" t="s">
        <v>460</v>
      </c>
      <c r="CN115" s="748"/>
      <c r="CO115" s="748"/>
      <c r="CP115" s="748"/>
      <c r="CQ115" s="748"/>
      <c r="CR115" s="748"/>
      <c r="CS115" s="748"/>
      <c r="CT115" s="748"/>
      <c r="CU115" s="748"/>
      <c r="CV115" s="748"/>
      <c r="CW115" s="748"/>
      <c r="CX115" s="748"/>
      <c r="CY115" s="748"/>
      <c r="CZ115" s="748"/>
      <c r="DA115" s="748"/>
      <c r="DB115" s="748"/>
      <c r="DC115" s="748"/>
      <c r="DD115" s="748"/>
      <c r="DE115" s="748"/>
      <c r="DF115" s="749"/>
      <c r="DG115" s="775" t="s">
        <v>442</v>
      </c>
      <c r="DH115" s="776"/>
      <c r="DI115" s="776"/>
      <c r="DJ115" s="776"/>
      <c r="DK115" s="777"/>
      <c r="DL115" s="778" t="s">
        <v>442</v>
      </c>
      <c r="DM115" s="776"/>
      <c r="DN115" s="776"/>
      <c r="DO115" s="776"/>
      <c r="DP115" s="777"/>
      <c r="DQ115" s="778" t="s">
        <v>442</v>
      </c>
      <c r="DR115" s="776"/>
      <c r="DS115" s="776"/>
      <c r="DT115" s="776"/>
      <c r="DU115" s="777"/>
      <c r="DV115" s="820" t="s">
        <v>442</v>
      </c>
      <c r="DW115" s="821"/>
      <c r="DX115" s="821"/>
      <c r="DY115" s="821"/>
      <c r="DZ115" s="822"/>
    </row>
    <row r="116" spans="1:130" s="221" customFormat="1" ht="26.25" customHeight="1" x14ac:dyDescent="0.15">
      <c r="A116" s="912"/>
      <c r="B116" s="913"/>
      <c r="C116" s="835" t="s">
        <v>461</v>
      </c>
      <c r="D116" s="835"/>
      <c r="E116" s="835"/>
      <c r="F116" s="835"/>
      <c r="G116" s="835"/>
      <c r="H116" s="835"/>
      <c r="I116" s="835"/>
      <c r="J116" s="835"/>
      <c r="K116" s="835"/>
      <c r="L116" s="835"/>
      <c r="M116" s="835"/>
      <c r="N116" s="835"/>
      <c r="O116" s="835"/>
      <c r="P116" s="835"/>
      <c r="Q116" s="835"/>
      <c r="R116" s="835"/>
      <c r="S116" s="835"/>
      <c r="T116" s="835"/>
      <c r="U116" s="835"/>
      <c r="V116" s="835"/>
      <c r="W116" s="835"/>
      <c r="X116" s="835"/>
      <c r="Y116" s="835"/>
      <c r="Z116" s="836"/>
      <c r="AA116" s="775" t="s">
        <v>227</v>
      </c>
      <c r="AB116" s="776"/>
      <c r="AC116" s="776"/>
      <c r="AD116" s="776"/>
      <c r="AE116" s="777"/>
      <c r="AF116" s="778" t="s">
        <v>442</v>
      </c>
      <c r="AG116" s="776"/>
      <c r="AH116" s="776"/>
      <c r="AI116" s="776"/>
      <c r="AJ116" s="777"/>
      <c r="AK116" s="778" t="s">
        <v>459</v>
      </c>
      <c r="AL116" s="776"/>
      <c r="AM116" s="776"/>
      <c r="AN116" s="776"/>
      <c r="AO116" s="777"/>
      <c r="AP116" s="820" t="s">
        <v>443</v>
      </c>
      <c r="AQ116" s="821"/>
      <c r="AR116" s="821"/>
      <c r="AS116" s="821"/>
      <c r="AT116" s="822"/>
      <c r="AU116" s="928"/>
      <c r="AV116" s="929"/>
      <c r="AW116" s="929"/>
      <c r="AX116" s="929"/>
      <c r="AY116" s="929"/>
      <c r="AZ116" s="905" t="s">
        <v>462</v>
      </c>
      <c r="BA116" s="906"/>
      <c r="BB116" s="906"/>
      <c r="BC116" s="906"/>
      <c r="BD116" s="906"/>
      <c r="BE116" s="906"/>
      <c r="BF116" s="906"/>
      <c r="BG116" s="906"/>
      <c r="BH116" s="906"/>
      <c r="BI116" s="906"/>
      <c r="BJ116" s="906"/>
      <c r="BK116" s="906"/>
      <c r="BL116" s="906"/>
      <c r="BM116" s="906"/>
      <c r="BN116" s="906"/>
      <c r="BO116" s="906"/>
      <c r="BP116" s="907"/>
      <c r="BQ116" s="812" t="s">
        <v>443</v>
      </c>
      <c r="BR116" s="813"/>
      <c r="BS116" s="813"/>
      <c r="BT116" s="813"/>
      <c r="BU116" s="813"/>
      <c r="BV116" s="813" t="s">
        <v>444</v>
      </c>
      <c r="BW116" s="813"/>
      <c r="BX116" s="813"/>
      <c r="BY116" s="813"/>
      <c r="BZ116" s="813"/>
      <c r="CA116" s="813" t="s">
        <v>443</v>
      </c>
      <c r="CB116" s="813"/>
      <c r="CC116" s="813"/>
      <c r="CD116" s="813"/>
      <c r="CE116" s="813"/>
      <c r="CF116" s="871" t="s">
        <v>459</v>
      </c>
      <c r="CG116" s="872"/>
      <c r="CH116" s="872"/>
      <c r="CI116" s="872"/>
      <c r="CJ116" s="872"/>
      <c r="CK116" s="923"/>
      <c r="CL116" s="817"/>
      <c r="CM116" s="811" t="s">
        <v>463</v>
      </c>
      <c r="CN116" s="748"/>
      <c r="CO116" s="748"/>
      <c r="CP116" s="748"/>
      <c r="CQ116" s="748"/>
      <c r="CR116" s="748"/>
      <c r="CS116" s="748"/>
      <c r="CT116" s="748"/>
      <c r="CU116" s="748"/>
      <c r="CV116" s="748"/>
      <c r="CW116" s="748"/>
      <c r="CX116" s="748"/>
      <c r="CY116" s="748"/>
      <c r="CZ116" s="748"/>
      <c r="DA116" s="748"/>
      <c r="DB116" s="748"/>
      <c r="DC116" s="748"/>
      <c r="DD116" s="748"/>
      <c r="DE116" s="748"/>
      <c r="DF116" s="749"/>
      <c r="DG116" s="775" t="s">
        <v>442</v>
      </c>
      <c r="DH116" s="776"/>
      <c r="DI116" s="776"/>
      <c r="DJ116" s="776"/>
      <c r="DK116" s="777"/>
      <c r="DL116" s="778" t="s">
        <v>442</v>
      </c>
      <c r="DM116" s="776"/>
      <c r="DN116" s="776"/>
      <c r="DO116" s="776"/>
      <c r="DP116" s="777"/>
      <c r="DQ116" s="778" t="s">
        <v>464</v>
      </c>
      <c r="DR116" s="776"/>
      <c r="DS116" s="776"/>
      <c r="DT116" s="776"/>
      <c r="DU116" s="777"/>
      <c r="DV116" s="820" t="s">
        <v>442</v>
      </c>
      <c r="DW116" s="821"/>
      <c r="DX116" s="821"/>
      <c r="DY116" s="821"/>
      <c r="DZ116" s="822"/>
    </row>
    <row r="117" spans="1:130" s="221" customFormat="1" ht="26.25" customHeight="1" x14ac:dyDescent="0.15">
      <c r="A117" s="891" t="s">
        <v>188</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73" t="s">
        <v>465</v>
      </c>
      <c r="Z117" s="893"/>
      <c r="AA117" s="898">
        <v>944149</v>
      </c>
      <c r="AB117" s="899"/>
      <c r="AC117" s="899"/>
      <c r="AD117" s="899"/>
      <c r="AE117" s="900"/>
      <c r="AF117" s="901">
        <v>971234</v>
      </c>
      <c r="AG117" s="899"/>
      <c r="AH117" s="899"/>
      <c r="AI117" s="899"/>
      <c r="AJ117" s="900"/>
      <c r="AK117" s="901">
        <v>950705</v>
      </c>
      <c r="AL117" s="899"/>
      <c r="AM117" s="899"/>
      <c r="AN117" s="899"/>
      <c r="AO117" s="900"/>
      <c r="AP117" s="902"/>
      <c r="AQ117" s="903"/>
      <c r="AR117" s="903"/>
      <c r="AS117" s="903"/>
      <c r="AT117" s="904"/>
      <c r="AU117" s="928"/>
      <c r="AV117" s="929"/>
      <c r="AW117" s="929"/>
      <c r="AX117" s="929"/>
      <c r="AY117" s="929"/>
      <c r="AZ117" s="859" t="s">
        <v>466</v>
      </c>
      <c r="BA117" s="860"/>
      <c r="BB117" s="860"/>
      <c r="BC117" s="860"/>
      <c r="BD117" s="860"/>
      <c r="BE117" s="860"/>
      <c r="BF117" s="860"/>
      <c r="BG117" s="860"/>
      <c r="BH117" s="860"/>
      <c r="BI117" s="860"/>
      <c r="BJ117" s="860"/>
      <c r="BK117" s="860"/>
      <c r="BL117" s="860"/>
      <c r="BM117" s="860"/>
      <c r="BN117" s="860"/>
      <c r="BO117" s="860"/>
      <c r="BP117" s="861"/>
      <c r="BQ117" s="812" t="s">
        <v>442</v>
      </c>
      <c r="BR117" s="813"/>
      <c r="BS117" s="813"/>
      <c r="BT117" s="813"/>
      <c r="BU117" s="813"/>
      <c r="BV117" s="813" t="s">
        <v>227</v>
      </c>
      <c r="BW117" s="813"/>
      <c r="BX117" s="813"/>
      <c r="BY117" s="813"/>
      <c r="BZ117" s="813"/>
      <c r="CA117" s="813" t="s">
        <v>442</v>
      </c>
      <c r="CB117" s="813"/>
      <c r="CC117" s="813"/>
      <c r="CD117" s="813"/>
      <c r="CE117" s="813"/>
      <c r="CF117" s="871" t="s">
        <v>442</v>
      </c>
      <c r="CG117" s="872"/>
      <c r="CH117" s="872"/>
      <c r="CI117" s="872"/>
      <c r="CJ117" s="872"/>
      <c r="CK117" s="923"/>
      <c r="CL117" s="817"/>
      <c r="CM117" s="811" t="s">
        <v>467</v>
      </c>
      <c r="CN117" s="748"/>
      <c r="CO117" s="748"/>
      <c r="CP117" s="748"/>
      <c r="CQ117" s="748"/>
      <c r="CR117" s="748"/>
      <c r="CS117" s="748"/>
      <c r="CT117" s="748"/>
      <c r="CU117" s="748"/>
      <c r="CV117" s="748"/>
      <c r="CW117" s="748"/>
      <c r="CX117" s="748"/>
      <c r="CY117" s="748"/>
      <c r="CZ117" s="748"/>
      <c r="DA117" s="748"/>
      <c r="DB117" s="748"/>
      <c r="DC117" s="748"/>
      <c r="DD117" s="748"/>
      <c r="DE117" s="748"/>
      <c r="DF117" s="749"/>
      <c r="DG117" s="775" t="s">
        <v>442</v>
      </c>
      <c r="DH117" s="776"/>
      <c r="DI117" s="776"/>
      <c r="DJ117" s="776"/>
      <c r="DK117" s="777"/>
      <c r="DL117" s="778" t="s">
        <v>442</v>
      </c>
      <c r="DM117" s="776"/>
      <c r="DN117" s="776"/>
      <c r="DO117" s="776"/>
      <c r="DP117" s="777"/>
      <c r="DQ117" s="778" t="s">
        <v>468</v>
      </c>
      <c r="DR117" s="776"/>
      <c r="DS117" s="776"/>
      <c r="DT117" s="776"/>
      <c r="DU117" s="777"/>
      <c r="DV117" s="820" t="s">
        <v>444</v>
      </c>
      <c r="DW117" s="821"/>
      <c r="DX117" s="821"/>
      <c r="DY117" s="821"/>
      <c r="DZ117" s="822"/>
    </row>
    <row r="118" spans="1:130" s="221" customFormat="1" ht="26.25" customHeight="1" x14ac:dyDescent="0.15">
      <c r="A118" s="891" t="s">
        <v>435</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432</v>
      </c>
      <c r="AB118" s="892"/>
      <c r="AC118" s="892"/>
      <c r="AD118" s="892"/>
      <c r="AE118" s="893"/>
      <c r="AF118" s="894" t="s">
        <v>433</v>
      </c>
      <c r="AG118" s="892"/>
      <c r="AH118" s="892"/>
      <c r="AI118" s="892"/>
      <c r="AJ118" s="893"/>
      <c r="AK118" s="894" t="s">
        <v>305</v>
      </c>
      <c r="AL118" s="892"/>
      <c r="AM118" s="892"/>
      <c r="AN118" s="892"/>
      <c r="AO118" s="893"/>
      <c r="AP118" s="895" t="s">
        <v>434</v>
      </c>
      <c r="AQ118" s="896"/>
      <c r="AR118" s="896"/>
      <c r="AS118" s="896"/>
      <c r="AT118" s="897"/>
      <c r="AU118" s="928"/>
      <c r="AV118" s="929"/>
      <c r="AW118" s="929"/>
      <c r="AX118" s="929"/>
      <c r="AY118" s="929"/>
      <c r="AZ118" s="834" t="s">
        <v>469</v>
      </c>
      <c r="BA118" s="835"/>
      <c r="BB118" s="835"/>
      <c r="BC118" s="835"/>
      <c r="BD118" s="835"/>
      <c r="BE118" s="835"/>
      <c r="BF118" s="835"/>
      <c r="BG118" s="835"/>
      <c r="BH118" s="835"/>
      <c r="BI118" s="835"/>
      <c r="BJ118" s="835"/>
      <c r="BK118" s="835"/>
      <c r="BL118" s="835"/>
      <c r="BM118" s="835"/>
      <c r="BN118" s="835"/>
      <c r="BO118" s="835"/>
      <c r="BP118" s="836"/>
      <c r="BQ118" s="875" t="s">
        <v>468</v>
      </c>
      <c r="BR118" s="841"/>
      <c r="BS118" s="841"/>
      <c r="BT118" s="841"/>
      <c r="BU118" s="841"/>
      <c r="BV118" s="841" t="s">
        <v>442</v>
      </c>
      <c r="BW118" s="841"/>
      <c r="BX118" s="841"/>
      <c r="BY118" s="841"/>
      <c r="BZ118" s="841"/>
      <c r="CA118" s="841" t="s">
        <v>442</v>
      </c>
      <c r="CB118" s="841"/>
      <c r="CC118" s="841"/>
      <c r="CD118" s="841"/>
      <c r="CE118" s="841"/>
      <c r="CF118" s="871" t="s">
        <v>227</v>
      </c>
      <c r="CG118" s="872"/>
      <c r="CH118" s="872"/>
      <c r="CI118" s="872"/>
      <c r="CJ118" s="872"/>
      <c r="CK118" s="923"/>
      <c r="CL118" s="817"/>
      <c r="CM118" s="811" t="s">
        <v>470</v>
      </c>
      <c r="CN118" s="748"/>
      <c r="CO118" s="748"/>
      <c r="CP118" s="748"/>
      <c r="CQ118" s="748"/>
      <c r="CR118" s="748"/>
      <c r="CS118" s="748"/>
      <c r="CT118" s="748"/>
      <c r="CU118" s="748"/>
      <c r="CV118" s="748"/>
      <c r="CW118" s="748"/>
      <c r="CX118" s="748"/>
      <c r="CY118" s="748"/>
      <c r="CZ118" s="748"/>
      <c r="DA118" s="748"/>
      <c r="DB118" s="748"/>
      <c r="DC118" s="748"/>
      <c r="DD118" s="748"/>
      <c r="DE118" s="748"/>
      <c r="DF118" s="749"/>
      <c r="DG118" s="775" t="s">
        <v>442</v>
      </c>
      <c r="DH118" s="776"/>
      <c r="DI118" s="776"/>
      <c r="DJ118" s="776"/>
      <c r="DK118" s="777"/>
      <c r="DL118" s="778" t="s">
        <v>227</v>
      </c>
      <c r="DM118" s="776"/>
      <c r="DN118" s="776"/>
      <c r="DO118" s="776"/>
      <c r="DP118" s="777"/>
      <c r="DQ118" s="778" t="s">
        <v>442</v>
      </c>
      <c r="DR118" s="776"/>
      <c r="DS118" s="776"/>
      <c r="DT118" s="776"/>
      <c r="DU118" s="777"/>
      <c r="DV118" s="820" t="s">
        <v>468</v>
      </c>
      <c r="DW118" s="821"/>
      <c r="DX118" s="821"/>
      <c r="DY118" s="821"/>
      <c r="DZ118" s="822"/>
    </row>
    <row r="119" spans="1:130" s="221" customFormat="1" ht="26.25" customHeight="1" x14ac:dyDescent="0.15">
      <c r="A119" s="814" t="s">
        <v>438</v>
      </c>
      <c r="B119" s="815"/>
      <c r="C119" s="856" t="s">
        <v>439</v>
      </c>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5"/>
      <c r="AA119" s="884" t="s">
        <v>442</v>
      </c>
      <c r="AB119" s="885"/>
      <c r="AC119" s="885"/>
      <c r="AD119" s="885"/>
      <c r="AE119" s="886"/>
      <c r="AF119" s="887" t="s">
        <v>442</v>
      </c>
      <c r="AG119" s="885"/>
      <c r="AH119" s="885"/>
      <c r="AI119" s="885"/>
      <c r="AJ119" s="886"/>
      <c r="AK119" s="887" t="s">
        <v>442</v>
      </c>
      <c r="AL119" s="885"/>
      <c r="AM119" s="885"/>
      <c r="AN119" s="885"/>
      <c r="AO119" s="886"/>
      <c r="AP119" s="888" t="s">
        <v>442</v>
      </c>
      <c r="AQ119" s="889"/>
      <c r="AR119" s="889"/>
      <c r="AS119" s="889"/>
      <c r="AT119" s="890"/>
      <c r="AU119" s="930"/>
      <c r="AV119" s="931"/>
      <c r="AW119" s="931"/>
      <c r="AX119" s="931"/>
      <c r="AY119" s="931"/>
      <c r="AZ119" s="242" t="s">
        <v>188</v>
      </c>
      <c r="BA119" s="242"/>
      <c r="BB119" s="242"/>
      <c r="BC119" s="242"/>
      <c r="BD119" s="242"/>
      <c r="BE119" s="242"/>
      <c r="BF119" s="242"/>
      <c r="BG119" s="242"/>
      <c r="BH119" s="242"/>
      <c r="BI119" s="242"/>
      <c r="BJ119" s="242"/>
      <c r="BK119" s="242"/>
      <c r="BL119" s="242"/>
      <c r="BM119" s="242"/>
      <c r="BN119" s="242"/>
      <c r="BO119" s="873" t="s">
        <v>471</v>
      </c>
      <c r="BP119" s="874"/>
      <c r="BQ119" s="875">
        <v>11016500</v>
      </c>
      <c r="BR119" s="841"/>
      <c r="BS119" s="841"/>
      <c r="BT119" s="841"/>
      <c r="BU119" s="841"/>
      <c r="BV119" s="841">
        <v>10483723</v>
      </c>
      <c r="BW119" s="841"/>
      <c r="BX119" s="841"/>
      <c r="BY119" s="841"/>
      <c r="BZ119" s="841"/>
      <c r="CA119" s="841">
        <v>9911699</v>
      </c>
      <c r="CB119" s="841"/>
      <c r="CC119" s="841"/>
      <c r="CD119" s="841"/>
      <c r="CE119" s="841"/>
      <c r="CF119" s="744"/>
      <c r="CG119" s="745"/>
      <c r="CH119" s="745"/>
      <c r="CI119" s="745"/>
      <c r="CJ119" s="830"/>
      <c r="CK119" s="924"/>
      <c r="CL119" s="819"/>
      <c r="CM119" s="834" t="s">
        <v>472</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759">
        <v>56470</v>
      </c>
      <c r="DH119" s="760"/>
      <c r="DI119" s="760"/>
      <c r="DJ119" s="760"/>
      <c r="DK119" s="761"/>
      <c r="DL119" s="762">
        <v>26072</v>
      </c>
      <c r="DM119" s="760"/>
      <c r="DN119" s="760"/>
      <c r="DO119" s="760"/>
      <c r="DP119" s="761"/>
      <c r="DQ119" s="762">
        <v>134539</v>
      </c>
      <c r="DR119" s="760"/>
      <c r="DS119" s="760"/>
      <c r="DT119" s="760"/>
      <c r="DU119" s="761"/>
      <c r="DV119" s="844">
        <v>3.7</v>
      </c>
      <c r="DW119" s="845"/>
      <c r="DX119" s="845"/>
      <c r="DY119" s="845"/>
      <c r="DZ119" s="846"/>
    </row>
    <row r="120" spans="1:130" s="221" customFormat="1" ht="26.25" customHeight="1" x14ac:dyDescent="0.15">
      <c r="A120" s="816"/>
      <c r="B120" s="817"/>
      <c r="C120" s="811" t="s">
        <v>446</v>
      </c>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9"/>
      <c r="AA120" s="775" t="s">
        <v>442</v>
      </c>
      <c r="AB120" s="776"/>
      <c r="AC120" s="776"/>
      <c r="AD120" s="776"/>
      <c r="AE120" s="777"/>
      <c r="AF120" s="778" t="s">
        <v>442</v>
      </c>
      <c r="AG120" s="776"/>
      <c r="AH120" s="776"/>
      <c r="AI120" s="776"/>
      <c r="AJ120" s="777"/>
      <c r="AK120" s="778" t="s">
        <v>444</v>
      </c>
      <c r="AL120" s="776"/>
      <c r="AM120" s="776"/>
      <c r="AN120" s="776"/>
      <c r="AO120" s="777"/>
      <c r="AP120" s="820" t="s">
        <v>227</v>
      </c>
      <c r="AQ120" s="821"/>
      <c r="AR120" s="821"/>
      <c r="AS120" s="821"/>
      <c r="AT120" s="822"/>
      <c r="AU120" s="876" t="s">
        <v>473</v>
      </c>
      <c r="AV120" s="877"/>
      <c r="AW120" s="877"/>
      <c r="AX120" s="877"/>
      <c r="AY120" s="878"/>
      <c r="AZ120" s="856" t="s">
        <v>474</v>
      </c>
      <c r="BA120" s="804"/>
      <c r="BB120" s="804"/>
      <c r="BC120" s="804"/>
      <c r="BD120" s="804"/>
      <c r="BE120" s="804"/>
      <c r="BF120" s="804"/>
      <c r="BG120" s="804"/>
      <c r="BH120" s="804"/>
      <c r="BI120" s="804"/>
      <c r="BJ120" s="804"/>
      <c r="BK120" s="804"/>
      <c r="BL120" s="804"/>
      <c r="BM120" s="804"/>
      <c r="BN120" s="804"/>
      <c r="BO120" s="804"/>
      <c r="BP120" s="805"/>
      <c r="BQ120" s="857">
        <v>1983041</v>
      </c>
      <c r="BR120" s="838"/>
      <c r="BS120" s="838"/>
      <c r="BT120" s="838"/>
      <c r="BU120" s="838"/>
      <c r="BV120" s="838">
        <v>2293909</v>
      </c>
      <c r="BW120" s="838"/>
      <c r="BX120" s="838"/>
      <c r="BY120" s="838"/>
      <c r="BZ120" s="838"/>
      <c r="CA120" s="838">
        <v>2358407</v>
      </c>
      <c r="CB120" s="838"/>
      <c r="CC120" s="838"/>
      <c r="CD120" s="838"/>
      <c r="CE120" s="838"/>
      <c r="CF120" s="862">
        <v>65.3</v>
      </c>
      <c r="CG120" s="863"/>
      <c r="CH120" s="863"/>
      <c r="CI120" s="863"/>
      <c r="CJ120" s="863"/>
      <c r="CK120" s="864" t="s">
        <v>475</v>
      </c>
      <c r="CL120" s="848"/>
      <c r="CM120" s="848"/>
      <c r="CN120" s="848"/>
      <c r="CO120" s="849"/>
      <c r="CP120" s="868" t="s">
        <v>476</v>
      </c>
      <c r="CQ120" s="869"/>
      <c r="CR120" s="869"/>
      <c r="CS120" s="869"/>
      <c r="CT120" s="869"/>
      <c r="CU120" s="869"/>
      <c r="CV120" s="869"/>
      <c r="CW120" s="869"/>
      <c r="CX120" s="869"/>
      <c r="CY120" s="869"/>
      <c r="CZ120" s="869"/>
      <c r="DA120" s="869"/>
      <c r="DB120" s="869"/>
      <c r="DC120" s="869"/>
      <c r="DD120" s="869"/>
      <c r="DE120" s="869"/>
      <c r="DF120" s="870"/>
      <c r="DG120" s="857" t="s">
        <v>442</v>
      </c>
      <c r="DH120" s="838"/>
      <c r="DI120" s="838"/>
      <c r="DJ120" s="838"/>
      <c r="DK120" s="838"/>
      <c r="DL120" s="838">
        <v>2616691</v>
      </c>
      <c r="DM120" s="838"/>
      <c r="DN120" s="838"/>
      <c r="DO120" s="838"/>
      <c r="DP120" s="838"/>
      <c r="DQ120" s="838">
        <v>2095046</v>
      </c>
      <c r="DR120" s="838"/>
      <c r="DS120" s="838"/>
      <c r="DT120" s="838"/>
      <c r="DU120" s="838"/>
      <c r="DV120" s="839">
        <v>58</v>
      </c>
      <c r="DW120" s="839"/>
      <c r="DX120" s="839"/>
      <c r="DY120" s="839"/>
      <c r="DZ120" s="840"/>
    </row>
    <row r="121" spans="1:130" s="221" customFormat="1" ht="26.25" customHeight="1" x14ac:dyDescent="0.15">
      <c r="A121" s="816"/>
      <c r="B121" s="817"/>
      <c r="C121" s="859" t="s">
        <v>477</v>
      </c>
      <c r="D121" s="860"/>
      <c r="E121" s="860"/>
      <c r="F121" s="860"/>
      <c r="G121" s="860"/>
      <c r="H121" s="860"/>
      <c r="I121" s="860"/>
      <c r="J121" s="860"/>
      <c r="K121" s="860"/>
      <c r="L121" s="860"/>
      <c r="M121" s="860"/>
      <c r="N121" s="860"/>
      <c r="O121" s="860"/>
      <c r="P121" s="860"/>
      <c r="Q121" s="860"/>
      <c r="R121" s="860"/>
      <c r="S121" s="860"/>
      <c r="T121" s="860"/>
      <c r="U121" s="860"/>
      <c r="V121" s="860"/>
      <c r="W121" s="860"/>
      <c r="X121" s="860"/>
      <c r="Y121" s="860"/>
      <c r="Z121" s="861"/>
      <c r="AA121" s="775" t="s">
        <v>442</v>
      </c>
      <c r="AB121" s="776"/>
      <c r="AC121" s="776"/>
      <c r="AD121" s="776"/>
      <c r="AE121" s="777"/>
      <c r="AF121" s="778" t="s">
        <v>227</v>
      </c>
      <c r="AG121" s="776"/>
      <c r="AH121" s="776"/>
      <c r="AI121" s="776"/>
      <c r="AJ121" s="777"/>
      <c r="AK121" s="778" t="s">
        <v>442</v>
      </c>
      <c r="AL121" s="776"/>
      <c r="AM121" s="776"/>
      <c r="AN121" s="776"/>
      <c r="AO121" s="777"/>
      <c r="AP121" s="820" t="s">
        <v>442</v>
      </c>
      <c r="AQ121" s="821"/>
      <c r="AR121" s="821"/>
      <c r="AS121" s="821"/>
      <c r="AT121" s="822"/>
      <c r="AU121" s="879"/>
      <c r="AV121" s="880"/>
      <c r="AW121" s="880"/>
      <c r="AX121" s="880"/>
      <c r="AY121" s="881"/>
      <c r="AZ121" s="811" t="s">
        <v>478</v>
      </c>
      <c r="BA121" s="748"/>
      <c r="BB121" s="748"/>
      <c r="BC121" s="748"/>
      <c r="BD121" s="748"/>
      <c r="BE121" s="748"/>
      <c r="BF121" s="748"/>
      <c r="BG121" s="748"/>
      <c r="BH121" s="748"/>
      <c r="BI121" s="748"/>
      <c r="BJ121" s="748"/>
      <c r="BK121" s="748"/>
      <c r="BL121" s="748"/>
      <c r="BM121" s="748"/>
      <c r="BN121" s="748"/>
      <c r="BO121" s="748"/>
      <c r="BP121" s="749"/>
      <c r="BQ121" s="812" t="s">
        <v>442</v>
      </c>
      <c r="BR121" s="813"/>
      <c r="BS121" s="813"/>
      <c r="BT121" s="813"/>
      <c r="BU121" s="813"/>
      <c r="BV121" s="813" t="s">
        <v>442</v>
      </c>
      <c r="BW121" s="813"/>
      <c r="BX121" s="813"/>
      <c r="BY121" s="813"/>
      <c r="BZ121" s="813"/>
      <c r="CA121" s="813" t="s">
        <v>442</v>
      </c>
      <c r="CB121" s="813"/>
      <c r="CC121" s="813"/>
      <c r="CD121" s="813"/>
      <c r="CE121" s="813"/>
      <c r="CF121" s="871" t="s">
        <v>442</v>
      </c>
      <c r="CG121" s="872"/>
      <c r="CH121" s="872"/>
      <c r="CI121" s="872"/>
      <c r="CJ121" s="872"/>
      <c r="CK121" s="865"/>
      <c r="CL121" s="851"/>
      <c r="CM121" s="851"/>
      <c r="CN121" s="851"/>
      <c r="CO121" s="852"/>
      <c r="CP121" s="831" t="s">
        <v>479</v>
      </c>
      <c r="CQ121" s="832"/>
      <c r="CR121" s="832"/>
      <c r="CS121" s="832"/>
      <c r="CT121" s="832"/>
      <c r="CU121" s="832"/>
      <c r="CV121" s="832"/>
      <c r="CW121" s="832"/>
      <c r="CX121" s="832"/>
      <c r="CY121" s="832"/>
      <c r="CZ121" s="832"/>
      <c r="DA121" s="832"/>
      <c r="DB121" s="832"/>
      <c r="DC121" s="832"/>
      <c r="DD121" s="832"/>
      <c r="DE121" s="832"/>
      <c r="DF121" s="833"/>
      <c r="DG121" s="812">
        <v>1282318</v>
      </c>
      <c r="DH121" s="813"/>
      <c r="DI121" s="813"/>
      <c r="DJ121" s="813"/>
      <c r="DK121" s="813"/>
      <c r="DL121" s="813">
        <v>1134945</v>
      </c>
      <c r="DM121" s="813"/>
      <c r="DN121" s="813"/>
      <c r="DO121" s="813"/>
      <c r="DP121" s="813"/>
      <c r="DQ121" s="813">
        <v>1019756</v>
      </c>
      <c r="DR121" s="813"/>
      <c r="DS121" s="813"/>
      <c r="DT121" s="813"/>
      <c r="DU121" s="813"/>
      <c r="DV121" s="790">
        <v>28.2</v>
      </c>
      <c r="DW121" s="790"/>
      <c r="DX121" s="790"/>
      <c r="DY121" s="790"/>
      <c r="DZ121" s="791"/>
    </row>
    <row r="122" spans="1:130" s="221" customFormat="1" ht="26.25" customHeight="1" x14ac:dyDescent="0.15">
      <c r="A122" s="816"/>
      <c r="B122" s="817"/>
      <c r="C122" s="811" t="s">
        <v>456</v>
      </c>
      <c r="D122" s="748"/>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9"/>
      <c r="AA122" s="775" t="s">
        <v>444</v>
      </c>
      <c r="AB122" s="776"/>
      <c r="AC122" s="776"/>
      <c r="AD122" s="776"/>
      <c r="AE122" s="777"/>
      <c r="AF122" s="778" t="s">
        <v>442</v>
      </c>
      <c r="AG122" s="776"/>
      <c r="AH122" s="776"/>
      <c r="AI122" s="776"/>
      <c r="AJ122" s="777"/>
      <c r="AK122" s="778" t="s">
        <v>442</v>
      </c>
      <c r="AL122" s="776"/>
      <c r="AM122" s="776"/>
      <c r="AN122" s="776"/>
      <c r="AO122" s="777"/>
      <c r="AP122" s="820" t="s">
        <v>227</v>
      </c>
      <c r="AQ122" s="821"/>
      <c r="AR122" s="821"/>
      <c r="AS122" s="821"/>
      <c r="AT122" s="822"/>
      <c r="AU122" s="879"/>
      <c r="AV122" s="880"/>
      <c r="AW122" s="880"/>
      <c r="AX122" s="880"/>
      <c r="AY122" s="881"/>
      <c r="AZ122" s="834" t="s">
        <v>480</v>
      </c>
      <c r="BA122" s="835"/>
      <c r="BB122" s="835"/>
      <c r="BC122" s="835"/>
      <c r="BD122" s="835"/>
      <c r="BE122" s="835"/>
      <c r="BF122" s="835"/>
      <c r="BG122" s="835"/>
      <c r="BH122" s="835"/>
      <c r="BI122" s="835"/>
      <c r="BJ122" s="835"/>
      <c r="BK122" s="835"/>
      <c r="BL122" s="835"/>
      <c r="BM122" s="835"/>
      <c r="BN122" s="835"/>
      <c r="BO122" s="835"/>
      <c r="BP122" s="836"/>
      <c r="BQ122" s="875">
        <v>6979729</v>
      </c>
      <c r="BR122" s="841"/>
      <c r="BS122" s="841"/>
      <c r="BT122" s="841"/>
      <c r="BU122" s="841"/>
      <c r="BV122" s="841">
        <v>6683689</v>
      </c>
      <c r="BW122" s="841"/>
      <c r="BX122" s="841"/>
      <c r="BY122" s="841"/>
      <c r="BZ122" s="841"/>
      <c r="CA122" s="841">
        <v>6421828</v>
      </c>
      <c r="CB122" s="841"/>
      <c r="CC122" s="841"/>
      <c r="CD122" s="841"/>
      <c r="CE122" s="841"/>
      <c r="CF122" s="842">
        <v>177.8</v>
      </c>
      <c r="CG122" s="843"/>
      <c r="CH122" s="843"/>
      <c r="CI122" s="843"/>
      <c r="CJ122" s="843"/>
      <c r="CK122" s="865"/>
      <c r="CL122" s="851"/>
      <c r="CM122" s="851"/>
      <c r="CN122" s="851"/>
      <c r="CO122" s="852"/>
      <c r="CP122" s="831" t="s">
        <v>481</v>
      </c>
      <c r="CQ122" s="832"/>
      <c r="CR122" s="832"/>
      <c r="CS122" s="832"/>
      <c r="CT122" s="832"/>
      <c r="CU122" s="832"/>
      <c r="CV122" s="832"/>
      <c r="CW122" s="832"/>
      <c r="CX122" s="832"/>
      <c r="CY122" s="832"/>
      <c r="CZ122" s="832"/>
      <c r="DA122" s="832"/>
      <c r="DB122" s="832"/>
      <c r="DC122" s="832"/>
      <c r="DD122" s="832"/>
      <c r="DE122" s="832"/>
      <c r="DF122" s="833"/>
      <c r="DG122" s="812" t="s">
        <v>442</v>
      </c>
      <c r="DH122" s="813"/>
      <c r="DI122" s="813"/>
      <c r="DJ122" s="813"/>
      <c r="DK122" s="813"/>
      <c r="DL122" s="813" t="s">
        <v>227</v>
      </c>
      <c r="DM122" s="813"/>
      <c r="DN122" s="813"/>
      <c r="DO122" s="813"/>
      <c r="DP122" s="813"/>
      <c r="DQ122" s="813" t="s">
        <v>442</v>
      </c>
      <c r="DR122" s="813"/>
      <c r="DS122" s="813"/>
      <c r="DT122" s="813"/>
      <c r="DU122" s="813"/>
      <c r="DV122" s="790" t="s">
        <v>227</v>
      </c>
      <c r="DW122" s="790"/>
      <c r="DX122" s="790"/>
      <c r="DY122" s="790"/>
      <c r="DZ122" s="791"/>
    </row>
    <row r="123" spans="1:130" s="221" customFormat="1" ht="26.25" customHeight="1" x14ac:dyDescent="0.15">
      <c r="A123" s="816"/>
      <c r="B123" s="817"/>
      <c r="C123" s="811" t="s">
        <v>463</v>
      </c>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749"/>
      <c r="AA123" s="775" t="s">
        <v>442</v>
      </c>
      <c r="AB123" s="776"/>
      <c r="AC123" s="776"/>
      <c r="AD123" s="776"/>
      <c r="AE123" s="777"/>
      <c r="AF123" s="778" t="s">
        <v>442</v>
      </c>
      <c r="AG123" s="776"/>
      <c r="AH123" s="776"/>
      <c r="AI123" s="776"/>
      <c r="AJ123" s="777"/>
      <c r="AK123" s="778" t="s">
        <v>442</v>
      </c>
      <c r="AL123" s="776"/>
      <c r="AM123" s="776"/>
      <c r="AN123" s="776"/>
      <c r="AO123" s="777"/>
      <c r="AP123" s="820" t="s">
        <v>227</v>
      </c>
      <c r="AQ123" s="821"/>
      <c r="AR123" s="821"/>
      <c r="AS123" s="821"/>
      <c r="AT123" s="822"/>
      <c r="AU123" s="882"/>
      <c r="AV123" s="883"/>
      <c r="AW123" s="883"/>
      <c r="AX123" s="883"/>
      <c r="AY123" s="883"/>
      <c r="AZ123" s="242" t="s">
        <v>188</v>
      </c>
      <c r="BA123" s="242"/>
      <c r="BB123" s="242"/>
      <c r="BC123" s="242"/>
      <c r="BD123" s="242"/>
      <c r="BE123" s="242"/>
      <c r="BF123" s="242"/>
      <c r="BG123" s="242"/>
      <c r="BH123" s="242"/>
      <c r="BI123" s="242"/>
      <c r="BJ123" s="242"/>
      <c r="BK123" s="242"/>
      <c r="BL123" s="242"/>
      <c r="BM123" s="242"/>
      <c r="BN123" s="242"/>
      <c r="BO123" s="873" t="s">
        <v>482</v>
      </c>
      <c r="BP123" s="874"/>
      <c r="BQ123" s="828">
        <v>8962770</v>
      </c>
      <c r="BR123" s="829"/>
      <c r="BS123" s="829"/>
      <c r="BT123" s="829"/>
      <c r="BU123" s="829"/>
      <c r="BV123" s="829">
        <v>8977598</v>
      </c>
      <c r="BW123" s="829"/>
      <c r="BX123" s="829"/>
      <c r="BY123" s="829"/>
      <c r="BZ123" s="829"/>
      <c r="CA123" s="829">
        <v>8780235</v>
      </c>
      <c r="CB123" s="829"/>
      <c r="CC123" s="829"/>
      <c r="CD123" s="829"/>
      <c r="CE123" s="829"/>
      <c r="CF123" s="744"/>
      <c r="CG123" s="745"/>
      <c r="CH123" s="745"/>
      <c r="CI123" s="745"/>
      <c r="CJ123" s="830"/>
      <c r="CK123" s="865"/>
      <c r="CL123" s="851"/>
      <c r="CM123" s="851"/>
      <c r="CN123" s="851"/>
      <c r="CO123" s="852"/>
      <c r="CP123" s="831" t="s">
        <v>483</v>
      </c>
      <c r="CQ123" s="832"/>
      <c r="CR123" s="832"/>
      <c r="CS123" s="832"/>
      <c r="CT123" s="832"/>
      <c r="CU123" s="832"/>
      <c r="CV123" s="832"/>
      <c r="CW123" s="832"/>
      <c r="CX123" s="832"/>
      <c r="CY123" s="832"/>
      <c r="CZ123" s="832"/>
      <c r="DA123" s="832"/>
      <c r="DB123" s="832"/>
      <c r="DC123" s="832"/>
      <c r="DD123" s="832"/>
      <c r="DE123" s="832"/>
      <c r="DF123" s="833"/>
      <c r="DG123" s="775" t="s">
        <v>442</v>
      </c>
      <c r="DH123" s="776"/>
      <c r="DI123" s="776"/>
      <c r="DJ123" s="776"/>
      <c r="DK123" s="777"/>
      <c r="DL123" s="778" t="s">
        <v>442</v>
      </c>
      <c r="DM123" s="776"/>
      <c r="DN123" s="776"/>
      <c r="DO123" s="776"/>
      <c r="DP123" s="777"/>
      <c r="DQ123" s="778" t="s">
        <v>227</v>
      </c>
      <c r="DR123" s="776"/>
      <c r="DS123" s="776"/>
      <c r="DT123" s="776"/>
      <c r="DU123" s="777"/>
      <c r="DV123" s="820" t="s">
        <v>442</v>
      </c>
      <c r="DW123" s="821"/>
      <c r="DX123" s="821"/>
      <c r="DY123" s="821"/>
      <c r="DZ123" s="822"/>
    </row>
    <row r="124" spans="1:130" s="221" customFormat="1" ht="26.25" customHeight="1" thickBot="1" x14ac:dyDescent="0.2">
      <c r="A124" s="816"/>
      <c r="B124" s="817"/>
      <c r="C124" s="811" t="s">
        <v>467</v>
      </c>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9"/>
      <c r="AA124" s="775" t="s">
        <v>442</v>
      </c>
      <c r="AB124" s="776"/>
      <c r="AC124" s="776"/>
      <c r="AD124" s="776"/>
      <c r="AE124" s="777"/>
      <c r="AF124" s="778" t="s">
        <v>227</v>
      </c>
      <c r="AG124" s="776"/>
      <c r="AH124" s="776"/>
      <c r="AI124" s="776"/>
      <c r="AJ124" s="777"/>
      <c r="AK124" s="778" t="s">
        <v>444</v>
      </c>
      <c r="AL124" s="776"/>
      <c r="AM124" s="776"/>
      <c r="AN124" s="776"/>
      <c r="AO124" s="777"/>
      <c r="AP124" s="820" t="s">
        <v>227</v>
      </c>
      <c r="AQ124" s="821"/>
      <c r="AR124" s="821"/>
      <c r="AS124" s="821"/>
      <c r="AT124" s="822"/>
      <c r="AU124" s="823" t="s">
        <v>484</v>
      </c>
      <c r="AV124" s="824"/>
      <c r="AW124" s="824"/>
      <c r="AX124" s="824"/>
      <c r="AY124" s="824"/>
      <c r="AZ124" s="824"/>
      <c r="BA124" s="824"/>
      <c r="BB124" s="824"/>
      <c r="BC124" s="824"/>
      <c r="BD124" s="824"/>
      <c r="BE124" s="824"/>
      <c r="BF124" s="824"/>
      <c r="BG124" s="824"/>
      <c r="BH124" s="824"/>
      <c r="BI124" s="824"/>
      <c r="BJ124" s="824"/>
      <c r="BK124" s="824"/>
      <c r="BL124" s="824"/>
      <c r="BM124" s="824"/>
      <c r="BN124" s="824"/>
      <c r="BO124" s="824"/>
      <c r="BP124" s="825"/>
      <c r="BQ124" s="826">
        <v>64</v>
      </c>
      <c r="BR124" s="827"/>
      <c r="BS124" s="827"/>
      <c r="BT124" s="827"/>
      <c r="BU124" s="827"/>
      <c r="BV124" s="827">
        <v>43.9</v>
      </c>
      <c r="BW124" s="827"/>
      <c r="BX124" s="827"/>
      <c r="BY124" s="827"/>
      <c r="BZ124" s="827"/>
      <c r="CA124" s="827">
        <v>31.3</v>
      </c>
      <c r="CB124" s="827"/>
      <c r="CC124" s="827"/>
      <c r="CD124" s="827"/>
      <c r="CE124" s="827"/>
      <c r="CF124" s="722"/>
      <c r="CG124" s="723"/>
      <c r="CH124" s="723"/>
      <c r="CI124" s="723"/>
      <c r="CJ124" s="858"/>
      <c r="CK124" s="866"/>
      <c r="CL124" s="866"/>
      <c r="CM124" s="866"/>
      <c r="CN124" s="866"/>
      <c r="CO124" s="867"/>
      <c r="CP124" s="831" t="s">
        <v>485</v>
      </c>
      <c r="CQ124" s="832"/>
      <c r="CR124" s="832"/>
      <c r="CS124" s="832"/>
      <c r="CT124" s="832"/>
      <c r="CU124" s="832"/>
      <c r="CV124" s="832"/>
      <c r="CW124" s="832"/>
      <c r="CX124" s="832"/>
      <c r="CY124" s="832"/>
      <c r="CZ124" s="832"/>
      <c r="DA124" s="832"/>
      <c r="DB124" s="832"/>
      <c r="DC124" s="832"/>
      <c r="DD124" s="832"/>
      <c r="DE124" s="832"/>
      <c r="DF124" s="833"/>
      <c r="DG124" s="759">
        <v>2979819</v>
      </c>
      <c r="DH124" s="760"/>
      <c r="DI124" s="760"/>
      <c r="DJ124" s="760"/>
      <c r="DK124" s="761"/>
      <c r="DL124" s="762" t="s">
        <v>442</v>
      </c>
      <c r="DM124" s="760"/>
      <c r="DN124" s="760"/>
      <c r="DO124" s="760"/>
      <c r="DP124" s="761"/>
      <c r="DQ124" s="762" t="s">
        <v>227</v>
      </c>
      <c r="DR124" s="760"/>
      <c r="DS124" s="760"/>
      <c r="DT124" s="760"/>
      <c r="DU124" s="761"/>
      <c r="DV124" s="844" t="s">
        <v>442</v>
      </c>
      <c r="DW124" s="845"/>
      <c r="DX124" s="845"/>
      <c r="DY124" s="845"/>
      <c r="DZ124" s="846"/>
    </row>
    <row r="125" spans="1:130" s="221" customFormat="1" ht="26.25" customHeight="1" x14ac:dyDescent="0.15">
      <c r="A125" s="816"/>
      <c r="B125" s="817"/>
      <c r="C125" s="811" t="s">
        <v>470</v>
      </c>
      <c r="D125" s="748"/>
      <c r="E125" s="748"/>
      <c r="F125" s="748"/>
      <c r="G125" s="748"/>
      <c r="H125" s="748"/>
      <c r="I125" s="748"/>
      <c r="J125" s="748"/>
      <c r="K125" s="748"/>
      <c r="L125" s="748"/>
      <c r="M125" s="748"/>
      <c r="N125" s="748"/>
      <c r="O125" s="748"/>
      <c r="P125" s="748"/>
      <c r="Q125" s="748"/>
      <c r="R125" s="748"/>
      <c r="S125" s="748"/>
      <c r="T125" s="748"/>
      <c r="U125" s="748"/>
      <c r="V125" s="748"/>
      <c r="W125" s="748"/>
      <c r="X125" s="748"/>
      <c r="Y125" s="748"/>
      <c r="Z125" s="749"/>
      <c r="AA125" s="775" t="s">
        <v>468</v>
      </c>
      <c r="AB125" s="776"/>
      <c r="AC125" s="776"/>
      <c r="AD125" s="776"/>
      <c r="AE125" s="777"/>
      <c r="AF125" s="778" t="s">
        <v>227</v>
      </c>
      <c r="AG125" s="776"/>
      <c r="AH125" s="776"/>
      <c r="AI125" s="776"/>
      <c r="AJ125" s="777"/>
      <c r="AK125" s="778" t="s">
        <v>442</v>
      </c>
      <c r="AL125" s="776"/>
      <c r="AM125" s="776"/>
      <c r="AN125" s="776"/>
      <c r="AO125" s="777"/>
      <c r="AP125" s="820" t="s">
        <v>227</v>
      </c>
      <c r="AQ125" s="821"/>
      <c r="AR125" s="821"/>
      <c r="AS125" s="821"/>
      <c r="AT125" s="822"/>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47" t="s">
        <v>486</v>
      </c>
      <c r="CL125" s="848"/>
      <c r="CM125" s="848"/>
      <c r="CN125" s="848"/>
      <c r="CO125" s="849"/>
      <c r="CP125" s="856" t="s">
        <v>487</v>
      </c>
      <c r="CQ125" s="804"/>
      <c r="CR125" s="804"/>
      <c r="CS125" s="804"/>
      <c r="CT125" s="804"/>
      <c r="CU125" s="804"/>
      <c r="CV125" s="804"/>
      <c r="CW125" s="804"/>
      <c r="CX125" s="804"/>
      <c r="CY125" s="804"/>
      <c r="CZ125" s="804"/>
      <c r="DA125" s="804"/>
      <c r="DB125" s="804"/>
      <c r="DC125" s="804"/>
      <c r="DD125" s="804"/>
      <c r="DE125" s="804"/>
      <c r="DF125" s="805"/>
      <c r="DG125" s="857" t="s">
        <v>227</v>
      </c>
      <c r="DH125" s="838"/>
      <c r="DI125" s="838"/>
      <c r="DJ125" s="838"/>
      <c r="DK125" s="838"/>
      <c r="DL125" s="838" t="s">
        <v>227</v>
      </c>
      <c r="DM125" s="838"/>
      <c r="DN125" s="838"/>
      <c r="DO125" s="838"/>
      <c r="DP125" s="838"/>
      <c r="DQ125" s="838" t="s">
        <v>442</v>
      </c>
      <c r="DR125" s="838"/>
      <c r="DS125" s="838"/>
      <c r="DT125" s="838"/>
      <c r="DU125" s="838"/>
      <c r="DV125" s="839" t="s">
        <v>442</v>
      </c>
      <c r="DW125" s="839"/>
      <c r="DX125" s="839"/>
      <c r="DY125" s="839"/>
      <c r="DZ125" s="840"/>
    </row>
    <row r="126" spans="1:130" s="221" customFormat="1" ht="26.25" customHeight="1" thickBot="1" x14ac:dyDescent="0.2">
      <c r="A126" s="816"/>
      <c r="B126" s="817"/>
      <c r="C126" s="811" t="s">
        <v>472</v>
      </c>
      <c r="D126" s="748"/>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9"/>
      <c r="AA126" s="775">
        <v>38707</v>
      </c>
      <c r="AB126" s="776"/>
      <c r="AC126" s="776"/>
      <c r="AD126" s="776"/>
      <c r="AE126" s="777"/>
      <c r="AF126" s="778">
        <v>31074</v>
      </c>
      <c r="AG126" s="776"/>
      <c r="AH126" s="776"/>
      <c r="AI126" s="776"/>
      <c r="AJ126" s="777"/>
      <c r="AK126" s="778">
        <v>22544</v>
      </c>
      <c r="AL126" s="776"/>
      <c r="AM126" s="776"/>
      <c r="AN126" s="776"/>
      <c r="AO126" s="777"/>
      <c r="AP126" s="820">
        <v>0.6</v>
      </c>
      <c r="AQ126" s="821"/>
      <c r="AR126" s="821"/>
      <c r="AS126" s="821"/>
      <c r="AT126" s="822"/>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0"/>
      <c r="CL126" s="851"/>
      <c r="CM126" s="851"/>
      <c r="CN126" s="851"/>
      <c r="CO126" s="852"/>
      <c r="CP126" s="811" t="s">
        <v>488</v>
      </c>
      <c r="CQ126" s="748"/>
      <c r="CR126" s="748"/>
      <c r="CS126" s="748"/>
      <c r="CT126" s="748"/>
      <c r="CU126" s="748"/>
      <c r="CV126" s="748"/>
      <c r="CW126" s="748"/>
      <c r="CX126" s="748"/>
      <c r="CY126" s="748"/>
      <c r="CZ126" s="748"/>
      <c r="DA126" s="748"/>
      <c r="DB126" s="748"/>
      <c r="DC126" s="748"/>
      <c r="DD126" s="748"/>
      <c r="DE126" s="748"/>
      <c r="DF126" s="749"/>
      <c r="DG126" s="812" t="s">
        <v>227</v>
      </c>
      <c r="DH126" s="813"/>
      <c r="DI126" s="813"/>
      <c r="DJ126" s="813"/>
      <c r="DK126" s="813"/>
      <c r="DL126" s="813" t="s">
        <v>468</v>
      </c>
      <c r="DM126" s="813"/>
      <c r="DN126" s="813"/>
      <c r="DO126" s="813"/>
      <c r="DP126" s="813"/>
      <c r="DQ126" s="813" t="s">
        <v>442</v>
      </c>
      <c r="DR126" s="813"/>
      <c r="DS126" s="813"/>
      <c r="DT126" s="813"/>
      <c r="DU126" s="813"/>
      <c r="DV126" s="790" t="s">
        <v>227</v>
      </c>
      <c r="DW126" s="790"/>
      <c r="DX126" s="790"/>
      <c r="DY126" s="790"/>
      <c r="DZ126" s="791"/>
    </row>
    <row r="127" spans="1:130" s="221" customFormat="1" ht="26.25" customHeight="1" x14ac:dyDescent="0.15">
      <c r="A127" s="818"/>
      <c r="B127" s="819"/>
      <c r="C127" s="834" t="s">
        <v>489</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75" t="s">
        <v>227</v>
      </c>
      <c r="AB127" s="776"/>
      <c r="AC127" s="776"/>
      <c r="AD127" s="776"/>
      <c r="AE127" s="777"/>
      <c r="AF127" s="778" t="s">
        <v>468</v>
      </c>
      <c r="AG127" s="776"/>
      <c r="AH127" s="776"/>
      <c r="AI127" s="776"/>
      <c r="AJ127" s="777"/>
      <c r="AK127" s="778" t="s">
        <v>442</v>
      </c>
      <c r="AL127" s="776"/>
      <c r="AM127" s="776"/>
      <c r="AN127" s="776"/>
      <c r="AO127" s="777"/>
      <c r="AP127" s="820" t="s">
        <v>442</v>
      </c>
      <c r="AQ127" s="821"/>
      <c r="AR127" s="821"/>
      <c r="AS127" s="821"/>
      <c r="AT127" s="822"/>
      <c r="AU127" s="223"/>
      <c r="AV127" s="223"/>
      <c r="AW127" s="223"/>
      <c r="AX127" s="837" t="s">
        <v>490</v>
      </c>
      <c r="AY127" s="808"/>
      <c r="AZ127" s="808"/>
      <c r="BA127" s="808"/>
      <c r="BB127" s="808"/>
      <c r="BC127" s="808"/>
      <c r="BD127" s="808"/>
      <c r="BE127" s="809"/>
      <c r="BF127" s="807" t="s">
        <v>491</v>
      </c>
      <c r="BG127" s="808"/>
      <c r="BH127" s="808"/>
      <c r="BI127" s="808"/>
      <c r="BJ127" s="808"/>
      <c r="BK127" s="808"/>
      <c r="BL127" s="809"/>
      <c r="BM127" s="807" t="s">
        <v>492</v>
      </c>
      <c r="BN127" s="808"/>
      <c r="BO127" s="808"/>
      <c r="BP127" s="808"/>
      <c r="BQ127" s="808"/>
      <c r="BR127" s="808"/>
      <c r="BS127" s="809"/>
      <c r="BT127" s="807" t="s">
        <v>493</v>
      </c>
      <c r="BU127" s="808"/>
      <c r="BV127" s="808"/>
      <c r="BW127" s="808"/>
      <c r="BX127" s="808"/>
      <c r="BY127" s="808"/>
      <c r="BZ127" s="810"/>
      <c r="CA127" s="223"/>
      <c r="CB127" s="223"/>
      <c r="CC127" s="223"/>
      <c r="CD127" s="246"/>
      <c r="CE127" s="246"/>
      <c r="CF127" s="246"/>
      <c r="CG127" s="223"/>
      <c r="CH127" s="223"/>
      <c r="CI127" s="223"/>
      <c r="CJ127" s="245"/>
      <c r="CK127" s="850"/>
      <c r="CL127" s="851"/>
      <c r="CM127" s="851"/>
      <c r="CN127" s="851"/>
      <c r="CO127" s="852"/>
      <c r="CP127" s="811" t="s">
        <v>494</v>
      </c>
      <c r="CQ127" s="748"/>
      <c r="CR127" s="748"/>
      <c r="CS127" s="748"/>
      <c r="CT127" s="748"/>
      <c r="CU127" s="748"/>
      <c r="CV127" s="748"/>
      <c r="CW127" s="748"/>
      <c r="CX127" s="748"/>
      <c r="CY127" s="748"/>
      <c r="CZ127" s="748"/>
      <c r="DA127" s="748"/>
      <c r="DB127" s="748"/>
      <c r="DC127" s="748"/>
      <c r="DD127" s="748"/>
      <c r="DE127" s="748"/>
      <c r="DF127" s="749"/>
      <c r="DG127" s="812" t="s">
        <v>227</v>
      </c>
      <c r="DH127" s="813"/>
      <c r="DI127" s="813"/>
      <c r="DJ127" s="813"/>
      <c r="DK127" s="813"/>
      <c r="DL127" s="813" t="s">
        <v>227</v>
      </c>
      <c r="DM127" s="813"/>
      <c r="DN127" s="813"/>
      <c r="DO127" s="813"/>
      <c r="DP127" s="813"/>
      <c r="DQ127" s="813" t="s">
        <v>442</v>
      </c>
      <c r="DR127" s="813"/>
      <c r="DS127" s="813"/>
      <c r="DT127" s="813"/>
      <c r="DU127" s="813"/>
      <c r="DV127" s="790" t="s">
        <v>227</v>
      </c>
      <c r="DW127" s="790"/>
      <c r="DX127" s="790"/>
      <c r="DY127" s="790"/>
      <c r="DZ127" s="791"/>
    </row>
    <row r="128" spans="1:130" s="221" customFormat="1" ht="26.25" customHeight="1" thickBot="1" x14ac:dyDescent="0.2">
      <c r="A128" s="792" t="s">
        <v>495</v>
      </c>
      <c r="B128" s="793"/>
      <c r="C128" s="793"/>
      <c r="D128" s="793"/>
      <c r="E128" s="793"/>
      <c r="F128" s="793"/>
      <c r="G128" s="793"/>
      <c r="H128" s="793"/>
      <c r="I128" s="793"/>
      <c r="J128" s="793"/>
      <c r="K128" s="793"/>
      <c r="L128" s="793"/>
      <c r="M128" s="793"/>
      <c r="N128" s="793"/>
      <c r="O128" s="793"/>
      <c r="P128" s="793"/>
      <c r="Q128" s="793"/>
      <c r="R128" s="793"/>
      <c r="S128" s="793"/>
      <c r="T128" s="793"/>
      <c r="U128" s="793"/>
      <c r="V128" s="793"/>
      <c r="W128" s="794" t="s">
        <v>496</v>
      </c>
      <c r="X128" s="794"/>
      <c r="Y128" s="794"/>
      <c r="Z128" s="795"/>
      <c r="AA128" s="796" t="s">
        <v>227</v>
      </c>
      <c r="AB128" s="797"/>
      <c r="AC128" s="797"/>
      <c r="AD128" s="797"/>
      <c r="AE128" s="798"/>
      <c r="AF128" s="799" t="s">
        <v>227</v>
      </c>
      <c r="AG128" s="797"/>
      <c r="AH128" s="797"/>
      <c r="AI128" s="797"/>
      <c r="AJ128" s="798"/>
      <c r="AK128" s="799" t="s">
        <v>227</v>
      </c>
      <c r="AL128" s="797"/>
      <c r="AM128" s="797"/>
      <c r="AN128" s="797"/>
      <c r="AO128" s="798"/>
      <c r="AP128" s="800"/>
      <c r="AQ128" s="801"/>
      <c r="AR128" s="801"/>
      <c r="AS128" s="801"/>
      <c r="AT128" s="802"/>
      <c r="AU128" s="223"/>
      <c r="AV128" s="223"/>
      <c r="AW128" s="223"/>
      <c r="AX128" s="803" t="s">
        <v>497</v>
      </c>
      <c r="AY128" s="804"/>
      <c r="AZ128" s="804"/>
      <c r="BA128" s="804"/>
      <c r="BB128" s="804"/>
      <c r="BC128" s="804"/>
      <c r="BD128" s="804"/>
      <c r="BE128" s="805"/>
      <c r="BF128" s="782" t="s">
        <v>442</v>
      </c>
      <c r="BG128" s="783"/>
      <c r="BH128" s="783"/>
      <c r="BI128" s="783"/>
      <c r="BJ128" s="783"/>
      <c r="BK128" s="783"/>
      <c r="BL128" s="806"/>
      <c r="BM128" s="782">
        <v>15</v>
      </c>
      <c r="BN128" s="783"/>
      <c r="BO128" s="783"/>
      <c r="BP128" s="783"/>
      <c r="BQ128" s="783"/>
      <c r="BR128" s="783"/>
      <c r="BS128" s="806"/>
      <c r="BT128" s="782">
        <v>20</v>
      </c>
      <c r="BU128" s="783"/>
      <c r="BV128" s="783"/>
      <c r="BW128" s="783"/>
      <c r="BX128" s="783"/>
      <c r="BY128" s="783"/>
      <c r="BZ128" s="784"/>
      <c r="CA128" s="246"/>
      <c r="CB128" s="246"/>
      <c r="CC128" s="246"/>
      <c r="CD128" s="246"/>
      <c r="CE128" s="246"/>
      <c r="CF128" s="246"/>
      <c r="CG128" s="223"/>
      <c r="CH128" s="223"/>
      <c r="CI128" s="223"/>
      <c r="CJ128" s="245"/>
      <c r="CK128" s="853"/>
      <c r="CL128" s="854"/>
      <c r="CM128" s="854"/>
      <c r="CN128" s="854"/>
      <c r="CO128" s="855"/>
      <c r="CP128" s="785" t="s">
        <v>498</v>
      </c>
      <c r="CQ128" s="726"/>
      <c r="CR128" s="726"/>
      <c r="CS128" s="726"/>
      <c r="CT128" s="726"/>
      <c r="CU128" s="726"/>
      <c r="CV128" s="726"/>
      <c r="CW128" s="726"/>
      <c r="CX128" s="726"/>
      <c r="CY128" s="726"/>
      <c r="CZ128" s="726"/>
      <c r="DA128" s="726"/>
      <c r="DB128" s="726"/>
      <c r="DC128" s="726"/>
      <c r="DD128" s="726"/>
      <c r="DE128" s="726"/>
      <c r="DF128" s="727"/>
      <c r="DG128" s="786" t="s">
        <v>442</v>
      </c>
      <c r="DH128" s="787"/>
      <c r="DI128" s="787"/>
      <c r="DJ128" s="787"/>
      <c r="DK128" s="787"/>
      <c r="DL128" s="787" t="s">
        <v>444</v>
      </c>
      <c r="DM128" s="787"/>
      <c r="DN128" s="787"/>
      <c r="DO128" s="787"/>
      <c r="DP128" s="787"/>
      <c r="DQ128" s="787" t="s">
        <v>444</v>
      </c>
      <c r="DR128" s="787"/>
      <c r="DS128" s="787"/>
      <c r="DT128" s="787"/>
      <c r="DU128" s="787"/>
      <c r="DV128" s="788" t="s">
        <v>227</v>
      </c>
      <c r="DW128" s="788"/>
      <c r="DX128" s="788"/>
      <c r="DY128" s="788"/>
      <c r="DZ128" s="789"/>
    </row>
    <row r="129" spans="1:131" s="221" customFormat="1" ht="26.25" customHeight="1" x14ac:dyDescent="0.15">
      <c r="A129" s="770" t="s">
        <v>106</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499</v>
      </c>
      <c r="X129" s="773"/>
      <c r="Y129" s="773"/>
      <c r="Z129" s="774"/>
      <c r="AA129" s="775">
        <v>3926222</v>
      </c>
      <c r="AB129" s="776"/>
      <c r="AC129" s="776"/>
      <c r="AD129" s="776"/>
      <c r="AE129" s="777"/>
      <c r="AF129" s="778">
        <v>4137071</v>
      </c>
      <c r="AG129" s="776"/>
      <c r="AH129" s="776"/>
      <c r="AI129" s="776"/>
      <c r="AJ129" s="777"/>
      <c r="AK129" s="778">
        <v>4312020</v>
      </c>
      <c r="AL129" s="776"/>
      <c r="AM129" s="776"/>
      <c r="AN129" s="776"/>
      <c r="AO129" s="777"/>
      <c r="AP129" s="779"/>
      <c r="AQ129" s="780"/>
      <c r="AR129" s="780"/>
      <c r="AS129" s="780"/>
      <c r="AT129" s="781"/>
      <c r="AU129" s="224"/>
      <c r="AV129" s="224"/>
      <c r="AW129" s="224"/>
      <c r="AX129" s="747" t="s">
        <v>500</v>
      </c>
      <c r="AY129" s="748"/>
      <c r="AZ129" s="748"/>
      <c r="BA129" s="748"/>
      <c r="BB129" s="748"/>
      <c r="BC129" s="748"/>
      <c r="BD129" s="748"/>
      <c r="BE129" s="749"/>
      <c r="BF129" s="766" t="s">
        <v>501</v>
      </c>
      <c r="BG129" s="767"/>
      <c r="BH129" s="767"/>
      <c r="BI129" s="767"/>
      <c r="BJ129" s="767"/>
      <c r="BK129" s="767"/>
      <c r="BL129" s="768"/>
      <c r="BM129" s="766">
        <v>20</v>
      </c>
      <c r="BN129" s="767"/>
      <c r="BO129" s="767"/>
      <c r="BP129" s="767"/>
      <c r="BQ129" s="767"/>
      <c r="BR129" s="767"/>
      <c r="BS129" s="768"/>
      <c r="BT129" s="766">
        <v>30</v>
      </c>
      <c r="BU129" s="767"/>
      <c r="BV129" s="767"/>
      <c r="BW129" s="767"/>
      <c r="BX129" s="767"/>
      <c r="BY129" s="767"/>
      <c r="BZ129" s="769"/>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70" t="s">
        <v>502</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503</v>
      </c>
      <c r="X130" s="773"/>
      <c r="Y130" s="773"/>
      <c r="Z130" s="774"/>
      <c r="AA130" s="775">
        <v>717417</v>
      </c>
      <c r="AB130" s="776"/>
      <c r="AC130" s="776"/>
      <c r="AD130" s="776"/>
      <c r="AE130" s="777"/>
      <c r="AF130" s="778">
        <v>708578</v>
      </c>
      <c r="AG130" s="776"/>
      <c r="AH130" s="776"/>
      <c r="AI130" s="776"/>
      <c r="AJ130" s="777"/>
      <c r="AK130" s="778">
        <v>700155</v>
      </c>
      <c r="AL130" s="776"/>
      <c r="AM130" s="776"/>
      <c r="AN130" s="776"/>
      <c r="AO130" s="777"/>
      <c r="AP130" s="779"/>
      <c r="AQ130" s="780"/>
      <c r="AR130" s="780"/>
      <c r="AS130" s="780"/>
      <c r="AT130" s="781"/>
      <c r="AU130" s="224"/>
      <c r="AV130" s="224"/>
      <c r="AW130" s="224"/>
      <c r="AX130" s="747" t="s">
        <v>504</v>
      </c>
      <c r="AY130" s="748"/>
      <c r="AZ130" s="748"/>
      <c r="BA130" s="748"/>
      <c r="BB130" s="748"/>
      <c r="BC130" s="748"/>
      <c r="BD130" s="748"/>
      <c r="BE130" s="749"/>
      <c r="BF130" s="750">
        <v>7.2</v>
      </c>
      <c r="BG130" s="751"/>
      <c r="BH130" s="751"/>
      <c r="BI130" s="751"/>
      <c r="BJ130" s="751"/>
      <c r="BK130" s="751"/>
      <c r="BL130" s="752"/>
      <c r="BM130" s="750">
        <v>25</v>
      </c>
      <c r="BN130" s="751"/>
      <c r="BO130" s="751"/>
      <c r="BP130" s="751"/>
      <c r="BQ130" s="751"/>
      <c r="BR130" s="751"/>
      <c r="BS130" s="752"/>
      <c r="BT130" s="750">
        <v>35</v>
      </c>
      <c r="BU130" s="751"/>
      <c r="BV130" s="751"/>
      <c r="BW130" s="751"/>
      <c r="BX130" s="751"/>
      <c r="BY130" s="751"/>
      <c r="BZ130" s="753"/>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505</v>
      </c>
      <c r="X131" s="757"/>
      <c r="Y131" s="757"/>
      <c r="Z131" s="758"/>
      <c r="AA131" s="759">
        <v>3208805</v>
      </c>
      <c r="AB131" s="760"/>
      <c r="AC131" s="760"/>
      <c r="AD131" s="760"/>
      <c r="AE131" s="761"/>
      <c r="AF131" s="762">
        <v>3428493</v>
      </c>
      <c r="AG131" s="760"/>
      <c r="AH131" s="760"/>
      <c r="AI131" s="760"/>
      <c r="AJ131" s="761"/>
      <c r="AK131" s="762">
        <v>3611865</v>
      </c>
      <c r="AL131" s="760"/>
      <c r="AM131" s="760"/>
      <c r="AN131" s="760"/>
      <c r="AO131" s="761"/>
      <c r="AP131" s="763"/>
      <c r="AQ131" s="764"/>
      <c r="AR131" s="764"/>
      <c r="AS131" s="764"/>
      <c r="AT131" s="765"/>
      <c r="AU131" s="224"/>
      <c r="AV131" s="224"/>
      <c r="AW131" s="224"/>
      <c r="AX131" s="725" t="s">
        <v>506</v>
      </c>
      <c r="AY131" s="726"/>
      <c r="AZ131" s="726"/>
      <c r="BA131" s="726"/>
      <c r="BB131" s="726"/>
      <c r="BC131" s="726"/>
      <c r="BD131" s="726"/>
      <c r="BE131" s="727"/>
      <c r="BF131" s="728">
        <v>31.3</v>
      </c>
      <c r="BG131" s="729"/>
      <c r="BH131" s="729"/>
      <c r="BI131" s="729"/>
      <c r="BJ131" s="729"/>
      <c r="BK131" s="729"/>
      <c r="BL131" s="730"/>
      <c r="BM131" s="728">
        <v>350</v>
      </c>
      <c r="BN131" s="729"/>
      <c r="BO131" s="729"/>
      <c r="BP131" s="729"/>
      <c r="BQ131" s="729"/>
      <c r="BR131" s="729"/>
      <c r="BS131" s="730"/>
      <c r="BT131" s="731"/>
      <c r="BU131" s="732"/>
      <c r="BV131" s="732"/>
      <c r="BW131" s="732"/>
      <c r="BX131" s="732"/>
      <c r="BY131" s="732"/>
      <c r="BZ131" s="733"/>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34" t="s">
        <v>507</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508</v>
      </c>
      <c r="W132" s="738"/>
      <c r="X132" s="738"/>
      <c r="Y132" s="738"/>
      <c r="Z132" s="739"/>
      <c r="AA132" s="740">
        <v>7.0659326450000002</v>
      </c>
      <c r="AB132" s="741"/>
      <c r="AC132" s="741"/>
      <c r="AD132" s="741"/>
      <c r="AE132" s="742"/>
      <c r="AF132" s="743">
        <v>7.6609752450000004</v>
      </c>
      <c r="AG132" s="741"/>
      <c r="AH132" s="741"/>
      <c r="AI132" s="741"/>
      <c r="AJ132" s="742"/>
      <c r="AK132" s="743">
        <v>6.9368594889999997</v>
      </c>
      <c r="AL132" s="741"/>
      <c r="AM132" s="741"/>
      <c r="AN132" s="741"/>
      <c r="AO132" s="742"/>
      <c r="AP132" s="744"/>
      <c r="AQ132" s="745"/>
      <c r="AR132" s="745"/>
      <c r="AS132" s="745"/>
      <c r="AT132" s="74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17" t="s">
        <v>509</v>
      </c>
      <c r="W133" s="717"/>
      <c r="X133" s="717"/>
      <c r="Y133" s="717"/>
      <c r="Z133" s="718"/>
      <c r="AA133" s="719">
        <v>9.9</v>
      </c>
      <c r="AB133" s="720"/>
      <c r="AC133" s="720"/>
      <c r="AD133" s="720"/>
      <c r="AE133" s="721"/>
      <c r="AF133" s="719">
        <v>7.9</v>
      </c>
      <c r="AG133" s="720"/>
      <c r="AH133" s="720"/>
      <c r="AI133" s="720"/>
      <c r="AJ133" s="721"/>
      <c r="AK133" s="719">
        <v>7.2</v>
      </c>
      <c r="AL133" s="720"/>
      <c r="AM133" s="720"/>
      <c r="AN133" s="720"/>
      <c r="AO133" s="721"/>
      <c r="AP133" s="722"/>
      <c r="AQ133" s="723"/>
      <c r="AR133" s="723"/>
      <c r="AS133" s="723"/>
      <c r="AT133" s="72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OtWo0YvOD49eROOJ2YGSStbH50ZIF3UF81QvUziDuq/A/V4ZuV1iIYb4jvGU6N84Mr+YnW/t6p2TyADJdpiGvA==" saltValue="t94z/EO8JzNcrjAYHV6qt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510</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TGf/FuOT2/+KPljNobtKvaAdQihpFv4x3hL6mhNiqH0gWGOB4/7j/Y9lxTHhz0fDKwCRqkbxeBIRKnt/mmQHUQ==" saltValue="GNl4oA7Embl/yyck9t841w=="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G1" zoomScale="80" zoomScaleNormal="8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DGuQsl9iIRF0A8VCUbxNzlAvRUt3tEr8q9V2IGeBqswAe8b+oBY/26mB9hhlbwhN9Lf2v5cF8U9u7JfWserAg==" saltValue="P1QVH5c6O6fbXm9xqIwqU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511</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512</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5" t="s">
        <v>513</v>
      </c>
      <c r="AP7" s="263"/>
      <c r="AQ7" s="264" t="s">
        <v>514</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6"/>
      <c r="AP8" s="269" t="s">
        <v>515</v>
      </c>
      <c r="AQ8" s="270" t="s">
        <v>516</v>
      </c>
      <c r="AR8" s="271" t="s">
        <v>517</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27" t="s">
        <v>518</v>
      </c>
      <c r="AL9" s="1128"/>
      <c r="AM9" s="1128"/>
      <c r="AN9" s="1129"/>
      <c r="AO9" s="272">
        <v>965273</v>
      </c>
      <c r="AP9" s="272">
        <v>74735</v>
      </c>
      <c r="AQ9" s="273">
        <v>102574</v>
      </c>
      <c r="AR9" s="274">
        <v>-27.1</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27" t="s">
        <v>519</v>
      </c>
      <c r="AL10" s="1128"/>
      <c r="AM10" s="1128"/>
      <c r="AN10" s="1129"/>
      <c r="AO10" s="275">
        <v>149584</v>
      </c>
      <c r="AP10" s="275">
        <v>11581</v>
      </c>
      <c r="AQ10" s="276">
        <v>16361</v>
      </c>
      <c r="AR10" s="277">
        <v>-29.2</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27" t="s">
        <v>520</v>
      </c>
      <c r="AL11" s="1128"/>
      <c r="AM11" s="1128"/>
      <c r="AN11" s="1129"/>
      <c r="AO11" s="275" t="s">
        <v>521</v>
      </c>
      <c r="AP11" s="275" t="s">
        <v>521</v>
      </c>
      <c r="AQ11" s="276">
        <v>763</v>
      </c>
      <c r="AR11" s="277" t="s">
        <v>521</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27" t="s">
        <v>522</v>
      </c>
      <c r="AL12" s="1128"/>
      <c r="AM12" s="1128"/>
      <c r="AN12" s="1129"/>
      <c r="AO12" s="275" t="s">
        <v>521</v>
      </c>
      <c r="AP12" s="275" t="s">
        <v>521</v>
      </c>
      <c r="AQ12" s="276" t="s">
        <v>521</v>
      </c>
      <c r="AR12" s="277" t="s">
        <v>521</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27" t="s">
        <v>523</v>
      </c>
      <c r="AL13" s="1128"/>
      <c r="AM13" s="1128"/>
      <c r="AN13" s="1129"/>
      <c r="AO13" s="275">
        <v>39747</v>
      </c>
      <c r="AP13" s="275">
        <v>3077</v>
      </c>
      <c r="AQ13" s="276">
        <v>4354</v>
      </c>
      <c r="AR13" s="277">
        <v>-29.3</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27" t="s">
        <v>524</v>
      </c>
      <c r="AL14" s="1128"/>
      <c r="AM14" s="1128"/>
      <c r="AN14" s="1129"/>
      <c r="AO14" s="275">
        <v>21589</v>
      </c>
      <c r="AP14" s="275">
        <v>1671</v>
      </c>
      <c r="AQ14" s="276">
        <v>2046</v>
      </c>
      <c r="AR14" s="277">
        <v>-18.3</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30" t="s">
        <v>525</v>
      </c>
      <c r="AL15" s="1131"/>
      <c r="AM15" s="1131"/>
      <c r="AN15" s="1132"/>
      <c r="AO15" s="275">
        <v>-66237</v>
      </c>
      <c r="AP15" s="275">
        <v>-5128</v>
      </c>
      <c r="AQ15" s="276">
        <v>-7552</v>
      </c>
      <c r="AR15" s="277">
        <v>-32.1</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30" t="s">
        <v>188</v>
      </c>
      <c r="AL16" s="1131"/>
      <c r="AM16" s="1131"/>
      <c r="AN16" s="1132"/>
      <c r="AO16" s="275">
        <v>1109956</v>
      </c>
      <c r="AP16" s="275">
        <v>85937</v>
      </c>
      <c r="AQ16" s="276">
        <v>118546</v>
      </c>
      <c r="AR16" s="277">
        <v>-27.5</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526</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527</v>
      </c>
      <c r="AP20" s="284" t="s">
        <v>528</v>
      </c>
      <c r="AQ20" s="285" t="s">
        <v>529</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33" t="s">
        <v>530</v>
      </c>
      <c r="AL21" s="1134"/>
      <c r="AM21" s="1134"/>
      <c r="AN21" s="1135"/>
      <c r="AO21" s="288">
        <v>6.97</v>
      </c>
      <c r="AP21" s="289">
        <v>10.45</v>
      </c>
      <c r="AQ21" s="290">
        <v>-3.48</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33" t="s">
        <v>531</v>
      </c>
      <c r="AL22" s="1134"/>
      <c r="AM22" s="1134"/>
      <c r="AN22" s="1135"/>
      <c r="AO22" s="293">
        <v>97.5</v>
      </c>
      <c r="AP22" s="294">
        <v>96.7</v>
      </c>
      <c r="AQ22" s="295">
        <v>0.8</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26" t="s">
        <v>532</v>
      </c>
      <c r="B26" s="1126"/>
      <c r="C26" s="1126"/>
      <c r="D26" s="1126"/>
      <c r="E26" s="1126"/>
      <c r="F26" s="1126"/>
      <c r="G26" s="1126"/>
      <c r="H26" s="1126"/>
      <c r="I26" s="1126"/>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1126"/>
      <c r="AJ26" s="1126"/>
      <c r="AK26" s="1126"/>
      <c r="AL26" s="1126"/>
      <c r="AM26" s="1126"/>
      <c r="AN26" s="1126"/>
      <c r="AO26" s="1126"/>
      <c r="AP26" s="1126"/>
      <c r="AQ26" s="1126"/>
      <c r="AR26" s="1126"/>
      <c r="AS26" s="1126"/>
      <c r="AT26" s="258"/>
    </row>
    <row r="27" spans="1:46" x14ac:dyDescent="0.15">
      <c r="A27" s="300"/>
      <c r="AO27" s="253"/>
      <c r="AP27" s="253"/>
      <c r="AQ27" s="253"/>
      <c r="AR27" s="253"/>
      <c r="AS27" s="253"/>
      <c r="AT27" s="253"/>
    </row>
    <row r="28" spans="1:46" ht="17.25" x14ac:dyDescent="0.15">
      <c r="A28" s="254" t="s">
        <v>533</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534</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5" t="s">
        <v>513</v>
      </c>
      <c r="AP30" s="263"/>
      <c r="AQ30" s="264" t="s">
        <v>514</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6"/>
      <c r="AP31" s="269" t="s">
        <v>515</v>
      </c>
      <c r="AQ31" s="270" t="s">
        <v>516</v>
      </c>
      <c r="AR31" s="271" t="s">
        <v>517</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17" t="s">
        <v>535</v>
      </c>
      <c r="AL32" s="1118"/>
      <c r="AM32" s="1118"/>
      <c r="AN32" s="1119"/>
      <c r="AO32" s="303">
        <v>552495</v>
      </c>
      <c r="AP32" s="303">
        <v>42776</v>
      </c>
      <c r="AQ32" s="304">
        <v>59538</v>
      </c>
      <c r="AR32" s="305">
        <v>-28.2</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17" t="s">
        <v>536</v>
      </c>
      <c r="AL33" s="1118"/>
      <c r="AM33" s="1118"/>
      <c r="AN33" s="1119"/>
      <c r="AO33" s="303" t="s">
        <v>521</v>
      </c>
      <c r="AP33" s="303" t="s">
        <v>521</v>
      </c>
      <c r="AQ33" s="304" t="s">
        <v>521</v>
      </c>
      <c r="AR33" s="305" t="s">
        <v>521</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17" t="s">
        <v>537</v>
      </c>
      <c r="AL34" s="1118"/>
      <c r="AM34" s="1118"/>
      <c r="AN34" s="1119"/>
      <c r="AO34" s="303" t="s">
        <v>521</v>
      </c>
      <c r="AP34" s="303" t="s">
        <v>521</v>
      </c>
      <c r="AQ34" s="304" t="s">
        <v>521</v>
      </c>
      <c r="AR34" s="305" t="s">
        <v>521</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17" t="s">
        <v>538</v>
      </c>
      <c r="AL35" s="1118"/>
      <c r="AM35" s="1118"/>
      <c r="AN35" s="1119"/>
      <c r="AO35" s="303">
        <v>353881</v>
      </c>
      <c r="AP35" s="303">
        <v>27399</v>
      </c>
      <c r="AQ35" s="304">
        <v>21589</v>
      </c>
      <c r="AR35" s="305">
        <v>26.9</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17" t="s">
        <v>539</v>
      </c>
      <c r="AL36" s="1118"/>
      <c r="AM36" s="1118"/>
      <c r="AN36" s="1119"/>
      <c r="AO36" s="303">
        <v>21785</v>
      </c>
      <c r="AP36" s="303">
        <v>1687</v>
      </c>
      <c r="AQ36" s="304">
        <v>5101</v>
      </c>
      <c r="AR36" s="305">
        <v>-66.900000000000006</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17" t="s">
        <v>540</v>
      </c>
      <c r="AL37" s="1118"/>
      <c r="AM37" s="1118"/>
      <c r="AN37" s="1119"/>
      <c r="AO37" s="303">
        <v>22544</v>
      </c>
      <c r="AP37" s="303">
        <v>1745</v>
      </c>
      <c r="AQ37" s="304">
        <v>610</v>
      </c>
      <c r="AR37" s="305">
        <v>186.1</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0" t="s">
        <v>541</v>
      </c>
      <c r="AL38" s="1121"/>
      <c r="AM38" s="1121"/>
      <c r="AN38" s="1122"/>
      <c r="AO38" s="306" t="s">
        <v>521</v>
      </c>
      <c r="AP38" s="306" t="s">
        <v>521</v>
      </c>
      <c r="AQ38" s="307">
        <v>3</v>
      </c>
      <c r="AR38" s="295" t="s">
        <v>521</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0" t="s">
        <v>542</v>
      </c>
      <c r="AL39" s="1121"/>
      <c r="AM39" s="1121"/>
      <c r="AN39" s="1122"/>
      <c r="AO39" s="303" t="s">
        <v>521</v>
      </c>
      <c r="AP39" s="303" t="s">
        <v>521</v>
      </c>
      <c r="AQ39" s="304">
        <v>-1700</v>
      </c>
      <c r="AR39" s="305" t="s">
        <v>521</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17" t="s">
        <v>543</v>
      </c>
      <c r="AL40" s="1118"/>
      <c r="AM40" s="1118"/>
      <c r="AN40" s="1119"/>
      <c r="AO40" s="303">
        <v>-700155</v>
      </c>
      <c r="AP40" s="303">
        <v>-54208</v>
      </c>
      <c r="AQ40" s="304">
        <v>-57744</v>
      </c>
      <c r="AR40" s="305">
        <v>-6.1</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23" t="s">
        <v>298</v>
      </c>
      <c r="AL41" s="1124"/>
      <c r="AM41" s="1124"/>
      <c r="AN41" s="1125"/>
      <c r="AO41" s="303">
        <v>250550</v>
      </c>
      <c r="AP41" s="303">
        <v>19398</v>
      </c>
      <c r="AQ41" s="304">
        <v>27397</v>
      </c>
      <c r="AR41" s="305">
        <v>-29.2</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544</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545</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546</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10" t="s">
        <v>513</v>
      </c>
      <c r="AN49" s="1112" t="s">
        <v>547</v>
      </c>
      <c r="AO49" s="1113"/>
      <c r="AP49" s="1113"/>
      <c r="AQ49" s="1113"/>
      <c r="AR49" s="1114"/>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11"/>
      <c r="AN50" s="319" t="s">
        <v>548</v>
      </c>
      <c r="AO50" s="320" t="s">
        <v>549</v>
      </c>
      <c r="AP50" s="321" t="s">
        <v>550</v>
      </c>
      <c r="AQ50" s="322" t="s">
        <v>551</v>
      </c>
      <c r="AR50" s="323" t="s">
        <v>552</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553</v>
      </c>
      <c r="AL51" s="316"/>
      <c r="AM51" s="324">
        <v>804417</v>
      </c>
      <c r="AN51" s="325">
        <v>60945</v>
      </c>
      <c r="AO51" s="326">
        <v>-50.2</v>
      </c>
      <c r="AP51" s="327">
        <v>82993</v>
      </c>
      <c r="AQ51" s="328">
        <v>5.2</v>
      </c>
      <c r="AR51" s="329">
        <v>-55.4</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554</v>
      </c>
      <c r="AM52" s="332">
        <v>245832</v>
      </c>
      <c r="AN52" s="333">
        <v>18625</v>
      </c>
      <c r="AO52" s="334">
        <v>-72.599999999999994</v>
      </c>
      <c r="AP52" s="335">
        <v>46787</v>
      </c>
      <c r="AQ52" s="336">
        <v>-4.9000000000000004</v>
      </c>
      <c r="AR52" s="337">
        <v>-67.7</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555</v>
      </c>
      <c r="AL53" s="316"/>
      <c r="AM53" s="324">
        <v>960914</v>
      </c>
      <c r="AN53" s="325">
        <v>73084</v>
      </c>
      <c r="AO53" s="326">
        <v>19.899999999999999</v>
      </c>
      <c r="AP53" s="327">
        <v>108252</v>
      </c>
      <c r="AQ53" s="328">
        <v>30.4</v>
      </c>
      <c r="AR53" s="329">
        <v>-10.5</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554</v>
      </c>
      <c r="AM54" s="332">
        <v>363573</v>
      </c>
      <c r="AN54" s="333">
        <v>27652</v>
      </c>
      <c r="AO54" s="334">
        <v>48.5</v>
      </c>
      <c r="AP54" s="335">
        <v>50321</v>
      </c>
      <c r="AQ54" s="336">
        <v>7.6</v>
      </c>
      <c r="AR54" s="337">
        <v>40.9</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556</v>
      </c>
      <c r="AL55" s="316"/>
      <c r="AM55" s="324">
        <v>1263134</v>
      </c>
      <c r="AN55" s="325">
        <v>96940</v>
      </c>
      <c r="AO55" s="326">
        <v>32.6</v>
      </c>
      <c r="AP55" s="327">
        <v>93492</v>
      </c>
      <c r="AQ55" s="328">
        <v>-13.6</v>
      </c>
      <c r="AR55" s="329">
        <v>46.2</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554</v>
      </c>
      <c r="AM56" s="332">
        <v>874976</v>
      </c>
      <c r="AN56" s="333">
        <v>67151</v>
      </c>
      <c r="AO56" s="334">
        <v>142.80000000000001</v>
      </c>
      <c r="AP56" s="335">
        <v>53316</v>
      </c>
      <c r="AQ56" s="336">
        <v>6</v>
      </c>
      <c r="AR56" s="337">
        <v>136.80000000000001</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557</v>
      </c>
      <c r="AL57" s="316"/>
      <c r="AM57" s="324">
        <v>1013991</v>
      </c>
      <c r="AN57" s="325">
        <v>78077</v>
      </c>
      <c r="AO57" s="326">
        <v>-19.5</v>
      </c>
      <c r="AP57" s="327">
        <v>94796</v>
      </c>
      <c r="AQ57" s="328">
        <v>1.4</v>
      </c>
      <c r="AR57" s="329">
        <v>-20.9</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554</v>
      </c>
      <c r="AM58" s="332">
        <v>502502</v>
      </c>
      <c r="AN58" s="333">
        <v>38693</v>
      </c>
      <c r="AO58" s="334">
        <v>-42.4</v>
      </c>
      <c r="AP58" s="335">
        <v>55781</v>
      </c>
      <c r="AQ58" s="336">
        <v>4.5999999999999996</v>
      </c>
      <c r="AR58" s="337">
        <v>-47</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558</v>
      </c>
      <c r="AL59" s="316"/>
      <c r="AM59" s="324">
        <v>821505</v>
      </c>
      <c r="AN59" s="325">
        <v>63604</v>
      </c>
      <c r="AO59" s="326">
        <v>-18.5</v>
      </c>
      <c r="AP59" s="327">
        <v>85942</v>
      </c>
      <c r="AQ59" s="328">
        <v>-9.3000000000000007</v>
      </c>
      <c r="AR59" s="329">
        <v>-9.1999999999999993</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554</v>
      </c>
      <c r="AM60" s="332">
        <v>414243</v>
      </c>
      <c r="AN60" s="333">
        <v>32072</v>
      </c>
      <c r="AO60" s="334">
        <v>-17.100000000000001</v>
      </c>
      <c r="AP60" s="335">
        <v>48630</v>
      </c>
      <c r="AQ60" s="336">
        <v>-12.8</v>
      </c>
      <c r="AR60" s="337">
        <v>-4.3</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559</v>
      </c>
      <c r="AL61" s="338"/>
      <c r="AM61" s="339">
        <v>972792</v>
      </c>
      <c r="AN61" s="340">
        <v>74530</v>
      </c>
      <c r="AO61" s="341">
        <v>-7.1</v>
      </c>
      <c r="AP61" s="342">
        <v>93095</v>
      </c>
      <c r="AQ61" s="343">
        <v>2.8</v>
      </c>
      <c r="AR61" s="329">
        <v>-9.9</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554</v>
      </c>
      <c r="AM62" s="332">
        <v>480225</v>
      </c>
      <c r="AN62" s="333">
        <v>36839</v>
      </c>
      <c r="AO62" s="334">
        <v>11.8</v>
      </c>
      <c r="AP62" s="335">
        <v>50967</v>
      </c>
      <c r="AQ62" s="336">
        <v>0.1</v>
      </c>
      <c r="AR62" s="337">
        <v>11.7</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joFhUPO9bnyjmcng3p/HPm9wwiEnNU0L1tmZi31bRa0gXFt5KVa/GEK+syUuPebjF35KU/yKIDrn7tBsDXeH5A==" saltValue="3+zd90Hr1kBKh2A5+sgia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561</v>
      </c>
    </row>
    <row r="121" spans="125:125" ht="13.5" hidden="1" customHeight="1" x14ac:dyDescent="0.15">
      <c r="DU121" s="250"/>
    </row>
  </sheetData>
  <sheetProtection algorithmName="SHA-512" hashValue="rmsCPLrpDFyjT2PE0f1DI3O5uDPbY52WMBPGnoB373imjhf50J8EVyX7d+l4ThqgYuZxL7yfXZlS3K4tdIbPEg==" saltValue="uzxQTAj2VLEwIj7wMNoiS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562</v>
      </c>
    </row>
  </sheetData>
  <sheetProtection algorithmName="SHA-512" hashValue="ZJkhCNfNJILoLt+R5VuMAYeWNQ44YwfvlYhxoIvdiLF09KZ4Igj6+KbLvsXoMJlW1uP+nr9Ar/tXwe8PYaPThQ==" saltValue="NAuIoQdd02NgugKMqvO1M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36" t="s">
        <v>3</v>
      </c>
      <c r="D47" s="1136"/>
      <c r="E47" s="1137"/>
      <c r="F47" s="11">
        <v>16.059999999999999</v>
      </c>
      <c r="G47" s="12">
        <v>14.47</v>
      </c>
      <c r="H47" s="12">
        <v>15.66</v>
      </c>
      <c r="I47" s="12">
        <v>19.25</v>
      </c>
      <c r="J47" s="13">
        <v>19.760000000000002</v>
      </c>
    </row>
    <row r="48" spans="2:10" ht="57.75" customHeight="1" x14ac:dyDescent="0.15">
      <c r="B48" s="14"/>
      <c r="C48" s="1138" t="s">
        <v>4</v>
      </c>
      <c r="D48" s="1138"/>
      <c r="E48" s="1139"/>
      <c r="F48" s="15">
        <v>12.12</v>
      </c>
      <c r="G48" s="16">
        <v>12.57</v>
      </c>
      <c r="H48" s="16">
        <v>15.23</v>
      </c>
      <c r="I48" s="16">
        <v>16.55</v>
      </c>
      <c r="J48" s="17">
        <v>17.739999999999998</v>
      </c>
    </row>
    <row r="49" spans="2:10" ht="57.75" customHeight="1" thickBot="1" x14ac:dyDescent="0.2">
      <c r="B49" s="18"/>
      <c r="C49" s="1140" t="s">
        <v>5</v>
      </c>
      <c r="D49" s="1140"/>
      <c r="E49" s="1141"/>
      <c r="F49" s="19">
        <v>3.06</v>
      </c>
      <c r="G49" s="20" t="s">
        <v>568</v>
      </c>
      <c r="H49" s="20">
        <v>3.94</v>
      </c>
      <c r="I49" s="20">
        <v>6.49</v>
      </c>
      <c r="J49" s="21">
        <v>3.15</v>
      </c>
    </row>
    <row r="50" spans="2:10" x14ac:dyDescent="0.15"/>
  </sheetData>
  <sheetProtection algorithmName="SHA-512" hashValue="3EzTtInVLciuffGJJA0NsyJ8I7XIw2HIgPNrxugBCPEQwKyDhgEZ2XIg07XJMMJDSdOXkGBAEfOV/HcWXqdTog==" saltValue="om+UF2zpOSkLB9jMjpDNQ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2023-02-20T05:20:55Z</dcterms:created>
  <dcterms:modified xsi:type="dcterms:W3CDTF">2023-10-17T08:34:23Z</dcterms:modified>
</cp:coreProperties>
</file>