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9.22.107\総務課\財政係\0910_公会計（固定資産台帳・財務書類）関係\00_公会計調査・雑件\R5調査・雑件\R5.10.16〆令和３年度財政状況資料集の作成について（決算統計・地方公会計関係）\本資料\"/>
    </mc:Choice>
  </mc:AlternateContent>
  <bookViews>
    <workbookView xWindow="-120" yWindow="-120" windowWidth="20730" windowHeight="11160" firstSheet="14"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3" i="12" l="1"/>
  <c r="AP63" i="12"/>
  <c r="CW102" i="12"/>
  <c r="CR102"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CO34" i="10" s="1"/>
  <c r="CO35" i="10" s="1"/>
  <c r="CO36"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<sst xmlns="http://schemas.openxmlformats.org/spreadsheetml/2006/main" count="1205" uniqueCount="623">
  <si>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</si>
  <si>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</si>
  <si>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</si>
  <si>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</si>
  <si>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</si>
  <si>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</si>
  <si>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</si>
  <si>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</si>
  <si>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</si>
  <si>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</si>
  <si>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</si>
  <si>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</si>
  <si>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</si>
  <si>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</si>
  <si>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</si>
  <si>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</si>
  <si>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</si>
  <si>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</si>
  <si>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</si>
  <si>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</si>
  <si>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</si>
  <si>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</si>
  <si>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</si>
  <si>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</si>
  <si>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</si>
  <si>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</si>
  <si>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</si>
  <si>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</si>
  <si>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</si>
  <si>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</si>
  <si>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</si>
  <si>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</si>
  <si>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</si>
  <si>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</si>
  <si>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</si>
  <si>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</si>
  <si>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</si>
  <si>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</si>
  <si>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</si>
  <si>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</si>
  <si>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</si>
  <si>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</si>
  <si>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</si>
  <si>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</si>
  <si>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</si>
  <si>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</si>
  <si>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</si>
  <si>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</si>
  <si>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</si>
  <si>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</si>
  <si>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</si>
  <si>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</si>
  <si>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</si>
  <si>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</si>
  <si>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</si>
  <si>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</si>
  <si>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</si>
  <si>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</si>
  <si>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</si>
  <si>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</si>
  <si>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</si>
  <si>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</si>
  <si>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</si>
  <si>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</si>
  <si>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</si>
  <si>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</si>
  <si>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</si>
  <si>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</si>
  <si>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</si>
  <si>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</si>
  <si>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</si>
  <si>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</si>
  <si>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</si>
  <si>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</si>
  <si>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</si>
  <si>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</si>
  <si>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</si>
  <si>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</si>
  <si>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</si>
  <si>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</si>
  <si>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</si>
  <si>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</si>
  <si>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</si>
  <si>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</si>
  <si>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</si>
  <si>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</si>
  <si>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</si>
  <si>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</si>
  <si>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</si>
  <si>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</si>
  <si>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</si>
  <si>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</si>
  <si>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</si>
  <si>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</si>
  <si>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</si>
  <si>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</si>
  <si>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</si>
  <si>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</si>
  <si>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</si>
  <si>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</si>
  <si>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</si>
  <si>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</si>
  <si>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</si>
  <si>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</si>
  <si>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</si>
  <si>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</si>
  <si>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</si>
  <si>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</si>
  <si>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</si>
  <si>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</si>
  <si>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</si>
  <si>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</si>
  <si>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</si>
  <si>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</si>
  <si>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</si>
  <si>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</si>
  <si>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</si>
  <si>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</si>
  <si>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</si>
  <si>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</si>
  <si>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</si>
  <si>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</si>
  <si>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</si>
  <si>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</si>
  <si>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</si>
  <si>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</si>
  <si>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</si>
  <si>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</si>
  <si>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</si>
  <si>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</si>
  <si>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</si>
  <si>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</si>
  <si>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</si>
  <si>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</si>
  <si>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</si>
  <si>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</si>
  <si>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</si>
  <si>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</si>
  <si>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</si>
  <si>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</si>
  <si>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</si>
  <si>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</si>
  <si>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</si>
  <si>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</si>
  <si>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</si>
  <si>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</si>
  <si>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</si>
  <si>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</si>
  <si>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</si>
  <si>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</si>
  <si>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</si>
  <si>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</si>
  <si>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</si>
  <si>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</si>
  <si>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</si>
  <si>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</si>
  <si>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</si>
  <si>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</si>
  <si>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</si>
  <si>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</si>
  <si>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</si>
  <si>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</si>
  <si>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</si>
  <si>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</si>
  <si>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</si>
  <si>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</si>
  <si>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</si>
  <si>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</si>
  <si>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</si>
  <si>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</si>
  <si>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</si>
  <si>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</si>
  <si>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</si>
  <si>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</si>
  <si>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</si>
  <si>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</si>
  <si>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</si>
  <si>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</si>
  <si>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</si>
  <si>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</si>
  <si>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</si>
  <si>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</si>
  <si>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</si>
  <si>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</si>
  <si>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</si>
  <si>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</si>
  <si>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</si>
  <si>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</si>
  <si>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</si>
  <si>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</si>
  <si>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</si>
  <si>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</si>
  <si>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</si>
  <si>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</si>
  <si>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</si>
  <si>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</si>
  <si>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</si>
  <si>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</si>
  <si>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</si>
  <si>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</si>
  <si>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</si>
  <si>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</si>
  <si>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</si>
  <si>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</si>
  <si>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</si>
  <si>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</si>
  <si>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</si>
  <si>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</si>
  <si>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</si>
  <si>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</si>
  <si>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</si>
  <si>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</si>
  <si>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</si>
  <si>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</si>
  <si>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長野県松川町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</si>
  <si>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</si>
  <si>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</si>
  <si>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</si>
  <si>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</si>
  <si>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</si>
  <si>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</si>
  <si>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</si>
  <si>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</si>
  <si>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</si>
  <si>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</si>
  <si>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</si>
  <si>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</si>
  <si>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</si>
  <si>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</si>
  <si>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</si>
  <si>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</si>
  <si>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</si>
  <si>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</si>
  <si>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</si>
  <si>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</si>
  <si>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</si>
  <si>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</si>
  <si>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</si>
  <si>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</si>
  <si>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</si>
  <si>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</si>
  <si>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</si>
  <si>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</si>
  <si>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</si>
  <si>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</si>
  <si>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</si>
  <si>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</si>
  <si>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</si>
  <si>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</si>
  <si>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</si>
  <si>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</si>
  <si>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</si>
  <si>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</si>
  <si>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</si>
  <si>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</si>
  <si>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</si>
  <si>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</si>
  <si>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</si>
  <si>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</si>
  <si>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</si>
  <si>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</si>
  <si>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</si>
  <si>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</si>
  <si>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</si>
  <si>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</si>
  <si>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</si>
  <si>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</si>
  <si>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</si>
  <si>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</si>
  <si>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</si>
  <si>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</si>
  <si>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</si>
  <si>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</si>
  <si>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</si>
  <si>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</si>
  <si>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</si>
  <si>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</si>
  <si>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</si>
  <si>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</si>
  <si>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</si>
  <si>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</si>
  <si>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</si>
  <si>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</si>
  <si>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</si>
  <si>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</si>
  <si>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</si>
  <si>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</si>
  <si>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</si>
  <si>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</si>
  <si>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</si>
  <si>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</si>
  <si>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</si>
  <si>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</si>
  <si>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</si>
  <si>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</si>
  <si>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</si>
  <si>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</si>
  <si>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</si>
  <si>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</si>
  <si>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</si>
  <si>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</si>
  <si>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</si>
  <si>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</si>
  <si>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</si>
  <si>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</si>
  <si>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</si>
  <si>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</si>
  <si>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</si>
  <si>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</si>
  <si>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</si>
  <si>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</si>
  <si>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</si>
  <si>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</si>
  <si>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</si>
  <si>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</si>
  <si>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</si>
  <si>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</si>
  <si>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</si>
  <si>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</si>
  <si>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</si>
  <si>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</si>
  <si>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</si>
  <si>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</si>
  <si>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</si>
  <si>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</si>
  <si>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</si>
  <si>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</si>
  <si>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</si>
  <si>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</si>
  <si>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</si>
  <si>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</si>
  <si>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</si>
  <si>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</si>
  <si>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</si>
  <si>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</si>
  <si>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</si>
  <si>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</si>
  <si>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</si>
  <si>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</si>
  <si>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</si>
  <si>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</si>
  <si>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</si>
  <si>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</si>
  <si>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</si>
  <si>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</si>
  <si>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</si>
  <si>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</si>
  <si>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</si>
  <si>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</si>
  <si>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</si>
  <si>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</si>
  <si>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</si>
  <si>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</si>
  <si>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</si>
  <si>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</si>
  <si>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</si>
  <si>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</si>
  <si>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</si>
  <si>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</si>
  <si>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</si>
  <si>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</si>
  <si>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</si>
  <si>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</si>
  <si>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</si>
  <si>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</si>
  <si>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</si>
  <si>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</si>
  <si>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</si>
  <si>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長野県松川町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</si>
  <si>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</si>
  <si>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</si>
  <si>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</si>
  <si>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</si>
  <si>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</si>
  <si>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</si>
  <si>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</si>
  <si>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</si>
  <si>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</si>
  <si>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</si>
  <si>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</si>
  <si>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</si>
  <si>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</si>
  <si>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</si>
  <si>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</si>
  <si>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</si>
  <si>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</si>
  <si>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</si>
  <si>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</si>
  <si>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</si>
  <si>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</si>
  <si>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</si>
  <si>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</si>
  <si>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</si>
  <si>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</si>
  <si>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</si>
  <si>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</si>
  <si>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</si>
  <si>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</si>
  <si>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</si>
  <si>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</si>
  <si>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</si>
  <si>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</si>
  <si>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</si>
  <si>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</si>
  <si>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</si>
  <si>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</si>
  <si>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</si>
  <si>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</si>
  <si>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保養宿泊施設事業特別会計</t>
    <phoneticPr fontId="5"/>
  </si>
  <si>
    <t>法非適用企業</t>
    <phoneticPr fontId="5"/>
  </si>
  <si>
    <t>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</si>
  <si>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</si>
  <si>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</si>
  <si>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</si>
  <si>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</si>
  <si>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</si>
  <si>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</si>
  <si>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</si>
  <si>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</si>
  <si>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</si>
  <si>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</si>
  <si>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</si>
  <si>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</si>
  <si>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</si>
  <si>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</si>
  <si>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</si>
  <si>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</si>
  <si>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</si>
  <si>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</si>
  <si>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</si>
  <si>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</si>
  <si>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</si>
  <si>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</si>
  <si>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</si>
  <si>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</si>
  <si>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</si>
  <si>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</si>
  <si>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</si>
  <si>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</si>
  <si>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</si>
  <si>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</si>
  <si>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</si>
  <si>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</si>
  <si>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</si>
  <si>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</si>
  <si>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</si>
  <si>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</si>
  <si>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</si>
  <si>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</si>
  <si>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</si>
  <si>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</si>
  <si>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</si>
  <si>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</si>
  <si>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</si>
  <si>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</si>
  <si>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</si>
  <si>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</si>
  <si>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</si>
  <si>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</si>
  <si>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</si>
  <si>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</si>
  <si>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</si>
  <si>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</si>
  <si>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</si>
  <si>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</si>
  <si>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</si>
  <si>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</si>
  <si>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</si>
  <si>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</si>
  <si>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</si>
  <si>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</si>
  <si>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</si>
  <si>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</si>
  <si>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</si>
  <si>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</si>
  <si>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</si>
  <si>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</si>
  <si>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</si>
  <si>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</si>
  <si>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</si>
  <si>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</si>
  <si>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</si>
  <si>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</si>
  <si>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</si>
  <si>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</si>
  <si>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</si>
  <si>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</si>
  <si>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</si>
  <si>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</si>
  <si>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</si>
  <si>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</si>
  <si>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</si>
  <si>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</si>
  <si>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</si>
  <si>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</si>
  <si>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</si>
  <si>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</si>
  <si>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</si>
  <si>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</si>
  <si>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</si>
  <si>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</si>
  <si>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</si>
  <si>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</si>
  <si>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</si>
  <si>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</si>
  <si>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</si>
  <si>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</si>
  <si>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</si>
  <si>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</si>
  <si>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</si>
  <si>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</si>
  <si>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</si>
  <si>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</si>
  <si>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</si>
  <si>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</si>
  <si>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</si>
  <si>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</si>
  <si>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</si>
  <si>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</si>
  <si>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</si>
  <si>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</si>
  <si>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</si>
  <si>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</si>
  <si>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</si>
  <si>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</si>
  <si>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</si>
  <si>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</si>
  <si>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</si>
  <si>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</si>
  <si>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</si>
  <si>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</si>
  <si>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</si>
  <si>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</si>
  <si>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</si>
  <si>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</si>
  <si>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</si>
  <si>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</si>
  <si>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</si>
  <si>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</si>
  <si>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</si>
  <si>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</si>
  <si>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</si>
  <si>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</si>
  <si>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</si>
  <si>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</si>
  <si>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</si>
  <si>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</si>
  <si>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</si>
  <si>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</si>
  <si>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</si>
  <si>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</si>
  <si>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</si>
  <si>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</si>
  <si>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</si>
  <si>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</si>
  <si>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</si>
  <si>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</si>
  <si>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</si>
  <si>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</si>
  <si>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4.43</t>
  </si>
  <si>
    <t>▲ 1.49</t>
  </si>
  <si>
    <t>▲ 0.63</t>
  </si>
  <si>
    <t>▲ 0.50</t>
  </si>
  <si>
    <t>一般会計</t>
  </si>
  <si>
    <t>水道事業会計</t>
  </si>
  <si>
    <t>保養宿泊施設事業特別会計</t>
  </si>
  <si>
    <t>下水道事業会計</t>
  </si>
  <si>
    <t>介護保険事業特別会計</t>
  </si>
  <si>
    <t>国民健康保険事業特別会計</t>
  </si>
  <si>
    <t>発電事業特別会計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</si>
  <si>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</si>
  <si>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</si>
  <si>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</si>
  <si>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</si>
  <si>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</si>
  <si>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</si>
  <si>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</si>
  <si>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</si>
  <si>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</si>
  <si>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</si>
  <si>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</si>
  <si>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</si>
  <si>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南信州広域連合（一般会計）</t>
    <rPh sb="0" eb="1">
      <t>ミナミ</t>
    </rPh>
    <rPh sb="1" eb="3">
      <t>シンシュウ</t>
    </rPh>
    <rPh sb="3" eb="5">
      <t>コウイキ</t>
    </rPh>
    <rPh sb="5" eb="7">
      <t>レンゴウ</t>
    </rPh>
    <phoneticPr fontId="5"/>
  </si>
  <si>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5"/>
  </si>
  <si>
    <t>南信州広域連合（飯田広域消防特別会計）</t>
    <rPh sb="8" eb="10">
      <t>イイダ</t>
    </rPh>
    <rPh sb="10" eb="12">
      <t>コウイキ</t>
    </rPh>
    <rPh sb="12" eb="14">
      <t>ショウボウ</t>
    </rPh>
    <rPh sb="14" eb="16">
      <t>トクベツ</t>
    </rPh>
    <rPh sb="16" eb="18">
      <t>カイケイ</t>
    </rPh>
    <phoneticPr fontId="5"/>
  </si>
  <si>
    <t>南信州広域連合（稲葉クリーンセンター特別会計）</t>
    <rPh sb="8" eb="10">
      <t>イナバ</t>
    </rPh>
    <rPh sb="18" eb="20">
      <t>トクベツ</t>
    </rPh>
    <rPh sb="20" eb="22">
      <t>カイケイ</t>
    </rPh>
    <phoneticPr fontId="5"/>
  </si>
  <si>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</si>
  <si>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</si>
  <si>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</si>
  <si>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</si>
  <si>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</si>
  <si>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</si>
  <si>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t>
    <rPh sb="0" eb="4">
      <t>シモイナグン</t>
    </rPh>
    <rPh sb="4" eb="6">
      <t>ドボク</t>
    </rPh>
    <rPh sb="6" eb="8">
      <t>ギジュツ</t>
    </rPh>
    <phoneticPr fontId="5"/>
  </si>
  <si>
    <t>下伊那自治センター組合</t>
    <rPh sb="0" eb="3">
      <t>シモイナ</t>
    </rPh>
    <rPh sb="3" eb="5">
      <t>ジチ</t>
    </rPh>
    <rPh sb="9" eb="11">
      <t>クミアイ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</si>
  <si>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</si>
  <si>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下伊那郡町村総合事務組合</t>
    <rPh sb="0" eb="4">
      <t>シモイナグン</t>
    </rPh>
    <rPh sb="4" eb="6">
      <t>チョウソン</t>
    </rPh>
    <rPh sb="6" eb="8">
      <t>ソウゴウ</t>
    </rPh>
    <rPh sb="8" eb="10">
      <t>ジム</t>
    </rPh>
    <rPh sb="10" eb="12">
      <t>クミアイ</t>
    </rPh>
    <phoneticPr fontId="5"/>
  </si>
  <si>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5"/>
  </si>
  <si>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5"/>
  </si>
  <si>
    <t>松川町土地開発公社</t>
    <rPh sb="0" eb="3">
      <t>マツカワマチ</t>
    </rPh>
    <rPh sb="3" eb="5">
      <t>トチ</t>
    </rPh>
    <rPh sb="5" eb="7">
      <t>カイハツ</t>
    </rPh>
    <rPh sb="7" eb="9">
      <t>コウシャ</t>
    </rPh>
    <phoneticPr fontId="5"/>
  </si>
  <si>
    <t>南信州まつかわ観光まちづくりセンター</t>
    <rPh sb="0" eb="1">
      <t>ミナミ</t>
    </rPh>
    <rPh sb="1" eb="3">
      <t>シンシュウ</t>
    </rPh>
    <rPh sb="7" eb="9">
      <t>カンコウ</t>
    </rPh>
    <phoneticPr fontId="5"/>
  </si>
  <si>
    <t>㈱チャンネル・ユー</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</si>
  <si>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</si>
  <si>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</si>
  <si>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</si>
  <si>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地域福祉基金</t>
    <rPh sb="0" eb="2">
      <t>チイキ</t>
    </rPh>
    <rPh sb="2" eb="4">
      <t>フクシ</t>
    </rPh>
    <rPh sb="4" eb="6">
      <t>キキン</t>
    </rPh>
    <phoneticPr fontId="5"/>
  </si>
  <si>
    <t>特別養護老人ホーム松川荘施設管理運営基金</t>
    <phoneticPr fontId="5"/>
  </si>
  <si>
    <t>くだものの里松川応援基金</t>
    <rPh sb="5" eb="6">
      <t>サト</t>
    </rPh>
    <rPh sb="6" eb="8">
      <t>マツカワ</t>
    </rPh>
    <rPh sb="8" eb="10">
      <t>オウエン</t>
    </rPh>
    <rPh sb="10" eb="12">
      <t>キキン</t>
    </rPh>
    <phoneticPr fontId="5"/>
  </si>
  <si>
    <t>ふる里基金</t>
    <rPh sb="2" eb="3">
      <t>サト</t>
    </rPh>
    <rPh sb="3" eb="5">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</si>
  <si>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</si>
  <si>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</si>
  <si>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</si>
  <si>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</si>
  <si>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</si>
  <si>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</si>
  <si>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</si>
  <si>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</si>
  <si>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</si>
  <si>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</si>
  <si>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</si>
  <si>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</si>
  <si>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</si>
  <si>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内の平均を下回り（マイナス標記）、財政運営上問題が生じるような将来のリスクが類似団体の中では低くくなっている。有形固定資産減価償却率については、類似団体内平均値同様に上昇傾向にあるが、類団平均値に比べると上昇率は緩やかである。しかしながら、老朽化等により改修等が必要な施設が複数存在していることから、今後も公共施設等総合管理計画に基づいた計画的な施設の修繕・改修等を行っていく必要がある。</t>
    <phoneticPr fontId="5"/>
  </si>
  <si>
    <t>将来負担比率は類似団体内の平均を下回り（マイナス標記）、財政運営上問題が生じるような将来のリスクが類似団体の中では低くくなっている。実質公債費比率についても、類似団体内の平均を5ポイント下回り、比較的良好な結果を表している。今後も、計画的な投資を行いながらも、新規発行債を可能な限り抑制していく基本姿勢を維持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</si>
</sst>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xmlns:c16r2="http://schemas.microsoft.com/office/drawing/2015/06/chart">
            <c:ext xmlns:c16="http://schemas.microsoft.com/office/drawing/2014/chart" uri="{C3380CC4-5D6E-409C-BE32-E72D297353CC}">
              <c16:uniqueId val="{00000000-2AF0-42E8-B807-CED776541C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107426</c:v>
                </c:pt>
                <c:pt idx="1">
                  <c:v>81684</c:v>
                </c:pt>
                <c:pt idx="2">
                  <c:v>94597</c:v>
                </c:pt>
                <c:pt idx="3">
                  <c:v>65057</c:v>
                </c:pt>
                <c:pt idx="4">
                  <c:v>97102</c:v>
                </c:pt>
              </c:numCache>
            </c:numRef>
          </c:val>
          <c:smooth val="0"/>
          <c:extLst xmlns:c16r2="http://schemas.microsoft.com/office/drawing/2015/06/chart">
            <c:ext xmlns:c16="http://schemas.microsoft.com/office/drawing/2014/chart" uri="{C3380CC4-5D6E-409C-BE32-E72D297353CC}">
              <c16:uniqueId val="{00000001-2AF0-42E8-B807-CED776541C98}"/>
            </c:ext>
          </c:extLst>
        </c:ser>
        <c:dLbls>
          <c:showLegendKey val="0"/>
          <c:showVal val="0"/>
          <c:showCatName val="0"/>
          <c:showSerName val="0"/>
          <c:showPercent val="0"/>
          <c:showBubbleSize val="0"/>
        </c:dLbls>
        <c:marker val="1"/>
        <c:smooth val="0"/>
        <c:axId val="429569848"/>
        <c:axId val="429567104"/>
      </c:lineChart>
      <c:catAx>
        <c:axId val="429569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9567104"/>
        <c:crosses val="autoZero"/>
        <c:auto val="1"/>
        <c:lblAlgn val="ctr"/>
        <c:lblOffset val="100"/>
        <c:tickLblSkip val="1"/>
        <c:tickMarkSkip val="1"/>
        <c:noMultiLvlLbl val="0"/>
      </c:catAx>
      <c:valAx>
        <c:axId val="4295671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9569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6.74</c:v>
                </c:pt>
                <c:pt idx="1">
                  <c:v>7.11</c:v>
                </c:pt>
                <c:pt idx="2">
                  <c:v>7.23</c:v>
                </c:pt>
                <c:pt idx="3">
                  <c:v>10.34</c:v>
                </c:pt>
                <c:pt idx="4">
                  <c:v>9.5</c:v>
                </c:pt>
              </c:numCache>
            </c:numRef>
          </c:val>
          <c:extLst xmlns:c16r2="http://schemas.microsoft.com/office/drawing/2015/06/chart">
            <c:ext xmlns:c16="http://schemas.microsoft.com/office/drawing/2014/chart" uri="{C3380CC4-5D6E-409C-BE32-E72D297353CC}">
              <c16:uniqueId val="{00000000-2077-4CB2-9EAE-30BC4FCDAA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26.61</c:v>
                </c:pt>
                <c:pt idx="1">
                  <c:v>24.89</c:v>
                </c:pt>
                <c:pt idx="2">
                  <c:v>24.07</c:v>
                </c:pt>
                <c:pt idx="3">
                  <c:v>20.69</c:v>
                </c:pt>
                <c:pt idx="4">
                  <c:v>19.489999999999998</c:v>
                </c:pt>
              </c:numCache>
            </c:numRef>
          </c:val>
          <c:extLst xmlns:c16r2="http://schemas.microsoft.com/office/drawing/2015/06/chart">
            <c:ext xmlns:c16="http://schemas.microsoft.com/office/drawing/2014/chart" uri="{C3380CC4-5D6E-409C-BE32-E72D297353CC}">
              <c16:uniqueId val="{00000001-2077-4CB2-9EAE-30BC4FCDAAAF}"/>
            </c:ext>
          </c:extLst>
        </c:ser>
        <c:dLbls>
          <c:showLegendKey val="0"/>
          <c:showVal val="0"/>
          <c:showCatName val="0"/>
          <c:showSerName val="0"/>
          <c:showPercent val="0"/>
          <c:showBubbleSize val="0"/>
        </c:dLbls>
        <c:gapWidth val="250"/>
        <c:overlap val="100"/>
        <c:axId val="429570632"/>
        <c:axId val="429564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-4.43</c:v>
                </c:pt>
                <c:pt idx="1">
                  <c:v>-1.49</c:v>
                </c:pt>
                <c:pt idx="2">
                  <c:v>-0.63</c:v>
                </c:pt>
                <c:pt idx="3">
                  <c:v>1.63</c:v>
                </c:pt>
                <c:pt idx="4">
                  <c:v>-0.5</c:v>
                </c:pt>
              </c:numCache>
            </c:numRef>
          </c:val>
          <c:smooth val="0"/>
          <c:extLst xmlns:c16r2="http://schemas.microsoft.com/office/drawing/2015/06/chart">
            <c:ext xmlns:c16="http://schemas.microsoft.com/office/drawing/2014/chart" uri="{C3380CC4-5D6E-409C-BE32-E72D297353CC}">
              <c16:uniqueId val="{00000002-2077-4CB2-9EAE-30BC4FCDAAAF}"/>
            </c:ext>
          </c:extLst>
        </c:ser>
        <c:dLbls>
          <c:showLegendKey val="0"/>
          <c:showVal val="0"/>
          <c:showCatName val="0"/>
          <c:showSerName val="0"/>
          <c:showPercent val="0"/>
          <c:showBubbleSize val="0"/>
        </c:dLbls>
        <c:marker val="1"/>
        <c:smooth val="0"/>
        <c:axId val="429570632"/>
        <c:axId val="429564360"/>
      </c:lineChart>
      <c:catAx>
        <c:axId val="42957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9564360"/>
        <c:crosses val="autoZero"/>
        <c:auto val="1"/>
        <c:lblAlgn val="ctr"/>
        <c:lblOffset val="100"/>
        <c:tickLblSkip val="1"/>
        <c:tickMarkSkip val="1"/>
        <c:noMultiLvlLbl val="0"/>
      </c:catAx>
      <c:valAx>
        <c:axId val="429564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570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1.03</c:v>
                </c:pt>
                <c:pt idx="2">
                  <c:v>#N/A</c:v>
                </c:pt>
                <c:pt idx="3">
                  <c:v>1.33</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13F-4905-9A43-50986DE16A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13F-4905-9A43-50986DE16AC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0.03</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713F-4905-9A43-50986DE16AC6}"/>
            </c:ext>
          </c:extLst>
        </c:ser>
        <c:ser>
          <c:idx val="3"/>
          <c:order val="3"/>
          <c:tx>
            <c:strRef>
              <c:f>データシート!$A$30</c:f>
              <c:strCache>
                <c:ptCount val="1"/>
                <c:pt idx="0">
                  <c:v>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0.15</c:v>
                </c:pt>
                <c:pt idx="4">
                  <c:v>#N/A</c:v>
                </c:pt>
                <c:pt idx="5">
                  <c:v>0.13</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3-713F-4905-9A43-50986DE16AC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4.41</c:v>
                </c:pt>
                <c:pt idx="2">
                  <c:v>#N/A</c:v>
                </c:pt>
                <c:pt idx="3">
                  <c:v>0.7</c:v>
                </c:pt>
                <c:pt idx="4">
                  <c:v>#N/A</c:v>
                </c:pt>
                <c:pt idx="5">
                  <c:v>0.85</c:v>
                </c:pt>
                <c:pt idx="6">
                  <c:v>#N/A</c:v>
                </c:pt>
                <c:pt idx="7">
                  <c:v>0.73</c:v>
                </c:pt>
                <c:pt idx="8">
                  <c:v>#N/A</c:v>
                </c:pt>
                <c:pt idx="9">
                  <c:v>0.99</c:v>
                </c:pt>
              </c:numCache>
            </c:numRef>
          </c:val>
          <c:extLst xmlns:c16r2="http://schemas.microsoft.com/office/drawing/2015/06/chart">
            <c:ext xmlns:c16="http://schemas.microsoft.com/office/drawing/2014/chart" uri="{C3380CC4-5D6E-409C-BE32-E72D297353CC}">
              <c16:uniqueId val="{00000004-713F-4905-9A43-50986DE16AC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0.59</c:v>
                </c:pt>
                <c:pt idx="2">
                  <c:v>#N/A</c:v>
                </c:pt>
                <c:pt idx="3">
                  <c:v>0.59</c:v>
                </c:pt>
                <c:pt idx="4">
                  <c:v>#N/A</c:v>
                </c:pt>
                <c:pt idx="5">
                  <c:v>0.35</c:v>
                </c:pt>
                <c:pt idx="6">
                  <c:v>#N/A</c:v>
                </c:pt>
                <c:pt idx="7">
                  <c:v>0.85</c:v>
                </c:pt>
                <c:pt idx="8">
                  <c:v>#N/A</c:v>
                </c:pt>
                <c:pt idx="9">
                  <c:v>1.1499999999999999</c:v>
                </c:pt>
              </c:numCache>
            </c:numRef>
          </c:val>
          <c:extLst xmlns:c16r2="http://schemas.microsoft.com/office/drawing/2015/06/chart">
            <c:ext xmlns:c16="http://schemas.microsoft.com/office/drawing/2014/chart" uri="{C3380CC4-5D6E-409C-BE32-E72D297353CC}">
              <c16:uniqueId val="{00000005-713F-4905-9A43-50986DE16AC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1.65</c:v>
                </c:pt>
                <c:pt idx="6">
                  <c:v>#N/A</c:v>
                </c:pt>
                <c:pt idx="7">
                  <c:v>1.97</c:v>
                </c:pt>
                <c:pt idx="8">
                  <c:v>#N/A</c:v>
                </c:pt>
                <c:pt idx="9">
                  <c:v>2.35</c:v>
                </c:pt>
              </c:numCache>
            </c:numRef>
          </c:val>
          <c:extLst xmlns:c16r2="http://schemas.microsoft.com/office/drawing/2015/06/chart">
            <c:ext xmlns:c16="http://schemas.microsoft.com/office/drawing/2014/chart" uri="{C3380CC4-5D6E-409C-BE32-E72D297353CC}">
              <c16:uniqueId val="{00000006-713F-4905-9A43-50986DE16AC6}"/>
            </c:ext>
          </c:extLst>
        </c:ser>
        <c:ser>
          <c:idx val="7"/>
          <c:order val="7"/>
          <c:tx>
            <c:strRef>
              <c:f>データシート!$A$34</c:f>
              <c:strCache>
                <c:ptCount val="1"/>
                <c:pt idx="0">
                  <c:v>保養宿泊施設事業特別会計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1.08</c:v>
                </c:pt>
                <c:pt idx="2">
                  <c:v>#N/A</c:v>
                </c:pt>
                <c:pt idx="3">
                  <c:v>1.1200000000000001</c:v>
                </c:pt>
                <c:pt idx="4">
                  <c:v>#N/A</c:v>
                </c:pt>
                <c:pt idx="5">
                  <c:v>0.83</c:v>
                </c:pt>
                <c:pt idx="6">
                  <c:v>#N/A</c:v>
                </c:pt>
                <c:pt idx="7">
                  <c:v>0.78</c:v>
                </c:pt>
                <c:pt idx="8">
                  <c:v>#N/A</c:v>
                </c:pt>
                <c:pt idx="9">
                  <c:v>7.93</c:v>
                </c:pt>
              </c:numCache>
            </c:numRef>
          </c:val>
          <c:extLst xmlns:c16r2="http://schemas.microsoft.com/office/drawing/2015/06/chart">
            <c:ext xmlns:c16="http://schemas.microsoft.com/office/drawing/2014/chart" uri="{C3380CC4-5D6E-409C-BE32-E72D297353CC}">
              <c16:uniqueId val="{00000007-713F-4905-9A43-50986DE16AC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7.83</c:v>
                </c:pt>
                <c:pt idx="2">
                  <c:v>#N/A</c:v>
                </c:pt>
                <c:pt idx="3">
                  <c:v>7.78</c:v>
                </c:pt>
                <c:pt idx="4">
                  <c:v>#N/A</c:v>
                </c:pt>
                <c:pt idx="5">
                  <c:v>9.1999999999999993</c:v>
                </c:pt>
                <c:pt idx="6">
                  <c:v>#N/A</c:v>
                </c:pt>
                <c:pt idx="7">
                  <c:v>9.2200000000000006</c:v>
                </c:pt>
                <c:pt idx="8">
                  <c:v>#N/A</c:v>
                </c:pt>
                <c:pt idx="9">
                  <c:v>8.4499999999999993</c:v>
                </c:pt>
              </c:numCache>
            </c:numRef>
          </c:val>
          <c:extLst xmlns:c16r2="http://schemas.microsoft.com/office/drawing/2015/06/chart">
            <c:ext xmlns:c16="http://schemas.microsoft.com/office/drawing/2014/chart" uri="{C3380CC4-5D6E-409C-BE32-E72D297353CC}">
              <c16:uniqueId val="{00000008-713F-4905-9A43-50986DE16A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6.73</c:v>
                </c:pt>
                <c:pt idx="2">
                  <c:v>#N/A</c:v>
                </c:pt>
                <c:pt idx="3">
                  <c:v>7.1</c:v>
                </c:pt>
                <c:pt idx="4">
                  <c:v>#N/A</c:v>
                </c:pt>
                <c:pt idx="5">
                  <c:v>7.23</c:v>
                </c:pt>
                <c:pt idx="6">
                  <c:v>#N/A</c:v>
                </c:pt>
                <c:pt idx="7">
                  <c:v>10.33</c:v>
                </c:pt>
                <c:pt idx="8">
                  <c:v>#N/A</c:v>
                </c:pt>
                <c:pt idx="9">
                  <c:v>9.49</c:v>
                </c:pt>
              </c:numCache>
            </c:numRef>
          </c:val>
          <c:extLst xmlns:c16r2="http://schemas.microsoft.com/office/drawing/2015/06/chart">
            <c:ext xmlns:c16="http://schemas.microsoft.com/office/drawing/2014/chart" uri="{C3380CC4-5D6E-409C-BE32-E72D297353CC}">
              <c16:uniqueId val="{00000009-713F-4905-9A43-50986DE16AC6}"/>
            </c:ext>
          </c:extLst>
        </c:ser>
        <c:dLbls>
          <c:showLegendKey val="0"/>
          <c:showVal val="0"/>
          <c:showCatName val="0"/>
          <c:showSerName val="0"/>
          <c:showPercent val="0"/>
          <c:showBubbleSize val="0"/>
        </c:dLbls>
        <c:gapWidth val="150"/>
        <c:overlap val="100"/>
        <c:axId val="429565144"/>
        <c:axId val="429567888"/>
      </c:barChart>
      <c:catAx>
        <c:axId val="42956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567888"/>
        <c:crosses val="autoZero"/>
        <c:auto val="1"/>
        <c:lblAlgn val="ctr"/>
        <c:lblOffset val="100"/>
        <c:tickLblSkip val="1"/>
        <c:tickMarkSkip val="1"/>
        <c:noMultiLvlLbl val="0"/>
      </c:catAx>
      <c:valAx>
        <c:axId val="42956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565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757</c:v>
                </c:pt>
                <c:pt idx="5">
                  <c:v>714</c:v>
                </c:pt>
                <c:pt idx="8">
                  <c:v>701</c:v>
                </c:pt>
                <c:pt idx="11">
                  <c:v>700</c:v>
                </c:pt>
                <c:pt idx="14">
                  <c:v>698</c:v>
                </c:pt>
              </c:numCache>
            </c:numRef>
          </c:val>
          <c:extLst xmlns:c16r2="http://schemas.microsoft.com/office/drawing/2015/06/chart">
            <c:ext xmlns:c16="http://schemas.microsoft.com/office/drawing/2014/chart" uri="{C3380CC4-5D6E-409C-BE32-E72D297353CC}">
              <c16:uniqueId val="{00000000-B068-414D-82FE-3BDFBE72F8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068-414D-82FE-3BDFBE72F8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068-414D-82FE-3BDFBE72F8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4</c:v>
                </c:pt>
                <c:pt idx="6">
                  <c:v>5</c:v>
                </c:pt>
                <c:pt idx="9">
                  <c:v>22</c:v>
                </c:pt>
                <c:pt idx="12">
                  <c:v>25</c:v>
                </c:pt>
              </c:numCache>
            </c:numRef>
          </c:val>
          <c:extLst xmlns:c16r2="http://schemas.microsoft.com/office/drawing/2015/06/chart">
            <c:ext xmlns:c16="http://schemas.microsoft.com/office/drawing/2014/chart" uri="{C3380CC4-5D6E-409C-BE32-E72D297353CC}">
              <c16:uniqueId val="{00000003-B068-414D-82FE-3BDFBE72F8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466</c:v>
                </c:pt>
                <c:pt idx="3">
                  <c:v>466</c:v>
                </c:pt>
                <c:pt idx="6">
                  <c:v>403</c:v>
                </c:pt>
                <c:pt idx="9">
                  <c:v>430</c:v>
                </c:pt>
                <c:pt idx="12">
                  <c:v>416</c:v>
                </c:pt>
              </c:numCache>
            </c:numRef>
          </c:val>
          <c:extLst xmlns:c16r2="http://schemas.microsoft.com/office/drawing/2015/06/chart">
            <c:ext xmlns:c16="http://schemas.microsoft.com/office/drawing/2014/chart" uri="{C3380CC4-5D6E-409C-BE32-E72D297353CC}">
              <c16:uniqueId val="{00000004-B068-414D-82FE-3BDFBE72F8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68-414D-82FE-3BDFBE72F8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068-414D-82FE-3BDFBE72F8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520</c:v>
                </c:pt>
                <c:pt idx="3">
                  <c:v>477</c:v>
                </c:pt>
                <c:pt idx="6">
                  <c:v>449</c:v>
                </c:pt>
                <c:pt idx="9">
                  <c:v>433</c:v>
                </c:pt>
                <c:pt idx="12">
                  <c:v>450</c:v>
                </c:pt>
              </c:numCache>
            </c:numRef>
          </c:val>
          <c:extLst xmlns:c16r2="http://schemas.microsoft.com/office/drawing/2015/06/chart">
            <c:ext xmlns:c16="http://schemas.microsoft.com/office/drawing/2014/chart" uri="{C3380CC4-5D6E-409C-BE32-E72D297353CC}">
              <c16:uniqueId val="{00000007-B068-414D-82FE-3BDFBE72F857}"/>
            </c:ext>
          </c:extLst>
        </c:ser>
        <c:dLbls>
          <c:showLegendKey val="0"/>
          <c:showVal val="0"/>
          <c:showCatName val="0"/>
          <c:showSerName val="0"/>
          <c:showPercent val="0"/>
          <c:showBubbleSize val="0"/>
        </c:dLbls>
        <c:gapWidth val="100"/>
        <c:overlap val="100"/>
        <c:axId val="429565536"/>
        <c:axId val="429569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241</c:v>
                </c:pt>
                <c:pt idx="2">
                  <c:v>#N/A</c:v>
                </c:pt>
                <c:pt idx="3">
                  <c:v>#N/A</c:v>
                </c:pt>
                <c:pt idx="4">
                  <c:v>233</c:v>
                </c:pt>
                <c:pt idx="5">
                  <c:v>#N/A</c:v>
                </c:pt>
                <c:pt idx="6">
                  <c:v>#N/A</c:v>
                </c:pt>
                <c:pt idx="7">
                  <c:v>156</c:v>
                </c:pt>
                <c:pt idx="8">
                  <c:v>#N/A</c:v>
                </c:pt>
                <c:pt idx="9">
                  <c:v>#N/A</c:v>
                </c:pt>
                <c:pt idx="10">
                  <c:v>185</c:v>
                </c:pt>
                <c:pt idx="11">
                  <c:v>#N/A</c:v>
                </c:pt>
                <c:pt idx="12">
                  <c:v>#N/A</c:v>
                </c:pt>
                <c:pt idx="13">
                  <c:v>193</c:v>
                </c:pt>
                <c:pt idx="14">
                  <c:v>#N/A</c:v>
                </c:pt>
              </c:numCache>
            </c:numRef>
          </c:val>
          <c:smooth val="0"/>
          <c:extLst xmlns:c16r2="http://schemas.microsoft.com/office/drawing/2015/06/chart">
            <c:ext xmlns:c16="http://schemas.microsoft.com/office/drawing/2014/chart" uri="{C3380CC4-5D6E-409C-BE32-E72D297353CC}">
              <c16:uniqueId val="{00000008-B068-414D-82FE-3BDFBE72F857}"/>
            </c:ext>
          </c:extLst>
        </c:ser>
        <c:dLbls>
          <c:showLegendKey val="0"/>
          <c:showVal val="0"/>
          <c:showCatName val="0"/>
          <c:showSerName val="0"/>
          <c:showPercent val="0"/>
          <c:showBubbleSize val="0"/>
        </c:dLbls>
        <c:marker val="1"/>
        <c:smooth val="0"/>
        <c:axId val="429565536"/>
        <c:axId val="429569064"/>
      </c:lineChart>
      <c:catAx>
        <c:axId val="42956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569064"/>
        <c:crosses val="autoZero"/>
        <c:auto val="1"/>
        <c:lblAlgn val="ctr"/>
        <c:lblOffset val="100"/>
        <c:tickLblSkip val="1"/>
        <c:tickMarkSkip val="1"/>
        <c:noMultiLvlLbl val="0"/>
      </c:catAx>
      <c:valAx>
        <c:axId val="429569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56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7189</c:v>
                </c:pt>
                <c:pt idx="5">
                  <c:v>7085</c:v>
                </c:pt>
                <c:pt idx="8">
                  <c:v>6732</c:v>
                </c:pt>
                <c:pt idx="11">
                  <c:v>6547</c:v>
                </c:pt>
                <c:pt idx="14">
                  <c:v>6268</c:v>
                </c:pt>
              </c:numCache>
            </c:numRef>
          </c:val>
          <c:extLst xmlns:c16r2="http://schemas.microsoft.com/office/drawing/2015/06/chart">
            <c:ext xmlns:c16="http://schemas.microsoft.com/office/drawing/2014/chart" uri="{C3380CC4-5D6E-409C-BE32-E72D297353CC}">
              <c16:uniqueId val="{00000000-C3B0-4F15-8775-16EC57DABD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52</c:v>
                </c:pt>
              </c:numCache>
            </c:numRef>
          </c:val>
          <c:extLst xmlns:c16r2="http://schemas.microsoft.com/office/drawing/2015/06/chart">
            <c:ext xmlns:c16="http://schemas.microsoft.com/office/drawing/2014/chart" uri="{C3380CC4-5D6E-409C-BE32-E72D297353CC}">
              <c16:uniqueId val="{00000001-C3B0-4F15-8775-16EC57DABD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2903</c:v>
                </c:pt>
                <c:pt idx="5">
                  <c:v>2886</c:v>
                </c:pt>
                <c:pt idx="8">
                  <c:v>2737</c:v>
                </c:pt>
                <c:pt idx="11">
                  <c:v>2595</c:v>
                </c:pt>
                <c:pt idx="14">
                  <c:v>2546</c:v>
                </c:pt>
              </c:numCache>
            </c:numRef>
          </c:val>
          <c:extLst xmlns:c16r2="http://schemas.microsoft.com/office/drawing/2015/06/chart">
            <c:ext xmlns:c16="http://schemas.microsoft.com/office/drawing/2014/chart" uri="{C3380CC4-5D6E-409C-BE32-E72D297353CC}">
              <c16:uniqueId val="{00000002-C3B0-4F15-8775-16EC57DABD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B0-4F15-8775-16EC57DABD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B0-4F15-8775-16EC57DABD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B0-4F15-8775-16EC57DABD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918</c:v>
                </c:pt>
                <c:pt idx="3">
                  <c:v>905</c:v>
                </c:pt>
                <c:pt idx="6">
                  <c:v>863</c:v>
                </c:pt>
                <c:pt idx="9">
                  <c:v>863</c:v>
                </c:pt>
                <c:pt idx="12">
                  <c:v>829</c:v>
                </c:pt>
              </c:numCache>
            </c:numRef>
          </c:val>
          <c:extLst xmlns:c16r2="http://schemas.microsoft.com/office/drawing/2015/06/chart">
            <c:ext xmlns:c16="http://schemas.microsoft.com/office/drawing/2014/chart" uri="{C3380CC4-5D6E-409C-BE32-E72D297353CC}">
              <c16:uniqueId val="{00000006-C3B0-4F15-8775-16EC57DABD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119</c:v>
                </c:pt>
                <c:pt idx="3">
                  <c:v>275</c:v>
                </c:pt>
                <c:pt idx="6">
                  <c:v>273</c:v>
                </c:pt>
                <c:pt idx="9">
                  <c:v>251</c:v>
                </c:pt>
                <c:pt idx="12">
                  <c:v>225</c:v>
                </c:pt>
              </c:numCache>
            </c:numRef>
          </c:val>
          <c:extLst xmlns:c16r2="http://schemas.microsoft.com/office/drawing/2015/06/chart">
            <c:ext xmlns:c16="http://schemas.microsoft.com/office/drawing/2014/chart" uri="{C3380CC4-5D6E-409C-BE32-E72D297353CC}">
              <c16:uniqueId val="{00000007-C3B0-4F15-8775-16EC57DABD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4240</c:v>
                </c:pt>
                <c:pt idx="3">
                  <c:v>3976</c:v>
                </c:pt>
                <c:pt idx="6">
                  <c:v>3510</c:v>
                </c:pt>
                <c:pt idx="9">
                  <c:v>3061</c:v>
                </c:pt>
                <c:pt idx="12">
                  <c:v>2578</c:v>
                </c:pt>
              </c:numCache>
            </c:numRef>
          </c:val>
          <c:extLst xmlns:c16r2="http://schemas.microsoft.com/office/drawing/2015/06/chart">
            <c:ext xmlns:c16="http://schemas.microsoft.com/office/drawing/2014/chart" uri="{C3380CC4-5D6E-409C-BE32-E72D297353CC}">
              <c16:uniqueId val="{00000008-C3B0-4F15-8775-16EC57DABD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c:v>
                </c:pt>
                <c:pt idx="3">
                  <c:v>0</c:v>
                </c:pt>
                <c:pt idx="6">
                  <c:v>1</c:v>
                </c:pt>
                <c:pt idx="9">
                  <c:v>2</c:v>
                </c:pt>
                <c:pt idx="12">
                  <c:v>2</c:v>
                </c:pt>
              </c:numCache>
            </c:numRef>
          </c:val>
          <c:extLst xmlns:c16r2="http://schemas.microsoft.com/office/drawing/2015/06/chart">
            <c:ext xmlns:c16="http://schemas.microsoft.com/office/drawing/2014/chart" uri="{C3380CC4-5D6E-409C-BE32-E72D297353CC}">
              <c16:uniqueId val="{00000009-C3B0-4F15-8775-16EC57DABD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4174</c:v>
                </c:pt>
                <c:pt idx="3">
                  <c:v>4280</c:v>
                </c:pt>
                <c:pt idx="6">
                  <c:v>4346</c:v>
                </c:pt>
                <c:pt idx="9">
                  <c:v>4329</c:v>
                </c:pt>
                <c:pt idx="12">
                  <c:v>4557</c:v>
                </c:pt>
              </c:numCache>
            </c:numRef>
          </c:val>
          <c:extLst xmlns:c16r2="http://schemas.microsoft.com/office/drawing/2015/06/chart">
            <c:ext xmlns:c16="http://schemas.microsoft.com/office/drawing/2014/chart" uri="{C3380CC4-5D6E-409C-BE32-E72D297353CC}">
              <c16:uniqueId val="{0000000A-C3B0-4F15-8775-16EC57DABDAA}"/>
            </c:ext>
          </c:extLst>
        </c:ser>
        <c:dLbls>
          <c:showLegendKey val="0"/>
          <c:showVal val="0"/>
          <c:showCatName val="0"/>
          <c:showSerName val="0"/>
          <c:showPercent val="0"/>
          <c:showBubbleSize val="0"/>
        </c:dLbls>
        <c:gapWidth val="100"/>
        <c:overlap val="100"/>
        <c:axId val="427463984"/>
        <c:axId val="427459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B0-4F15-8775-16EC57DABDAA}"/>
            </c:ext>
          </c:extLst>
        </c:ser>
        <c:dLbls>
          <c:showLegendKey val="0"/>
          <c:showVal val="0"/>
          <c:showCatName val="0"/>
          <c:showSerName val="0"/>
          <c:showPercent val="0"/>
          <c:showBubbleSize val="0"/>
        </c:dLbls>
        <c:marker val="1"/>
        <c:smooth val="0"/>
        <c:axId val="427463984"/>
        <c:axId val="427459672"/>
      </c:lineChart>
      <c:catAx>
        <c:axId val="42746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459672"/>
        <c:crosses val="autoZero"/>
        <c:auto val="1"/>
        <c:lblAlgn val="ctr"/>
        <c:lblOffset val="100"/>
        <c:tickLblSkip val="1"/>
        <c:tickMarkSkip val="1"/>
        <c:noMultiLvlLbl val="0"/>
      </c:catAx>
      <c:valAx>
        <c:axId val="427459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46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983</c:v>
                </c:pt>
                <c:pt idx="1">
                  <c:v>900</c:v>
                </c:pt>
                <c:pt idx="2">
                  <c:v>893</c:v>
                </c:pt>
              </c:numCache>
            </c:numRef>
          </c:val>
          <c:extLst xmlns:c16r2="http://schemas.microsoft.com/office/drawing/2015/06/chart">
            <c:ext xmlns:c16="http://schemas.microsoft.com/office/drawing/2014/chart" uri="{C3380CC4-5D6E-409C-BE32-E72D297353CC}">
              <c16:uniqueId val="{00000000-E085-4BB2-AC4F-D07D980FEE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207</c:v>
                </c:pt>
                <c:pt idx="1">
                  <c:v>207</c:v>
                </c:pt>
                <c:pt idx="2">
                  <c:v>266</c:v>
                </c:pt>
              </c:numCache>
            </c:numRef>
          </c:val>
          <c:extLst xmlns:c16r2="http://schemas.microsoft.com/office/drawing/2015/06/chart">
            <c:ext xmlns:c16="http://schemas.microsoft.com/office/drawing/2014/chart" uri="{C3380CC4-5D6E-409C-BE32-E72D297353CC}">
              <c16:uniqueId val="{00000001-E085-4BB2-AC4F-D07D980FEE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944</c:v>
                </c:pt>
                <c:pt idx="1">
                  <c:v>951</c:v>
                </c:pt>
                <c:pt idx="2">
                  <c:v>1203</c:v>
                </c:pt>
              </c:numCache>
            </c:numRef>
          </c:val>
          <c:extLst xmlns:c16r2="http://schemas.microsoft.com/office/drawing/2015/06/chart">
            <c:ext xmlns:c16="http://schemas.microsoft.com/office/drawing/2014/chart" uri="{C3380CC4-5D6E-409C-BE32-E72D297353CC}">
              <c16:uniqueId val="{00000002-E085-4BB2-AC4F-D07D980FEE88}"/>
            </c:ext>
          </c:extLst>
        </c:ser>
        <c:dLbls>
          <c:showLegendKey val="0"/>
          <c:showVal val="0"/>
          <c:showCatName val="0"/>
          <c:showSerName val="0"/>
          <c:showPercent val="0"/>
          <c:showBubbleSize val="0"/>
        </c:dLbls>
        <c:gapWidth val="120"/>
        <c:overlap val="100"/>
        <c:axId val="427464376"/>
        <c:axId val="427458888"/>
      </c:barChart>
      <c:catAx>
        <c:axId val="42746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7458888"/>
        <c:crosses val="autoZero"/>
        <c:auto val="1"/>
        <c:lblAlgn val="ctr"/>
        <c:lblOffset val="100"/>
        <c:tickLblSkip val="1"/>
        <c:tickMarkSkip val="1"/>
        <c:noMultiLvlLbl val="0"/>
      </c:catAx>
      <c:valAx>
        <c:axId val="427458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746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EB6-408E-8B72-B585618AE4C7}"/>
                </c:ext>
                <c:ext xmlns:c15="http://schemas.microsoft.com/office/drawing/2012/chart" uri="{CE6537A1-D6FC-4f65-9D91-7224C49458BB}">
                  <c15:dlblFieldTable>
                    <c15:dlblFTEntry>
                      <c15:txfldGUID>{32EBD9DD-EB93-4852-B9CF-91ECCED557F9}</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EB6-408E-8B72-B585618AE4C7}"/>
                </c:ext>
                <c:ext xmlns:c15="http://schemas.microsoft.com/office/drawing/2012/chart" uri="{CE6537A1-D6FC-4f65-9D91-7224C49458BB}">
                  <c15:dlblFieldTable>
                    <c15:dlblFTEntry>
                      <c15:txfldGUID>{8809C23F-38F8-4D05-BA8E-914CA86456F3}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EB6-408E-8B72-B585618AE4C7}"/>
                </c:ext>
                <c:ext xmlns:c15="http://schemas.microsoft.com/office/drawing/2012/chart" uri="{CE6537A1-D6FC-4f65-9D91-7224C49458BB}">
                  <c15:dlblFieldTable>
                    <c15:dlblFTEntry>
                      <c15:txfldGUID>{53FCFEE2-BF6E-4B1D-AC5A-417EF2B9F818}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EB6-408E-8B72-B585618AE4C7}"/>
                </c:ext>
                <c:ext xmlns:c15="http://schemas.microsoft.com/office/drawing/2012/chart" uri="{CE6537A1-D6FC-4f65-9D91-7224C49458BB}">
                  <c15:dlblFieldTable>
                    <c15:dlblFTEntry>
                      <c15:txfldGUID>{8ADCEF24-ED3E-4354-A55F-D950ED5B7AFE}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EB6-408E-8B72-B585618AE4C7}"/>
                </c:ext>
                <c:ext xmlns:c15="http://schemas.microsoft.com/office/drawing/2012/chart" uri="{CE6537A1-D6FC-4f65-9D91-7224C49458BB}">
                  <c15:dlblFieldTable>
                    <c15:dlblFTEntry>
                      <c15:txfldGUID>{3345A08E-99B1-4F5C-BF71-5A6E581EB73B}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EB6-408E-8B72-B585618AE4C7}"/>
                </c:ext>
                <c:ext xmlns:c15="http://schemas.microsoft.com/office/drawing/2012/chart" uri="{CE6537A1-D6FC-4f65-9D91-7224C49458BB}">
                  <c15:dlblFieldTable>
                    <c15:dlblFTEntry>
                      <c15:txfldGUID>{CB594A17-A2F4-45FB-8C6C-C5D44AB60B64}</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EB6-408E-8B72-B585618AE4C7}"/>
                </c:ext>
                <c:ext xmlns:c15="http://schemas.microsoft.com/office/drawing/2012/chart" uri="{CE6537A1-D6FC-4f65-9D91-7224C49458BB}">
                  <c15:dlblFieldTable>
                    <c15:dlblFTEntry>
                      <c15:txfldGUID>{604FDC2C-8A97-4B5D-B3E6-EC56E87089E5}</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EB6-408E-8B72-B585618AE4C7}"/>
                </c:ext>
                <c:ext xmlns:c15="http://schemas.microsoft.com/office/drawing/2012/chart" uri="{CE6537A1-D6FC-4f65-9D91-7224C49458BB}">
                  <c15:dlblFieldTable>
                    <c15:dlblFTEntry>
                      <c15:txfldGUID>{6C726F3F-8BB2-41F1-8EF9-0170E209A785}</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EB6-408E-8B72-B585618AE4C7}"/>
                </c:ext>
                <c:ext xmlns:c15="http://schemas.microsoft.com/office/drawing/2012/chart" uri="{CE6537A1-D6FC-4f65-9D91-7224C49458BB}">
                  <c15:dlblFieldTable>
                    <c15:dlblFTEntry>
                      <c15:txfldGUID>{7213ECDA-86C5-43E8-99BF-2FCF5F25AEF0}</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55.9</c:v>
                </c:pt>
                <c:pt idx="8">
                  <c:v>57.4</c:v>
                </c:pt>
                <c:pt idx="16">
                  <c:v>58.6</c:v>
                </c:pt>
                <c:pt idx="24">
                  <c:v>60.2</c:v>
                </c:pt>
                <c:pt idx="32">
                  <c:v>61.3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EB6-408E-8B72-B585618AE4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619710212964611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EB6-408E-8B72-B585618AE4C7}"/>
                </c:ext>
                <c:ext xmlns:c15="http://schemas.microsoft.com/office/drawing/2012/chart" uri="{CE6537A1-D6FC-4f65-9D91-7224C49458BB}">
                  <c15:layout/>
                  <c15:dlblFieldTable>
                    <c15:dlblFTEntry>
                      <c15:txfldGUID>{C60600D8-9468-4846-8A10-2CB0C4DF5C45}</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EB6-408E-8B72-B585618AE4C7}"/>
                </c:ext>
                <c:ext xmlns:c15="http://schemas.microsoft.com/office/drawing/2012/chart" uri="{CE6537A1-D6FC-4f65-9D91-7224C49458BB}">
                  <c15:dlblFieldTable>
                    <c15:dlblFTEntry>
                      <c15:txfldGUID>{3E87D73D-A5BE-45DE-9577-810DADCD8199}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EB6-408E-8B72-B585618AE4C7}"/>
                </c:ext>
                <c:ext xmlns:c15="http://schemas.microsoft.com/office/drawing/2012/chart" uri="{CE6537A1-D6FC-4f65-9D91-7224C49458BB}">
                  <c15:dlblFieldTable>
                    <c15:dlblFTEntry>
                      <c15:txfldGUID>{8B9F329D-916D-407C-838F-AE025166DBA7}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EB6-408E-8B72-B585618AE4C7}"/>
                </c:ext>
                <c:ext xmlns:c15="http://schemas.microsoft.com/office/drawing/2012/chart" uri="{CE6537A1-D6FC-4f65-9D91-7224C49458BB}">
                  <c15:dlblFieldTable>
                    <c15:dlblFTEntry>
                      <c15:txfldGUID>{D49CA2ED-225B-4B36-A5D6-D104C63A2A02}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EB6-408E-8B72-B585618AE4C7}"/>
                </c:ext>
                <c:ext xmlns:c15="http://schemas.microsoft.com/office/drawing/2012/chart" uri="{CE6537A1-D6FC-4f65-9D91-7224C49458BB}">
                  <c15:dlblFieldTable>
                    <c15:dlblFTEntry>
                      <c15:txfldGUID>{69008E53-717F-488B-96B5-0D84C310A143}</c15:txfldGUID>
                      <c15:f>#REF!</c15:f>
                      <c15:dlblFieldTableCache>
                        <c:ptCount val="1"/>
                        <c:pt idx="0">
                          <c:v>#REF!</c:v>
                        </c:pt>
                      </c15:dlblFieldTableCache>
                    </c15:dlblFTEntry>
                  </c15:dlblFieldTable>
                  <c15:showDataLabelsRange val="0"/>
                </c:ext>
              </c:extLst>
            </c:dLbl>
            <c:dLbl>
              <c:idx val="8"/>
              <c:layout>
                <c:manualLayout>
                  <c:x val="-3.967069072617999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EB6-408E-8B72-B585618AE4C7}"/>
                </c:ext>
                <c:ext xmlns:c15="http://schemas.microsoft.com/office/drawing/2012/chart" uri="{CE6537A1-D6FC-4f65-9D91-7224C49458BB}">
                  <c15:layout/>
                  <c15:dlblFieldTable>
                    <c15:dlblFTEntry>
                      <c15:txfldGUID>{BCE6DA3A-8302-47E3-BEF5-88E3BA93450D}</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EB6-408E-8B72-B585618AE4C7}"/>
                </c:ext>
                <c:ext xmlns:c15="http://schemas.microsoft.com/office/drawing/2012/chart" uri="{CE6537A1-D6FC-4f65-9D91-7224C49458BB}">
                  <c15:layout/>
                  <c15:dlblFieldTable>
                    <c15:dlblFTEntry>
                      <c15:txfldGUID>{15B4AA8C-9F3A-44BB-8195-1783F33B8475}</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EB6-408E-8B72-B585618AE4C7}"/>
                </c:ext>
                <c:ext xmlns:c15="http://schemas.microsoft.com/office/drawing/2012/chart" uri="{CE6537A1-D6FC-4f65-9D91-7224C49458BB}">
                  <c15:layout/>
                  <c15:dlblFieldTable>
                    <c15:dlblFTEntry>
                      <c15:txfldGUID>{FA60B3A3-2690-4125-962D-5C674AB6611A}</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EB6-408E-8B72-B585618AE4C7}"/>
                </c:ext>
                <c:ext xmlns:c15="http://schemas.microsoft.com/office/drawing/2012/chart" uri="{CE6537A1-D6FC-4f65-9D91-7224C49458BB}">
                  <c15:layout/>
                  <c15:dlblFieldTable>
                    <c15:dlblFTEntry>
                      <c15:txfldGUID>{2131949D-16F2-4449-B0BC-5D75EC07AB39}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xmlns:c16r2="http://schemas.microsoft.com/office/drawing/2015/06/chart">
            <c:ext xmlns:c16="http://schemas.microsoft.com/office/drawing/2014/chart" uri="{C3380CC4-5D6E-409C-BE32-E72D297353CC}">
              <c16:uniqueId val="{00000013-8EB6-408E-8B72-B585618AE4C7}"/>
            </c:ext>
          </c:extLst>
        </c:ser>
        <c:dLbls>
          <c:showLegendKey val="0"/>
          <c:showVal val="1"/>
          <c:showCatName val="0"/>
          <c:showSerName val="0"/>
          <c:showPercent val="0"/>
          <c:showBubbleSize val="0"/>
        </c:dLbls>
        <c:axId val="571739080"/>
        <c:axId val="571741824"/>
      </c:scatterChart>
      <c:valAx>
        <c:axId val="571739080"/>
        <c:scaling>
          <c:orientation val="maxMin"/>
          <c:max val="68"/>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1741824"/>
        <c:crosses val="autoZero"/>
        <c:crossBetween val="midCat"/>
      </c:valAx>
      <c:valAx>
        <c:axId val="57174182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71739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55B-4FCD-945D-B839B967B1B3}"/>
                </c:ext>
                <c:ext xmlns:c15="http://schemas.microsoft.com/office/drawing/2012/chart" uri="{CE6537A1-D6FC-4f65-9D91-7224C49458BB}">
                  <c15:dlblFieldTable>
                    <c15:dlblFTEntry>
                      <c15:txfldGUID>{E373C257-4534-444B-BEF7-3D220E1CE6BB}</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55B-4FCD-945D-B839B967B1B3}"/>
                </c:ext>
                <c:ext xmlns:c15="http://schemas.microsoft.com/office/drawing/2012/chart" uri="{CE6537A1-D6FC-4f65-9D91-7224C49458BB}">
                  <c15:dlblFieldTable>
                    <c15:dlblFTEntry>
                      <c15:txfldGUID>{B4FEB332-BCAB-4614-A1C7-FF09E2C69EBE}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55B-4FCD-945D-B839B967B1B3}"/>
                </c:ext>
                <c:ext xmlns:c15="http://schemas.microsoft.com/office/drawing/2012/chart" uri="{CE6537A1-D6FC-4f65-9D91-7224C49458BB}">
                  <c15:dlblFieldTable>
                    <c15:dlblFTEntry>
                      <c15:txfldGUID>{B9E48144-6BA4-4E9E-AFC6-A9B02FADD1BD}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55B-4FCD-945D-B839B967B1B3}"/>
                </c:ext>
                <c:ext xmlns:c15="http://schemas.microsoft.com/office/drawing/2012/chart" uri="{CE6537A1-D6FC-4f65-9D91-7224C49458BB}">
                  <c15:dlblFieldTable>
                    <c15:dlblFTEntry>
                      <c15:txfldGUID>{FEA57AD3-22C9-44AF-A9B3-D46689850929}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55B-4FCD-945D-B839B967B1B3}"/>
                </c:ext>
                <c:ext xmlns:c15="http://schemas.microsoft.com/office/drawing/2012/chart" uri="{CE6537A1-D6FC-4f65-9D91-7224C49458BB}">
                  <c15:dlblFieldTable>
                    <c15:dlblFTEntry>
                      <c15:txfldGUID>{66A70F5C-0142-4668-8760-80DF23ED9CB5}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55B-4FCD-945D-B839B967B1B3}"/>
                </c:ext>
                <c:ext xmlns:c15="http://schemas.microsoft.com/office/drawing/2012/chart" uri="{CE6537A1-D6FC-4f65-9D91-7224C49458BB}">
                  <c15:dlblFieldTable>
                    <c15:dlblFTEntry>
                      <c15:txfldGUID>{144AF326-0316-4348-8891-6B901247C16D}</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55B-4FCD-945D-B839B967B1B3}"/>
                </c:ext>
                <c:ext xmlns:c15="http://schemas.microsoft.com/office/drawing/2012/chart" uri="{CE6537A1-D6FC-4f65-9D91-7224C49458BB}">
                  <c15:dlblFieldTable>
                    <c15:dlblFTEntry>
                      <c15:txfldGUID>{B146E364-058E-409E-9CE6-74895FD396BE}</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55B-4FCD-945D-B839B967B1B3}"/>
                </c:ext>
                <c:ext xmlns:c15="http://schemas.microsoft.com/office/drawing/2012/chart" uri="{CE6537A1-D6FC-4f65-9D91-7224C49458BB}">
                  <c15:dlblFieldTable>
                    <c15:dlblFTEntry>
                      <c15:txfldGUID>{2FC24AC8-E541-4552-8684-B28ECFD05B81}</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55B-4FCD-945D-B839B967B1B3}"/>
                </c:ext>
                <c:ext xmlns:c15="http://schemas.microsoft.com/office/drawing/2012/chart" uri="{CE6537A1-D6FC-4f65-9D91-7224C49458BB}">
                  <c15:dlblFieldTable>
                    <c15:dlblFTEntry>
                      <c15:txfldGUID>{38552BDA-07DB-41E5-B1EA-813B207653A2}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7.4</c:v>
                </c:pt>
                <c:pt idx="16">
                  <c:v>6.2</c:v>
                </c:pt>
                <c:pt idx="24">
                  <c:v>5.5</c:v>
                </c:pt>
                <c:pt idx="32">
                  <c:v>4.8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755B-4FCD-945D-B839B967B1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55B-4FCD-945D-B839B967B1B3}"/>
                </c:ext>
                <c:ext xmlns:c15="http://schemas.microsoft.com/office/drawing/2012/chart" uri="{CE6537A1-D6FC-4f65-9D91-7224C49458BB}">
                  <c15:layout/>
                  <c15:dlblFieldTable>
                    <c15:dlblFTEntry>
                      <c15:txfldGUID>{AE6DB6C3-A017-4903-BF82-A577F1E5B5BF}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55B-4FCD-945D-B839B967B1B3}"/>
                </c:ext>
                <c:ext xmlns:c15="http://schemas.microsoft.com/office/drawing/2012/chart" uri="{CE6537A1-D6FC-4f65-9D91-7224C49458BB}">
                  <c15:dlblFieldTable>
                    <c15:dlblFTEntry>
                      <c15:txfldGUID>{4834D696-3488-4CAE-9F2D-60942E6B163B}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55B-4FCD-945D-B839B967B1B3}"/>
                </c:ext>
                <c:ext xmlns:c15="http://schemas.microsoft.com/office/drawing/2012/chart" uri="{CE6537A1-D6FC-4f65-9D91-7224C49458BB}">
                  <c15:dlblFieldTable>
                    <c15:dlblFTEntry>
                      <c15:txfldGUID>{5CC97A2B-41F0-4B31-B05B-F438802C6CE4}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55B-4FCD-945D-B839B967B1B3}"/>
                </c:ext>
                <c:ext xmlns:c15="http://schemas.microsoft.com/office/drawing/2012/chart" uri="{CE6537A1-D6FC-4f65-9D91-7224C49458BB}">
                  <c15:dlblFieldTable>
                    <c15:dlblFTEntry>
                      <c15:txfldGUID>{8E15772E-F51E-49E2-A2D9-07BFDB322717}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55B-4FCD-945D-B839B967B1B3}"/>
                </c:ext>
                <c:ext xmlns:c15="http://schemas.microsoft.com/office/drawing/2012/chart" uri="{CE6537A1-D6FC-4f65-9D91-7224C49458BB}">
                  <c15:dlblFieldTable>
                    <c15:dlblFTEntry>
                      <c15:txfldGUID>{D43D3E4F-83B9-4F29-B50B-46B92CA66E59}</c15:txfldGUID>
                      <c15:f>#REF!</c15:f>
                      <c15:dlblFieldTableCache>
                        <c:ptCount val="1"/>
                        <c:pt idx="0">
                          <c:v>#REF!</c:v>
                        </c:pt>
                      </c15:dlblFieldTableCache>
                    </c15:dlblFTEntry>
                  </c15:dlblFieldTable>
                  <c15:showDataLabelsRange val="0"/>
                </c:ext>
              </c:extLst>
            </c:dLbl>
            <c:dLbl>
              <c:idx val="8"/>
              <c:layout>
                <c:manualLayout>
                  <c:x val="-1.823562808425002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55B-4FCD-945D-B839B967B1B3}"/>
                </c:ext>
                <c:ext xmlns:c15="http://schemas.microsoft.com/office/drawing/2012/chart" uri="{CE6537A1-D6FC-4f65-9D91-7224C49458BB}">
                  <c15:layout/>
                  <c15:dlblFieldTable>
                    <c15:dlblFTEntry>
                      <c15:txfldGUID>{346E1A9B-B3D6-4EEB-8286-E4B84C5ABC06}</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55B-4FCD-945D-B839B967B1B3}"/>
                </c:ext>
                <c:ext xmlns:c15="http://schemas.microsoft.com/office/drawing/2012/chart" uri="{CE6537A1-D6FC-4f65-9D91-7224C49458BB}">
                  <c15:layout/>
                  <c15:dlblFieldTable>
                    <c15:dlblFTEntry>
                      <c15:txfldGUID>{0FAA7B4B-E9E4-42F3-A3DD-2811123881B4}</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55B-4FCD-945D-B839B967B1B3}"/>
                </c:ext>
                <c:ext xmlns:c15="http://schemas.microsoft.com/office/drawing/2012/chart" uri="{CE6537A1-D6FC-4f65-9D91-7224C49458BB}">
                  <c15:layout/>
                  <c15:dlblFieldTable>
                    <c15:dlblFTEntry>
                      <c15:txfldGUID>{F2BD091D-389F-4639-A3AE-966936CB9F9A}</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55B-4FCD-945D-B839B967B1B3}"/>
                </c:ext>
                <c:ext xmlns:c15="http://schemas.microsoft.com/office/drawing/2012/chart" uri="{CE6537A1-D6FC-4f65-9D91-7224C49458BB}">
                  <c15:layout/>
                  <c15:dlblFieldTable>
                    <c15:dlblFTEntry>
                      <c15:txfldGUID>{911FCCF8-5FC3-4485-8F5C-1FD2B4C40140}</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xmlns:c16r2="http://schemas.microsoft.com/office/drawing/2015/06/chart">
            <c:ext xmlns:c16="http://schemas.microsoft.com/office/drawing/2014/chart" uri="{C3380CC4-5D6E-409C-BE32-E72D297353CC}">
              <c16:uniqueId val="{00000013-755B-4FCD-945D-B839B967B1B3}"/>
            </c:ext>
          </c:extLst>
        </c:ser>
        <c:dLbls>
          <c:showLegendKey val="0"/>
          <c:showVal val="1"/>
          <c:showCatName val="0"/>
          <c:showSerName val="0"/>
          <c:showPercent val="0"/>
          <c:showBubbleSize val="0"/>
        </c:dLbls>
        <c:axId val="571735944"/>
        <c:axId val="571737904"/>
      </c:scatterChart>
      <c:valAx>
        <c:axId val="571735944"/>
        <c:scaling>
          <c:orientation val="maxMin"/>
          <c:max val="10"/>
          <c:min val="9.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1737904"/>
        <c:crosses val="autoZero"/>
        <c:crossBetween val="midCat"/>
      </c:valAx>
      <c:valAx>
        <c:axId val="57173790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717359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FAF7FB34-C982-4573-B94F-4331E1BEFF4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FB5B1792-8CAB-41C7-A33C-A0E9AF986DF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松川町総合計画」等に基づき、喫緊の課題である事業を選定しながら、投資的経費に係る新規発行債を毎年有効的に発行するものの、償還額以上の地方債発行を抑制してきた結果、元利償還金は減少傾向にある。</a:t>
          </a:r>
        </a:p>
        <a:p>
          <a:r>
            <a:rPr kumimoji="1" lang="ja-JP" altLang="en-US" sz="1400">
              <a:latin typeface="ＭＳ ゴシック" pitchFamily="49" charset="-128"/>
              <a:ea typeface="ＭＳ ゴシック" pitchFamily="49" charset="-128"/>
            </a:rPr>
            <a:t>しかし、公債費のピークを過ぎたものの、一般会計では公共施設の長寿命化工事、下水道事業会計では下水施設の統廃合といった大型の公共投資が予定されており、財源に起債を充てるため、据置期間が終了すると将来的には元利償還金が増加していくことが予測できる。</a:t>
          </a:r>
        </a:p>
        <a:p>
          <a:r>
            <a:rPr kumimoji="1" lang="ja-JP" altLang="en-US" sz="1400">
              <a:latin typeface="ＭＳ ゴシック" pitchFamily="49" charset="-128"/>
              <a:ea typeface="ＭＳ ゴシック" pitchFamily="49" charset="-128"/>
            </a:rPr>
            <a:t>計画的な投資を行いながらも、新規発行債を可能な限り抑制していく基本姿勢を維持する。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については、現在、個別施設計画に基づいて施設の長寿命化等を進めていることから、中期的に見て増加傾向にある。基本は償還金以上の新規発行は行わない抑制姿勢を維持しており必要最低限の増加に努め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併せて、基金の取り崩しを行い事業財源へ充当する案件も増加していることから、充当可能財源は今後も減少していくと推察される。早期健全化基準未満ではあるが、今後とも新規発行債の抑制を基調として、将来負担が過度に増えることがないよう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・これはくだものの里まつかわ応援基金から教育振興や福祉等の事業に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万円取り崩した一方で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9,754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万円積み立てたこと、公共施設等整備基金に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万円積み立てたこと、減債基金に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5,821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万円み積立てたことなどが主な要因である。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・財政調整基金については災害等の不測の事態に備えるため、現在の規模を今後も維持していき、特定目的基金については、大型事業への財源等計画的に活用し、運用を行っていく。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・ふる里基金：ふるさとの創生、発展のための事業。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・地域福祉基金：地域福祉の充実、発展に関する事業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・ふるさと応援基金：ふるさと応援寄附金（ふるさと納税）を原資とし、寄附金を活用するための事業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・特別養護老人ホーム松川荘施設管理運営基金：特別養護老人ホーム松川荘の管理運営に係る費用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・くだものの里まつかわ応援基金：ふるさと応援寄附金（ふるさと納税）を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万円積み立てた一方で、教育振興や福祉等の事業の財源として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万円充当したことによる差額の増。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・公共施設等整備基金：既存施設の解体事業などのために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・公共施設等整備基金：小中学校の長寿命化工事等の公共施設整備や既存施設廃止に伴う解体費に充当するため、減少する見込である。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9,255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773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・積み立て内容については、松川町発電事業特別会計に対して過去に行った繰出金の償還金と同特別会計余剰金、この他基金利子収入を合わせて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947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万円を積み立てました。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・取り崩し内容については、主に新型ｺﾛﾅｳｲﾙｽ感染症対策にかかる事業へ</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1,720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万円取り崩しました。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％程度の範囲となるように努める。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・各年度の決算状況を見ながら可能な範囲で積立てていく。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・積み立て内容については令和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年度に行う繰上償還のため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・基金運用における利子積立分の増。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・中長期的には繰り入れる見込みがないため、現在の残高を維持する。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12,843
12,693
72.79
8,513,254
7,713,274
434,740
4,578,576
4,556,616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類似団体平均値と比べ、</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程度下回っており、これまでも改修・改築等を行ってきている施設等があることから、類似団体に比べ有形固定資産が比較的新しいということができる。しかし、今後は老朽化した施設等について、維持管理や更新、集約・複合化などを含めた検討が必要であり、公共施設等総合管理計画に基づき、適切な資産管理に努めていくことが求められ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21378</xdr:rowOff>
    </xdr:from>
    <xdr:to>
      <xdr:col>23</xdr:col>
      <xdr:colOff>85090</xdr:colOff>
      <xdr:row>34</xdr:row>
      <xdr:rowOff>129752</xdr:rowOff>
    </xdr:to>
    <xdr:cxnSp macro="">
      <xdr:nvCxnSpPr>
        <xdr:cNvPr id="75" name="直線コネクタ 74"/>
        <xdr:cNvCxnSpPr/>
      </xdr:nvCxnSpPr>
      <xdr:spPr>
        <a:xfrm flipV="1">
          <a:off x="4760595" y="5593503"/>
          <a:ext cx="1270" cy="113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133579</xdr:rowOff>
    </xdr:from>
    <xdr:ext cx="405111" cy="259045"/>
    <xdr:sp macro="" textlink="">
      <xdr:nvSpPr>
        <xdr:cNvPr id="76" name="有形固定資産減価償却率最小値テキスト"/>
        <xdr:cNvSpPr txBox="1"/>
      </xdr:nvSpPr>
      <xdr:spPr>
        <a:xfrm>
          <a:off x="4813300" y="673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129752</xdr:rowOff>
    </xdr:from>
    <xdr:to>
      <xdr:col>23</xdr:col>
      <xdr:colOff>174625</xdr:colOff>
      <xdr:row>34</xdr:row>
      <xdr:rowOff>129752</xdr:rowOff>
    </xdr:to>
    <xdr:cxnSp macro="">
      <xdr:nvCxnSpPr>
        <xdr:cNvPr id="77" name="直線コネクタ 76"/>
        <xdr:cNvCxnSpPr/>
      </xdr:nvCxnSpPr>
      <xdr:spPr>
        <a:xfrm>
          <a:off x="4673600" y="6730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139505</xdr:rowOff>
    </xdr:from>
    <xdr:ext cx="405111" cy="259045"/>
    <xdr:sp macro="" textlink="">
      <xdr:nvSpPr>
        <xdr:cNvPr id="78" name="有形固定資産減価償却率最大値テキスト"/>
        <xdr:cNvSpPr txBox="1"/>
      </xdr:nvSpPr>
      <xdr:spPr>
        <a:xfrm>
          <a:off x="4813300" y="536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21378</xdr:rowOff>
    </xdr:from>
    <xdr:to>
      <xdr:col>23</xdr:col>
      <xdr:colOff>174625</xdr:colOff>
      <xdr:row>28</xdr:row>
      <xdr:rowOff>21378</xdr:rowOff>
    </xdr:to>
    <xdr:cxnSp macro="">
      <xdr:nvCxnSpPr>
        <xdr:cNvPr id="79" name="直線コネクタ 78"/>
        <xdr:cNvCxnSpPr/>
      </xdr:nvCxnSpPr>
      <xdr:spPr>
        <a:xfrm>
          <a:off x="4673600" y="559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0"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1" name="フローチャート: 判断 80"/>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29422</xdr:rowOff>
    </xdr:from>
    <xdr:to>
      <xdr:col>19</xdr:col>
      <xdr:colOff>187325</xdr:colOff>
      <xdr:row>29</xdr:row>
      <xdr:rowOff>131022</xdr:rowOff>
    </xdr:to>
    <xdr:sp macro="" textlink="">
      <xdr:nvSpPr>
        <xdr:cNvPr id="82" name="フローチャート: 判断 81"/>
        <xdr:cNvSpPr/>
      </xdr:nvSpPr>
      <xdr:spPr>
        <a:xfrm>
          <a:off x="4000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150495</xdr:rowOff>
    </xdr:from>
    <xdr:to>
      <xdr:col>15</xdr:col>
      <xdr:colOff>187325</xdr:colOff>
      <xdr:row>29</xdr:row>
      <xdr:rowOff>80645</xdr:rowOff>
    </xdr:to>
    <xdr:sp macro="" textlink="">
      <xdr:nvSpPr>
        <xdr:cNvPr id="83" name="フローチャート: 判断 82"/>
        <xdr:cNvSpPr/>
      </xdr:nvSpPr>
      <xdr:spPr>
        <a:xfrm>
          <a:off x="3238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114512</xdr:rowOff>
    </xdr:from>
    <xdr:to>
      <xdr:col>11</xdr:col>
      <xdr:colOff>187325</xdr:colOff>
      <xdr:row>29</xdr:row>
      <xdr:rowOff>44662</xdr:rowOff>
    </xdr:to>
    <xdr:sp macro="" textlink="">
      <xdr:nvSpPr>
        <xdr:cNvPr id="84" name="フローチャート: 判断 83"/>
        <xdr:cNvSpPr/>
      </xdr:nvSpPr>
      <xdr:spPr>
        <a:xfrm>
          <a:off x="2476500" y="56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110913</xdr:rowOff>
    </xdr:from>
    <xdr:to>
      <xdr:col>7</xdr:col>
      <xdr:colOff>187325</xdr:colOff>
      <xdr:row>29</xdr:row>
      <xdr:rowOff>41063</xdr:rowOff>
    </xdr:to>
    <xdr:sp macro="" textlink="">
      <xdr:nvSpPr>
        <xdr:cNvPr id="85" name="フローチャート: 判断 84"/>
        <xdr:cNvSpPr/>
      </xdr:nvSpPr>
      <xdr:spPr>
        <a:xfrm>
          <a:off x="1714500" y="56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96520</xdr:rowOff>
    </xdr:from>
    <xdr:to>
      <xdr:col>23</xdr:col>
      <xdr:colOff>136525</xdr:colOff>
      <xdr:row>29</xdr:row>
      <xdr:rowOff>26670</xdr:rowOff>
    </xdr:to>
    <xdr:sp macro="" textlink="">
      <xdr:nvSpPr>
        <xdr:cNvPr id="91" name="楕円 90"/>
        <xdr:cNvSpPr/>
      </xdr:nvSpPr>
      <xdr:spPr>
        <a:xfrm>
          <a:off x="47117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11447</xdr:rowOff>
    </xdr:from>
    <xdr:ext cx="405111" cy="259045"/>
    <xdr:sp macro="" textlink="">
      <xdr:nvSpPr>
        <xdr:cNvPr id="92" name="有形固定資産減価償却率該当値テキスト"/>
        <xdr:cNvSpPr txBox="1"/>
      </xdr:nvSpPr>
      <xdr:spPr>
        <a:xfrm>
          <a:off x="48133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56938</xdr:rowOff>
    </xdr:from>
    <xdr:to>
      <xdr:col>19</xdr:col>
      <xdr:colOff>187325</xdr:colOff>
      <xdr:row>28</xdr:row>
      <xdr:rowOff>158538</xdr:rowOff>
    </xdr:to>
    <xdr:sp macro="" textlink="">
      <xdr:nvSpPr>
        <xdr:cNvPr id="93" name="楕円 92"/>
        <xdr:cNvSpPr/>
      </xdr:nvSpPr>
      <xdr:spPr>
        <a:xfrm>
          <a:off x="40005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107738</xdr:rowOff>
    </xdr:from>
    <xdr:to>
      <xdr:col>23</xdr:col>
      <xdr:colOff>85725</xdr:colOff>
      <xdr:row>28</xdr:row>
      <xdr:rowOff>147320</xdr:rowOff>
    </xdr:to>
    <xdr:cxnSp macro="">
      <xdr:nvCxnSpPr>
        <xdr:cNvPr id="94" name="直線コネクタ 93"/>
        <xdr:cNvCxnSpPr/>
      </xdr:nvCxnSpPr>
      <xdr:spPr>
        <a:xfrm>
          <a:off x="4051300" y="567986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170815</xdr:rowOff>
    </xdr:from>
    <xdr:to>
      <xdr:col>15</xdr:col>
      <xdr:colOff>187325</xdr:colOff>
      <xdr:row>28</xdr:row>
      <xdr:rowOff>100965</xdr:rowOff>
    </xdr:to>
    <xdr:sp macro="" textlink="">
      <xdr:nvSpPr>
        <xdr:cNvPr id="95" name="楕円 94"/>
        <xdr:cNvSpPr/>
      </xdr:nvSpPr>
      <xdr:spPr>
        <a:xfrm>
          <a:off x="3238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28</xdr:row>
      <xdr:rowOff>107738</xdr:rowOff>
    </xdr:to>
    <xdr:cxnSp macro="">
      <xdr:nvCxnSpPr>
        <xdr:cNvPr id="96" name="直線コネクタ 95"/>
        <xdr:cNvCxnSpPr/>
      </xdr:nvCxnSpPr>
      <xdr:spPr>
        <a:xfrm>
          <a:off x="3289300" y="562229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127635</xdr:rowOff>
    </xdr:from>
    <xdr:to>
      <xdr:col>11</xdr:col>
      <xdr:colOff>187325</xdr:colOff>
      <xdr:row>28</xdr:row>
      <xdr:rowOff>57785</xdr:rowOff>
    </xdr:to>
    <xdr:sp macro="" textlink="">
      <xdr:nvSpPr>
        <xdr:cNvPr id="97" name="楕円 96"/>
        <xdr:cNvSpPr/>
      </xdr:nvSpPr>
      <xdr:spPr>
        <a:xfrm>
          <a:off x="2476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28</xdr:row>
      <xdr:rowOff>50165</xdr:rowOff>
    </xdr:to>
    <xdr:cxnSp macro="">
      <xdr:nvCxnSpPr>
        <xdr:cNvPr id="98" name="直線コネクタ 97"/>
        <xdr:cNvCxnSpPr/>
      </xdr:nvCxnSpPr>
      <xdr:spPr>
        <a:xfrm>
          <a:off x="2527300" y="557911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73660</xdr:rowOff>
    </xdr:from>
    <xdr:to>
      <xdr:col>7</xdr:col>
      <xdr:colOff>187325</xdr:colOff>
      <xdr:row>28</xdr:row>
      <xdr:rowOff>3810</xdr:rowOff>
    </xdr:to>
    <xdr:sp macro="" textlink="">
      <xdr:nvSpPr>
        <xdr:cNvPr id="99" name="楕円 98"/>
        <xdr:cNvSpPr/>
      </xdr:nvSpPr>
      <xdr:spPr>
        <a:xfrm>
          <a:off x="1714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124460</xdr:rowOff>
    </xdr:from>
    <xdr:to>
      <xdr:col>11</xdr:col>
      <xdr:colOff>136525</xdr:colOff>
      <xdr:row>28</xdr:row>
      <xdr:rowOff>6985</xdr:rowOff>
    </xdr:to>
    <xdr:cxnSp macro="">
      <xdr:nvCxnSpPr>
        <xdr:cNvPr id="100" name="直線コネクタ 99"/>
        <xdr:cNvCxnSpPr/>
      </xdr:nvCxnSpPr>
      <xdr:spPr>
        <a:xfrm>
          <a:off x="1765300" y="552513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122149</xdr:rowOff>
    </xdr:from>
    <xdr:ext cx="405111" cy="259045"/>
    <xdr:sp macro="" textlink="">
      <xdr:nvSpPr>
        <xdr:cNvPr id="101" name="n_1aveValue有形固定資産減価償却率"/>
        <xdr:cNvSpPr txBox="1"/>
      </xdr:nvSpPr>
      <xdr:spPr>
        <a:xfrm>
          <a:off x="38360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71772</xdr:rowOff>
    </xdr:from>
    <xdr:ext cx="405111" cy="259045"/>
    <xdr:sp macro="" textlink="">
      <xdr:nvSpPr>
        <xdr:cNvPr id="102" name="n_2aveValue有形固定資産減価償却率"/>
        <xdr:cNvSpPr txBox="1"/>
      </xdr:nvSpPr>
      <xdr:spPr>
        <a:xfrm>
          <a:off x="3086744"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35789</xdr:rowOff>
    </xdr:from>
    <xdr:ext cx="405111" cy="259045"/>
    <xdr:sp macro="" textlink="">
      <xdr:nvSpPr>
        <xdr:cNvPr id="103" name="n_3aveValue有形固定資産減価償却率"/>
        <xdr:cNvSpPr txBox="1"/>
      </xdr:nvSpPr>
      <xdr:spPr>
        <a:xfrm>
          <a:off x="2324744"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32190</xdr:rowOff>
    </xdr:from>
    <xdr:ext cx="405111" cy="259045"/>
    <xdr:sp macro="" textlink="">
      <xdr:nvSpPr>
        <xdr:cNvPr id="104" name="n_4aveValue有形固定資産減価償却率"/>
        <xdr:cNvSpPr txBox="1"/>
      </xdr:nvSpPr>
      <xdr:spPr>
        <a:xfrm>
          <a:off x="1562744" y="57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3615</xdr:rowOff>
    </xdr:from>
    <xdr:ext cx="405111" cy="259045"/>
    <xdr:sp macro="" textlink="">
      <xdr:nvSpPr>
        <xdr:cNvPr id="105" name="n_1mainValue有形固定資産減価償却率"/>
        <xdr:cNvSpPr txBox="1"/>
      </xdr:nvSpPr>
      <xdr:spPr>
        <a:xfrm>
          <a:off x="3836044" y="540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117492</xdr:rowOff>
    </xdr:from>
    <xdr:ext cx="405111" cy="259045"/>
    <xdr:sp macro="" textlink="">
      <xdr:nvSpPr>
        <xdr:cNvPr id="106" name="n_2mainValue有形固定資産減価償却率"/>
        <xdr:cNvSpPr txBox="1"/>
      </xdr:nvSpPr>
      <xdr:spPr>
        <a:xfrm>
          <a:off x="30867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74312</xdr:rowOff>
    </xdr:from>
    <xdr:ext cx="405111" cy="259045"/>
    <xdr:sp macro="" textlink="">
      <xdr:nvSpPr>
        <xdr:cNvPr id="107" name="n_3mainValue有形固定資産減価償却率"/>
        <xdr:cNvSpPr txBox="1"/>
      </xdr:nvSpPr>
      <xdr:spPr>
        <a:xfrm>
          <a:off x="2324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20337</xdr:rowOff>
    </xdr:from>
    <xdr:ext cx="405111" cy="259045"/>
    <xdr:sp macro="" textlink="">
      <xdr:nvSpPr>
        <xdr:cNvPr id="108" name="n_4mainValue有形固定資産減価償却率"/>
        <xdr:cNvSpPr txBox="1"/>
      </xdr:nvSpPr>
      <xdr:spPr>
        <a:xfrm>
          <a:off x="1562744"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や長野県平均値に比べて低い数値であり、債務に対する返済能力が高いといえる。これは将来負担の要因である地方債について定期償還に加え繰上償還を積極的に実施してきたことにより残高が減少したことや、基金積立をおこなってきた結果が、類似団体との比較で低い数値となっている要因であると分析する。急激な歳入（経常一般財源等）の増加が見込まれないなかでは、今後も基金の積立に努めるとともに、財政を圧迫するほどの過度の起債を発行することが無いように、長期的な視点で事業を実施することが求められてい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37" name="直線コネクタ 136"/>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38" name="債務償還比率最小値テキスト"/>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39" name="直線コネクタ 138"/>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120487</xdr:rowOff>
    </xdr:from>
    <xdr:ext cx="469744" cy="259045"/>
    <xdr:sp macro="" textlink="">
      <xdr:nvSpPr>
        <xdr:cNvPr id="142" name="債務償還比率平均値テキスト"/>
        <xdr:cNvSpPr txBox="1"/>
      </xdr:nvSpPr>
      <xdr:spPr>
        <a:xfrm>
          <a:off x="14846300" y="603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43" name="フローチャート: 判断 142"/>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44" name="フローチャート: 判断 143"/>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45" name="フローチャート: 判断 144"/>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46" name="フローチャート: 判断 145"/>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47" name="フローチャート: 判断 146"/>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74221</xdr:rowOff>
    </xdr:from>
    <xdr:to>
      <xdr:col>76</xdr:col>
      <xdr:colOff>73025</xdr:colOff>
      <xdr:row>30</xdr:row>
      <xdr:rowOff>4371</xdr:rowOff>
    </xdr:to>
    <xdr:sp macro="" textlink="">
      <xdr:nvSpPr>
        <xdr:cNvPr id="153" name="楕円 152"/>
        <xdr:cNvSpPr/>
      </xdr:nvSpPr>
      <xdr:spPr>
        <a:xfrm>
          <a:off x="14744700" y="58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97098</xdr:rowOff>
    </xdr:from>
    <xdr:ext cx="469744" cy="259045"/>
    <xdr:sp macro="" textlink="">
      <xdr:nvSpPr>
        <xdr:cNvPr id="154" name="債務償還比率該当値テキスト"/>
        <xdr:cNvSpPr txBox="1"/>
      </xdr:nvSpPr>
      <xdr:spPr>
        <a:xfrm>
          <a:off x="14846300" y="566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149426</xdr:rowOff>
    </xdr:from>
    <xdr:to>
      <xdr:col>72</xdr:col>
      <xdr:colOff>123825</xdr:colOff>
      <xdr:row>30</xdr:row>
      <xdr:rowOff>79576</xdr:rowOff>
    </xdr:to>
    <xdr:sp macro="" textlink="">
      <xdr:nvSpPr>
        <xdr:cNvPr id="155" name="楕円 154"/>
        <xdr:cNvSpPr/>
      </xdr:nvSpPr>
      <xdr:spPr>
        <a:xfrm>
          <a:off x="14033500" y="58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125021</xdr:rowOff>
    </xdr:from>
    <xdr:to>
      <xdr:col>76</xdr:col>
      <xdr:colOff>22225</xdr:colOff>
      <xdr:row>30</xdr:row>
      <xdr:rowOff>28776</xdr:rowOff>
    </xdr:to>
    <xdr:cxnSp macro="">
      <xdr:nvCxnSpPr>
        <xdr:cNvPr id="156" name="直線コネクタ 155"/>
        <xdr:cNvCxnSpPr/>
      </xdr:nvCxnSpPr>
      <xdr:spPr>
        <a:xfrm flipV="1">
          <a:off x="14084300" y="5868596"/>
          <a:ext cx="7112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98341</xdr:rowOff>
    </xdr:from>
    <xdr:to>
      <xdr:col>68</xdr:col>
      <xdr:colOff>123825</xdr:colOff>
      <xdr:row>31</xdr:row>
      <xdr:rowOff>28491</xdr:rowOff>
    </xdr:to>
    <xdr:sp macro="" textlink="">
      <xdr:nvSpPr>
        <xdr:cNvPr id="157" name="楕円 156"/>
        <xdr:cNvSpPr/>
      </xdr:nvSpPr>
      <xdr:spPr>
        <a:xfrm>
          <a:off x="13271500" y="60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28776</xdr:rowOff>
    </xdr:from>
    <xdr:to>
      <xdr:col>72</xdr:col>
      <xdr:colOff>73025</xdr:colOff>
      <xdr:row>30</xdr:row>
      <xdr:rowOff>149141</xdr:rowOff>
    </xdr:to>
    <xdr:cxnSp macro="">
      <xdr:nvCxnSpPr>
        <xdr:cNvPr id="158" name="直線コネクタ 157"/>
        <xdr:cNvCxnSpPr/>
      </xdr:nvCxnSpPr>
      <xdr:spPr>
        <a:xfrm flipV="1">
          <a:off x="13322300" y="5943801"/>
          <a:ext cx="762000" cy="1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153395</xdr:rowOff>
    </xdr:from>
    <xdr:to>
      <xdr:col>64</xdr:col>
      <xdr:colOff>123825</xdr:colOff>
      <xdr:row>31</xdr:row>
      <xdr:rowOff>83545</xdr:rowOff>
    </xdr:to>
    <xdr:sp macro="" textlink="">
      <xdr:nvSpPr>
        <xdr:cNvPr id="159" name="楕円 158"/>
        <xdr:cNvSpPr/>
      </xdr:nvSpPr>
      <xdr:spPr>
        <a:xfrm>
          <a:off x="12509500" y="60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149141</xdr:rowOff>
    </xdr:from>
    <xdr:to>
      <xdr:col>68</xdr:col>
      <xdr:colOff>73025</xdr:colOff>
      <xdr:row>31</xdr:row>
      <xdr:rowOff>32745</xdr:rowOff>
    </xdr:to>
    <xdr:cxnSp macro="">
      <xdr:nvCxnSpPr>
        <xdr:cNvPr id="160" name="直線コネクタ 159"/>
        <xdr:cNvCxnSpPr/>
      </xdr:nvCxnSpPr>
      <xdr:spPr>
        <a:xfrm flipV="1">
          <a:off x="12560300" y="6064166"/>
          <a:ext cx="762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56420</xdr:rowOff>
    </xdr:from>
    <xdr:to>
      <xdr:col>60</xdr:col>
      <xdr:colOff>123825</xdr:colOff>
      <xdr:row>30</xdr:row>
      <xdr:rowOff>158020</xdr:rowOff>
    </xdr:to>
    <xdr:sp macro="" textlink="">
      <xdr:nvSpPr>
        <xdr:cNvPr id="161" name="楕円 160"/>
        <xdr:cNvSpPr/>
      </xdr:nvSpPr>
      <xdr:spPr>
        <a:xfrm>
          <a:off x="11747500" y="59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107220</xdr:rowOff>
    </xdr:from>
    <xdr:to>
      <xdr:col>64</xdr:col>
      <xdr:colOff>73025</xdr:colOff>
      <xdr:row>31</xdr:row>
      <xdr:rowOff>32745</xdr:rowOff>
    </xdr:to>
    <xdr:cxnSp macro="">
      <xdr:nvCxnSpPr>
        <xdr:cNvPr id="162" name="直線コネクタ 161"/>
        <xdr:cNvCxnSpPr/>
      </xdr:nvCxnSpPr>
      <xdr:spPr>
        <a:xfrm>
          <a:off x="11798300" y="6022245"/>
          <a:ext cx="762000" cy="9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63" name="n_1aveValue債務償還比率"/>
        <xdr:cNvSpPr txBox="1"/>
      </xdr:nvSpPr>
      <xdr:spPr>
        <a:xfrm>
          <a:off x="13836727" y="63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64" name="n_2aveValue債務償還比率"/>
        <xdr:cNvSpPr txBox="1"/>
      </xdr:nvSpPr>
      <xdr:spPr>
        <a:xfrm>
          <a:off x="13087427" y="646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65" name="n_3aveValue債務償還比率"/>
        <xdr:cNvSpPr txBox="1"/>
      </xdr:nvSpPr>
      <xdr:spPr>
        <a:xfrm>
          <a:off x="12325427" y="6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66" name="n_4aveValue債務償還比率"/>
        <xdr:cNvSpPr txBox="1"/>
      </xdr:nvSpPr>
      <xdr:spPr>
        <a:xfrm>
          <a:off x="11563427" y="644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96103</xdr:rowOff>
    </xdr:from>
    <xdr:ext cx="469744" cy="259045"/>
    <xdr:sp macro="" textlink="">
      <xdr:nvSpPr>
        <xdr:cNvPr id="167" name="n_1mainValue債務償還比率"/>
        <xdr:cNvSpPr txBox="1"/>
      </xdr:nvSpPr>
      <xdr:spPr>
        <a:xfrm>
          <a:off x="13836727" y="566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45018</xdr:rowOff>
    </xdr:from>
    <xdr:ext cx="469744" cy="259045"/>
    <xdr:sp macro="" textlink="">
      <xdr:nvSpPr>
        <xdr:cNvPr id="168" name="n_2mainValue債務償還比率"/>
        <xdr:cNvSpPr txBox="1"/>
      </xdr:nvSpPr>
      <xdr:spPr>
        <a:xfrm>
          <a:off x="13087427" y="578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100072</xdr:rowOff>
    </xdr:from>
    <xdr:ext cx="469744" cy="259045"/>
    <xdr:sp macro="" textlink="">
      <xdr:nvSpPr>
        <xdr:cNvPr id="169" name="n_3mainValue債務償還比率"/>
        <xdr:cNvSpPr txBox="1"/>
      </xdr:nvSpPr>
      <xdr:spPr>
        <a:xfrm>
          <a:off x="12325427" y="584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3097</xdr:rowOff>
    </xdr:from>
    <xdr:ext cx="469744" cy="259045"/>
    <xdr:sp macro="" textlink="">
      <xdr:nvSpPr>
        <xdr:cNvPr id="170" name="n_4mainValue債務償還比率"/>
        <xdr:cNvSpPr txBox="1"/>
      </xdr:nvSpPr>
      <xdr:spPr>
        <a:xfrm>
          <a:off x="11563427" y="574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12,843
12,693
72.79
8,513,254
7,713,274
434,740
4,578,576
4,556,616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169926</xdr:rowOff>
    </xdr:from>
    <xdr:to>
      <xdr:col>24</xdr:col>
      <xdr:colOff>62865</xdr:colOff>
      <xdr:row>41</xdr:row>
      <xdr:rowOff>99060</xdr:rowOff>
    </xdr:to>
    <xdr:cxnSp macro="">
      <xdr:nvCxnSpPr>
        <xdr:cNvPr id="55" name="直線コネクタ 54"/>
        <xdr:cNvCxnSpPr/>
      </xdr:nvCxnSpPr>
      <xdr:spPr>
        <a:xfrm flipV="1">
          <a:off x="4634865" y="599922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102887</xdr:rowOff>
    </xdr:from>
    <xdr:ext cx="405111" cy="259045"/>
    <xdr:sp macro="" textlink="">
      <xdr:nvSpPr>
        <xdr:cNvPr id="56" name="【道路】&#10;有形固定資産減価償却率最小値テキスト"/>
        <xdr:cNvSpPr txBox="1"/>
      </xdr:nvSpPr>
      <xdr:spPr>
        <a:xfrm>
          <a:off x="4673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99060</xdr:rowOff>
    </xdr:from>
    <xdr:to>
      <xdr:col>24</xdr:col>
      <xdr:colOff>152400</xdr:colOff>
      <xdr:row>41</xdr:row>
      <xdr:rowOff>99060</xdr:rowOff>
    </xdr:to>
    <xdr:cxnSp macro="">
      <xdr:nvCxnSpPr>
        <xdr:cNvPr id="57" name="直線コネクタ 56"/>
        <xdr:cNvCxnSpPr/>
      </xdr:nvCxnSpPr>
      <xdr:spPr>
        <a:xfrm>
          <a:off x="4546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116603</xdr:rowOff>
    </xdr:from>
    <xdr:ext cx="405111" cy="259045"/>
    <xdr:sp macro="" textlink="">
      <xdr:nvSpPr>
        <xdr:cNvPr id="58" name="【道路】&#10;有形固定資産減価償却率最大値テキスト"/>
        <xdr:cNvSpPr txBox="1"/>
      </xdr:nvSpPr>
      <xdr:spPr>
        <a:xfrm>
          <a:off x="4673600" y="577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169926</xdr:rowOff>
    </xdr:from>
    <xdr:to>
      <xdr:col>24</xdr:col>
      <xdr:colOff>152400</xdr:colOff>
      <xdr:row>34</xdr:row>
      <xdr:rowOff>169926</xdr:rowOff>
    </xdr:to>
    <xdr:cxnSp macro="">
      <xdr:nvCxnSpPr>
        <xdr:cNvPr id="59" name="直線コネクタ 58"/>
        <xdr:cNvCxnSpPr/>
      </xdr:nvCxnSpPr>
      <xdr:spPr>
        <a:xfrm>
          <a:off x="4546600" y="5999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44975</xdr:rowOff>
    </xdr:from>
    <xdr:ext cx="405111" cy="259045"/>
    <xdr:sp macro="" textlink="">
      <xdr:nvSpPr>
        <xdr:cNvPr id="60" name="【道路】&#10;有形固定資産減価償却率平均値テキスト"/>
        <xdr:cNvSpPr txBox="1"/>
      </xdr:nvSpPr>
      <xdr:spPr>
        <a:xfrm>
          <a:off x="4673600" y="638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66548</xdr:rowOff>
    </xdr:from>
    <xdr:to>
      <xdr:col>24</xdr:col>
      <xdr:colOff>114300</xdr:colOff>
      <xdr:row>37</xdr:row>
      <xdr:rowOff>168148</xdr:rowOff>
    </xdr:to>
    <xdr:sp macro="" textlink="">
      <xdr:nvSpPr>
        <xdr:cNvPr id="61" name="フローチャート: 判断 60"/>
        <xdr:cNvSpPr/>
      </xdr:nvSpPr>
      <xdr:spPr>
        <a:xfrm>
          <a:off x="45847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112268</xdr:rowOff>
    </xdr:from>
    <xdr:to>
      <xdr:col>15</xdr:col>
      <xdr:colOff>101600</xdr:colOff>
      <xdr:row>37</xdr:row>
      <xdr:rowOff>42418</xdr:rowOff>
    </xdr:to>
    <xdr:sp macro="" textlink="">
      <xdr:nvSpPr>
        <xdr:cNvPr id="63" name="フローチャート: 判断 62"/>
        <xdr:cNvSpPr/>
      </xdr:nvSpPr>
      <xdr:spPr>
        <a:xfrm>
          <a:off x="2857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77978</xdr:rowOff>
    </xdr:from>
    <xdr:to>
      <xdr:col>6</xdr:col>
      <xdr:colOff>38100</xdr:colOff>
      <xdr:row>37</xdr:row>
      <xdr:rowOff>8128</xdr:rowOff>
    </xdr:to>
    <xdr:sp macro="" textlink="">
      <xdr:nvSpPr>
        <xdr:cNvPr id="65" name="フローチャート: 判断 64"/>
        <xdr:cNvSpPr/>
      </xdr:nvSpPr>
      <xdr:spPr>
        <a:xfrm>
          <a:off x="1079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xdr:rowOff>
    </xdr:from>
    <xdr:to>
      <xdr:col>24</xdr:col>
      <xdr:colOff>114300</xdr:colOff>
      <xdr:row>35</xdr:row>
      <xdr:rowOff>106426</xdr:rowOff>
    </xdr:to>
    <xdr:sp macro="" textlink="">
      <xdr:nvSpPr>
        <xdr:cNvPr id="71" name="楕円 70"/>
        <xdr:cNvSpPr/>
      </xdr:nvSpPr>
      <xdr:spPr>
        <a:xfrm>
          <a:off x="45847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91203</xdr:rowOff>
    </xdr:from>
    <xdr:ext cx="405111" cy="259045"/>
    <xdr:sp macro="" textlink="">
      <xdr:nvSpPr>
        <xdr:cNvPr id="72" name="【道路】&#10;有形固定資産減価償却率該当値テキスト"/>
        <xdr:cNvSpPr txBox="1"/>
      </xdr:nvSpPr>
      <xdr:spPr>
        <a:xfrm>
          <a:off x="4673600" y="5920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151130</xdr:rowOff>
    </xdr:from>
    <xdr:to>
      <xdr:col>20</xdr:col>
      <xdr:colOff>38100</xdr:colOff>
      <xdr:row>35</xdr:row>
      <xdr:rowOff>81280</xdr:rowOff>
    </xdr:to>
    <xdr:sp macro="" textlink="">
      <xdr:nvSpPr>
        <xdr:cNvPr id="73" name="楕円 72"/>
        <xdr:cNvSpPr/>
      </xdr:nvSpPr>
      <xdr:spPr>
        <a:xfrm>
          <a:off x="3746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30480</xdr:rowOff>
    </xdr:from>
    <xdr:to>
      <xdr:col>24</xdr:col>
      <xdr:colOff>63500</xdr:colOff>
      <xdr:row>35</xdr:row>
      <xdr:rowOff>55626</xdr:rowOff>
    </xdr:to>
    <xdr:cxnSp macro="">
      <xdr:nvCxnSpPr>
        <xdr:cNvPr id="74" name="直線コネクタ 73"/>
        <xdr:cNvCxnSpPr/>
      </xdr:nvCxnSpPr>
      <xdr:spPr>
        <a:xfrm>
          <a:off x="3797300" y="603123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119126</xdr:rowOff>
    </xdr:from>
    <xdr:to>
      <xdr:col>15</xdr:col>
      <xdr:colOff>101600</xdr:colOff>
      <xdr:row>35</xdr:row>
      <xdr:rowOff>49276</xdr:rowOff>
    </xdr:to>
    <xdr:sp macro="" textlink="">
      <xdr:nvSpPr>
        <xdr:cNvPr id="75" name="楕円 74"/>
        <xdr:cNvSpPr/>
      </xdr:nvSpPr>
      <xdr:spPr>
        <a:xfrm>
          <a:off x="2857500" y="59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169926</xdr:rowOff>
    </xdr:from>
    <xdr:to>
      <xdr:col>19</xdr:col>
      <xdr:colOff>177800</xdr:colOff>
      <xdr:row>35</xdr:row>
      <xdr:rowOff>30480</xdr:rowOff>
    </xdr:to>
    <xdr:cxnSp macro="">
      <xdr:nvCxnSpPr>
        <xdr:cNvPr id="76" name="直線コネクタ 75"/>
        <xdr:cNvCxnSpPr/>
      </xdr:nvCxnSpPr>
      <xdr:spPr>
        <a:xfrm>
          <a:off x="2908300" y="599922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87122</xdr:rowOff>
    </xdr:from>
    <xdr:to>
      <xdr:col>10</xdr:col>
      <xdr:colOff>165100</xdr:colOff>
      <xdr:row>35</xdr:row>
      <xdr:rowOff>17272</xdr:rowOff>
    </xdr:to>
    <xdr:sp macro="" textlink="">
      <xdr:nvSpPr>
        <xdr:cNvPr id="77" name="楕円 76"/>
        <xdr:cNvSpPr/>
      </xdr:nvSpPr>
      <xdr:spPr>
        <a:xfrm>
          <a:off x="1968500" y="59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137922</xdr:rowOff>
    </xdr:from>
    <xdr:to>
      <xdr:col>15</xdr:col>
      <xdr:colOff>50800</xdr:colOff>
      <xdr:row>34</xdr:row>
      <xdr:rowOff>169926</xdr:rowOff>
    </xdr:to>
    <xdr:cxnSp macro="">
      <xdr:nvCxnSpPr>
        <xdr:cNvPr id="78" name="直線コネクタ 77"/>
        <xdr:cNvCxnSpPr/>
      </xdr:nvCxnSpPr>
      <xdr:spPr>
        <a:xfrm>
          <a:off x="2019300" y="596722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59690</xdr:rowOff>
    </xdr:from>
    <xdr:to>
      <xdr:col>6</xdr:col>
      <xdr:colOff>38100</xdr:colOff>
      <xdr:row>34</xdr:row>
      <xdr:rowOff>161290</xdr:rowOff>
    </xdr:to>
    <xdr:sp macro="" textlink="">
      <xdr:nvSpPr>
        <xdr:cNvPr id="79" name="楕円 78"/>
        <xdr:cNvSpPr/>
      </xdr:nvSpPr>
      <xdr:spPr>
        <a:xfrm>
          <a:off x="1079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110490</xdr:rowOff>
    </xdr:from>
    <xdr:to>
      <xdr:col>10</xdr:col>
      <xdr:colOff>114300</xdr:colOff>
      <xdr:row>34</xdr:row>
      <xdr:rowOff>137922</xdr:rowOff>
    </xdr:to>
    <xdr:cxnSp macro="">
      <xdr:nvCxnSpPr>
        <xdr:cNvPr id="80" name="直線コネクタ 79"/>
        <xdr:cNvCxnSpPr/>
      </xdr:nvCxnSpPr>
      <xdr:spPr>
        <a:xfrm>
          <a:off x="1130300" y="59397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33545</xdr:rowOff>
    </xdr:from>
    <xdr:ext cx="405111" cy="259045"/>
    <xdr:sp macro="" textlink="">
      <xdr:nvSpPr>
        <xdr:cNvPr id="82" name="n_2aveValue【道路】&#10;有形固定資産減価償却率"/>
        <xdr:cNvSpPr txBox="1"/>
      </xdr:nvSpPr>
      <xdr:spPr>
        <a:xfrm>
          <a:off x="2705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170705</xdr:rowOff>
    </xdr:from>
    <xdr:ext cx="405111" cy="259045"/>
    <xdr:sp macro="" textlink="">
      <xdr:nvSpPr>
        <xdr:cNvPr id="84" name="n_4aveValue【道路】&#10;有形固定資産減価償却率"/>
        <xdr:cNvSpPr txBox="1"/>
      </xdr:nvSpPr>
      <xdr:spPr>
        <a:xfrm>
          <a:off x="927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97807</xdr:rowOff>
    </xdr:from>
    <xdr:ext cx="405111" cy="259045"/>
    <xdr:sp macro="" textlink="">
      <xdr:nvSpPr>
        <xdr:cNvPr id="85" name="n_1mainValue【道路】&#10;有形固定資産減価償却率"/>
        <xdr:cNvSpPr txBox="1"/>
      </xdr:nvSpPr>
      <xdr:spPr>
        <a:xfrm>
          <a:off x="3582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65803</xdr:rowOff>
    </xdr:from>
    <xdr:ext cx="405111" cy="259045"/>
    <xdr:sp macro="" textlink="">
      <xdr:nvSpPr>
        <xdr:cNvPr id="86" name="n_2mainValue【道路】&#10;有形固定資産減価償却率"/>
        <xdr:cNvSpPr txBox="1"/>
      </xdr:nvSpPr>
      <xdr:spPr>
        <a:xfrm>
          <a:off x="2705744" y="572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33799</xdr:rowOff>
    </xdr:from>
    <xdr:ext cx="405111" cy="259045"/>
    <xdr:sp macro="" textlink="">
      <xdr:nvSpPr>
        <xdr:cNvPr id="87" name="n_3mainValue【道路】&#10;有形固定資産減価償却率"/>
        <xdr:cNvSpPr txBox="1"/>
      </xdr:nvSpPr>
      <xdr:spPr>
        <a:xfrm>
          <a:off x="1816744" y="569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8" name="n_4mainValue【道路】&#10;有形固定資産減価償却率"/>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1" name="テキスト ボックス 100"/>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9" name="テキスト ボックス 10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3" name="直線コネクタ 112"/>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4" name="【道路】&#10;一人当たり延長最小値テキスト"/>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5" name="直線コネクタ 114"/>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16" name="【道路】&#10;一人当たり延長最大値テキスト"/>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17" name="直線コネクタ 116"/>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11282</xdr:rowOff>
    </xdr:from>
    <xdr:ext cx="534377" cy="259045"/>
    <xdr:sp macro="" textlink="">
      <xdr:nvSpPr>
        <xdr:cNvPr id="118" name="【道路】&#10;一人当たり延長平均値テキスト"/>
        <xdr:cNvSpPr txBox="1"/>
      </xdr:nvSpPr>
      <xdr:spPr>
        <a:xfrm>
          <a:off x="10515600" y="66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19" name="フローチャート: 判断 118"/>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0" name="フローチャート: 判断 119"/>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1" name="フローチャート: 判断 120"/>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2" name="フローチャート: 判断 121"/>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3" name="フローチャート: 判断 122"/>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69615</xdr:rowOff>
    </xdr:from>
    <xdr:to>
      <xdr:col>55</xdr:col>
      <xdr:colOff>50800</xdr:colOff>
      <xdr:row>40</xdr:row>
      <xdr:rowOff>171215</xdr:rowOff>
    </xdr:to>
    <xdr:sp macro="" textlink="">
      <xdr:nvSpPr>
        <xdr:cNvPr id="129" name="楕円 128"/>
        <xdr:cNvSpPr/>
      </xdr:nvSpPr>
      <xdr:spPr>
        <a:xfrm>
          <a:off x="10426700" y="69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48042</xdr:rowOff>
    </xdr:from>
    <xdr:ext cx="534377" cy="259045"/>
    <xdr:sp macro="" textlink="">
      <xdr:nvSpPr>
        <xdr:cNvPr id="130" name="【道路】&#10;一人当たり延長該当値テキスト"/>
        <xdr:cNvSpPr txBox="1"/>
      </xdr:nvSpPr>
      <xdr:spPr>
        <a:xfrm>
          <a:off x="10515600" y="6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76111</xdr:rowOff>
    </xdr:from>
    <xdr:to>
      <xdr:col>50</xdr:col>
      <xdr:colOff>165100</xdr:colOff>
      <xdr:row>41</xdr:row>
      <xdr:rowOff>6261</xdr:rowOff>
    </xdr:to>
    <xdr:sp macro="" textlink="">
      <xdr:nvSpPr>
        <xdr:cNvPr id="131" name="楕円 130"/>
        <xdr:cNvSpPr/>
      </xdr:nvSpPr>
      <xdr:spPr>
        <a:xfrm>
          <a:off x="9588500" y="69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120415</xdr:rowOff>
    </xdr:from>
    <xdr:to>
      <xdr:col>55</xdr:col>
      <xdr:colOff>0</xdr:colOff>
      <xdr:row>40</xdr:row>
      <xdr:rowOff>126911</xdr:rowOff>
    </xdr:to>
    <xdr:cxnSp macro="">
      <xdr:nvCxnSpPr>
        <xdr:cNvPr id="132" name="直線コネクタ 131"/>
        <xdr:cNvCxnSpPr/>
      </xdr:nvCxnSpPr>
      <xdr:spPr>
        <a:xfrm flipV="1">
          <a:off x="9639300" y="6978415"/>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84893</xdr:rowOff>
    </xdr:from>
    <xdr:to>
      <xdr:col>46</xdr:col>
      <xdr:colOff>38100</xdr:colOff>
      <xdr:row>41</xdr:row>
      <xdr:rowOff>15043</xdr:rowOff>
    </xdr:to>
    <xdr:sp macro="" textlink="">
      <xdr:nvSpPr>
        <xdr:cNvPr id="133" name="楕円 132"/>
        <xdr:cNvSpPr/>
      </xdr:nvSpPr>
      <xdr:spPr>
        <a:xfrm>
          <a:off x="8699500" y="694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126911</xdr:rowOff>
    </xdr:from>
    <xdr:to>
      <xdr:col>50</xdr:col>
      <xdr:colOff>114300</xdr:colOff>
      <xdr:row>40</xdr:row>
      <xdr:rowOff>135693</xdr:rowOff>
    </xdr:to>
    <xdr:cxnSp macro="">
      <xdr:nvCxnSpPr>
        <xdr:cNvPr id="134" name="直線コネクタ 133"/>
        <xdr:cNvCxnSpPr/>
      </xdr:nvCxnSpPr>
      <xdr:spPr>
        <a:xfrm flipV="1">
          <a:off x="8750300" y="6984911"/>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90608</xdr:rowOff>
    </xdr:from>
    <xdr:to>
      <xdr:col>41</xdr:col>
      <xdr:colOff>101600</xdr:colOff>
      <xdr:row>41</xdr:row>
      <xdr:rowOff>20758</xdr:rowOff>
    </xdr:to>
    <xdr:sp macro="" textlink="">
      <xdr:nvSpPr>
        <xdr:cNvPr id="135" name="楕円 134"/>
        <xdr:cNvSpPr/>
      </xdr:nvSpPr>
      <xdr:spPr>
        <a:xfrm>
          <a:off x="7810500" y="694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135693</xdr:rowOff>
    </xdr:from>
    <xdr:to>
      <xdr:col>45</xdr:col>
      <xdr:colOff>177800</xdr:colOff>
      <xdr:row>40</xdr:row>
      <xdr:rowOff>141408</xdr:rowOff>
    </xdr:to>
    <xdr:cxnSp macro="">
      <xdr:nvCxnSpPr>
        <xdr:cNvPr id="136" name="直線コネクタ 135"/>
        <xdr:cNvCxnSpPr/>
      </xdr:nvCxnSpPr>
      <xdr:spPr>
        <a:xfrm flipV="1">
          <a:off x="7861300" y="699369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96513</xdr:rowOff>
    </xdr:from>
    <xdr:to>
      <xdr:col>36</xdr:col>
      <xdr:colOff>165100</xdr:colOff>
      <xdr:row>41</xdr:row>
      <xdr:rowOff>26663</xdr:rowOff>
    </xdr:to>
    <xdr:sp macro="" textlink="">
      <xdr:nvSpPr>
        <xdr:cNvPr id="137" name="楕円 136"/>
        <xdr:cNvSpPr/>
      </xdr:nvSpPr>
      <xdr:spPr>
        <a:xfrm>
          <a:off x="6921500" y="695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141408</xdr:rowOff>
    </xdr:from>
    <xdr:to>
      <xdr:col>41</xdr:col>
      <xdr:colOff>50800</xdr:colOff>
      <xdr:row>40</xdr:row>
      <xdr:rowOff>147313</xdr:rowOff>
    </xdr:to>
    <xdr:cxnSp macro="">
      <xdr:nvCxnSpPr>
        <xdr:cNvPr id="138" name="直線コネクタ 137"/>
        <xdr:cNvCxnSpPr/>
      </xdr:nvCxnSpPr>
      <xdr:spPr>
        <a:xfrm flipV="1">
          <a:off x="6972300" y="699940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117409</xdr:rowOff>
    </xdr:from>
    <xdr:ext cx="534377" cy="259045"/>
    <xdr:sp macro="" textlink="">
      <xdr:nvSpPr>
        <xdr:cNvPr id="139" name="n_1aveValue【道路】&#10;一人当たり延長"/>
        <xdr:cNvSpPr txBox="1"/>
      </xdr:nvSpPr>
      <xdr:spPr>
        <a:xfrm>
          <a:off x="9359411" y="6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129315</xdr:rowOff>
    </xdr:from>
    <xdr:ext cx="534377" cy="259045"/>
    <xdr:sp macro="" textlink="">
      <xdr:nvSpPr>
        <xdr:cNvPr id="140" name="n_2aveValue【道路】&#10;一人当たり延長"/>
        <xdr:cNvSpPr txBox="1"/>
      </xdr:nvSpPr>
      <xdr:spPr>
        <a:xfrm>
          <a:off x="8483111" y="66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138269</xdr:rowOff>
    </xdr:from>
    <xdr:ext cx="534377" cy="259045"/>
    <xdr:sp macro="" textlink="">
      <xdr:nvSpPr>
        <xdr:cNvPr id="141" name="n_3aveValue【道路】&#10;一人当たり延長"/>
        <xdr:cNvSpPr txBox="1"/>
      </xdr:nvSpPr>
      <xdr:spPr>
        <a:xfrm>
          <a:off x="7594111" y="66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150899</xdr:rowOff>
    </xdr:from>
    <xdr:ext cx="534377" cy="259045"/>
    <xdr:sp macro="" textlink="">
      <xdr:nvSpPr>
        <xdr:cNvPr id="142" name="n_4aveValue【道路】&#10;一人当たり延長"/>
        <xdr:cNvSpPr txBox="1"/>
      </xdr:nvSpPr>
      <xdr:spPr>
        <a:xfrm>
          <a:off x="6705111" y="66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168838</xdr:rowOff>
    </xdr:from>
    <xdr:ext cx="534377" cy="259045"/>
    <xdr:sp macro="" textlink="">
      <xdr:nvSpPr>
        <xdr:cNvPr id="143" name="n_1mainValue【道路】&#10;一人当たり延長"/>
        <xdr:cNvSpPr txBox="1"/>
      </xdr:nvSpPr>
      <xdr:spPr>
        <a:xfrm>
          <a:off x="9359411" y="70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6170</xdr:rowOff>
    </xdr:from>
    <xdr:ext cx="534377" cy="259045"/>
    <xdr:sp macro="" textlink="">
      <xdr:nvSpPr>
        <xdr:cNvPr id="144" name="n_2mainValue【道路】&#10;一人当たり延長"/>
        <xdr:cNvSpPr txBox="1"/>
      </xdr:nvSpPr>
      <xdr:spPr>
        <a:xfrm>
          <a:off x="8483111" y="703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11885</xdr:rowOff>
    </xdr:from>
    <xdr:ext cx="534377" cy="259045"/>
    <xdr:sp macro="" textlink="">
      <xdr:nvSpPr>
        <xdr:cNvPr id="145" name="n_3mainValue【道路】&#10;一人当たり延長"/>
        <xdr:cNvSpPr txBox="1"/>
      </xdr:nvSpPr>
      <xdr:spPr>
        <a:xfrm>
          <a:off x="7594111" y="70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17790</xdr:rowOff>
    </xdr:from>
    <xdr:ext cx="534377" cy="259045"/>
    <xdr:sp macro="" textlink="">
      <xdr:nvSpPr>
        <xdr:cNvPr id="146" name="n_4mainValue【道路】&#10;一人当たり延長"/>
        <xdr:cNvSpPr txBox="1"/>
      </xdr:nvSpPr>
      <xdr:spPr>
        <a:xfrm>
          <a:off x="6705111" y="704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1" name="直線コネクタ 170"/>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2"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3" name="直線コネクタ 172"/>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4" name="【橋りょう・トンネル】&#10;有形固定資産減価償却率最大値テキスト"/>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5" name="直線コネクタ 174"/>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6" name="【橋りょう・トンネ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7" name="フローチャート: 判断 176"/>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8" name="フローチャート: 判断 177"/>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79" name="フローチャート: 判断 178"/>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0" name="フローチャート: 判断 179"/>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1" name="フローチャート: 判断 180"/>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44450</xdr:rowOff>
    </xdr:from>
    <xdr:to>
      <xdr:col>24</xdr:col>
      <xdr:colOff>114300</xdr:colOff>
      <xdr:row>60</xdr:row>
      <xdr:rowOff>146050</xdr:rowOff>
    </xdr:to>
    <xdr:sp macro="" textlink="">
      <xdr:nvSpPr>
        <xdr:cNvPr id="187" name="楕円 186"/>
        <xdr:cNvSpPr/>
      </xdr:nvSpPr>
      <xdr:spPr>
        <a:xfrm>
          <a:off x="4584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22877</xdr:rowOff>
    </xdr:from>
    <xdr:ext cx="405111" cy="259045"/>
    <xdr:sp macro="" textlink="">
      <xdr:nvSpPr>
        <xdr:cNvPr id="188" name="【橋りょう・トンネル】&#10;有形固定資産減価償却率該当値テキスト"/>
        <xdr:cNvSpPr txBox="1"/>
      </xdr:nvSpPr>
      <xdr:spPr>
        <a:xfrm>
          <a:off x="4673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89" name="楕円 188"/>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76200</xdr:rowOff>
    </xdr:from>
    <xdr:to>
      <xdr:col>24</xdr:col>
      <xdr:colOff>63500</xdr:colOff>
      <xdr:row>60</xdr:row>
      <xdr:rowOff>95250</xdr:rowOff>
    </xdr:to>
    <xdr:cxnSp macro="">
      <xdr:nvCxnSpPr>
        <xdr:cNvPr id="190" name="直線コネクタ 189"/>
        <xdr:cNvCxnSpPr/>
      </xdr:nvCxnSpPr>
      <xdr:spPr>
        <a:xfrm>
          <a:off x="3797300" y="10363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168275</xdr:rowOff>
    </xdr:from>
    <xdr:to>
      <xdr:col>15</xdr:col>
      <xdr:colOff>101600</xdr:colOff>
      <xdr:row>60</xdr:row>
      <xdr:rowOff>98425</xdr:rowOff>
    </xdr:to>
    <xdr:sp macro="" textlink="">
      <xdr:nvSpPr>
        <xdr:cNvPr id="191" name="楕円 190"/>
        <xdr:cNvSpPr/>
      </xdr:nvSpPr>
      <xdr:spPr>
        <a:xfrm>
          <a:off x="2857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47625</xdr:rowOff>
    </xdr:from>
    <xdr:to>
      <xdr:col>19</xdr:col>
      <xdr:colOff>177800</xdr:colOff>
      <xdr:row>60</xdr:row>
      <xdr:rowOff>76200</xdr:rowOff>
    </xdr:to>
    <xdr:cxnSp macro="">
      <xdr:nvCxnSpPr>
        <xdr:cNvPr id="192" name="直線コネクタ 191"/>
        <xdr:cNvCxnSpPr/>
      </xdr:nvCxnSpPr>
      <xdr:spPr>
        <a:xfrm>
          <a:off x="2908300" y="10334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93" name="楕円 192"/>
        <xdr:cNvSpPr/>
      </xdr:nvSpPr>
      <xdr:spPr>
        <a:xfrm>
          <a:off x="1968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60</xdr:row>
      <xdr:rowOff>47625</xdr:rowOff>
    </xdr:to>
    <xdr:cxnSp macro="">
      <xdr:nvCxnSpPr>
        <xdr:cNvPr id="194" name="直線コネクタ 193"/>
        <xdr:cNvCxnSpPr/>
      </xdr:nvCxnSpPr>
      <xdr:spPr>
        <a:xfrm>
          <a:off x="2019300" y="10302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101600</xdr:rowOff>
    </xdr:from>
    <xdr:to>
      <xdr:col>6</xdr:col>
      <xdr:colOff>38100</xdr:colOff>
      <xdr:row>60</xdr:row>
      <xdr:rowOff>31750</xdr:rowOff>
    </xdr:to>
    <xdr:sp macro="" textlink="">
      <xdr:nvSpPr>
        <xdr:cNvPr id="195" name="楕円 194"/>
        <xdr:cNvSpPr/>
      </xdr:nvSpPr>
      <xdr:spPr>
        <a:xfrm>
          <a:off x="1079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152400</xdr:rowOff>
    </xdr:from>
    <xdr:to>
      <xdr:col>10</xdr:col>
      <xdr:colOff>114300</xdr:colOff>
      <xdr:row>60</xdr:row>
      <xdr:rowOff>15240</xdr:rowOff>
    </xdr:to>
    <xdr:cxnSp macro="">
      <xdr:nvCxnSpPr>
        <xdr:cNvPr id="196" name="直線コネクタ 195"/>
        <xdr:cNvCxnSpPr/>
      </xdr:nvCxnSpPr>
      <xdr:spPr>
        <a:xfrm>
          <a:off x="1130300" y="102679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7" name="n_1aveValue【橋りょう・トンネ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198" name="n_2aveValue【橋りょう・トンネル】&#10;有形固定資産減価償却率"/>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99"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0" name="n_4aveValue【橋りょう・トンネル】&#10;有形固定資産減価償却率"/>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118127</xdr:rowOff>
    </xdr:from>
    <xdr:ext cx="405111" cy="259045"/>
    <xdr:sp macro="" textlink="">
      <xdr:nvSpPr>
        <xdr:cNvPr id="201" name="n_1mainValue【橋りょう・トンネル】&#10;有形固定資産減価償却率"/>
        <xdr:cNvSpPr txBox="1"/>
      </xdr:nvSpPr>
      <xdr:spPr>
        <a:xfrm>
          <a:off x="35820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89552</xdr:rowOff>
    </xdr:from>
    <xdr:ext cx="405111" cy="259045"/>
    <xdr:sp macro="" textlink="">
      <xdr:nvSpPr>
        <xdr:cNvPr id="202" name="n_2mainValue【橋りょう・トンネル】&#10;有形固定資産減価償却率"/>
        <xdr:cNvSpPr txBox="1"/>
      </xdr:nvSpPr>
      <xdr:spPr>
        <a:xfrm>
          <a:off x="2705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57167</xdr:rowOff>
    </xdr:from>
    <xdr:ext cx="405111" cy="259045"/>
    <xdr:sp macro="" textlink="">
      <xdr:nvSpPr>
        <xdr:cNvPr id="203" name="n_3mainValue【橋りょう・トンネル】&#10;有形固定資産減価償却率"/>
        <xdr:cNvSpPr txBox="1"/>
      </xdr:nvSpPr>
      <xdr:spPr>
        <a:xfrm>
          <a:off x="1816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4" name="n_4mainValue【橋りょう・トンネル】&#10;有形固定資産減価償却率"/>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8" name="テキスト ボックス 21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0" name="テキスト ボックス 21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2" name="テキスト ボックス 22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0" name="直線コネクタ 229"/>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1" name="【橋りょう・トンネル】&#10;一人当たり有形固定資産（償却資産）額最小値テキスト"/>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2" name="直線コネクタ 231"/>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3" name="【橋りょう・トンネル】&#10;一人当たり有形固定資産（償却資産）額最大値テキスト"/>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4" name="直線コネクタ 233"/>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85115</xdr:rowOff>
    </xdr:from>
    <xdr:ext cx="599010" cy="259045"/>
    <xdr:sp macro="" textlink="">
      <xdr:nvSpPr>
        <xdr:cNvPr id="235" name="【橋りょう・トンネル】&#10;一人当たり有形固定資産（償却資産）額平均値テキスト"/>
        <xdr:cNvSpPr txBox="1"/>
      </xdr:nvSpPr>
      <xdr:spPr>
        <a:xfrm>
          <a:off x="10515600" y="10372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36" name="フローチャート: 判断 235"/>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37" name="フローチャート: 判断 236"/>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38" name="フローチャート: 判断 237"/>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39" name="フローチャート: 判断 238"/>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0" name="フローチャート: 判断 239"/>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74257</xdr:rowOff>
    </xdr:from>
    <xdr:to>
      <xdr:col>55</xdr:col>
      <xdr:colOff>50800</xdr:colOff>
      <xdr:row>63</xdr:row>
      <xdr:rowOff>4407</xdr:rowOff>
    </xdr:to>
    <xdr:sp macro="" textlink="">
      <xdr:nvSpPr>
        <xdr:cNvPr id="246" name="楕円 245"/>
        <xdr:cNvSpPr/>
      </xdr:nvSpPr>
      <xdr:spPr>
        <a:xfrm>
          <a:off x="10426700" y="107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52684</xdr:rowOff>
    </xdr:from>
    <xdr:ext cx="599010" cy="259045"/>
    <xdr:sp macro="" textlink="">
      <xdr:nvSpPr>
        <xdr:cNvPr id="247" name="【橋りょう・トンネル】&#10;一人当たり有形固定資産（償却資産）額該当値テキスト"/>
        <xdr:cNvSpPr txBox="1"/>
      </xdr:nvSpPr>
      <xdr:spPr>
        <a:xfrm>
          <a:off x="10515600" y="1068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81404</xdr:rowOff>
    </xdr:from>
    <xdr:to>
      <xdr:col>50</xdr:col>
      <xdr:colOff>165100</xdr:colOff>
      <xdr:row>63</xdr:row>
      <xdr:rowOff>11554</xdr:rowOff>
    </xdr:to>
    <xdr:sp macro="" textlink="">
      <xdr:nvSpPr>
        <xdr:cNvPr id="248" name="楕円 247"/>
        <xdr:cNvSpPr/>
      </xdr:nvSpPr>
      <xdr:spPr>
        <a:xfrm>
          <a:off x="9588500" y="107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125057</xdr:rowOff>
    </xdr:from>
    <xdr:to>
      <xdr:col>55</xdr:col>
      <xdr:colOff>0</xdr:colOff>
      <xdr:row>62</xdr:row>
      <xdr:rowOff>132204</xdr:rowOff>
    </xdr:to>
    <xdr:cxnSp macro="">
      <xdr:nvCxnSpPr>
        <xdr:cNvPr id="249" name="直線コネクタ 248"/>
        <xdr:cNvCxnSpPr/>
      </xdr:nvCxnSpPr>
      <xdr:spPr>
        <a:xfrm flipV="1">
          <a:off x="9639300" y="10754957"/>
          <a:ext cx="8382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87284</xdr:rowOff>
    </xdr:from>
    <xdr:to>
      <xdr:col>46</xdr:col>
      <xdr:colOff>38100</xdr:colOff>
      <xdr:row>63</xdr:row>
      <xdr:rowOff>17434</xdr:rowOff>
    </xdr:to>
    <xdr:sp macro="" textlink="">
      <xdr:nvSpPr>
        <xdr:cNvPr id="250" name="楕円 249"/>
        <xdr:cNvSpPr/>
      </xdr:nvSpPr>
      <xdr:spPr>
        <a:xfrm>
          <a:off x="8699500" y="107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132204</xdr:rowOff>
    </xdr:from>
    <xdr:to>
      <xdr:col>50</xdr:col>
      <xdr:colOff>114300</xdr:colOff>
      <xdr:row>62</xdr:row>
      <xdr:rowOff>138084</xdr:rowOff>
    </xdr:to>
    <xdr:cxnSp macro="">
      <xdr:nvCxnSpPr>
        <xdr:cNvPr id="251" name="直線コネクタ 250"/>
        <xdr:cNvCxnSpPr/>
      </xdr:nvCxnSpPr>
      <xdr:spPr>
        <a:xfrm flipV="1">
          <a:off x="8750300" y="10762104"/>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90191</xdr:rowOff>
    </xdr:from>
    <xdr:to>
      <xdr:col>41</xdr:col>
      <xdr:colOff>101600</xdr:colOff>
      <xdr:row>63</xdr:row>
      <xdr:rowOff>20341</xdr:rowOff>
    </xdr:to>
    <xdr:sp macro="" textlink="">
      <xdr:nvSpPr>
        <xdr:cNvPr id="252" name="楕円 251"/>
        <xdr:cNvSpPr/>
      </xdr:nvSpPr>
      <xdr:spPr>
        <a:xfrm>
          <a:off x="7810500" y="107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138084</xdr:rowOff>
    </xdr:from>
    <xdr:to>
      <xdr:col>45</xdr:col>
      <xdr:colOff>177800</xdr:colOff>
      <xdr:row>62</xdr:row>
      <xdr:rowOff>140991</xdr:rowOff>
    </xdr:to>
    <xdr:cxnSp macro="">
      <xdr:nvCxnSpPr>
        <xdr:cNvPr id="253" name="直線コネクタ 252"/>
        <xdr:cNvCxnSpPr/>
      </xdr:nvCxnSpPr>
      <xdr:spPr>
        <a:xfrm flipV="1">
          <a:off x="7861300" y="10767984"/>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93343</xdr:rowOff>
    </xdr:from>
    <xdr:to>
      <xdr:col>36</xdr:col>
      <xdr:colOff>165100</xdr:colOff>
      <xdr:row>63</xdr:row>
      <xdr:rowOff>23493</xdr:rowOff>
    </xdr:to>
    <xdr:sp macro="" textlink="">
      <xdr:nvSpPr>
        <xdr:cNvPr id="254" name="楕円 253"/>
        <xdr:cNvSpPr/>
      </xdr:nvSpPr>
      <xdr:spPr>
        <a:xfrm>
          <a:off x="6921500" y="107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140991</xdr:rowOff>
    </xdr:from>
    <xdr:to>
      <xdr:col>41</xdr:col>
      <xdr:colOff>50800</xdr:colOff>
      <xdr:row>62</xdr:row>
      <xdr:rowOff>144143</xdr:rowOff>
    </xdr:to>
    <xdr:cxnSp macro="">
      <xdr:nvCxnSpPr>
        <xdr:cNvPr id="255" name="直線コネクタ 254"/>
        <xdr:cNvCxnSpPr/>
      </xdr:nvCxnSpPr>
      <xdr:spPr>
        <a:xfrm flipV="1">
          <a:off x="6972300" y="10770891"/>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56" name="n_1aveValue【橋りょう・トンネル】&#10;一人当たり有形固定資産（償却資産）額"/>
        <xdr:cNvSpPr txBox="1"/>
      </xdr:nvSpPr>
      <xdr:spPr>
        <a:xfrm>
          <a:off x="9327095" y="103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45661</xdr:rowOff>
    </xdr:from>
    <xdr:ext cx="599010" cy="259045"/>
    <xdr:sp macro="" textlink="">
      <xdr:nvSpPr>
        <xdr:cNvPr id="257" name="n_2aveValue【橋りょう・トンネル】&#10;一人当たり有形固定資産（償却資産）額"/>
        <xdr:cNvSpPr txBox="1"/>
      </xdr:nvSpPr>
      <xdr:spPr>
        <a:xfrm>
          <a:off x="8450795" y="103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70620</xdr:rowOff>
    </xdr:from>
    <xdr:ext cx="599010" cy="259045"/>
    <xdr:sp macro="" textlink="">
      <xdr:nvSpPr>
        <xdr:cNvPr id="258" name="n_3aveValue【橋りょう・トンネル】&#10;一人当たり有形固定資産（償却資産）額"/>
        <xdr:cNvSpPr txBox="1"/>
      </xdr:nvSpPr>
      <xdr:spPr>
        <a:xfrm>
          <a:off x="7561795" y="1035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120573</xdr:rowOff>
    </xdr:from>
    <xdr:ext cx="599010" cy="259045"/>
    <xdr:sp macro="" textlink="">
      <xdr:nvSpPr>
        <xdr:cNvPr id="259" name="n_4aveValue【橋りょう・トンネル】&#10;一人当たり有形固定資産（償却資産）額"/>
        <xdr:cNvSpPr txBox="1"/>
      </xdr:nvSpPr>
      <xdr:spPr>
        <a:xfrm>
          <a:off x="6672795" y="1040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2681</xdr:rowOff>
    </xdr:from>
    <xdr:ext cx="599010" cy="259045"/>
    <xdr:sp macro="" textlink="">
      <xdr:nvSpPr>
        <xdr:cNvPr id="260" name="n_1mainValue【橋りょう・トンネル】&#10;一人当たり有形固定資産（償却資産）額"/>
        <xdr:cNvSpPr txBox="1"/>
      </xdr:nvSpPr>
      <xdr:spPr>
        <a:xfrm>
          <a:off x="9327095" y="108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8561</xdr:rowOff>
    </xdr:from>
    <xdr:ext cx="599010" cy="259045"/>
    <xdr:sp macro="" textlink="">
      <xdr:nvSpPr>
        <xdr:cNvPr id="261" name="n_2mainValue【橋りょう・トンネル】&#10;一人当たり有形固定資産（償却資産）額"/>
        <xdr:cNvSpPr txBox="1"/>
      </xdr:nvSpPr>
      <xdr:spPr>
        <a:xfrm>
          <a:off x="8450795" y="1080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11468</xdr:rowOff>
    </xdr:from>
    <xdr:ext cx="599010" cy="259045"/>
    <xdr:sp macro="" textlink="">
      <xdr:nvSpPr>
        <xdr:cNvPr id="262" name="n_3mainValue【橋りょう・トンネル】&#10;一人当たり有形固定資産（償却資産）額"/>
        <xdr:cNvSpPr txBox="1"/>
      </xdr:nvSpPr>
      <xdr:spPr>
        <a:xfrm>
          <a:off x="7561795" y="1081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14620</xdr:rowOff>
    </xdr:from>
    <xdr:ext cx="599010" cy="259045"/>
    <xdr:sp macro="" textlink="">
      <xdr:nvSpPr>
        <xdr:cNvPr id="263" name="n_4mainValue【橋りょう・トンネル】&#10;一人当たり有形固定資産（償却資産）額"/>
        <xdr:cNvSpPr txBox="1"/>
      </xdr:nvSpPr>
      <xdr:spPr>
        <a:xfrm>
          <a:off x="6672795" y="1081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320" name="直線コネクタ 319"/>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323" name="【認定こども園・幼稚園・保育所】&#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324" name="直線コネクタ 323"/>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325" name="【認定こども園・幼稚園・保育所】&#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26" name="フローチャート: 判断 325"/>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327" name="フローチャート: 判断 326"/>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328" name="フローチャート: 判断 327"/>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329" name="フローチャート: 判断 328"/>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330" name="フローチャート: 判断 329"/>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36" name="楕円 335"/>
        <xdr:cNvSpPr/>
      </xdr:nvSpPr>
      <xdr:spPr>
        <a:xfrm>
          <a:off x="16268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121937</xdr:rowOff>
    </xdr:from>
    <xdr:ext cx="405111" cy="259045"/>
    <xdr:sp macro="" textlink="">
      <xdr:nvSpPr>
        <xdr:cNvPr id="337" name="【認定こども園・幼稚園・保育所】&#10;有形固定資産減価償却率該当値テキスト"/>
        <xdr:cNvSpPr txBox="1"/>
      </xdr:nvSpPr>
      <xdr:spPr>
        <a:xfrm>
          <a:off x="1635760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338" name="楕円 337"/>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139065</xdr:rowOff>
    </xdr:from>
    <xdr:to>
      <xdr:col>85</xdr:col>
      <xdr:colOff>127000</xdr:colOff>
      <xdr:row>38</xdr:row>
      <xdr:rowOff>22860</xdr:rowOff>
    </xdr:to>
    <xdr:cxnSp macro="">
      <xdr:nvCxnSpPr>
        <xdr:cNvPr id="339" name="直線コネクタ 338"/>
        <xdr:cNvCxnSpPr/>
      </xdr:nvCxnSpPr>
      <xdr:spPr>
        <a:xfrm>
          <a:off x="15481300" y="648271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340" name="楕円 339"/>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139065</xdr:rowOff>
    </xdr:to>
    <xdr:cxnSp macro="">
      <xdr:nvCxnSpPr>
        <xdr:cNvPr id="341" name="直線コネクタ 340"/>
        <xdr:cNvCxnSpPr/>
      </xdr:nvCxnSpPr>
      <xdr:spPr>
        <a:xfrm>
          <a:off x="14592300" y="64312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151130</xdr:rowOff>
    </xdr:from>
    <xdr:to>
      <xdr:col>72</xdr:col>
      <xdr:colOff>38100</xdr:colOff>
      <xdr:row>37</xdr:row>
      <xdr:rowOff>81280</xdr:rowOff>
    </xdr:to>
    <xdr:sp macro="" textlink="">
      <xdr:nvSpPr>
        <xdr:cNvPr id="342" name="楕円 341"/>
        <xdr:cNvSpPr/>
      </xdr:nvSpPr>
      <xdr:spPr>
        <a:xfrm>
          <a:off x="13652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30480</xdr:rowOff>
    </xdr:from>
    <xdr:to>
      <xdr:col>76</xdr:col>
      <xdr:colOff>114300</xdr:colOff>
      <xdr:row>37</xdr:row>
      <xdr:rowOff>87630</xdr:rowOff>
    </xdr:to>
    <xdr:cxnSp macro="">
      <xdr:nvCxnSpPr>
        <xdr:cNvPr id="343" name="直線コネクタ 342"/>
        <xdr:cNvCxnSpPr/>
      </xdr:nvCxnSpPr>
      <xdr:spPr>
        <a:xfrm>
          <a:off x="13703300" y="63741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158750</xdr:rowOff>
    </xdr:from>
    <xdr:to>
      <xdr:col>67</xdr:col>
      <xdr:colOff>101600</xdr:colOff>
      <xdr:row>37</xdr:row>
      <xdr:rowOff>88900</xdr:rowOff>
    </xdr:to>
    <xdr:sp macro="" textlink="">
      <xdr:nvSpPr>
        <xdr:cNvPr id="344" name="楕円 343"/>
        <xdr:cNvSpPr/>
      </xdr:nvSpPr>
      <xdr:spPr>
        <a:xfrm>
          <a:off x="12763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30480</xdr:rowOff>
    </xdr:from>
    <xdr:to>
      <xdr:col>71</xdr:col>
      <xdr:colOff>177800</xdr:colOff>
      <xdr:row>37</xdr:row>
      <xdr:rowOff>38100</xdr:rowOff>
    </xdr:to>
    <xdr:cxnSp macro="">
      <xdr:nvCxnSpPr>
        <xdr:cNvPr id="345" name="直線コネクタ 344"/>
        <xdr:cNvCxnSpPr/>
      </xdr:nvCxnSpPr>
      <xdr:spPr>
        <a:xfrm flipV="1">
          <a:off x="12814300" y="6374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652</xdr:rowOff>
    </xdr:from>
    <xdr:ext cx="405111" cy="259045"/>
    <xdr:sp macro="" textlink="">
      <xdr:nvSpPr>
        <xdr:cNvPr id="346" name="n_1aveValue【認定こども園・幼稚園・保育所】&#10;有形固定資産減価償却率"/>
        <xdr:cNvSpPr txBox="1"/>
      </xdr:nvSpPr>
      <xdr:spPr>
        <a:xfrm>
          <a:off x="15266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347" name="n_2aveValue【認定こども園・幼稚園・保育所】&#10;有形固定資産減価償却率"/>
        <xdr:cNvSpPr txBox="1"/>
      </xdr:nvSpPr>
      <xdr:spPr>
        <a:xfrm>
          <a:off x="14389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57802</xdr:rowOff>
    </xdr:from>
    <xdr:ext cx="405111" cy="259045"/>
    <xdr:sp macro="" textlink="">
      <xdr:nvSpPr>
        <xdr:cNvPr id="348" name="n_3aveValue【認定こども園・幼稚園・保育所】&#10;有形固定資産減価償却率"/>
        <xdr:cNvSpPr txBox="1"/>
      </xdr:nvSpPr>
      <xdr:spPr>
        <a:xfrm>
          <a:off x="13500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349" name="n_4aveValue【認定こども園・幼稚園・保育所】&#10;有形固定資産減価償却率"/>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9542</xdr:rowOff>
    </xdr:from>
    <xdr:ext cx="405111" cy="259045"/>
    <xdr:sp macro="" textlink="">
      <xdr:nvSpPr>
        <xdr:cNvPr id="350" name="n_1mainValue【認定こども園・幼稚園・保育所】&#10;有形固定資産減価償却率"/>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129557</xdr:rowOff>
    </xdr:from>
    <xdr:ext cx="405111" cy="259045"/>
    <xdr:sp macro="" textlink="">
      <xdr:nvSpPr>
        <xdr:cNvPr id="351" name="n_2mainValue【認定こども園・幼稚園・保育所】&#10;有形固定資産減価償却率"/>
        <xdr:cNvSpPr txBox="1"/>
      </xdr:nvSpPr>
      <xdr:spPr>
        <a:xfrm>
          <a:off x="14389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72407</xdr:rowOff>
    </xdr:from>
    <xdr:ext cx="405111" cy="259045"/>
    <xdr:sp macro="" textlink="">
      <xdr:nvSpPr>
        <xdr:cNvPr id="352" name="n_3mainValue【認定こども園・幼稚園・保育所】&#10;有形固定資産減価償却率"/>
        <xdr:cNvSpPr txBox="1"/>
      </xdr:nvSpPr>
      <xdr:spPr>
        <a:xfrm>
          <a:off x="13500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80027</xdr:rowOff>
    </xdr:from>
    <xdr:ext cx="405111" cy="259045"/>
    <xdr:sp macro="" textlink="">
      <xdr:nvSpPr>
        <xdr:cNvPr id="353" name="n_4mainValue【認定こども園・幼稚園・保育所】&#10;有形固定資産減価償却率"/>
        <xdr:cNvSpPr txBox="1"/>
      </xdr:nvSpPr>
      <xdr:spPr>
        <a:xfrm>
          <a:off x="12611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377" name="直線コネクタ 376"/>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378" name="【認定こども園・幼稚園・保育所】&#10;一人当たり面積最小値テキスト"/>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379" name="直線コネクタ 378"/>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380" name="【認定こども園・幼稚園・保育所】&#10;一人当たり面積最大値テキスト"/>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381" name="直線コネクタ 380"/>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131462</xdr:rowOff>
    </xdr:from>
    <xdr:ext cx="469744" cy="259045"/>
    <xdr:sp macro="" textlink="">
      <xdr:nvSpPr>
        <xdr:cNvPr id="382" name="【認定こども園・幼稚園・保育所】&#10;一人当たり面積平均値テキスト"/>
        <xdr:cNvSpPr txBox="1"/>
      </xdr:nvSpPr>
      <xdr:spPr>
        <a:xfrm>
          <a:off x="22199600" y="664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383" name="フローチャート: 判断 382"/>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384" name="フローチャート: 判断 383"/>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385" name="フローチャート: 判断 384"/>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386" name="フローチャート: 判断 385"/>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387" name="フローチャート: 判断 386"/>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103505</xdr:rowOff>
    </xdr:from>
    <xdr:to>
      <xdr:col>116</xdr:col>
      <xdr:colOff>114300</xdr:colOff>
      <xdr:row>37</xdr:row>
      <xdr:rowOff>33655</xdr:rowOff>
    </xdr:to>
    <xdr:sp macro="" textlink="">
      <xdr:nvSpPr>
        <xdr:cNvPr id="393" name="楕円 392"/>
        <xdr:cNvSpPr/>
      </xdr:nvSpPr>
      <xdr:spPr>
        <a:xfrm>
          <a:off x="221107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126382</xdr:rowOff>
    </xdr:from>
    <xdr:ext cx="469744" cy="259045"/>
    <xdr:sp macro="" textlink="">
      <xdr:nvSpPr>
        <xdr:cNvPr id="394" name="【認定こども園・幼稚園・保育所】&#10;一人当たり面積該当値テキスト"/>
        <xdr:cNvSpPr txBox="1"/>
      </xdr:nvSpPr>
      <xdr:spPr>
        <a:xfrm>
          <a:off x="22199600" y="612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113030</xdr:rowOff>
    </xdr:from>
    <xdr:to>
      <xdr:col>112</xdr:col>
      <xdr:colOff>38100</xdr:colOff>
      <xdr:row>37</xdr:row>
      <xdr:rowOff>43180</xdr:rowOff>
    </xdr:to>
    <xdr:sp macro="" textlink="">
      <xdr:nvSpPr>
        <xdr:cNvPr id="395" name="楕円 394"/>
        <xdr:cNvSpPr/>
      </xdr:nvSpPr>
      <xdr:spPr>
        <a:xfrm>
          <a:off x="21272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154305</xdr:rowOff>
    </xdr:from>
    <xdr:to>
      <xdr:col>116</xdr:col>
      <xdr:colOff>63500</xdr:colOff>
      <xdr:row>36</xdr:row>
      <xdr:rowOff>163830</xdr:rowOff>
    </xdr:to>
    <xdr:cxnSp macro="">
      <xdr:nvCxnSpPr>
        <xdr:cNvPr id="396" name="直線コネクタ 395"/>
        <xdr:cNvCxnSpPr/>
      </xdr:nvCxnSpPr>
      <xdr:spPr>
        <a:xfrm flipV="1">
          <a:off x="21323300" y="63265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124460</xdr:rowOff>
    </xdr:from>
    <xdr:to>
      <xdr:col>107</xdr:col>
      <xdr:colOff>101600</xdr:colOff>
      <xdr:row>37</xdr:row>
      <xdr:rowOff>54610</xdr:rowOff>
    </xdr:to>
    <xdr:sp macro="" textlink="">
      <xdr:nvSpPr>
        <xdr:cNvPr id="397" name="楕円 396"/>
        <xdr:cNvSpPr/>
      </xdr:nvSpPr>
      <xdr:spPr>
        <a:xfrm>
          <a:off x="20383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163830</xdr:rowOff>
    </xdr:from>
    <xdr:to>
      <xdr:col>111</xdr:col>
      <xdr:colOff>177800</xdr:colOff>
      <xdr:row>37</xdr:row>
      <xdr:rowOff>3810</xdr:rowOff>
    </xdr:to>
    <xdr:cxnSp macro="">
      <xdr:nvCxnSpPr>
        <xdr:cNvPr id="398" name="直線コネクタ 397"/>
        <xdr:cNvCxnSpPr/>
      </xdr:nvCxnSpPr>
      <xdr:spPr>
        <a:xfrm flipV="1">
          <a:off x="20434300" y="6336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399" name="楕円 398"/>
        <xdr:cNvSpPr/>
      </xdr:nvSpPr>
      <xdr:spPr>
        <a:xfrm>
          <a:off x="19494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3810</xdr:rowOff>
    </xdr:from>
    <xdr:to>
      <xdr:col>107</xdr:col>
      <xdr:colOff>50800</xdr:colOff>
      <xdr:row>37</xdr:row>
      <xdr:rowOff>11430</xdr:rowOff>
    </xdr:to>
    <xdr:cxnSp macro="">
      <xdr:nvCxnSpPr>
        <xdr:cNvPr id="400" name="直線コネクタ 399"/>
        <xdr:cNvCxnSpPr/>
      </xdr:nvCxnSpPr>
      <xdr:spPr>
        <a:xfrm flipV="1">
          <a:off x="19545300" y="6347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141605</xdr:rowOff>
    </xdr:from>
    <xdr:to>
      <xdr:col>98</xdr:col>
      <xdr:colOff>38100</xdr:colOff>
      <xdr:row>37</xdr:row>
      <xdr:rowOff>71755</xdr:rowOff>
    </xdr:to>
    <xdr:sp macro="" textlink="">
      <xdr:nvSpPr>
        <xdr:cNvPr id="401" name="楕円 400"/>
        <xdr:cNvSpPr/>
      </xdr:nvSpPr>
      <xdr:spPr>
        <a:xfrm>
          <a:off x="18605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11430</xdr:rowOff>
    </xdr:from>
    <xdr:to>
      <xdr:col>102</xdr:col>
      <xdr:colOff>114300</xdr:colOff>
      <xdr:row>37</xdr:row>
      <xdr:rowOff>20955</xdr:rowOff>
    </xdr:to>
    <xdr:cxnSp macro="">
      <xdr:nvCxnSpPr>
        <xdr:cNvPr id="402" name="直線コネクタ 401"/>
        <xdr:cNvCxnSpPr/>
      </xdr:nvCxnSpPr>
      <xdr:spPr>
        <a:xfrm flipV="1">
          <a:off x="18656300" y="63550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104792</xdr:rowOff>
    </xdr:from>
    <xdr:ext cx="469744" cy="259045"/>
    <xdr:sp macro="" textlink="">
      <xdr:nvSpPr>
        <xdr:cNvPr id="403" name="n_1aveValue【認定こども園・幼稚園・保育所】&#10;一人当たり面積"/>
        <xdr:cNvSpPr txBox="1"/>
      </xdr:nvSpPr>
      <xdr:spPr>
        <a:xfrm>
          <a:off x="21075727"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85742</xdr:rowOff>
    </xdr:from>
    <xdr:ext cx="469744" cy="259045"/>
    <xdr:sp macro="" textlink="">
      <xdr:nvSpPr>
        <xdr:cNvPr id="404" name="n_2aveValue【認定こども園・幼稚園・保育所】&#10;一人当たり面積"/>
        <xdr:cNvSpPr txBox="1"/>
      </xdr:nvSpPr>
      <xdr:spPr>
        <a:xfrm>
          <a:off x="201994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405" name="n_3aveValue【認定こども園・幼稚園・保育所】&#10;一人当たり面積"/>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108602</xdr:rowOff>
    </xdr:from>
    <xdr:ext cx="469744" cy="259045"/>
    <xdr:sp macro="" textlink="">
      <xdr:nvSpPr>
        <xdr:cNvPr id="406" name="n_4aveValue【認定こども園・幼稚園・保育所】&#10;一人当たり面積"/>
        <xdr:cNvSpPr txBox="1"/>
      </xdr:nvSpPr>
      <xdr:spPr>
        <a:xfrm>
          <a:off x="18421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59707</xdr:rowOff>
    </xdr:from>
    <xdr:ext cx="469744" cy="259045"/>
    <xdr:sp macro="" textlink="">
      <xdr:nvSpPr>
        <xdr:cNvPr id="407" name="n_1mainValue【認定こども園・幼稚園・保育所】&#10;一人当たり面積"/>
        <xdr:cNvSpPr txBox="1"/>
      </xdr:nvSpPr>
      <xdr:spPr>
        <a:xfrm>
          <a:off x="21075727" y="60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71137</xdr:rowOff>
    </xdr:from>
    <xdr:ext cx="469744" cy="259045"/>
    <xdr:sp macro="" textlink="">
      <xdr:nvSpPr>
        <xdr:cNvPr id="408" name="n_2mainValue【認定こども園・幼稚園・保育所】&#10;一人当たり面積"/>
        <xdr:cNvSpPr txBox="1"/>
      </xdr:nvSpPr>
      <xdr:spPr>
        <a:xfrm>
          <a:off x="2019942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409" name="n_3mainValue【認定こども園・幼稚園・保育所】&#10;一人当たり面積"/>
        <xdr:cNvSpPr txBox="1"/>
      </xdr:nvSpPr>
      <xdr:spPr>
        <a:xfrm>
          <a:off x="19310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88282</xdr:rowOff>
    </xdr:from>
    <xdr:ext cx="469744" cy="259045"/>
    <xdr:sp macro="" textlink="">
      <xdr:nvSpPr>
        <xdr:cNvPr id="410" name="n_4mainValue【認定こども園・幼稚園・保育所】&#10;一人当たり面積"/>
        <xdr:cNvSpPr txBox="1"/>
      </xdr:nvSpPr>
      <xdr:spPr>
        <a:xfrm>
          <a:off x="18421427" y="60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3" name="テキスト ボックス 4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3" name="テキスト ボックス 4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5" name="テキスト ボックス 4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437" name="直線コネクタ 436"/>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438" name="【学校施設】&#10;有形固定資産減価償却率最小値テキスト"/>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439" name="直線コネクタ 438"/>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440" name="【学校施設】&#10;有形固定資産減価償却率最大値テキスト"/>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441" name="直線コネクタ 440"/>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442" name="【学校施設】&#10;有形固定資産減価償却率平均値テキスト"/>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443" name="フローチャート: 判断 442"/>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444" name="フローチャート: 判断 443"/>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445" name="フローチャート: 判断 444"/>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446" name="フローチャート: 判断 44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447" name="フローチャート: 判断 446"/>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94524</xdr:rowOff>
    </xdr:from>
    <xdr:to>
      <xdr:col>85</xdr:col>
      <xdr:colOff>177800</xdr:colOff>
      <xdr:row>62</xdr:row>
      <xdr:rowOff>24674</xdr:rowOff>
    </xdr:to>
    <xdr:sp macro="" textlink="">
      <xdr:nvSpPr>
        <xdr:cNvPr id="453" name="楕円 452"/>
        <xdr:cNvSpPr/>
      </xdr:nvSpPr>
      <xdr:spPr>
        <a:xfrm>
          <a:off x="16268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72951</xdr:rowOff>
    </xdr:from>
    <xdr:ext cx="405111" cy="259045"/>
    <xdr:sp macro="" textlink="">
      <xdr:nvSpPr>
        <xdr:cNvPr id="454" name="【学校施設】&#10;有形固定資産減価償却率該当値テキスト"/>
        <xdr:cNvSpPr txBox="1"/>
      </xdr:nvSpPr>
      <xdr:spPr>
        <a:xfrm>
          <a:off x="163576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114119</xdr:rowOff>
    </xdr:from>
    <xdr:to>
      <xdr:col>81</xdr:col>
      <xdr:colOff>101600</xdr:colOff>
      <xdr:row>62</xdr:row>
      <xdr:rowOff>44269</xdr:rowOff>
    </xdr:to>
    <xdr:sp macro="" textlink="">
      <xdr:nvSpPr>
        <xdr:cNvPr id="455" name="楕円 454"/>
        <xdr:cNvSpPr/>
      </xdr:nvSpPr>
      <xdr:spPr>
        <a:xfrm>
          <a:off x="1543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145324</xdr:rowOff>
    </xdr:from>
    <xdr:to>
      <xdr:col>85</xdr:col>
      <xdr:colOff>127000</xdr:colOff>
      <xdr:row>61</xdr:row>
      <xdr:rowOff>164919</xdr:rowOff>
    </xdr:to>
    <xdr:cxnSp macro="">
      <xdr:nvCxnSpPr>
        <xdr:cNvPr id="456" name="直線コネクタ 455"/>
        <xdr:cNvCxnSpPr/>
      </xdr:nvCxnSpPr>
      <xdr:spPr>
        <a:xfrm flipV="1">
          <a:off x="15481300" y="106037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65133</xdr:rowOff>
    </xdr:from>
    <xdr:to>
      <xdr:col>76</xdr:col>
      <xdr:colOff>165100</xdr:colOff>
      <xdr:row>61</xdr:row>
      <xdr:rowOff>166733</xdr:rowOff>
    </xdr:to>
    <xdr:sp macro="" textlink="">
      <xdr:nvSpPr>
        <xdr:cNvPr id="457" name="楕円 456"/>
        <xdr:cNvSpPr/>
      </xdr:nvSpPr>
      <xdr:spPr>
        <a:xfrm>
          <a:off x="14541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115933</xdr:rowOff>
    </xdr:from>
    <xdr:to>
      <xdr:col>81</xdr:col>
      <xdr:colOff>50800</xdr:colOff>
      <xdr:row>61</xdr:row>
      <xdr:rowOff>164919</xdr:rowOff>
    </xdr:to>
    <xdr:cxnSp macro="">
      <xdr:nvCxnSpPr>
        <xdr:cNvPr id="458" name="直線コネクタ 457"/>
        <xdr:cNvCxnSpPr/>
      </xdr:nvCxnSpPr>
      <xdr:spPr>
        <a:xfrm>
          <a:off x="14592300" y="1057438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16147</xdr:rowOff>
    </xdr:from>
    <xdr:to>
      <xdr:col>72</xdr:col>
      <xdr:colOff>38100</xdr:colOff>
      <xdr:row>61</xdr:row>
      <xdr:rowOff>117747</xdr:rowOff>
    </xdr:to>
    <xdr:sp macro="" textlink="">
      <xdr:nvSpPr>
        <xdr:cNvPr id="459" name="楕円 458"/>
        <xdr:cNvSpPr/>
      </xdr:nvSpPr>
      <xdr:spPr>
        <a:xfrm>
          <a:off x="13652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66947</xdr:rowOff>
    </xdr:from>
    <xdr:to>
      <xdr:col>76</xdr:col>
      <xdr:colOff>114300</xdr:colOff>
      <xdr:row>61</xdr:row>
      <xdr:rowOff>115933</xdr:rowOff>
    </xdr:to>
    <xdr:cxnSp macro="">
      <xdr:nvCxnSpPr>
        <xdr:cNvPr id="460" name="直線コネクタ 459"/>
        <xdr:cNvCxnSpPr/>
      </xdr:nvCxnSpPr>
      <xdr:spPr>
        <a:xfrm>
          <a:off x="13703300" y="1052539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135346</xdr:rowOff>
    </xdr:from>
    <xdr:to>
      <xdr:col>67</xdr:col>
      <xdr:colOff>101600</xdr:colOff>
      <xdr:row>61</xdr:row>
      <xdr:rowOff>65496</xdr:rowOff>
    </xdr:to>
    <xdr:sp macro="" textlink="">
      <xdr:nvSpPr>
        <xdr:cNvPr id="461" name="楕円 460"/>
        <xdr:cNvSpPr/>
      </xdr:nvSpPr>
      <xdr:spPr>
        <a:xfrm>
          <a:off x="12763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14696</xdr:rowOff>
    </xdr:from>
    <xdr:to>
      <xdr:col>71</xdr:col>
      <xdr:colOff>177800</xdr:colOff>
      <xdr:row>61</xdr:row>
      <xdr:rowOff>66947</xdr:rowOff>
    </xdr:to>
    <xdr:cxnSp macro="">
      <xdr:nvCxnSpPr>
        <xdr:cNvPr id="462" name="直線コネクタ 461"/>
        <xdr:cNvCxnSpPr/>
      </xdr:nvCxnSpPr>
      <xdr:spPr>
        <a:xfrm>
          <a:off x="12814300" y="104731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116312</xdr:rowOff>
    </xdr:from>
    <xdr:ext cx="405111" cy="259045"/>
    <xdr:sp macro="" textlink="">
      <xdr:nvSpPr>
        <xdr:cNvPr id="463" name="n_1aveValue【学校施設】&#10;有形固定資産減価償却率"/>
        <xdr:cNvSpPr txBox="1"/>
      </xdr:nvSpPr>
      <xdr:spPr>
        <a:xfrm>
          <a:off x="15266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464" name="n_2aveValue【学校施設】&#10;有形固定資産減価償却率"/>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465"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466" name="n_4aveValue【学校施設】&#10;有形固定資産減価償却率"/>
        <xdr:cNvSpPr txBox="1"/>
      </xdr:nvSpPr>
      <xdr:spPr>
        <a:xfrm>
          <a:off x="12611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35396</xdr:rowOff>
    </xdr:from>
    <xdr:ext cx="405111" cy="259045"/>
    <xdr:sp macro="" textlink="">
      <xdr:nvSpPr>
        <xdr:cNvPr id="467" name="n_1mainValue【学校施設】&#10;有形固定資産減価償却率"/>
        <xdr:cNvSpPr txBox="1"/>
      </xdr:nvSpPr>
      <xdr:spPr>
        <a:xfrm>
          <a:off x="15266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157860</xdr:rowOff>
    </xdr:from>
    <xdr:ext cx="405111" cy="259045"/>
    <xdr:sp macro="" textlink="">
      <xdr:nvSpPr>
        <xdr:cNvPr id="468" name="n_2mainValue【学校施設】&#10;有形固定資産減価償却率"/>
        <xdr:cNvSpPr txBox="1"/>
      </xdr:nvSpPr>
      <xdr:spPr>
        <a:xfrm>
          <a:off x="143897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108874</xdr:rowOff>
    </xdr:from>
    <xdr:ext cx="405111" cy="259045"/>
    <xdr:sp macro="" textlink="">
      <xdr:nvSpPr>
        <xdr:cNvPr id="469" name="n_3mainValue【学校施設】&#10;有形固定資産減価償却率"/>
        <xdr:cNvSpPr txBox="1"/>
      </xdr:nvSpPr>
      <xdr:spPr>
        <a:xfrm>
          <a:off x="13500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56623</xdr:rowOff>
    </xdr:from>
    <xdr:ext cx="405111" cy="259045"/>
    <xdr:sp macro="" textlink="">
      <xdr:nvSpPr>
        <xdr:cNvPr id="470" name="n_4mainValue【学校施設】&#10;有形固定資産減価償却率"/>
        <xdr:cNvSpPr txBox="1"/>
      </xdr:nvSpPr>
      <xdr:spPr>
        <a:xfrm>
          <a:off x="12611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1" name="テキスト ボックス 4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2" name="直線コネクタ 4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3" name="テキスト ボックス 4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4" name="直線コネクタ 4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5" name="テキスト ボックス 4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6" name="直線コネクタ 4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7" name="テキスト ボックス 4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8" name="直線コネクタ 4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9" name="テキスト ボックス 4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0" name="直線コネクタ 4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1" name="テキスト ボックス 4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2" name="直線コネクタ 4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3" name="テキスト ボックス 4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497" name="直線コネクタ 496"/>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498" name="【学校施設】&#10;一人当たり面積最小値テキスト"/>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499" name="直線コネクタ 498"/>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500" name="【学校施設】&#10;一人当たり面積最大値テキスト"/>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501" name="直線コネクタ 500"/>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502" name="【学校施設】&#10;一人当たり面積平均値テキスト"/>
        <xdr:cNvSpPr txBox="1"/>
      </xdr:nvSpPr>
      <xdr:spPr>
        <a:xfrm>
          <a:off x="22199600" y="1037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503" name="フローチャート: 判断 502"/>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504" name="フローチャート: 判断 503"/>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505" name="フローチャート: 判断 504"/>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506" name="フローチャート: 判断 505"/>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507" name="フローチャート: 判断 506"/>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71991</xdr:rowOff>
    </xdr:from>
    <xdr:to>
      <xdr:col>116</xdr:col>
      <xdr:colOff>114300</xdr:colOff>
      <xdr:row>64</xdr:row>
      <xdr:rowOff>2141</xdr:rowOff>
    </xdr:to>
    <xdr:sp macro="" textlink="">
      <xdr:nvSpPr>
        <xdr:cNvPr id="513" name="楕円 512"/>
        <xdr:cNvSpPr/>
      </xdr:nvSpPr>
      <xdr:spPr>
        <a:xfrm>
          <a:off x="22110700" y="10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50418</xdr:rowOff>
    </xdr:from>
    <xdr:ext cx="469744" cy="259045"/>
    <xdr:sp macro="" textlink="">
      <xdr:nvSpPr>
        <xdr:cNvPr id="514" name="【学校施設】&#10;一人当たり面積該当値テキスト"/>
        <xdr:cNvSpPr txBox="1"/>
      </xdr:nvSpPr>
      <xdr:spPr>
        <a:xfrm>
          <a:off x="22199600" y="108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76889</xdr:rowOff>
    </xdr:from>
    <xdr:to>
      <xdr:col>112</xdr:col>
      <xdr:colOff>38100</xdr:colOff>
      <xdr:row>64</xdr:row>
      <xdr:rowOff>7039</xdr:rowOff>
    </xdr:to>
    <xdr:sp macro="" textlink="">
      <xdr:nvSpPr>
        <xdr:cNvPr id="515" name="楕円 514"/>
        <xdr:cNvSpPr/>
      </xdr:nvSpPr>
      <xdr:spPr>
        <a:xfrm>
          <a:off x="21272500" y="108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122791</xdr:rowOff>
    </xdr:from>
    <xdr:to>
      <xdr:col>116</xdr:col>
      <xdr:colOff>63500</xdr:colOff>
      <xdr:row>63</xdr:row>
      <xdr:rowOff>127689</xdr:rowOff>
    </xdr:to>
    <xdr:cxnSp macro="">
      <xdr:nvCxnSpPr>
        <xdr:cNvPr id="516" name="直線コネクタ 515"/>
        <xdr:cNvCxnSpPr/>
      </xdr:nvCxnSpPr>
      <xdr:spPr>
        <a:xfrm flipV="1">
          <a:off x="21323300" y="10924141"/>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84400</xdr:rowOff>
    </xdr:from>
    <xdr:to>
      <xdr:col>107</xdr:col>
      <xdr:colOff>101600</xdr:colOff>
      <xdr:row>64</xdr:row>
      <xdr:rowOff>14550</xdr:rowOff>
    </xdr:to>
    <xdr:sp macro="" textlink="">
      <xdr:nvSpPr>
        <xdr:cNvPr id="517" name="楕円 516"/>
        <xdr:cNvSpPr/>
      </xdr:nvSpPr>
      <xdr:spPr>
        <a:xfrm>
          <a:off x="20383500" y="108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127689</xdr:rowOff>
    </xdr:from>
    <xdr:to>
      <xdr:col>111</xdr:col>
      <xdr:colOff>177800</xdr:colOff>
      <xdr:row>63</xdr:row>
      <xdr:rowOff>135200</xdr:rowOff>
    </xdr:to>
    <xdr:cxnSp macro="">
      <xdr:nvCxnSpPr>
        <xdr:cNvPr id="518" name="直線コネクタ 517"/>
        <xdr:cNvCxnSpPr/>
      </xdr:nvCxnSpPr>
      <xdr:spPr>
        <a:xfrm flipV="1">
          <a:off x="20434300" y="10929039"/>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89953</xdr:rowOff>
    </xdr:from>
    <xdr:to>
      <xdr:col>102</xdr:col>
      <xdr:colOff>165100</xdr:colOff>
      <xdr:row>64</xdr:row>
      <xdr:rowOff>20103</xdr:rowOff>
    </xdr:to>
    <xdr:sp macro="" textlink="">
      <xdr:nvSpPr>
        <xdr:cNvPr id="519" name="楕円 518"/>
        <xdr:cNvSpPr/>
      </xdr:nvSpPr>
      <xdr:spPr>
        <a:xfrm>
          <a:off x="19494500" y="1089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135200</xdr:rowOff>
    </xdr:from>
    <xdr:to>
      <xdr:col>107</xdr:col>
      <xdr:colOff>50800</xdr:colOff>
      <xdr:row>63</xdr:row>
      <xdr:rowOff>140753</xdr:rowOff>
    </xdr:to>
    <xdr:cxnSp macro="">
      <xdr:nvCxnSpPr>
        <xdr:cNvPr id="520" name="直線コネクタ 519"/>
        <xdr:cNvCxnSpPr/>
      </xdr:nvCxnSpPr>
      <xdr:spPr>
        <a:xfrm flipV="1">
          <a:off x="19545300" y="10936550"/>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102688</xdr:rowOff>
    </xdr:from>
    <xdr:to>
      <xdr:col>98</xdr:col>
      <xdr:colOff>38100</xdr:colOff>
      <xdr:row>64</xdr:row>
      <xdr:rowOff>32838</xdr:rowOff>
    </xdr:to>
    <xdr:sp macro="" textlink="">
      <xdr:nvSpPr>
        <xdr:cNvPr id="521" name="楕円 520"/>
        <xdr:cNvSpPr/>
      </xdr:nvSpPr>
      <xdr:spPr>
        <a:xfrm>
          <a:off x="186055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140753</xdr:rowOff>
    </xdr:from>
    <xdr:to>
      <xdr:col>102</xdr:col>
      <xdr:colOff>114300</xdr:colOff>
      <xdr:row>63</xdr:row>
      <xdr:rowOff>153488</xdr:rowOff>
    </xdr:to>
    <xdr:cxnSp macro="">
      <xdr:nvCxnSpPr>
        <xdr:cNvPr id="522" name="直線コネクタ 521"/>
        <xdr:cNvCxnSpPr/>
      </xdr:nvCxnSpPr>
      <xdr:spPr>
        <a:xfrm flipV="1">
          <a:off x="18656300" y="10942103"/>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523" name="n_1aveValue【学校施設】&#10;一人当たり面積"/>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524" name="n_2aveValue【学校施設】&#10;一人当たり面積"/>
        <xdr:cNvSpPr txBox="1"/>
      </xdr:nvSpPr>
      <xdr:spPr>
        <a:xfrm>
          <a:off x="20199427"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525" name="n_3aveValue【学校施設】&#10;一人当たり面積"/>
        <xdr:cNvSpPr txBox="1"/>
      </xdr:nvSpPr>
      <xdr:spPr>
        <a:xfrm>
          <a:off x="19310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526" name="n_4aveValue【学校施設】&#10;一人当たり面積"/>
        <xdr:cNvSpPr txBox="1"/>
      </xdr:nvSpPr>
      <xdr:spPr>
        <a:xfrm>
          <a:off x="18421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169616</xdr:rowOff>
    </xdr:from>
    <xdr:ext cx="469744" cy="259045"/>
    <xdr:sp macro="" textlink="">
      <xdr:nvSpPr>
        <xdr:cNvPr id="527" name="n_1mainValue【学校施設】&#10;一人当たり面積"/>
        <xdr:cNvSpPr txBox="1"/>
      </xdr:nvSpPr>
      <xdr:spPr>
        <a:xfrm>
          <a:off x="21075727" y="1097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5677</xdr:rowOff>
    </xdr:from>
    <xdr:ext cx="469744" cy="259045"/>
    <xdr:sp macro="" textlink="">
      <xdr:nvSpPr>
        <xdr:cNvPr id="528" name="n_2mainValue【学校施設】&#10;一人当たり面積"/>
        <xdr:cNvSpPr txBox="1"/>
      </xdr:nvSpPr>
      <xdr:spPr>
        <a:xfrm>
          <a:off x="20199427" y="109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11230</xdr:rowOff>
    </xdr:from>
    <xdr:ext cx="469744" cy="259045"/>
    <xdr:sp macro="" textlink="">
      <xdr:nvSpPr>
        <xdr:cNvPr id="529" name="n_3mainValue【学校施設】&#10;一人当たり面積"/>
        <xdr:cNvSpPr txBox="1"/>
      </xdr:nvSpPr>
      <xdr:spPr>
        <a:xfrm>
          <a:off x="19310427" y="1098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23965</xdr:rowOff>
    </xdr:from>
    <xdr:ext cx="469744" cy="259045"/>
    <xdr:sp macro="" textlink="">
      <xdr:nvSpPr>
        <xdr:cNvPr id="530" name="n_4mainValue【学校施設】&#10;一人当たり面積"/>
        <xdr:cNvSpPr txBox="1"/>
      </xdr:nvSpPr>
      <xdr:spPr>
        <a:xfrm>
          <a:off x="18421427" y="109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3" name="テキスト ボックス 54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3" name="テキスト ボックス 55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56" name="直線コネクタ 555"/>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8" name="直線コネクタ 55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59" name="【児童館】&#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60" name="直線コネクタ 559"/>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561" name="【児童館】&#10;有形固定資産減価償却率平均値テキスト"/>
        <xdr:cNvSpPr txBox="1"/>
      </xdr:nvSpPr>
      <xdr:spPr>
        <a:xfrm>
          <a:off x="16357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562" name="フローチャート: 判断 561"/>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72208</xdr:rowOff>
    </xdr:from>
    <xdr:to>
      <xdr:col>81</xdr:col>
      <xdr:colOff>101600</xdr:colOff>
      <xdr:row>83</xdr:row>
      <xdr:rowOff>2358</xdr:rowOff>
    </xdr:to>
    <xdr:sp macro="" textlink="">
      <xdr:nvSpPr>
        <xdr:cNvPr id="563" name="フローチャート: 判断 562"/>
        <xdr:cNvSpPr/>
      </xdr:nvSpPr>
      <xdr:spPr>
        <a:xfrm>
          <a:off x="15430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41184</xdr:rowOff>
    </xdr:from>
    <xdr:to>
      <xdr:col>76</xdr:col>
      <xdr:colOff>165100</xdr:colOff>
      <xdr:row>82</xdr:row>
      <xdr:rowOff>142784</xdr:rowOff>
    </xdr:to>
    <xdr:sp macro="" textlink="">
      <xdr:nvSpPr>
        <xdr:cNvPr id="564" name="フローチャート: 判断 563"/>
        <xdr:cNvSpPr/>
      </xdr:nvSpPr>
      <xdr:spPr>
        <a:xfrm>
          <a:off x="14541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29755</xdr:rowOff>
    </xdr:from>
    <xdr:to>
      <xdr:col>72</xdr:col>
      <xdr:colOff>38100</xdr:colOff>
      <xdr:row>82</xdr:row>
      <xdr:rowOff>131355</xdr:rowOff>
    </xdr:to>
    <xdr:sp macro="" textlink="">
      <xdr:nvSpPr>
        <xdr:cNvPr id="565" name="フローチャート: 判断 564"/>
        <xdr:cNvSpPr/>
      </xdr:nvSpPr>
      <xdr:spPr>
        <a:xfrm>
          <a:off x="13652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152219</xdr:rowOff>
    </xdr:from>
    <xdr:to>
      <xdr:col>67</xdr:col>
      <xdr:colOff>101600</xdr:colOff>
      <xdr:row>84</xdr:row>
      <xdr:rowOff>82369</xdr:rowOff>
    </xdr:to>
    <xdr:sp macro="" textlink="">
      <xdr:nvSpPr>
        <xdr:cNvPr id="566" name="フローチャート: 判断 565"/>
        <xdr:cNvSpPr/>
      </xdr:nvSpPr>
      <xdr:spPr>
        <a:xfrm>
          <a:off x="12763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72208</xdr:rowOff>
    </xdr:from>
    <xdr:to>
      <xdr:col>85</xdr:col>
      <xdr:colOff>177800</xdr:colOff>
      <xdr:row>87</xdr:row>
      <xdr:rowOff>2358</xdr:rowOff>
    </xdr:to>
    <xdr:sp macro="" textlink="">
      <xdr:nvSpPr>
        <xdr:cNvPr id="572" name="楕円 571"/>
        <xdr:cNvSpPr/>
      </xdr:nvSpPr>
      <xdr:spPr>
        <a:xfrm>
          <a:off x="162687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158585</xdr:rowOff>
    </xdr:from>
    <xdr:ext cx="405111" cy="259045"/>
    <xdr:sp macro="" textlink="">
      <xdr:nvSpPr>
        <xdr:cNvPr id="573" name="【児童館】&#10;有形固定資産減価償却率該当値テキスト"/>
        <xdr:cNvSpPr txBox="1"/>
      </xdr:nvSpPr>
      <xdr:spPr>
        <a:xfrm>
          <a:off x="16357600" y="1473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44450</xdr:rowOff>
    </xdr:from>
    <xdr:to>
      <xdr:col>81</xdr:col>
      <xdr:colOff>101600</xdr:colOff>
      <xdr:row>86</xdr:row>
      <xdr:rowOff>146050</xdr:rowOff>
    </xdr:to>
    <xdr:sp macro="" textlink="">
      <xdr:nvSpPr>
        <xdr:cNvPr id="574" name="楕円 573"/>
        <xdr:cNvSpPr/>
      </xdr:nvSpPr>
      <xdr:spPr>
        <a:xfrm>
          <a:off x="15430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95250</xdr:rowOff>
    </xdr:from>
    <xdr:to>
      <xdr:col>85</xdr:col>
      <xdr:colOff>127000</xdr:colOff>
      <xdr:row>86</xdr:row>
      <xdr:rowOff>123008</xdr:rowOff>
    </xdr:to>
    <xdr:cxnSp macro="">
      <xdr:nvCxnSpPr>
        <xdr:cNvPr id="575" name="直線コネクタ 574"/>
        <xdr:cNvCxnSpPr/>
      </xdr:nvCxnSpPr>
      <xdr:spPr>
        <a:xfrm>
          <a:off x="15481300" y="1483995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15058</xdr:rowOff>
    </xdr:from>
    <xdr:to>
      <xdr:col>76</xdr:col>
      <xdr:colOff>165100</xdr:colOff>
      <xdr:row>86</xdr:row>
      <xdr:rowOff>116658</xdr:rowOff>
    </xdr:to>
    <xdr:sp macro="" textlink="">
      <xdr:nvSpPr>
        <xdr:cNvPr id="576" name="楕円 575"/>
        <xdr:cNvSpPr/>
      </xdr:nvSpPr>
      <xdr:spPr>
        <a:xfrm>
          <a:off x="14541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65858</xdr:rowOff>
    </xdr:from>
    <xdr:to>
      <xdr:col>81</xdr:col>
      <xdr:colOff>50800</xdr:colOff>
      <xdr:row>86</xdr:row>
      <xdr:rowOff>95250</xdr:rowOff>
    </xdr:to>
    <xdr:cxnSp macro="">
      <xdr:nvCxnSpPr>
        <xdr:cNvPr id="577" name="直線コネクタ 576"/>
        <xdr:cNvCxnSpPr/>
      </xdr:nvCxnSpPr>
      <xdr:spPr>
        <a:xfrm>
          <a:off x="14592300" y="1481055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578" name="楕円 577"/>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65858</xdr:rowOff>
    </xdr:to>
    <xdr:cxnSp macro="">
      <xdr:nvCxnSpPr>
        <xdr:cNvPr id="579" name="直線コネクタ 578"/>
        <xdr:cNvCxnSpPr/>
      </xdr:nvCxnSpPr>
      <xdr:spPr>
        <a:xfrm>
          <a:off x="13703300" y="1478280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130992</xdr:rowOff>
    </xdr:from>
    <xdr:to>
      <xdr:col>67</xdr:col>
      <xdr:colOff>101600</xdr:colOff>
      <xdr:row>86</xdr:row>
      <xdr:rowOff>61142</xdr:rowOff>
    </xdr:to>
    <xdr:sp macro="" textlink="">
      <xdr:nvSpPr>
        <xdr:cNvPr id="580" name="楕円 579"/>
        <xdr:cNvSpPr/>
      </xdr:nvSpPr>
      <xdr:spPr>
        <a:xfrm>
          <a:off x="12763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10342</xdr:rowOff>
    </xdr:from>
    <xdr:to>
      <xdr:col>71</xdr:col>
      <xdr:colOff>177800</xdr:colOff>
      <xdr:row>86</xdr:row>
      <xdr:rowOff>38100</xdr:rowOff>
    </xdr:to>
    <xdr:cxnSp macro="">
      <xdr:nvCxnSpPr>
        <xdr:cNvPr id="581" name="直線コネクタ 580"/>
        <xdr:cNvCxnSpPr/>
      </xdr:nvCxnSpPr>
      <xdr:spPr>
        <a:xfrm>
          <a:off x="12814300" y="147550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18885</xdr:rowOff>
    </xdr:from>
    <xdr:ext cx="405111" cy="259045"/>
    <xdr:sp macro="" textlink="">
      <xdr:nvSpPr>
        <xdr:cNvPr id="582" name="n_1aveValue【児童館】&#10;有形固定資産減価償却率"/>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583" name="n_2aveValue【児童館】&#10;有形固定資産減価償却率"/>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584" name="n_3aveValue【児童館】&#10;有形固定資産減価償却率"/>
        <xdr:cNvSpPr txBox="1"/>
      </xdr:nvSpPr>
      <xdr:spPr>
        <a:xfrm>
          <a:off x="13500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98896</xdr:rowOff>
    </xdr:from>
    <xdr:ext cx="405111" cy="259045"/>
    <xdr:sp macro="" textlink="">
      <xdr:nvSpPr>
        <xdr:cNvPr id="585" name="n_4aveValue【児童館】&#10;有形固定資産減価償却率"/>
        <xdr:cNvSpPr txBox="1"/>
      </xdr:nvSpPr>
      <xdr:spPr>
        <a:xfrm>
          <a:off x="12611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137177</xdr:rowOff>
    </xdr:from>
    <xdr:ext cx="405111" cy="259045"/>
    <xdr:sp macro="" textlink="">
      <xdr:nvSpPr>
        <xdr:cNvPr id="586" name="n_1mainValue【児童館】&#10;有形固定資産減価償却率"/>
        <xdr:cNvSpPr txBox="1"/>
      </xdr:nvSpPr>
      <xdr:spPr>
        <a:xfrm>
          <a:off x="15266044"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107785</xdr:rowOff>
    </xdr:from>
    <xdr:ext cx="405111" cy="259045"/>
    <xdr:sp macro="" textlink="">
      <xdr:nvSpPr>
        <xdr:cNvPr id="587" name="n_2mainValue【児童館】&#10;有形固定資産減価償却率"/>
        <xdr:cNvSpPr txBox="1"/>
      </xdr:nvSpPr>
      <xdr:spPr>
        <a:xfrm>
          <a:off x="14389744" y="148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80027</xdr:rowOff>
    </xdr:from>
    <xdr:ext cx="405111" cy="259045"/>
    <xdr:sp macro="" textlink="">
      <xdr:nvSpPr>
        <xdr:cNvPr id="588" name="n_3mainValue【児童館】&#10;有形固定資産減価償却率"/>
        <xdr:cNvSpPr txBox="1"/>
      </xdr:nvSpPr>
      <xdr:spPr>
        <a:xfrm>
          <a:off x="13500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52269</xdr:rowOff>
    </xdr:from>
    <xdr:ext cx="405111" cy="259045"/>
    <xdr:sp macro="" textlink="">
      <xdr:nvSpPr>
        <xdr:cNvPr id="589" name="n_4mainValue【児童館】&#10;有形固定資産減価償却率"/>
        <xdr:cNvSpPr txBox="1"/>
      </xdr:nvSpPr>
      <xdr:spPr>
        <a:xfrm>
          <a:off x="126117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0" name="直線コネクタ 59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1" name="テキスト ボックス 60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2" name="直線コネクタ 60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3" name="テキスト ボックス 60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4" name="直線コネクタ 60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5" name="テキスト ボックス 60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6" name="直線コネクタ 60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7" name="テキスト ボックス 60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8" name="直線コネクタ 60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9" name="テキスト ボックス 60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0" name="直線コネクタ 60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1" name="テキスト ボックス 61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127907</xdr:rowOff>
    </xdr:from>
    <xdr:to>
      <xdr:col>116</xdr:col>
      <xdr:colOff>62864</xdr:colOff>
      <xdr:row>86</xdr:row>
      <xdr:rowOff>38100</xdr:rowOff>
    </xdr:to>
    <xdr:cxnSp macro="">
      <xdr:nvCxnSpPr>
        <xdr:cNvPr id="615" name="直線コネクタ 614"/>
        <xdr:cNvCxnSpPr/>
      </xdr:nvCxnSpPr>
      <xdr:spPr>
        <a:xfrm flipV="1">
          <a:off x="22160864" y="1332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1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17" name="直線コネクタ 61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74584</xdr:rowOff>
    </xdr:from>
    <xdr:ext cx="469744" cy="259045"/>
    <xdr:sp macro="" textlink="">
      <xdr:nvSpPr>
        <xdr:cNvPr id="618" name="【児童館】&#10;一人当たり面積最大値テキスト"/>
        <xdr:cNvSpPr txBox="1"/>
      </xdr:nvSpPr>
      <xdr:spPr>
        <a:xfrm>
          <a:off x="22199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127907</xdr:rowOff>
    </xdr:from>
    <xdr:to>
      <xdr:col>116</xdr:col>
      <xdr:colOff>152400</xdr:colOff>
      <xdr:row>77</xdr:row>
      <xdr:rowOff>127907</xdr:rowOff>
    </xdr:to>
    <xdr:cxnSp macro="">
      <xdr:nvCxnSpPr>
        <xdr:cNvPr id="619" name="直線コネクタ 618"/>
        <xdr:cNvCxnSpPr/>
      </xdr:nvCxnSpPr>
      <xdr:spPr>
        <a:xfrm>
          <a:off x="22072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2013</xdr:rowOff>
    </xdr:from>
    <xdr:ext cx="469744" cy="259045"/>
    <xdr:sp macro="" textlink="">
      <xdr:nvSpPr>
        <xdr:cNvPr id="620" name="【児童館】&#10;一人当たり面積平均値テキスト"/>
        <xdr:cNvSpPr txBox="1"/>
      </xdr:nvSpPr>
      <xdr:spPr>
        <a:xfrm>
          <a:off x="22199600" y="1406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621" name="フローチャート: 判断 620"/>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622" name="フローチャート: 判断 621"/>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19957</xdr:rowOff>
    </xdr:from>
    <xdr:to>
      <xdr:col>107</xdr:col>
      <xdr:colOff>101600</xdr:colOff>
      <xdr:row>82</xdr:row>
      <xdr:rowOff>121557</xdr:rowOff>
    </xdr:to>
    <xdr:sp macro="" textlink="">
      <xdr:nvSpPr>
        <xdr:cNvPr id="623" name="フローチャート: 判断 622"/>
        <xdr:cNvSpPr/>
      </xdr:nvSpPr>
      <xdr:spPr>
        <a:xfrm>
          <a:off x="2038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68943</xdr:rowOff>
    </xdr:from>
    <xdr:to>
      <xdr:col>102</xdr:col>
      <xdr:colOff>165100</xdr:colOff>
      <xdr:row>82</xdr:row>
      <xdr:rowOff>170543</xdr:rowOff>
    </xdr:to>
    <xdr:sp macro="" textlink="">
      <xdr:nvSpPr>
        <xdr:cNvPr id="624" name="フローチャート: 判断 623"/>
        <xdr:cNvSpPr/>
      </xdr:nvSpPr>
      <xdr:spPr>
        <a:xfrm>
          <a:off x="19494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625" name="フローチャート: 判断 624"/>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6" name="テキスト ボックス 6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631" name="楕円 630"/>
        <xdr:cNvSpPr/>
      </xdr:nvSpPr>
      <xdr:spPr>
        <a:xfrm>
          <a:off x="22110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120848</xdr:rowOff>
    </xdr:from>
    <xdr:ext cx="469744" cy="259045"/>
    <xdr:sp macro="" textlink="">
      <xdr:nvSpPr>
        <xdr:cNvPr id="632" name="【児童館】&#10;一人当たり面積該当値テキスト"/>
        <xdr:cNvSpPr txBox="1"/>
      </xdr:nvSpPr>
      <xdr:spPr>
        <a:xfrm>
          <a:off x="22199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633" name="楕円 632"/>
        <xdr:cNvSpPr/>
      </xdr:nvSpPr>
      <xdr:spPr>
        <a:xfrm>
          <a:off x="21272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21771</xdr:rowOff>
    </xdr:to>
    <xdr:cxnSp macro="">
      <xdr:nvCxnSpPr>
        <xdr:cNvPr id="634" name="直線コネクタ 633"/>
        <xdr:cNvCxnSpPr/>
      </xdr:nvCxnSpPr>
      <xdr:spPr>
        <a:xfrm>
          <a:off x="21323300" y="1442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35" name="楕円 634"/>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38100</xdr:rowOff>
    </xdr:to>
    <xdr:cxnSp macro="">
      <xdr:nvCxnSpPr>
        <xdr:cNvPr id="636" name="直線コネクタ 635"/>
        <xdr:cNvCxnSpPr/>
      </xdr:nvCxnSpPr>
      <xdr:spPr>
        <a:xfrm flipV="1">
          <a:off x="20434300" y="14423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37" name="楕円 636"/>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638" name="直線コネクタ 637"/>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639" name="楕円 638"/>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38100</xdr:rowOff>
    </xdr:to>
    <xdr:cxnSp macro="">
      <xdr:nvCxnSpPr>
        <xdr:cNvPr id="640" name="直線コネクタ 639"/>
        <xdr:cNvCxnSpPr/>
      </xdr:nvCxnSpPr>
      <xdr:spPr>
        <a:xfrm>
          <a:off x="18656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31948</xdr:rowOff>
    </xdr:from>
    <xdr:ext cx="469744" cy="259045"/>
    <xdr:sp macro="" textlink="">
      <xdr:nvSpPr>
        <xdr:cNvPr id="641" name="n_1aveValue【児童館】&#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642" name="n_2aveValue【児童館】&#10;一人当たり面積"/>
        <xdr:cNvSpPr txBox="1"/>
      </xdr:nvSpPr>
      <xdr:spPr>
        <a:xfrm>
          <a:off x="20199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15620</xdr:rowOff>
    </xdr:from>
    <xdr:ext cx="469744" cy="259045"/>
    <xdr:sp macro="" textlink="">
      <xdr:nvSpPr>
        <xdr:cNvPr id="643" name="n_3aveValue【児童館】&#10;一人当たり面積"/>
        <xdr:cNvSpPr txBox="1"/>
      </xdr:nvSpPr>
      <xdr:spPr>
        <a:xfrm>
          <a:off x="19310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644" name="n_4aveValue【児童館】&#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63698</xdr:rowOff>
    </xdr:from>
    <xdr:ext cx="469744" cy="259045"/>
    <xdr:sp macro="" textlink="">
      <xdr:nvSpPr>
        <xdr:cNvPr id="645" name="n_1main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46"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47"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648" name="n_4main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9" name="テキスト ボックス 6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0" name="直線コネクタ 65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61" name="テキスト ボックス 660"/>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2" name="直線コネクタ 66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3" name="テキスト ボックス 66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4" name="直線コネクタ 66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5" name="テキスト ボックス 66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6" name="直線コネクタ 66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7" name="テキスト ボックス 66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9" name="テキスト ボックス 66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671" name="直線コネクタ 670"/>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672" name="【公民館】&#10;有形固定資産減価償却率最小値テキスト"/>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673" name="直線コネクタ 672"/>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674" name="【公民館】&#10;有形固定資産減価償却率最大値テキスト"/>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675" name="直線コネクタ 674"/>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70121</xdr:rowOff>
    </xdr:from>
    <xdr:ext cx="405111" cy="259045"/>
    <xdr:sp macro="" textlink="">
      <xdr:nvSpPr>
        <xdr:cNvPr id="676" name="【公民館】&#10;有形固定資産減価償却率平均値テキスト"/>
        <xdr:cNvSpPr txBox="1"/>
      </xdr:nvSpPr>
      <xdr:spPr>
        <a:xfrm>
          <a:off x="16357600" y="17900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677" name="フローチャート: 判断 676"/>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678" name="フローチャート: 判断 677"/>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679" name="フローチャート: 判断 678"/>
        <xdr:cNvSpPr/>
      </xdr:nvSpPr>
      <xdr:spPr>
        <a:xfrm>
          <a:off x="14541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680" name="フローチャート: 判断 679"/>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681" name="フローチャート: 判断 680"/>
        <xdr:cNvSpPr/>
      </xdr:nvSpPr>
      <xdr:spPr>
        <a:xfrm>
          <a:off x="12763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89408</xdr:rowOff>
    </xdr:from>
    <xdr:to>
      <xdr:col>85</xdr:col>
      <xdr:colOff>177800</xdr:colOff>
      <xdr:row>103</xdr:row>
      <xdr:rowOff>19558</xdr:rowOff>
    </xdr:to>
    <xdr:sp macro="" textlink="">
      <xdr:nvSpPr>
        <xdr:cNvPr id="687" name="楕円 686"/>
        <xdr:cNvSpPr/>
      </xdr:nvSpPr>
      <xdr:spPr>
        <a:xfrm>
          <a:off x="162687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112285</xdr:rowOff>
    </xdr:from>
    <xdr:ext cx="405111" cy="259045"/>
    <xdr:sp macro="" textlink="">
      <xdr:nvSpPr>
        <xdr:cNvPr id="688" name="【公民館】&#10;有形固定資産減価償却率該当値テキスト"/>
        <xdr:cNvSpPr txBox="1"/>
      </xdr:nvSpPr>
      <xdr:spPr>
        <a:xfrm>
          <a:off x="16357600" y="1742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xdr:rowOff>
    </xdr:from>
    <xdr:to>
      <xdr:col>81</xdr:col>
      <xdr:colOff>101600</xdr:colOff>
      <xdr:row>102</xdr:row>
      <xdr:rowOff>115570</xdr:rowOff>
    </xdr:to>
    <xdr:sp macro="" textlink="">
      <xdr:nvSpPr>
        <xdr:cNvPr id="689" name="楕円 688"/>
        <xdr:cNvSpPr/>
      </xdr:nvSpPr>
      <xdr:spPr>
        <a:xfrm>
          <a:off x="15430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64770</xdr:rowOff>
    </xdr:from>
    <xdr:to>
      <xdr:col>85</xdr:col>
      <xdr:colOff>127000</xdr:colOff>
      <xdr:row>102</xdr:row>
      <xdr:rowOff>140208</xdr:rowOff>
    </xdr:to>
    <xdr:cxnSp macro="">
      <xdr:nvCxnSpPr>
        <xdr:cNvPr id="690" name="直線コネクタ 689"/>
        <xdr:cNvCxnSpPr/>
      </xdr:nvCxnSpPr>
      <xdr:spPr>
        <a:xfrm>
          <a:off x="15481300" y="17552670"/>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105411</xdr:rowOff>
    </xdr:from>
    <xdr:to>
      <xdr:col>76</xdr:col>
      <xdr:colOff>165100</xdr:colOff>
      <xdr:row>102</xdr:row>
      <xdr:rowOff>35561</xdr:rowOff>
    </xdr:to>
    <xdr:sp macro="" textlink="">
      <xdr:nvSpPr>
        <xdr:cNvPr id="691" name="楕円 690"/>
        <xdr:cNvSpPr/>
      </xdr:nvSpPr>
      <xdr:spPr>
        <a:xfrm>
          <a:off x="14541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156211</xdr:rowOff>
    </xdr:from>
    <xdr:to>
      <xdr:col>81</xdr:col>
      <xdr:colOff>50800</xdr:colOff>
      <xdr:row>102</xdr:row>
      <xdr:rowOff>64770</xdr:rowOff>
    </xdr:to>
    <xdr:cxnSp macro="">
      <xdr:nvCxnSpPr>
        <xdr:cNvPr id="692" name="直線コネクタ 691"/>
        <xdr:cNvCxnSpPr/>
      </xdr:nvCxnSpPr>
      <xdr:spPr>
        <a:xfrm>
          <a:off x="14592300" y="174726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25400</xdr:rowOff>
    </xdr:from>
    <xdr:to>
      <xdr:col>72</xdr:col>
      <xdr:colOff>38100</xdr:colOff>
      <xdr:row>101</xdr:row>
      <xdr:rowOff>127000</xdr:rowOff>
    </xdr:to>
    <xdr:sp macro="" textlink="">
      <xdr:nvSpPr>
        <xdr:cNvPr id="693" name="楕円 692"/>
        <xdr:cNvSpPr/>
      </xdr:nvSpPr>
      <xdr:spPr>
        <a:xfrm>
          <a:off x="1365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156211</xdr:rowOff>
    </xdr:to>
    <xdr:cxnSp macro="">
      <xdr:nvCxnSpPr>
        <xdr:cNvPr id="694" name="直線コネクタ 693"/>
        <xdr:cNvCxnSpPr/>
      </xdr:nvCxnSpPr>
      <xdr:spPr>
        <a:xfrm>
          <a:off x="13703300" y="173926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114554</xdr:rowOff>
    </xdr:from>
    <xdr:to>
      <xdr:col>67</xdr:col>
      <xdr:colOff>101600</xdr:colOff>
      <xdr:row>101</xdr:row>
      <xdr:rowOff>44704</xdr:rowOff>
    </xdr:to>
    <xdr:sp macro="" textlink="">
      <xdr:nvSpPr>
        <xdr:cNvPr id="695" name="楕円 694"/>
        <xdr:cNvSpPr/>
      </xdr:nvSpPr>
      <xdr:spPr>
        <a:xfrm>
          <a:off x="12763500" y="172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165354</xdr:rowOff>
    </xdr:from>
    <xdr:to>
      <xdr:col>71</xdr:col>
      <xdr:colOff>177800</xdr:colOff>
      <xdr:row>101</xdr:row>
      <xdr:rowOff>76200</xdr:rowOff>
    </xdr:to>
    <xdr:cxnSp macro="">
      <xdr:nvCxnSpPr>
        <xdr:cNvPr id="696" name="直線コネクタ 695"/>
        <xdr:cNvCxnSpPr/>
      </xdr:nvCxnSpPr>
      <xdr:spPr>
        <a:xfrm>
          <a:off x="12814300" y="1731035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113555</xdr:rowOff>
    </xdr:from>
    <xdr:ext cx="405111" cy="259045"/>
    <xdr:sp macro="" textlink="">
      <xdr:nvSpPr>
        <xdr:cNvPr id="697" name="n_1aveValue【公民館】&#10;有形固定資産減価償却率"/>
        <xdr:cNvSpPr txBox="1"/>
      </xdr:nvSpPr>
      <xdr:spPr>
        <a:xfrm>
          <a:off x="15266044" y="1794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19829</xdr:rowOff>
    </xdr:from>
    <xdr:ext cx="405111" cy="259045"/>
    <xdr:sp macro="" textlink="">
      <xdr:nvSpPr>
        <xdr:cNvPr id="698" name="n_2aveValue【公民館】&#10;有形固定資産減価償却率"/>
        <xdr:cNvSpPr txBox="1"/>
      </xdr:nvSpPr>
      <xdr:spPr>
        <a:xfrm>
          <a:off x="14389744" y="1785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159275</xdr:rowOff>
    </xdr:from>
    <xdr:ext cx="405111" cy="259045"/>
    <xdr:sp macro="" textlink="">
      <xdr:nvSpPr>
        <xdr:cNvPr id="699" name="n_3aveValue【公民館】&#10;有形固定資産減価償却率"/>
        <xdr:cNvSpPr txBox="1"/>
      </xdr:nvSpPr>
      <xdr:spPr>
        <a:xfrm>
          <a:off x="13500744" y="1781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150131</xdr:rowOff>
    </xdr:from>
    <xdr:ext cx="405111" cy="259045"/>
    <xdr:sp macro="" textlink="">
      <xdr:nvSpPr>
        <xdr:cNvPr id="700" name="n_4aveValue【公民館】&#10;有形固定資産減価償却率"/>
        <xdr:cNvSpPr txBox="1"/>
      </xdr:nvSpPr>
      <xdr:spPr>
        <a:xfrm>
          <a:off x="126117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132097</xdr:rowOff>
    </xdr:from>
    <xdr:ext cx="405111" cy="259045"/>
    <xdr:sp macro="" textlink="">
      <xdr:nvSpPr>
        <xdr:cNvPr id="701" name="n_1mainValue【公民館】&#10;有形固定資産減価償却率"/>
        <xdr:cNvSpPr txBox="1"/>
      </xdr:nvSpPr>
      <xdr:spPr>
        <a:xfrm>
          <a:off x="152660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52088</xdr:rowOff>
    </xdr:from>
    <xdr:ext cx="405111" cy="259045"/>
    <xdr:sp macro="" textlink="">
      <xdr:nvSpPr>
        <xdr:cNvPr id="702" name="n_2mainValue【公民館】&#10;有形固定資産減価償却率"/>
        <xdr:cNvSpPr txBox="1"/>
      </xdr:nvSpPr>
      <xdr:spPr>
        <a:xfrm>
          <a:off x="14389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143527</xdr:rowOff>
    </xdr:from>
    <xdr:ext cx="405111" cy="259045"/>
    <xdr:sp macro="" textlink="">
      <xdr:nvSpPr>
        <xdr:cNvPr id="703" name="n_3mainValue【公民館】&#10;有形固定資産減価償却率"/>
        <xdr:cNvSpPr txBox="1"/>
      </xdr:nvSpPr>
      <xdr:spPr>
        <a:xfrm>
          <a:off x="13500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61231</xdr:rowOff>
    </xdr:from>
    <xdr:ext cx="405111" cy="259045"/>
    <xdr:sp macro="" textlink="">
      <xdr:nvSpPr>
        <xdr:cNvPr id="704" name="n_4mainValue【公民館】&#10;有形固定資産減価償却率"/>
        <xdr:cNvSpPr txBox="1"/>
      </xdr:nvSpPr>
      <xdr:spPr>
        <a:xfrm>
          <a:off x="12611744" y="1703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728" name="直線コネクタ 727"/>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29" name="【公民館】&#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30" name="直線コネクタ 729"/>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731" name="【公民館】&#10;一人当たり面積最大値テキスト"/>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732" name="直線コネクタ 731"/>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157751</xdr:rowOff>
    </xdr:from>
    <xdr:ext cx="469744" cy="259045"/>
    <xdr:sp macro="" textlink="">
      <xdr:nvSpPr>
        <xdr:cNvPr id="733" name="【公民館】&#10;一人当たり面積平均値テキスト"/>
        <xdr:cNvSpPr txBox="1"/>
      </xdr:nvSpPr>
      <xdr:spPr>
        <a:xfrm>
          <a:off x="22199600" y="1833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734" name="フローチャート: 判断 733"/>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735" name="フローチャート: 判断 734"/>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736" name="フローチャート: 判断 735"/>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737" name="フローチャート: 判断 736"/>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738" name="フローチャート: 判断 737"/>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44" name="楕円 743"/>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116857</xdr:rowOff>
    </xdr:from>
    <xdr:ext cx="469744" cy="259045"/>
    <xdr:sp macro="" textlink="">
      <xdr:nvSpPr>
        <xdr:cNvPr id="745" name="【公民館】&#10;一人当たり面積該当値テキスト"/>
        <xdr:cNvSpPr txBox="1"/>
      </xdr:nvSpPr>
      <xdr:spPr>
        <a:xfrm>
          <a:off x="22199600"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97789</xdr:rowOff>
    </xdr:from>
    <xdr:to>
      <xdr:col>112</xdr:col>
      <xdr:colOff>38100</xdr:colOff>
      <xdr:row>107</xdr:row>
      <xdr:rowOff>27939</xdr:rowOff>
    </xdr:to>
    <xdr:sp macro="" textlink="">
      <xdr:nvSpPr>
        <xdr:cNvPr id="746" name="楕円 745"/>
        <xdr:cNvSpPr/>
      </xdr:nvSpPr>
      <xdr:spPr>
        <a:xfrm>
          <a:off x="21272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148589</xdr:rowOff>
    </xdr:to>
    <xdr:cxnSp macro="">
      <xdr:nvCxnSpPr>
        <xdr:cNvPr id="747" name="直線コネクタ 746"/>
        <xdr:cNvCxnSpPr/>
      </xdr:nvCxnSpPr>
      <xdr:spPr>
        <a:xfrm flipV="1">
          <a:off x="21323300" y="183184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48" name="楕円 747"/>
        <xdr:cNvSpPr/>
      </xdr:nvSpPr>
      <xdr:spPr>
        <a:xfrm>
          <a:off x="20383500" y="182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148589</xdr:rowOff>
    </xdr:from>
    <xdr:to>
      <xdr:col>111</xdr:col>
      <xdr:colOff>177800</xdr:colOff>
      <xdr:row>106</xdr:row>
      <xdr:rowOff>153163</xdr:rowOff>
    </xdr:to>
    <xdr:cxnSp macro="">
      <xdr:nvCxnSpPr>
        <xdr:cNvPr id="749" name="直線コネクタ 748"/>
        <xdr:cNvCxnSpPr/>
      </xdr:nvCxnSpPr>
      <xdr:spPr>
        <a:xfrm flipV="1">
          <a:off x="20434300" y="1832228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105411</xdr:rowOff>
    </xdr:from>
    <xdr:to>
      <xdr:col>102</xdr:col>
      <xdr:colOff>165100</xdr:colOff>
      <xdr:row>107</xdr:row>
      <xdr:rowOff>35561</xdr:rowOff>
    </xdr:to>
    <xdr:sp macro="" textlink="">
      <xdr:nvSpPr>
        <xdr:cNvPr id="750" name="楕円 749"/>
        <xdr:cNvSpPr/>
      </xdr:nvSpPr>
      <xdr:spPr>
        <a:xfrm>
          <a:off x="19494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153163</xdr:rowOff>
    </xdr:from>
    <xdr:to>
      <xdr:col>107</xdr:col>
      <xdr:colOff>50800</xdr:colOff>
      <xdr:row>106</xdr:row>
      <xdr:rowOff>156211</xdr:rowOff>
    </xdr:to>
    <xdr:cxnSp macro="">
      <xdr:nvCxnSpPr>
        <xdr:cNvPr id="751" name="直線コネクタ 750"/>
        <xdr:cNvCxnSpPr/>
      </xdr:nvCxnSpPr>
      <xdr:spPr>
        <a:xfrm flipV="1">
          <a:off x="19545300" y="1832686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108458</xdr:rowOff>
    </xdr:from>
    <xdr:to>
      <xdr:col>98</xdr:col>
      <xdr:colOff>38100</xdr:colOff>
      <xdr:row>107</xdr:row>
      <xdr:rowOff>38608</xdr:rowOff>
    </xdr:to>
    <xdr:sp macro="" textlink="">
      <xdr:nvSpPr>
        <xdr:cNvPr id="752" name="楕円 751"/>
        <xdr:cNvSpPr/>
      </xdr:nvSpPr>
      <xdr:spPr>
        <a:xfrm>
          <a:off x="18605500" y="182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156211</xdr:rowOff>
    </xdr:from>
    <xdr:to>
      <xdr:col>102</xdr:col>
      <xdr:colOff>114300</xdr:colOff>
      <xdr:row>106</xdr:row>
      <xdr:rowOff>159258</xdr:rowOff>
    </xdr:to>
    <xdr:cxnSp macro="">
      <xdr:nvCxnSpPr>
        <xdr:cNvPr id="753" name="直線コネクタ 752"/>
        <xdr:cNvCxnSpPr/>
      </xdr:nvCxnSpPr>
      <xdr:spPr>
        <a:xfrm flipV="1">
          <a:off x="18656300" y="183299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102125</xdr:rowOff>
    </xdr:from>
    <xdr:ext cx="469744" cy="259045"/>
    <xdr:sp macro="" textlink="">
      <xdr:nvSpPr>
        <xdr:cNvPr id="754" name="n_1aveValue【公民館】&#10;一人当たり面積"/>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105173</xdr:rowOff>
    </xdr:from>
    <xdr:ext cx="469744" cy="259045"/>
    <xdr:sp macro="" textlink="">
      <xdr:nvSpPr>
        <xdr:cNvPr id="755" name="n_2aveValue【公民館】&#10;一人当たり面積"/>
        <xdr:cNvSpPr txBox="1"/>
      </xdr:nvSpPr>
      <xdr:spPr>
        <a:xfrm>
          <a:off x="201994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108221</xdr:rowOff>
    </xdr:from>
    <xdr:ext cx="469744" cy="259045"/>
    <xdr:sp macro="" textlink="">
      <xdr:nvSpPr>
        <xdr:cNvPr id="756" name="n_3aveValue【公民館】&#10;一人当たり面積"/>
        <xdr:cNvSpPr txBox="1"/>
      </xdr:nvSpPr>
      <xdr:spPr>
        <a:xfrm>
          <a:off x="19310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117364</xdr:rowOff>
    </xdr:from>
    <xdr:ext cx="469744" cy="259045"/>
    <xdr:sp macro="" textlink="">
      <xdr:nvSpPr>
        <xdr:cNvPr id="757" name="n_4aveValue【公民館】&#10;一人当たり面積"/>
        <xdr:cNvSpPr txBox="1"/>
      </xdr:nvSpPr>
      <xdr:spPr>
        <a:xfrm>
          <a:off x="18421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44466</xdr:rowOff>
    </xdr:from>
    <xdr:ext cx="469744" cy="259045"/>
    <xdr:sp macro="" textlink="">
      <xdr:nvSpPr>
        <xdr:cNvPr id="758" name="n_1mainValue【公民館】&#10;一人当たり面積"/>
        <xdr:cNvSpPr txBox="1"/>
      </xdr:nvSpPr>
      <xdr:spPr>
        <a:xfrm>
          <a:off x="210757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59" name="n_2main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52088</xdr:rowOff>
    </xdr:from>
    <xdr:ext cx="469744" cy="259045"/>
    <xdr:sp macro="" textlink="">
      <xdr:nvSpPr>
        <xdr:cNvPr id="760" name="n_3mainValue【公民館】&#10;一人当たり面積"/>
        <xdr:cNvSpPr txBox="1"/>
      </xdr:nvSpPr>
      <xdr:spPr>
        <a:xfrm>
          <a:off x="193104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55135</xdr:rowOff>
    </xdr:from>
    <xdr:ext cx="469744" cy="259045"/>
    <xdr:sp macro="" textlink="">
      <xdr:nvSpPr>
        <xdr:cNvPr id="761" name="n_4mainValue【公民館】&#10;一人当たり面積"/>
        <xdr:cNvSpPr txBox="1"/>
      </xdr:nvSpPr>
      <xdr:spPr>
        <a:xfrm>
          <a:off x="18421427" y="1805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類似団体と比較して特に有形固定資産減価償却率が高くなっている施設は、「児童館」であり、特に低くなっている施設は「道路」及び「公民館」となっている。</a:t>
          </a:r>
        </a:p>
        <a:p>
          <a:r>
            <a:rPr kumimoji="1" lang="ja-JP" altLang="en-US" sz="1300">
              <a:latin typeface="ＭＳ Ｐゴシック" panose="020B0600070205080204" pitchFamily="50" charset="-128"/>
              <a:ea typeface="ＭＳ Ｐゴシック" panose="020B0600070205080204" pitchFamily="50" charset="-128"/>
            </a:rPr>
            <a:t>児童館については、名子児童館が建築から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年以上が経過し、償却率が</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％となる要因となっている。令和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年度末に策定した松川町公共施設個別施設計画に基づいて計画的な管理を行っていく。</a:t>
          </a:r>
        </a:p>
        <a:p>
          <a:r>
            <a:rPr kumimoji="1" lang="ja-JP" altLang="en-US" sz="1300">
              <a:latin typeface="ＭＳ Ｐゴシック" panose="020B0600070205080204" pitchFamily="50" charset="-128"/>
              <a:ea typeface="ＭＳ Ｐゴシック" panose="020B0600070205080204" pitchFamily="50" charset="-128"/>
            </a:rPr>
            <a:t>道路は</a:t>
          </a:r>
          <a:r>
            <a:rPr kumimoji="1" lang="en-US" altLang="ja-JP" sz="1300">
              <a:latin typeface="ＭＳ Ｐゴシック" panose="020B0600070205080204" pitchFamily="50" charset="-128"/>
              <a:ea typeface="ＭＳ Ｐゴシック" panose="020B0600070205080204" pitchFamily="50" charset="-128"/>
            </a:rPr>
            <a:t>51.6</a:t>
          </a:r>
          <a:r>
            <a:rPr kumimoji="1" lang="ja-JP" altLang="en-US" sz="1300">
              <a:latin typeface="ＭＳ Ｐゴシック" panose="020B0600070205080204" pitchFamily="50" charset="-128"/>
              <a:ea typeface="ＭＳ Ｐゴシック" panose="020B0600070205080204" pitchFamily="50" charset="-128"/>
            </a:rPr>
            <a:t>％、公民館は</a:t>
          </a:r>
          <a:r>
            <a:rPr kumimoji="1" lang="en-US" altLang="ja-JP" sz="1300">
              <a:latin typeface="ＭＳ Ｐゴシック" panose="020B0600070205080204" pitchFamily="50" charset="-128"/>
              <a:ea typeface="ＭＳ Ｐゴシック" panose="020B0600070205080204" pitchFamily="50" charset="-128"/>
            </a:rPr>
            <a:t>57.8</a:t>
          </a:r>
          <a:r>
            <a:rPr kumimoji="1" lang="ja-JP" altLang="en-US" sz="1300">
              <a:latin typeface="ＭＳ Ｐゴシック" panose="020B0600070205080204" pitchFamily="50" charset="-128"/>
              <a:ea typeface="ＭＳ Ｐゴシック" panose="020B0600070205080204" pitchFamily="50" charset="-128"/>
            </a:rPr>
            <a:t>％となっているが、町道弥太沢線などの主要幹線道路の改良が完了したばかりであること、平成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年度に中央公民館の改築が完了していることが要因と考える。</a:t>
          </a:r>
        </a:p>
        <a:p>
          <a:r>
            <a:rPr kumimoji="1" lang="ja-JP" altLang="en-US" sz="1300">
              <a:latin typeface="ＭＳ Ｐゴシック" panose="020B0600070205080204" pitchFamily="50" charset="-128"/>
              <a:ea typeface="ＭＳ Ｐゴシック" panose="020B0600070205080204" pitchFamily="50" charset="-128"/>
            </a:rPr>
            <a:t>施設ごとの償却率の状況を鑑みながら、優先度等を検討し、限られた財源を有効に活用していくことが求められる。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12,843
12,693
72.79
8,513,254
7,713,274
434,740
4,578,576
4,556,616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154413</xdr:rowOff>
    </xdr:from>
    <xdr:ext cx="405111" cy="259045"/>
    <xdr:sp macro="" textlink="">
      <xdr:nvSpPr>
        <xdr:cNvPr id="63" name="【図書館】&#10;有形固定資産減価償却率平均値テキスト"/>
        <xdr:cNvSpPr txBox="1"/>
      </xdr:nvSpPr>
      <xdr:spPr>
        <a:xfrm>
          <a:off x="4673600" y="632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74" name="楕円 73"/>
        <xdr:cNvSpPr/>
      </xdr:nvSpPr>
      <xdr:spPr>
        <a:xfrm>
          <a:off x="4584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18523</xdr:rowOff>
    </xdr:from>
    <xdr:ext cx="405111" cy="259045"/>
    <xdr:sp macro="" textlink="">
      <xdr:nvSpPr>
        <xdr:cNvPr id="75" name="【図書館】&#10;有形固定資産減価償却率該当値テキスト"/>
        <xdr:cNvSpPr txBox="1"/>
      </xdr:nvSpPr>
      <xdr:spPr>
        <a:xfrm>
          <a:off x="4673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xdr:rowOff>
    </xdr:from>
    <xdr:to>
      <xdr:col>20</xdr:col>
      <xdr:colOff>38100</xdr:colOff>
      <xdr:row>38</xdr:row>
      <xdr:rowOff>109038</xdr:rowOff>
    </xdr:to>
    <xdr:sp macro="" textlink="">
      <xdr:nvSpPr>
        <xdr:cNvPr id="76" name="楕円 75"/>
        <xdr:cNvSpPr/>
      </xdr:nvSpPr>
      <xdr:spPr>
        <a:xfrm>
          <a:off x="3746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58238</xdr:rowOff>
    </xdr:from>
    <xdr:to>
      <xdr:col>24</xdr:col>
      <xdr:colOff>63500</xdr:colOff>
      <xdr:row>38</xdr:row>
      <xdr:rowOff>90896</xdr:rowOff>
    </xdr:to>
    <xdr:cxnSp macro="">
      <xdr:nvCxnSpPr>
        <xdr:cNvPr id="77" name="直線コネクタ 76"/>
        <xdr:cNvCxnSpPr/>
      </xdr:nvCxnSpPr>
      <xdr:spPr>
        <a:xfrm>
          <a:off x="3797300" y="657333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146231</xdr:rowOff>
    </xdr:from>
    <xdr:to>
      <xdr:col>15</xdr:col>
      <xdr:colOff>101600</xdr:colOff>
      <xdr:row>38</xdr:row>
      <xdr:rowOff>76381</xdr:rowOff>
    </xdr:to>
    <xdr:sp macro="" textlink="">
      <xdr:nvSpPr>
        <xdr:cNvPr id="78" name="楕円 77"/>
        <xdr:cNvSpPr/>
      </xdr:nvSpPr>
      <xdr:spPr>
        <a:xfrm>
          <a:off x="2857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25581</xdr:rowOff>
    </xdr:from>
    <xdr:to>
      <xdr:col>19</xdr:col>
      <xdr:colOff>177800</xdr:colOff>
      <xdr:row>38</xdr:row>
      <xdr:rowOff>58238</xdr:rowOff>
    </xdr:to>
    <xdr:cxnSp macro="">
      <xdr:nvCxnSpPr>
        <xdr:cNvPr id="79" name="直線コネクタ 78"/>
        <xdr:cNvCxnSpPr/>
      </xdr:nvCxnSpPr>
      <xdr:spPr>
        <a:xfrm>
          <a:off x="2908300" y="654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113574</xdr:rowOff>
    </xdr:from>
    <xdr:to>
      <xdr:col>10</xdr:col>
      <xdr:colOff>165100</xdr:colOff>
      <xdr:row>38</xdr:row>
      <xdr:rowOff>43724</xdr:rowOff>
    </xdr:to>
    <xdr:sp macro="" textlink="">
      <xdr:nvSpPr>
        <xdr:cNvPr id="80" name="楕円 79"/>
        <xdr:cNvSpPr/>
      </xdr:nvSpPr>
      <xdr:spPr>
        <a:xfrm>
          <a:off x="1968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164374</xdr:rowOff>
    </xdr:from>
    <xdr:to>
      <xdr:col>15</xdr:col>
      <xdr:colOff>50800</xdr:colOff>
      <xdr:row>38</xdr:row>
      <xdr:rowOff>25581</xdr:rowOff>
    </xdr:to>
    <xdr:cxnSp macro="">
      <xdr:nvCxnSpPr>
        <xdr:cNvPr id="81" name="直線コネクタ 80"/>
        <xdr:cNvCxnSpPr/>
      </xdr:nvCxnSpPr>
      <xdr:spPr>
        <a:xfrm>
          <a:off x="2019300" y="650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80917</xdr:rowOff>
    </xdr:from>
    <xdr:to>
      <xdr:col>6</xdr:col>
      <xdr:colOff>38100</xdr:colOff>
      <xdr:row>38</xdr:row>
      <xdr:rowOff>11068</xdr:rowOff>
    </xdr:to>
    <xdr:sp macro="" textlink="">
      <xdr:nvSpPr>
        <xdr:cNvPr id="82" name="楕円 81"/>
        <xdr:cNvSpPr/>
      </xdr:nvSpPr>
      <xdr:spPr>
        <a:xfrm>
          <a:off x="1079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131717</xdr:rowOff>
    </xdr:from>
    <xdr:to>
      <xdr:col>10</xdr:col>
      <xdr:colOff>114300</xdr:colOff>
      <xdr:row>37</xdr:row>
      <xdr:rowOff>164374</xdr:rowOff>
    </xdr:to>
    <xdr:cxnSp macro="">
      <xdr:nvCxnSpPr>
        <xdr:cNvPr id="83" name="直線コネクタ 82"/>
        <xdr:cNvCxnSpPr/>
      </xdr:nvCxnSpPr>
      <xdr:spPr>
        <a:xfrm>
          <a:off x="1130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24328</xdr:rowOff>
    </xdr:from>
    <xdr:ext cx="405111" cy="259045"/>
    <xdr:sp macro="" textlink="">
      <xdr:nvSpPr>
        <xdr:cNvPr id="84" name="n_1aveValue【図書館】&#10;有形固定資産減価償却率"/>
        <xdr:cNvSpPr txBox="1"/>
      </xdr:nvSpPr>
      <xdr:spPr>
        <a:xfrm>
          <a:off x="3582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100165</xdr:rowOff>
    </xdr:from>
    <xdr:ext cx="405111" cy="259045"/>
    <xdr:sp macro="" textlink="">
      <xdr:nvSpPr>
        <xdr:cNvPr id="88" name="n_1mainValue【図書館】&#10;有形固定資産減価償却率"/>
        <xdr:cNvSpPr txBox="1"/>
      </xdr:nvSpPr>
      <xdr:spPr>
        <a:xfrm>
          <a:off x="35820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67508</xdr:rowOff>
    </xdr:from>
    <xdr:ext cx="405111" cy="259045"/>
    <xdr:sp macro="" textlink="">
      <xdr:nvSpPr>
        <xdr:cNvPr id="89" name="n_2mainValue【図書館】&#10;有形固定資産減価償却率"/>
        <xdr:cNvSpPr txBox="1"/>
      </xdr:nvSpPr>
      <xdr:spPr>
        <a:xfrm>
          <a:off x="2705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34851</xdr:rowOff>
    </xdr:from>
    <xdr:ext cx="405111" cy="259045"/>
    <xdr:sp macro="" textlink="">
      <xdr:nvSpPr>
        <xdr:cNvPr id="90" name="n_3mainValue【図書館】&#10;有形固定資産減価償却率"/>
        <xdr:cNvSpPr txBox="1"/>
      </xdr:nvSpPr>
      <xdr:spPr>
        <a:xfrm>
          <a:off x="1816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2194</xdr:rowOff>
    </xdr:from>
    <xdr:ext cx="405111" cy="259045"/>
    <xdr:sp macro="" textlink="">
      <xdr:nvSpPr>
        <xdr:cNvPr id="91" name="n_4mainValue【図書館】&#10;有形固定資産減価償却率"/>
        <xdr:cNvSpPr txBox="1"/>
      </xdr:nvSpPr>
      <xdr:spPr>
        <a:xfrm>
          <a:off x="927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136415</xdr:rowOff>
    </xdr:from>
    <xdr:ext cx="469744" cy="259045"/>
    <xdr:sp macro="" textlink="">
      <xdr:nvSpPr>
        <xdr:cNvPr id="118" name="【図書館】&#10;一人当たり面積平均値テキスト"/>
        <xdr:cNvSpPr txBox="1"/>
      </xdr:nvSpPr>
      <xdr:spPr>
        <a:xfrm>
          <a:off x="10515600" y="665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148844</xdr:rowOff>
    </xdr:from>
    <xdr:to>
      <xdr:col>55</xdr:col>
      <xdr:colOff>50800</xdr:colOff>
      <xdr:row>37</xdr:row>
      <xdr:rowOff>78994</xdr:rowOff>
    </xdr:to>
    <xdr:sp macro="" textlink="">
      <xdr:nvSpPr>
        <xdr:cNvPr id="129" name="楕円 128"/>
        <xdr:cNvSpPr/>
      </xdr:nvSpPr>
      <xdr:spPr>
        <a:xfrm>
          <a:off x="104267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271</xdr:rowOff>
    </xdr:from>
    <xdr:ext cx="469744" cy="259045"/>
    <xdr:sp macro="" textlink="">
      <xdr:nvSpPr>
        <xdr:cNvPr id="130" name="【図書館】&#10;一人当たり面積該当値テキスト"/>
        <xdr:cNvSpPr txBox="1"/>
      </xdr:nvSpPr>
      <xdr:spPr>
        <a:xfrm>
          <a:off x="10515600"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157988</xdr:rowOff>
    </xdr:from>
    <xdr:to>
      <xdr:col>50</xdr:col>
      <xdr:colOff>165100</xdr:colOff>
      <xdr:row>37</xdr:row>
      <xdr:rowOff>88138</xdr:rowOff>
    </xdr:to>
    <xdr:sp macro="" textlink="">
      <xdr:nvSpPr>
        <xdr:cNvPr id="131" name="楕円 130"/>
        <xdr:cNvSpPr/>
      </xdr:nvSpPr>
      <xdr:spPr>
        <a:xfrm>
          <a:off x="9588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28194</xdr:rowOff>
    </xdr:from>
    <xdr:to>
      <xdr:col>55</xdr:col>
      <xdr:colOff>0</xdr:colOff>
      <xdr:row>37</xdr:row>
      <xdr:rowOff>37338</xdr:rowOff>
    </xdr:to>
    <xdr:cxnSp macro="">
      <xdr:nvCxnSpPr>
        <xdr:cNvPr id="132" name="直線コネクタ 131"/>
        <xdr:cNvCxnSpPr/>
      </xdr:nvCxnSpPr>
      <xdr:spPr>
        <a:xfrm flipV="1">
          <a:off x="9639300" y="63718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167132</xdr:rowOff>
    </xdr:from>
    <xdr:to>
      <xdr:col>46</xdr:col>
      <xdr:colOff>38100</xdr:colOff>
      <xdr:row>37</xdr:row>
      <xdr:rowOff>97282</xdr:rowOff>
    </xdr:to>
    <xdr:sp macro="" textlink="">
      <xdr:nvSpPr>
        <xdr:cNvPr id="133" name="楕円 132"/>
        <xdr:cNvSpPr/>
      </xdr:nvSpPr>
      <xdr:spPr>
        <a:xfrm>
          <a:off x="8699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37338</xdr:rowOff>
    </xdr:from>
    <xdr:to>
      <xdr:col>50</xdr:col>
      <xdr:colOff>114300</xdr:colOff>
      <xdr:row>37</xdr:row>
      <xdr:rowOff>46482</xdr:rowOff>
    </xdr:to>
    <xdr:cxnSp macro="">
      <xdr:nvCxnSpPr>
        <xdr:cNvPr id="134" name="直線コネクタ 133"/>
        <xdr:cNvCxnSpPr/>
      </xdr:nvCxnSpPr>
      <xdr:spPr>
        <a:xfrm flipV="1">
          <a:off x="8750300" y="6380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4826</xdr:rowOff>
    </xdr:from>
    <xdr:to>
      <xdr:col>41</xdr:col>
      <xdr:colOff>101600</xdr:colOff>
      <xdr:row>37</xdr:row>
      <xdr:rowOff>106426</xdr:rowOff>
    </xdr:to>
    <xdr:sp macro="" textlink="">
      <xdr:nvSpPr>
        <xdr:cNvPr id="135" name="楕円 134"/>
        <xdr:cNvSpPr/>
      </xdr:nvSpPr>
      <xdr:spPr>
        <a:xfrm>
          <a:off x="7810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46482</xdr:rowOff>
    </xdr:from>
    <xdr:to>
      <xdr:col>45</xdr:col>
      <xdr:colOff>177800</xdr:colOff>
      <xdr:row>37</xdr:row>
      <xdr:rowOff>55626</xdr:rowOff>
    </xdr:to>
    <xdr:cxnSp macro="">
      <xdr:nvCxnSpPr>
        <xdr:cNvPr id="136" name="直線コネクタ 135"/>
        <xdr:cNvCxnSpPr/>
      </xdr:nvCxnSpPr>
      <xdr:spPr>
        <a:xfrm flipV="1">
          <a:off x="7861300" y="6390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9398</xdr:rowOff>
    </xdr:from>
    <xdr:to>
      <xdr:col>36</xdr:col>
      <xdr:colOff>165100</xdr:colOff>
      <xdr:row>37</xdr:row>
      <xdr:rowOff>110998</xdr:rowOff>
    </xdr:to>
    <xdr:sp macro="" textlink="">
      <xdr:nvSpPr>
        <xdr:cNvPr id="137" name="楕円 136"/>
        <xdr:cNvSpPr/>
      </xdr:nvSpPr>
      <xdr:spPr>
        <a:xfrm>
          <a:off x="6921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55626</xdr:rowOff>
    </xdr:from>
    <xdr:to>
      <xdr:col>41</xdr:col>
      <xdr:colOff>50800</xdr:colOff>
      <xdr:row>37</xdr:row>
      <xdr:rowOff>60198</xdr:rowOff>
    </xdr:to>
    <xdr:cxnSp macro="">
      <xdr:nvCxnSpPr>
        <xdr:cNvPr id="138" name="直線コネクタ 137"/>
        <xdr:cNvCxnSpPr/>
      </xdr:nvCxnSpPr>
      <xdr:spPr>
        <a:xfrm flipV="1">
          <a:off x="6972300" y="63992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47261</xdr:rowOff>
    </xdr:from>
    <xdr:ext cx="469744" cy="259045"/>
    <xdr:sp macro="" textlink="">
      <xdr:nvSpPr>
        <xdr:cNvPr id="139" name="n_1aveValue【図書館】&#10;一人当たり面積"/>
        <xdr:cNvSpPr txBox="1"/>
      </xdr:nvSpPr>
      <xdr:spPr>
        <a:xfrm>
          <a:off x="93917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56405</xdr:rowOff>
    </xdr:from>
    <xdr:ext cx="469744" cy="259045"/>
    <xdr:sp macro="" textlink="">
      <xdr:nvSpPr>
        <xdr:cNvPr id="140" name="n_2aveValue【図書館】&#10;一人当たり面積"/>
        <xdr:cNvSpPr txBox="1"/>
      </xdr:nvSpPr>
      <xdr:spPr>
        <a:xfrm>
          <a:off x="8515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88409</xdr:rowOff>
    </xdr:from>
    <xdr:ext cx="469744" cy="259045"/>
    <xdr:sp macro="" textlink="">
      <xdr:nvSpPr>
        <xdr:cNvPr id="142" name="n_4aveValue【図書館】&#10;一人当たり面積"/>
        <xdr:cNvSpPr txBox="1"/>
      </xdr:nvSpPr>
      <xdr:spPr>
        <a:xfrm>
          <a:off x="6737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104665</xdr:rowOff>
    </xdr:from>
    <xdr:ext cx="469744" cy="259045"/>
    <xdr:sp macro="" textlink="">
      <xdr:nvSpPr>
        <xdr:cNvPr id="143" name="n_1mainValue【図書館】&#10;一人当たり面積"/>
        <xdr:cNvSpPr txBox="1"/>
      </xdr:nvSpPr>
      <xdr:spPr>
        <a:xfrm>
          <a:off x="9391727"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113809</xdr:rowOff>
    </xdr:from>
    <xdr:ext cx="469744" cy="259045"/>
    <xdr:sp macro="" textlink="">
      <xdr:nvSpPr>
        <xdr:cNvPr id="144" name="n_2mainValue【図書館】&#10;一人当たり面積"/>
        <xdr:cNvSpPr txBox="1"/>
      </xdr:nvSpPr>
      <xdr:spPr>
        <a:xfrm>
          <a:off x="85154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122953</xdr:rowOff>
    </xdr:from>
    <xdr:ext cx="469744" cy="259045"/>
    <xdr:sp macro="" textlink="">
      <xdr:nvSpPr>
        <xdr:cNvPr id="145" name="n_3mainValue【図書館】&#10;一人当たり面積"/>
        <xdr:cNvSpPr txBox="1"/>
      </xdr:nvSpPr>
      <xdr:spPr>
        <a:xfrm>
          <a:off x="7626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127525</xdr:rowOff>
    </xdr:from>
    <xdr:ext cx="469744" cy="259045"/>
    <xdr:sp macro="" textlink="">
      <xdr:nvSpPr>
        <xdr:cNvPr id="146" name="n_4mainValue【図書館】&#10;一人当たり面積"/>
        <xdr:cNvSpPr txBox="1"/>
      </xdr:nvSpPr>
      <xdr:spPr>
        <a:xfrm>
          <a:off x="67374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171" name="直線コネクタ 170"/>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174" name="【体育館・プール】&#10;有形固定資産減価償却率最大値テキスト"/>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175" name="直線コネクタ 174"/>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9542</xdr:rowOff>
    </xdr:from>
    <xdr:ext cx="405111" cy="259045"/>
    <xdr:sp macro="" textlink="">
      <xdr:nvSpPr>
        <xdr:cNvPr id="176" name="【体育館・プール】&#10;有形固定資産減価償却率平均値テキスト"/>
        <xdr:cNvSpPr txBox="1"/>
      </xdr:nvSpPr>
      <xdr:spPr>
        <a:xfrm>
          <a:off x="4673600" y="10467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177" name="フローチャート: 判断 176"/>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8" name="フローチャート: 判断 177"/>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0" name="フローチャート: 判断 179"/>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181" name="フローチャート: 判断 180"/>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80645</xdr:rowOff>
    </xdr:from>
    <xdr:to>
      <xdr:col>24</xdr:col>
      <xdr:colOff>114300</xdr:colOff>
      <xdr:row>61</xdr:row>
      <xdr:rowOff>10795</xdr:rowOff>
    </xdr:to>
    <xdr:sp macro="" textlink="">
      <xdr:nvSpPr>
        <xdr:cNvPr id="187" name="楕円 186"/>
        <xdr:cNvSpPr/>
      </xdr:nvSpPr>
      <xdr:spPr>
        <a:xfrm>
          <a:off x="45847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103522</xdr:rowOff>
    </xdr:from>
    <xdr:ext cx="405111" cy="259045"/>
    <xdr:sp macro="" textlink="">
      <xdr:nvSpPr>
        <xdr:cNvPr id="188" name="【体育館・プール】&#10;有形固定資産減価償却率該当値テキスト"/>
        <xdr:cNvSpPr txBox="1"/>
      </xdr:nvSpPr>
      <xdr:spPr>
        <a:xfrm>
          <a:off x="4673600" y="1021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88265</xdr:rowOff>
    </xdr:from>
    <xdr:to>
      <xdr:col>20</xdr:col>
      <xdr:colOff>38100</xdr:colOff>
      <xdr:row>61</xdr:row>
      <xdr:rowOff>18415</xdr:rowOff>
    </xdr:to>
    <xdr:sp macro="" textlink="">
      <xdr:nvSpPr>
        <xdr:cNvPr id="189" name="楕円 188"/>
        <xdr:cNvSpPr/>
      </xdr:nvSpPr>
      <xdr:spPr>
        <a:xfrm>
          <a:off x="3746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131445</xdr:rowOff>
    </xdr:from>
    <xdr:to>
      <xdr:col>24</xdr:col>
      <xdr:colOff>63500</xdr:colOff>
      <xdr:row>60</xdr:row>
      <xdr:rowOff>139065</xdr:rowOff>
    </xdr:to>
    <xdr:cxnSp macro="">
      <xdr:nvCxnSpPr>
        <xdr:cNvPr id="190" name="直線コネクタ 189"/>
        <xdr:cNvCxnSpPr/>
      </xdr:nvCxnSpPr>
      <xdr:spPr>
        <a:xfrm flipV="1">
          <a:off x="3797300" y="104184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1" name="楕円 190"/>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139065</xdr:rowOff>
    </xdr:to>
    <xdr:cxnSp macro="">
      <xdr:nvCxnSpPr>
        <xdr:cNvPr id="192" name="直線コネクタ 191"/>
        <xdr:cNvCxnSpPr/>
      </xdr:nvCxnSpPr>
      <xdr:spPr>
        <a:xfrm>
          <a:off x="2908300" y="103898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137795</xdr:rowOff>
    </xdr:from>
    <xdr:to>
      <xdr:col>10</xdr:col>
      <xdr:colOff>165100</xdr:colOff>
      <xdr:row>61</xdr:row>
      <xdr:rowOff>67945</xdr:rowOff>
    </xdr:to>
    <xdr:sp macro="" textlink="">
      <xdr:nvSpPr>
        <xdr:cNvPr id="193" name="楕円 192"/>
        <xdr:cNvSpPr/>
      </xdr:nvSpPr>
      <xdr:spPr>
        <a:xfrm>
          <a:off x="1968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61</xdr:row>
      <xdr:rowOff>17145</xdr:rowOff>
    </xdr:to>
    <xdr:cxnSp macro="">
      <xdr:nvCxnSpPr>
        <xdr:cNvPr id="194" name="直線コネクタ 193"/>
        <xdr:cNvCxnSpPr/>
      </xdr:nvCxnSpPr>
      <xdr:spPr>
        <a:xfrm flipV="1">
          <a:off x="2019300" y="103898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93980</xdr:rowOff>
    </xdr:from>
    <xdr:to>
      <xdr:col>6</xdr:col>
      <xdr:colOff>38100</xdr:colOff>
      <xdr:row>61</xdr:row>
      <xdr:rowOff>24130</xdr:rowOff>
    </xdr:to>
    <xdr:sp macro="" textlink="">
      <xdr:nvSpPr>
        <xdr:cNvPr id="195" name="楕円 194"/>
        <xdr:cNvSpPr/>
      </xdr:nvSpPr>
      <xdr:spPr>
        <a:xfrm>
          <a:off x="1079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144780</xdr:rowOff>
    </xdr:from>
    <xdr:to>
      <xdr:col>10</xdr:col>
      <xdr:colOff>114300</xdr:colOff>
      <xdr:row>61</xdr:row>
      <xdr:rowOff>17145</xdr:rowOff>
    </xdr:to>
    <xdr:cxnSp macro="">
      <xdr:nvCxnSpPr>
        <xdr:cNvPr id="196" name="直線コネクタ 195"/>
        <xdr:cNvCxnSpPr/>
      </xdr:nvCxnSpPr>
      <xdr:spPr>
        <a:xfrm>
          <a:off x="1130300" y="104317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197" name="n_1aveValue【体育館・プール】&#10;有形固定資産減価償却率"/>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8"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9" name="n_3aveValue【体育館・プール】&#10;有形固定資産減価償却率"/>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85742</xdr:rowOff>
    </xdr:from>
    <xdr:ext cx="405111" cy="259045"/>
    <xdr:sp macro="" textlink="">
      <xdr:nvSpPr>
        <xdr:cNvPr id="200" name="n_4aveValue【体育館・プール】&#10;有形固定資産減価償却率"/>
        <xdr:cNvSpPr txBox="1"/>
      </xdr:nvSpPr>
      <xdr:spPr>
        <a:xfrm>
          <a:off x="927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34942</xdr:rowOff>
    </xdr:from>
    <xdr:ext cx="405111" cy="259045"/>
    <xdr:sp macro="" textlink="">
      <xdr:nvSpPr>
        <xdr:cNvPr id="201" name="n_1mainValue【体育館・プール】&#10;有形固定資産減価償却率"/>
        <xdr:cNvSpPr txBox="1"/>
      </xdr:nvSpPr>
      <xdr:spPr>
        <a:xfrm>
          <a:off x="35820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202" name="n_2mainValue【体育館・プール】&#10;有形固定資産減価償却率"/>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59072</xdr:rowOff>
    </xdr:from>
    <xdr:ext cx="405111" cy="259045"/>
    <xdr:sp macro="" textlink="">
      <xdr:nvSpPr>
        <xdr:cNvPr id="203" name="n_3mainValue【体育館・プール】&#10;有形固定資産減価償却率"/>
        <xdr:cNvSpPr txBox="1"/>
      </xdr:nvSpPr>
      <xdr:spPr>
        <a:xfrm>
          <a:off x="1816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40657</xdr:rowOff>
    </xdr:from>
    <xdr:ext cx="405111" cy="259045"/>
    <xdr:sp macro="" textlink="">
      <xdr:nvSpPr>
        <xdr:cNvPr id="204" name="n_4mainValue【体育館・プール】&#10;有形固定資産減価償却率"/>
        <xdr:cNvSpPr txBox="1"/>
      </xdr:nvSpPr>
      <xdr:spPr>
        <a:xfrm>
          <a:off x="9277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2" name="テキスト ボックス 2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4" name="直線コネクタ 223"/>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5"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6" name="直線コネクタ 225"/>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7" name="【体育館・プール】&#10;一人当たり面積最大値テキスト"/>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8" name="直線コネクタ 227"/>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229" name="【体育館・プール】&#10;一人当たり面積平均値テキスト"/>
        <xdr:cNvSpPr txBox="1"/>
      </xdr:nvSpPr>
      <xdr:spPr>
        <a:xfrm>
          <a:off x="10515600"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0" name="フローチャート: 判断 229"/>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1" name="フローチャート: 判断 230"/>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232" name="フローチャート: 判断 231"/>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233" name="フローチャート: 判断 232"/>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234" name="フローチャート: 判断 233"/>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84074</xdr:rowOff>
    </xdr:from>
    <xdr:to>
      <xdr:col>55</xdr:col>
      <xdr:colOff>50800</xdr:colOff>
      <xdr:row>62</xdr:row>
      <xdr:rowOff>14224</xdr:rowOff>
    </xdr:to>
    <xdr:sp macro="" textlink="">
      <xdr:nvSpPr>
        <xdr:cNvPr id="240" name="楕円 239"/>
        <xdr:cNvSpPr/>
      </xdr:nvSpPr>
      <xdr:spPr>
        <a:xfrm>
          <a:off x="104267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62501</xdr:rowOff>
    </xdr:from>
    <xdr:ext cx="469744" cy="259045"/>
    <xdr:sp macro="" textlink="">
      <xdr:nvSpPr>
        <xdr:cNvPr id="241" name="【体育館・プール】&#10;一人当たり面積該当値テキスト"/>
        <xdr:cNvSpPr txBox="1"/>
      </xdr:nvSpPr>
      <xdr:spPr>
        <a:xfrm>
          <a:off x="10515600"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86931</xdr:rowOff>
    </xdr:from>
    <xdr:to>
      <xdr:col>50</xdr:col>
      <xdr:colOff>165100</xdr:colOff>
      <xdr:row>62</xdr:row>
      <xdr:rowOff>17081</xdr:rowOff>
    </xdr:to>
    <xdr:sp macro="" textlink="">
      <xdr:nvSpPr>
        <xdr:cNvPr id="242" name="楕円 241"/>
        <xdr:cNvSpPr/>
      </xdr:nvSpPr>
      <xdr:spPr>
        <a:xfrm>
          <a:off x="9588500" y="1054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134874</xdr:rowOff>
    </xdr:from>
    <xdr:to>
      <xdr:col>55</xdr:col>
      <xdr:colOff>0</xdr:colOff>
      <xdr:row>61</xdr:row>
      <xdr:rowOff>137731</xdr:rowOff>
    </xdr:to>
    <xdr:cxnSp macro="">
      <xdr:nvCxnSpPr>
        <xdr:cNvPr id="243" name="直線コネクタ 242"/>
        <xdr:cNvCxnSpPr/>
      </xdr:nvCxnSpPr>
      <xdr:spPr>
        <a:xfrm flipV="1">
          <a:off x="9639300" y="10593324"/>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90932</xdr:rowOff>
    </xdr:from>
    <xdr:to>
      <xdr:col>46</xdr:col>
      <xdr:colOff>38100</xdr:colOff>
      <xdr:row>62</xdr:row>
      <xdr:rowOff>21082</xdr:rowOff>
    </xdr:to>
    <xdr:sp macro="" textlink="">
      <xdr:nvSpPr>
        <xdr:cNvPr id="244" name="楕円 243"/>
        <xdr:cNvSpPr/>
      </xdr:nvSpPr>
      <xdr:spPr>
        <a:xfrm>
          <a:off x="8699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137731</xdr:rowOff>
    </xdr:from>
    <xdr:to>
      <xdr:col>50</xdr:col>
      <xdr:colOff>114300</xdr:colOff>
      <xdr:row>61</xdr:row>
      <xdr:rowOff>141732</xdr:rowOff>
    </xdr:to>
    <xdr:cxnSp macro="">
      <xdr:nvCxnSpPr>
        <xdr:cNvPr id="245" name="直線コネクタ 244"/>
        <xdr:cNvCxnSpPr/>
      </xdr:nvCxnSpPr>
      <xdr:spPr>
        <a:xfrm flipV="1">
          <a:off x="8750300" y="10596181"/>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92646</xdr:rowOff>
    </xdr:from>
    <xdr:to>
      <xdr:col>41</xdr:col>
      <xdr:colOff>101600</xdr:colOff>
      <xdr:row>62</xdr:row>
      <xdr:rowOff>22796</xdr:rowOff>
    </xdr:to>
    <xdr:sp macro="" textlink="">
      <xdr:nvSpPr>
        <xdr:cNvPr id="246" name="楕円 245"/>
        <xdr:cNvSpPr/>
      </xdr:nvSpPr>
      <xdr:spPr>
        <a:xfrm>
          <a:off x="7810500" y="105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141732</xdr:rowOff>
    </xdr:from>
    <xdr:to>
      <xdr:col>45</xdr:col>
      <xdr:colOff>177800</xdr:colOff>
      <xdr:row>61</xdr:row>
      <xdr:rowOff>143446</xdr:rowOff>
    </xdr:to>
    <xdr:cxnSp macro="">
      <xdr:nvCxnSpPr>
        <xdr:cNvPr id="247" name="直線コネクタ 246"/>
        <xdr:cNvCxnSpPr/>
      </xdr:nvCxnSpPr>
      <xdr:spPr>
        <a:xfrm flipV="1">
          <a:off x="7861300" y="1060018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95504</xdr:rowOff>
    </xdr:from>
    <xdr:to>
      <xdr:col>36</xdr:col>
      <xdr:colOff>165100</xdr:colOff>
      <xdr:row>62</xdr:row>
      <xdr:rowOff>25654</xdr:rowOff>
    </xdr:to>
    <xdr:sp macro="" textlink="">
      <xdr:nvSpPr>
        <xdr:cNvPr id="248" name="楕円 247"/>
        <xdr:cNvSpPr/>
      </xdr:nvSpPr>
      <xdr:spPr>
        <a:xfrm>
          <a:off x="6921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143446</xdr:rowOff>
    </xdr:from>
    <xdr:to>
      <xdr:col>41</xdr:col>
      <xdr:colOff>50800</xdr:colOff>
      <xdr:row>61</xdr:row>
      <xdr:rowOff>146304</xdr:rowOff>
    </xdr:to>
    <xdr:cxnSp macro="">
      <xdr:nvCxnSpPr>
        <xdr:cNvPr id="249" name="直線コネクタ 248"/>
        <xdr:cNvCxnSpPr/>
      </xdr:nvCxnSpPr>
      <xdr:spPr>
        <a:xfrm flipV="1">
          <a:off x="6972300" y="1060189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250" name="n_1aveValue【体育館・プール】&#10;一人当たり面積"/>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251" name="n_2aveValue【体育館・プール】&#10;一人当たり面積"/>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252" name="n_3aveValue【体育館・プール】&#10;一人当たり面積"/>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253" name="n_4aveValue【体育館・プール】&#10;一人当たり面積"/>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8208</xdr:rowOff>
    </xdr:from>
    <xdr:ext cx="469744" cy="259045"/>
    <xdr:sp macro="" textlink="">
      <xdr:nvSpPr>
        <xdr:cNvPr id="254" name="n_1mainValue【体育館・プール】&#10;一人当たり面積"/>
        <xdr:cNvSpPr txBox="1"/>
      </xdr:nvSpPr>
      <xdr:spPr>
        <a:xfrm>
          <a:off x="93917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12209</xdr:rowOff>
    </xdr:from>
    <xdr:ext cx="469744" cy="259045"/>
    <xdr:sp macro="" textlink="">
      <xdr:nvSpPr>
        <xdr:cNvPr id="255" name="n_2mainValue【体育館・プール】&#10;一人当たり面積"/>
        <xdr:cNvSpPr txBox="1"/>
      </xdr:nvSpPr>
      <xdr:spPr>
        <a:xfrm>
          <a:off x="8515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13923</xdr:rowOff>
    </xdr:from>
    <xdr:ext cx="469744" cy="259045"/>
    <xdr:sp macro="" textlink="">
      <xdr:nvSpPr>
        <xdr:cNvPr id="256" name="n_3mainValue【体育館・プール】&#10;一人当たり面積"/>
        <xdr:cNvSpPr txBox="1"/>
      </xdr:nvSpPr>
      <xdr:spPr>
        <a:xfrm>
          <a:off x="7626427" y="1064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16781</xdr:rowOff>
    </xdr:from>
    <xdr:ext cx="469744" cy="259045"/>
    <xdr:sp macro="" textlink="">
      <xdr:nvSpPr>
        <xdr:cNvPr id="257" name="n_4mainValue【体育館・プール】&#10;一人当たり面積"/>
        <xdr:cNvSpPr txBox="1"/>
      </xdr:nvSpPr>
      <xdr:spPr>
        <a:xfrm>
          <a:off x="6737427"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9" name="直線コネクタ 26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0" name="テキスト ボックス 26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1" name="直線コネクタ 27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2" name="テキスト ボックス 27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3" name="直線コネクタ 27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4" name="テキスト ボックス 27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5" name="直線コネクタ 27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6" name="テキスト ボックス 27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8" name="テキスト ボックス 27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280" name="直線コネクタ 279"/>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1"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2" name="直線コネクタ 281"/>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283" name="【福祉施設】&#10;有形固定資産減価償却率最大値テキスト"/>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284" name="直線コネクタ 283"/>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122190</xdr:rowOff>
    </xdr:from>
    <xdr:ext cx="405111" cy="259045"/>
    <xdr:sp macro="" textlink="">
      <xdr:nvSpPr>
        <xdr:cNvPr id="285" name="【福祉施設】&#10;有形固定資産減価償却率平均値テキスト"/>
        <xdr:cNvSpPr txBox="1"/>
      </xdr:nvSpPr>
      <xdr:spPr>
        <a:xfrm>
          <a:off x="4673600" y="13838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286" name="フローチャート: 判断 285"/>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287" name="フローチャート: 判断 286"/>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288" name="フローチャート: 判断 287"/>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89" name="フローチャート: 判断 288"/>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90" name="フローチャート: 判断 289"/>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92456</xdr:rowOff>
    </xdr:from>
    <xdr:to>
      <xdr:col>24</xdr:col>
      <xdr:colOff>114300</xdr:colOff>
      <xdr:row>84</xdr:row>
      <xdr:rowOff>22606</xdr:rowOff>
    </xdr:to>
    <xdr:sp macro="" textlink="">
      <xdr:nvSpPr>
        <xdr:cNvPr id="296" name="楕円 295"/>
        <xdr:cNvSpPr/>
      </xdr:nvSpPr>
      <xdr:spPr>
        <a:xfrm>
          <a:off x="45847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70883</xdr:rowOff>
    </xdr:from>
    <xdr:ext cx="405111" cy="259045"/>
    <xdr:sp macro="" textlink="">
      <xdr:nvSpPr>
        <xdr:cNvPr id="297" name="【福祉施設】&#10;有形固定資産減価償却率該当値テキスト"/>
        <xdr:cNvSpPr txBox="1"/>
      </xdr:nvSpPr>
      <xdr:spPr>
        <a:xfrm>
          <a:off x="4673600"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60452</xdr:rowOff>
    </xdr:from>
    <xdr:to>
      <xdr:col>20</xdr:col>
      <xdr:colOff>38100</xdr:colOff>
      <xdr:row>83</xdr:row>
      <xdr:rowOff>162052</xdr:rowOff>
    </xdr:to>
    <xdr:sp macro="" textlink="">
      <xdr:nvSpPr>
        <xdr:cNvPr id="298" name="楕円 297"/>
        <xdr:cNvSpPr/>
      </xdr:nvSpPr>
      <xdr:spPr>
        <a:xfrm>
          <a:off x="3746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111252</xdr:rowOff>
    </xdr:from>
    <xdr:to>
      <xdr:col>24</xdr:col>
      <xdr:colOff>63500</xdr:colOff>
      <xdr:row>83</xdr:row>
      <xdr:rowOff>143256</xdr:rowOff>
    </xdr:to>
    <xdr:cxnSp macro="">
      <xdr:nvCxnSpPr>
        <xdr:cNvPr id="299" name="直線コネクタ 298"/>
        <xdr:cNvCxnSpPr/>
      </xdr:nvCxnSpPr>
      <xdr:spPr>
        <a:xfrm>
          <a:off x="3797300" y="1434160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23876</xdr:rowOff>
    </xdr:from>
    <xdr:to>
      <xdr:col>15</xdr:col>
      <xdr:colOff>101600</xdr:colOff>
      <xdr:row>83</xdr:row>
      <xdr:rowOff>125476</xdr:rowOff>
    </xdr:to>
    <xdr:sp macro="" textlink="">
      <xdr:nvSpPr>
        <xdr:cNvPr id="300" name="楕円 299"/>
        <xdr:cNvSpPr/>
      </xdr:nvSpPr>
      <xdr:spPr>
        <a:xfrm>
          <a:off x="2857500" y="1425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74676</xdr:rowOff>
    </xdr:from>
    <xdr:to>
      <xdr:col>19</xdr:col>
      <xdr:colOff>177800</xdr:colOff>
      <xdr:row>83</xdr:row>
      <xdr:rowOff>111252</xdr:rowOff>
    </xdr:to>
    <xdr:cxnSp macro="">
      <xdr:nvCxnSpPr>
        <xdr:cNvPr id="301" name="直線コネクタ 300"/>
        <xdr:cNvCxnSpPr/>
      </xdr:nvCxnSpPr>
      <xdr:spPr>
        <a:xfrm>
          <a:off x="2908300" y="1430502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161037</xdr:rowOff>
    </xdr:from>
    <xdr:to>
      <xdr:col>10</xdr:col>
      <xdr:colOff>165100</xdr:colOff>
      <xdr:row>83</xdr:row>
      <xdr:rowOff>91187</xdr:rowOff>
    </xdr:to>
    <xdr:sp macro="" textlink="">
      <xdr:nvSpPr>
        <xdr:cNvPr id="302" name="楕円 301"/>
        <xdr:cNvSpPr/>
      </xdr:nvSpPr>
      <xdr:spPr>
        <a:xfrm>
          <a:off x="1968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40387</xdr:rowOff>
    </xdr:from>
    <xdr:to>
      <xdr:col>15</xdr:col>
      <xdr:colOff>50800</xdr:colOff>
      <xdr:row>83</xdr:row>
      <xdr:rowOff>74676</xdr:rowOff>
    </xdr:to>
    <xdr:cxnSp macro="">
      <xdr:nvCxnSpPr>
        <xdr:cNvPr id="303" name="直線コネクタ 302"/>
        <xdr:cNvCxnSpPr/>
      </xdr:nvCxnSpPr>
      <xdr:spPr>
        <a:xfrm>
          <a:off x="2019300" y="1427073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124461</xdr:rowOff>
    </xdr:from>
    <xdr:to>
      <xdr:col>6</xdr:col>
      <xdr:colOff>38100</xdr:colOff>
      <xdr:row>83</xdr:row>
      <xdr:rowOff>54611</xdr:rowOff>
    </xdr:to>
    <xdr:sp macro="" textlink="">
      <xdr:nvSpPr>
        <xdr:cNvPr id="304" name="楕円 303"/>
        <xdr:cNvSpPr/>
      </xdr:nvSpPr>
      <xdr:spPr>
        <a:xfrm>
          <a:off x="1079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3811</xdr:rowOff>
    </xdr:from>
    <xdr:to>
      <xdr:col>10</xdr:col>
      <xdr:colOff>114300</xdr:colOff>
      <xdr:row>83</xdr:row>
      <xdr:rowOff>40387</xdr:rowOff>
    </xdr:to>
    <xdr:cxnSp macro="">
      <xdr:nvCxnSpPr>
        <xdr:cNvPr id="305" name="直線コネクタ 304"/>
        <xdr:cNvCxnSpPr/>
      </xdr:nvCxnSpPr>
      <xdr:spPr>
        <a:xfrm>
          <a:off x="1130300" y="142341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306" name="n_1aveValue【福祉施設】&#10;有形固定資産減価償却率"/>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126001</xdr:rowOff>
    </xdr:from>
    <xdr:ext cx="405111" cy="259045"/>
    <xdr:sp macro="" textlink="">
      <xdr:nvSpPr>
        <xdr:cNvPr id="307" name="n_2aveValue【福祉施設】&#10;有形固定資産減価償却率"/>
        <xdr:cNvSpPr txBox="1"/>
      </xdr:nvSpPr>
      <xdr:spPr>
        <a:xfrm>
          <a:off x="2705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308" name="n_3aveValue【福祉施設】&#10;有形固定資産減価償却率"/>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309" name="n_4aveValue【福祉施設】&#10;有形固定資産減価償却率"/>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153179</xdr:rowOff>
    </xdr:from>
    <xdr:ext cx="405111" cy="259045"/>
    <xdr:sp macro="" textlink="">
      <xdr:nvSpPr>
        <xdr:cNvPr id="310" name="n_1mainValue【福祉施設】&#10;有形固定資産減価償却率"/>
        <xdr:cNvSpPr txBox="1"/>
      </xdr:nvSpPr>
      <xdr:spPr>
        <a:xfrm>
          <a:off x="3582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116603</xdr:rowOff>
    </xdr:from>
    <xdr:ext cx="405111" cy="259045"/>
    <xdr:sp macro="" textlink="">
      <xdr:nvSpPr>
        <xdr:cNvPr id="311" name="n_2mainValue【福祉施設】&#10;有形固定資産減価償却率"/>
        <xdr:cNvSpPr txBox="1"/>
      </xdr:nvSpPr>
      <xdr:spPr>
        <a:xfrm>
          <a:off x="2705744" y="1434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82314</xdr:rowOff>
    </xdr:from>
    <xdr:ext cx="405111" cy="259045"/>
    <xdr:sp macro="" textlink="">
      <xdr:nvSpPr>
        <xdr:cNvPr id="312" name="n_3mainValue【福祉施設】&#10;有形固定資産減価償却率"/>
        <xdr:cNvSpPr txBox="1"/>
      </xdr:nvSpPr>
      <xdr:spPr>
        <a:xfrm>
          <a:off x="18167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45738</xdr:rowOff>
    </xdr:from>
    <xdr:ext cx="405111" cy="259045"/>
    <xdr:sp macro="" textlink="">
      <xdr:nvSpPr>
        <xdr:cNvPr id="313" name="n_4mainValue【福祉施設】&#10;有形固定資産減価償却率"/>
        <xdr:cNvSpPr txBox="1"/>
      </xdr:nvSpPr>
      <xdr:spPr>
        <a:xfrm>
          <a:off x="927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4" name="直線コネクタ 32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5" name="テキスト ボックス 32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6" name="直線コネクタ 32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7" name="テキスト ボックス 32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8" name="直線コネクタ 3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9" name="テキスト ボックス 3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0" name="直線コネクタ 32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1" name="テキスト ボックス 33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2" name="直線コネクタ 33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3" name="テキスト ボックス 33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337" name="直線コネクタ 336"/>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8"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9" name="直線コネクタ 338"/>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340" name="【福祉施設】&#10;一人当たり面積最大値テキスト"/>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341" name="直線コネクタ 340"/>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20338</xdr:rowOff>
    </xdr:from>
    <xdr:ext cx="469744" cy="259045"/>
    <xdr:sp macro="" textlink="">
      <xdr:nvSpPr>
        <xdr:cNvPr id="342" name="【福祉施設】&#10;一人当たり面積平均値テキスト"/>
        <xdr:cNvSpPr txBox="1"/>
      </xdr:nvSpPr>
      <xdr:spPr>
        <a:xfrm>
          <a:off x="10515600" y="14422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343" name="フローチャート: 判断 342"/>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344" name="フローチャート: 判断 343"/>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345" name="フローチャート: 判断 344"/>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346" name="フローチャート: 判断 345"/>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347" name="フローチャート: 判断 346"/>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53" name="楕円 352"/>
        <xdr:cNvSpPr/>
      </xdr:nvSpPr>
      <xdr:spPr>
        <a:xfrm>
          <a:off x="10426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73677</xdr:rowOff>
    </xdr:from>
    <xdr:ext cx="469744" cy="259045"/>
    <xdr:sp macro="" textlink="">
      <xdr:nvSpPr>
        <xdr:cNvPr id="354" name="【福祉施設】&#10;一人当たり面積該当値テキスト"/>
        <xdr:cNvSpPr txBox="1"/>
      </xdr:nvSpPr>
      <xdr:spPr>
        <a:xfrm>
          <a:off x="1051560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57150</xdr:rowOff>
    </xdr:from>
    <xdr:to>
      <xdr:col>50</xdr:col>
      <xdr:colOff>165100</xdr:colOff>
      <xdr:row>82</xdr:row>
      <xdr:rowOff>158750</xdr:rowOff>
    </xdr:to>
    <xdr:sp macro="" textlink="">
      <xdr:nvSpPr>
        <xdr:cNvPr id="355" name="楕円 354"/>
        <xdr:cNvSpPr/>
      </xdr:nvSpPr>
      <xdr:spPr>
        <a:xfrm>
          <a:off x="9588500" y="1411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101600</xdr:rowOff>
    </xdr:from>
    <xdr:to>
      <xdr:col>55</xdr:col>
      <xdr:colOff>0</xdr:colOff>
      <xdr:row>82</xdr:row>
      <xdr:rowOff>107950</xdr:rowOff>
    </xdr:to>
    <xdr:cxnSp macro="">
      <xdr:nvCxnSpPr>
        <xdr:cNvPr id="356" name="直線コネクタ 355"/>
        <xdr:cNvCxnSpPr/>
      </xdr:nvCxnSpPr>
      <xdr:spPr>
        <a:xfrm flipV="1">
          <a:off x="9639300" y="141605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67311</xdr:rowOff>
    </xdr:from>
    <xdr:to>
      <xdr:col>46</xdr:col>
      <xdr:colOff>38100</xdr:colOff>
      <xdr:row>82</xdr:row>
      <xdr:rowOff>168911</xdr:rowOff>
    </xdr:to>
    <xdr:sp macro="" textlink="">
      <xdr:nvSpPr>
        <xdr:cNvPr id="357" name="楕円 356"/>
        <xdr:cNvSpPr/>
      </xdr:nvSpPr>
      <xdr:spPr>
        <a:xfrm>
          <a:off x="8699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107950</xdr:rowOff>
    </xdr:from>
    <xdr:to>
      <xdr:col>50</xdr:col>
      <xdr:colOff>114300</xdr:colOff>
      <xdr:row>82</xdr:row>
      <xdr:rowOff>118111</xdr:rowOff>
    </xdr:to>
    <xdr:cxnSp macro="">
      <xdr:nvCxnSpPr>
        <xdr:cNvPr id="358" name="直線コネクタ 357"/>
        <xdr:cNvCxnSpPr/>
      </xdr:nvCxnSpPr>
      <xdr:spPr>
        <a:xfrm flipV="1">
          <a:off x="8750300" y="1416685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72389</xdr:rowOff>
    </xdr:from>
    <xdr:to>
      <xdr:col>41</xdr:col>
      <xdr:colOff>101600</xdr:colOff>
      <xdr:row>83</xdr:row>
      <xdr:rowOff>2539</xdr:rowOff>
    </xdr:to>
    <xdr:sp macro="" textlink="">
      <xdr:nvSpPr>
        <xdr:cNvPr id="359" name="楕円 358"/>
        <xdr:cNvSpPr/>
      </xdr:nvSpPr>
      <xdr:spPr>
        <a:xfrm>
          <a:off x="7810500" y="141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118111</xdr:rowOff>
    </xdr:from>
    <xdr:to>
      <xdr:col>45</xdr:col>
      <xdr:colOff>177800</xdr:colOff>
      <xdr:row>82</xdr:row>
      <xdr:rowOff>123189</xdr:rowOff>
    </xdr:to>
    <xdr:cxnSp macro="">
      <xdr:nvCxnSpPr>
        <xdr:cNvPr id="360" name="直線コネクタ 359"/>
        <xdr:cNvCxnSpPr/>
      </xdr:nvCxnSpPr>
      <xdr:spPr>
        <a:xfrm flipV="1">
          <a:off x="7861300" y="141770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78739</xdr:rowOff>
    </xdr:from>
    <xdr:to>
      <xdr:col>36</xdr:col>
      <xdr:colOff>165100</xdr:colOff>
      <xdr:row>83</xdr:row>
      <xdr:rowOff>8889</xdr:rowOff>
    </xdr:to>
    <xdr:sp macro="" textlink="">
      <xdr:nvSpPr>
        <xdr:cNvPr id="361" name="楕円 360"/>
        <xdr:cNvSpPr/>
      </xdr:nvSpPr>
      <xdr:spPr>
        <a:xfrm>
          <a:off x="692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123189</xdr:rowOff>
    </xdr:from>
    <xdr:to>
      <xdr:col>41</xdr:col>
      <xdr:colOff>50800</xdr:colOff>
      <xdr:row>82</xdr:row>
      <xdr:rowOff>129539</xdr:rowOff>
    </xdr:to>
    <xdr:cxnSp macro="">
      <xdr:nvCxnSpPr>
        <xdr:cNvPr id="362" name="直線コネクタ 361"/>
        <xdr:cNvCxnSpPr/>
      </xdr:nvCxnSpPr>
      <xdr:spPr>
        <a:xfrm flipV="1">
          <a:off x="6972300" y="141820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114316</xdr:rowOff>
    </xdr:from>
    <xdr:ext cx="469744" cy="259045"/>
    <xdr:sp macro="" textlink="">
      <xdr:nvSpPr>
        <xdr:cNvPr id="363" name="n_1aveValue【福祉施設】&#10;一人当たり面積"/>
        <xdr:cNvSpPr txBox="1"/>
      </xdr:nvSpPr>
      <xdr:spPr>
        <a:xfrm>
          <a:off x="9391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116857</xdr:rowOff>
    </xdr:from>
    <xdr:ext cx="469744" cy="259045"/>
    <xdr:sp macro="" textlink="">
      <xdr:nvSpPr>
        <xdr:cNvPr id="364" name="n_2aveValue【福祉施設】&#10;一人当たり面積"/>
        <xdr:cNvSpPr txBox="1"/>
      </xdr:nvSpPr>
      <xdr:spPr>
        <a:xfrm>
          <a:off x="8515427" y="1451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149877</xdr:rowOff>
    </xdr:from>
    <xdr:ext cx="469744" cy="259045"/>
    <xdr:sp macro="" textlink="">
      <xdr:nvSpPr>
        <xdr:cNvPr id="365" name="n_3aveValue【福祉施設】&#10;一人当たり面積"/>
        <xdr:cNvSpPr txBox="1"/>
      </xdr:nvSpPr>
      <xdr:spPr>
        <a:xfrm>
          <a:off x="7626427"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133366</xdr:rowOff>
    </xdr:from>
    <xdr:ext cx="469744" cy="259045"/>
    <xdr:sp macro="" textlink="">
      <xdr:nvSpPr>
        <xdr:cNvPr id="366" name="n_4aveValue【福祉施設】&#10;一人当たり面積"/>
        <xdr:cNvSpPr txBox="1"/>
      </xdr:nvSpPr>
      <xdr:spPr>
        <a:xfrm>
          <a:off x="6737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3827</xdr:rowOff>
    </xdr:from>
    <xdr:ext cx="469744" cy="259045"/>
    <xdr:sp macro="" textlink="">
      <xdr:nvSpPr>
        <xdr:cNvPr id="367" name="n_1mainValue【福祉施設】&#10;一人当たり面積"/>
        <xdr:cNvSpPr txBox="1"/>
      </xdr:nvSpPr>
      <xdr:spPr>
        <a:xfrm>
          <a:off x="9391727" y="138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13988</xdr:rowOff>
    </xdr:from>
    <xdr:ext cx="469744" cy="259045"/>
    <xdr:sp macro="" textlink="">
      <xdr:nvSpPr>
        <xdr:cNvPr id="368" name="n_2mainValue【福祉施設】&#10;一人当たり面積"/>
        <xdr:cNvSpPr txBox="1"/>
      </xdr:nvSpPr>
      <xdr:spPr>
        <a:xfrm>
          <a:off x="8515427"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19066</xdr:rowOff>
    </xdr:from>
    <xdr:ext cx="469744" cy="259045"/>
    <xdr:sp macro="" textlink="">
      <xdr:nvSpPr>
        <xdr:cNvPr id="369" name="n_3mainValue【福祉施設】&#10;一人当たり面積"/>
        <xdr:cNvSpPr txBox="1"/>
      </xdr:nvSpPr>
      <xdr:spPr>
        <a:xfrm>
          <a:off x="7626427" y="1390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70" name="n_4mainValue【福祉施設】&#10;一人当たり面積"/>
        <xdr:cNvSpPr txBox="1"/>
      </xdr:nvSpPr>
      <xdr:spPr>
        <a:xfrm>
          <a:off x="6737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100965</xdr:rowOff>
    </xdr:from>
    <xdr:to>
      <xdr:col>85</xdr:col>
      <xdr:colOff>126364</xdr:colOff>
      <xdr:row>41</xdr:row>
      <xdr:rowOff>3810</xdr:rowOff>
    </xdr:to>
    <xdr:cxnSp macro="">
      <xdr:nvCxnSpPr>
        <xdr:cNvPr id="411" name="直線コネクタ 410"/>
        <xdr:cNvCxnSpPr/>
      </xdr:nvCxnSpPr>
      <xdr:spPr>
        <a:xfrm flipV="1">
          <a:off x="16318864" y="6101715"/>
          <a:ext cx="0" cy="93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7637</xdr:rowOff>
    </xdr:from>
    <xdr:ext cx="405111" cy="259045"/>
    <xdr:sp macro="" textlink="">
      <xdr:nvSpPr>
        <xdr:cNvPr id="412" name="【一般廃棄物処理施設】&#10;有形固定資産減価償却率最小値テキスト"/>
        <xdr:cNvSpPr txBox="1"/>
      </xdr:nvSpPr>
      <xdr:spPr>
        <a:xfrm>
          <a:off x="163576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3810</xdr:rowOff>
    </xdr:from>
    <xdr:to>
      <xdr:col>86</xdr:col>
      <xdr:colOff>25400</xdr:colOff>
      <xdr:row>41</xdr:row>
      <xdr:rowOff>3810</xdr:rowOff>
    </xdr:to>
    <xdr:cxnSp macro="">
      <xdr:nvCxnSpPr>
        <xdr:cNvPr id="413" name="直線コネクタ 412"/>
        <xdr:cNvCxnSpPr/>
      </xdr:nvCxnSpPr>
      <xdr:spPr>
        <a:xfrm>
          <a:off x="16230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47642</xdr:rowOff>
    </xdr:from>
    <xdr:ext cx="405111" cy="259045"/>
    <xdr:sp macro="" textlink="">
      <xdr:nvSpPr>
        <xdr:cNvPr id="414" name="【一般廃棄物処理施設】&#10;有形固定資産減価償却率最大値テキスト"/>
        <xdr:cNvSpPr txBox="1"/>
      </xdr:nvSpPr>
      <xdr:spPr>
        <a:xfrm>
          <a:off x="16357600" y="58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100965</xdr:rowOff>
    </xdr:from>
    <xdr:to>
      <xdr:col>86</xdr:col>
      <xdr:colOff>25400</xdr:colOff>
      <xdr:row>35</xdr:row>
      <xdr:rowOff>100965</xdr:rowOff>
    </xdr:to>
    <xdr:cxnSp macro="">
      <xdr:nvCxnSpPr>
        <xdr:cNvPr id="415" name="直線コネクタ 414"/>
        <xdr:cNvCxnSpPr/>
      </xdr:nvCxnSpPr>
      <xdr:spPr>
        <a:xfrm>
          <a:off x="16230600" y="6101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416" name="【一般廃棄物処理施設】&#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417" name="フローチャート: 判断 416"/>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418" name="フローチャート: 判断 417"/>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419" name="フローチャート: 判断 418"/>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420" name="フローチャート: 判断 419"/>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6350</xdr:rowOff>
    </xdr:from>
    <xdr:to>
      <xdr:col>67</xdr:col>
      <xdr:colOff>101600</xdr:colOff>
      <xdr:row>38</xdr:row>
      <xdr:rowOff>107950</xdr:rowOff>
    </xdr:to>
    <xdr:sp macro="" textlink="">
      <xdr:nvSpPr>
        <xdr:cNvPr id="421" name="フローチャート: 判断 420"/>
        <xdr:cNvSpPr/>
      </xdr:nvSpPr>
      <xdr:spPr>
        <a:xfrm>
          <a:off x="1276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61595</xdr:rowOff>
    </xdr:from>
    <xdr:to>
      <xdr:col>85</xdr:col>
      <xdr:colOff>177800</xdr:colOff>
      <xdr:row>35</xdr:row>
      <xdr:rowOff>163195</xdr:rowOff>
    </xdr:to>
    <xdr:sp macro="" textlink="">
      <xdr:nvSpPr>
        <xdr:cNvPr id="427" name="楕円 426"/>
        <xdr:cNvSpPr/>
      </xdr:nvSpPr>
      <xdr:spPr>
        <a:xfrm>
          <a:off x="162687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3192</xdr:rowOff>
    </xdr:from>
    <xdr:ext cx="405111" cy="259045"/>
    <xdr:sp macro="" textlink="">
      <xdr:nvSpPr>
        <xdr:cNvPr id="428" name="【一般廃棄物処理施設】&#10;有形固定資産減価償却率該当値テキスト"/>
        <xdr:cNvSpPr txBox="1"/>
      </xdr:nvSpPr>
      <xdr:spPr>
        <a:xfrm>
          <a:off x="16357600"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95885</xdr:rowOff>
    </xdr:from>
    <xdr:to>
      <xdr:col>81</xdr:col>
      <xdr:colOff>101600</xdr:colOff>
      <xdr:row>35</xdr:row>
      <xdr:rowOff>26035</xdr:rowOff>
    </xdr:to>
    <xdr:sp macro="" textlink="">
      <xdr:nvSpPr>
        <xdr:cNvPr id="429" name="楕円 428"/>
        <xdr:cNvSpPr/>
      </xdr:nvSpPr>
      <xdr:spPr>
        <a:xfrm>
          <a:off x="15430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146685</xdr:rowOff>
    </xdr:from>
    <xdr:to>
      <xdr:col>85</xdr:col>
      <xdr:colOff>127000</xdr:colOff>
      <xdr:row>35</xdr:row>
      <xdr:rowOff>112395</xdr:rowOff>
    </xdr:to>
    <xdr:cxnSp macro="">
      <xdr:nvCxnSpPr>
        <xdr:cNvPr id="430" name="直線コネクタ 429"/>
        <xdr:cNvCxnSpPr/>
      </xdr:nvCxnSpPr>
      <xdr:spPr>
        <a:xfrm>
          <a:off x="15481300" y="597598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97790</xdr:rowOff>
    </xdr:from>
    <xdr:to>
      <xdr:col>76</xdr:col>
      <xdr:colOff>165100</xdr:colOff>
      <xdr:row>35</xdr:row>
      <xdr:rowOff>27940</xdr:rowOff>
    </xdr:to>
    <xdr:sp macro="" textlink="">
      <xdr:nvSpPr>
        <xdr:cNvPr id="431" name="楕円 430"/>
        <xdr:cNvSpPr/>
      </xdr:nvSpPr>
      <xdr:spPr>
        <a:xfrm>
          <a:off x="14541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146685</xdr:rowOff>
    </xdr:from>
    <xdr:to>
      <xdr:col>81</xdr:col>
      <xdr:colOff>50800</xdr:colOff>
      <xdr:row>34</xdr:row>
      <xdr:rowOff>148590</xdr:rowOff>
    </xdr:to>
    <xdr:cxnSp macro="">
      <xdr:nvCxnSpPr>
        <xdr:cNvPr id="432" name="直線コネクタ 431"/>
        <xdr:cNvCxnSpPr/>
      </xdr:nvCxnSpPr>
      <xdr:spPr>
        <a:xfrm flipV="1">
          <a:off x="14592300" y="59759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34925</xdr:rowOff>
    </xdr:from>
    <xdr:to>
      <xdr:col>72</xdr:col>
      <xdr:colOff>38100</xdr:colOff>
      <xdr:row>34</xdr:row>
      <xdr:rowOff>136525</xdr:rowOff>
    </xdr:to>
    <xdr:sp macro="" textlink="">
      <xdr:nvSpPr>
        <xdr:cNvPr id="433" name="楕円 432"/>
        <xdr:cNvSpPr/>
      </xdr:nvSpPr>
      <xdr:spPr>
        <a:xfrm>
          <a:off x="13652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85725</xdr:rowOff>
    </xdr:from>
    <xdr:to>
      <xdr:col>76</xdr:col>
      <xdr:colOff>114300</xdr:colOff>
      <xdr:row>34</xdr:row>
      <xdr:rowOff>148590</xdr:rowOff>
    </xdr:to>
    <xdr:cxnSp macro="">
      <xdr:nvCxnSpPr>
        <xdr:cNvPr id="434" name="直線コネクタ 433"/>
        <xdr:cNvCxnSpPr/>
      </xdr:nvCxnSpPr>
      <xdr:spPr>
        <a:xfrm>
          <a:off x="13703300" y="59150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141605</xdr:rowOff>
    </xdr:from>
    <xdr:to>
      <xdr:col>67</xdr:col>
      <xdr:colOff>101600</xdr:colOff>
      <xdr:row>34</xdr:row>
      <xdr:rowOff>71755</xdr:rowOff>
    </xdr:to>
    <xdr:sp macro="" textlink="">
      <xdr:nvSpPr>
        <xdr:cNvPr id="435" name="楕円 434"/>
        <xdr:cNvSpPr/>
      </xdr:nvSpPr>
      <xdr:spPr>
        <a:xfrm>
          <a:off x="12763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20955</xdr:rowOff>
    </xdr:from>
    <xdr:to>
      <xdr:col>71</xdr:col>
      <xdr:colOff>177800</xdr:colOff>
      <xdr:row>34</xdr:row>
      <xdr:rowOff>85725</xdr:rowOff>
    </xdr:to>
    <xdr:cxnSp macro="">
      <xdr:nvCxnSpPr>
        <xdr:cNvPr id="436" name="直線コネクタ 435"/>
        <xdr:cNvCxnSpPr/>
      </xdr:nvCxnSpPr>
      <xdr:spPr>
        <a:xfrm>
          <a:off x="12814300" y="585025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137177</xdr:rowOff>
    </xdr:from>
    <xdr:ext cx="405111" cy="259045"/>
    <xdr:sp macro="" textlink="">
      <xdr:nvSpPr>
        <xdr:cNvPr id="437" name="n_1ave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438" name="n_2aveValue【一般廃棄物処理施設】&#10;有形固定資産減価償却率"/>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439" name="n_3aveValue【一般廃棄物処理施設】&#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440" name="n_4aveValue【一般廃棄物処理施設】&#10;有形固定資産減価償却率"/>
        <xdr:cNvSpPr txBox="1"/>
      </xdr:nvSpPr>
      <xdr:spPr>
        <a:xfrm>
          <a:off x="12611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42562</xdr:rowOff>
    </xdr:from>
    <xdr:ext cx="405111" cy="259045"/>
    <xdr:sp macro="" textlink="">
      <xdr:nvSpPr>
        <xdr:cNvPr id="441" name="n_1mainValue【一般廃棄物処理施設】&#10;有形固定資産減価償却率"/>
        <xdr:cNvSpPr txBox="1"/>
      </xdr:nvSpPr>
      <xdr:spPr>
        <a:xfrm>
          <a:off x="152660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44467</xdr:rowOff>
    </xdr:from>
    <xdr:ext cx="405111" cy="259045"/>
    <xdr:sp macro="" textlink="">
      <xdr:nvSpPr>
        <xdr:cNvPr id="442" name="n_2mainValue【一般廃棄物処理施設】&#10;有形固定資産減価償却率"/>
        <xdr:cNvSpPr txBox="1"/>
      </xdr:nvSpPr>
      <xdr:spPr>
        <a:xfrm>
          <a:off x="143897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153052</xdr:rowOff>
    </xdr:from>
    <xdr:ext cx="405111" cy="259045"/>
    <xdr:sp macro="" textlink="">
      <xdr:nvSpPr>
        <xdr:cNvPr id="443" name="n_3mainValue【一般廃棄物処理施設】&#10;有形固定資産減価償却率"/>
        <xdr:cNvSpPr txBox="1"/>
      </xdr:nvSpPr>
      <xdr:spPr>
        <a:xfrm>
          <a:off x="135007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88282</xdr:rowOff>
    </xdr:from>
    <xdr:ext cx="405111" cy="259045"/>
    <xdr:sp macro="" textlink="">
      <xdr:nvSpPr>
        <xdr:cNvPr id="444" name="n_4mainValue【一般廃棄物処理施設】&#10;有形固定資産減価償却率"/>
        <xdr:cNvSpPr txBox="1"/>
      </xdr:nvSpPr>
      <xdr:spPr>
        <a:xfrm>
          <a:off x="12611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5" name="直線コネクタ 45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6" name="テキスト ボックス 45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7" name="直線コネクタ 45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58" name="テキスト ボックス 45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9" name="直線コネクタ 45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0" name="テキスト ボックス 45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1" name="直線コネクタ 46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2" name="テキスト ボックス 46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3" name="直線コネクタ 46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4" name="テキスト ボックス 46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5" name="直線コネクタ 46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6" name="テキスト ボックス 46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470" name="直線コネクタ 469"/>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471" name="【一般廃棄物処理施設】&#10;一人当たり有形固定資産（償却資産）額最小値テキスト"/>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472" name="直線コネクタ 471"/>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473" name="【一般廃棄物処理施設】&#10;一人当たり有形固定資産（償却資産）額最大値テキスト"/>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474" name="直線コネクタ 473"/>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51804</xdr:rowOff>
    </xdr:from>
    <xdr:ext cx="599010" cy="259045"/>
    <xdr:sp macro="" textlink="">
      <xdr:nvSpPr>
        <xdr:cNvPr id="475" name="【一般廃棄物処理施設】&#10;一人当たり有形固定資産（償却資産）額平均値テキスト"/>
        <xdr:cNvSpPr txBox="1"/>
      </xdr:nvSpPr>
      <xdr:spPr>
        <a:xfrm>
          <a:off x="22199600" y="656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476" name="フローチャート: 判断 475"/>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477" name="フローチャート: 判断 476"/>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478" name="フローチャート: 判断 477"/>
        <xdr:cNvSpPr/>
      </xdr:nvSpPr>
      <xdr:spPr>
        <a:xfrm>
          <a:off x="20383500" y="679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479" name="フローチャート: 判断 478"/>
        <xdr:cNvSpPr/>
      </xdr:nvSpPr>
      <xdr:spPr>
        <a:xfrm>
          <a:off x="19494500" y="68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480" name="フローチャート: 判断 479"/>
        <xdr:cNvSpPr/>
      </xdr:nvSpPr>
      <xdr:spPr>
        <a:xfrm>
          <a:off x="18605500" y="682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33999</xdr:rowOff>
    </xdr:from>
    <xdr:to>
      <xdr:col>116</xdr:col>
      <xdr:colOff>114300</xdr:colOff>
      <xdr:row>40</xdr:row>
      <xdr:rowOff>135599</xdr:rowOff>
    </xdr:to>
    <xdr:sp macro="" textlink="">
      <xdr:nvSpPr>
        <xdr:cNvPr id="486" name="楕円 485"/>
        <xdr:cNvSpPr/>
      </xdr:nvSpPr>
      <xdr:spPr>
        <a:xfrm>
          <a:off x="22110700" y="68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12426</xdr:rowOff>
    </xdr:from>
    <xdr:ext cx="599010" cy="259045"/>
    <xdr:sp macro="" textlink="">
      <xdr:nvSpPr>
        <xdr:cNvPr id="487" name="【一般廃棄物処理施設】&#10;一人当たり有形固定資産（償却資産）額該当値テキスト"/>
        <xdr:cNvSpPr txBox="1"/>
      </xdr:nvSpPr>
      <xdr:spPr>
        <a:xfrm>
          <a:off x="22199600" y="687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74196</xdr:rowOff>
    </xdr:from>
    <xdr:to>
      <xdr:col>112</xdr:col>
      <xdr:colOff>38100</xdr:colOff>
      <xdr:row>41</xdr:row>
      <xdr:rowOff>4346</xdr:rowOff>
    </xdr:to>
    <xdr:sp macro="" textlink="">
      <xdr:nvSpPr>
        <xdr:cNvPr id="488" name="楕円 487"/>
        <xdr:cNvSpPr/>
      </xdr:nvSpPr>
      <xdr:spPr>
        <a:xfrm>
          <a:off x="21272500" y="69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84799</xdr:rowOff>
    </xdr:from>
    <xdr:to>
      <xdr:col>116</xdr:col>
      <xdr:colOff>63500</xdr:colOff>
      <xdr:row>40</xdr:row>
      <xdr:rowOff>124996</xdr:rowOff>
    </xdr:to>
    <xdr:cxnSp macro="">
      <xdr:nvCxnSpPr>
        <xdr:cNvPr id="489" name="直線コネクタ 488"/>
        <xdr:cNvCxnSpPr/>
      </xdr:nvCxnSpPr>
      <xdr:spPr>
        <a:xfrm flipV="1">
          <a:off x="21323300" y="6942799"/>
          <a:ext cx="838200" cy="4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42849</xdr:rowOff>
    </xdr:from>
    <xdr:to>
      <xdr:col>107</xdr:col>
      <xdr:colOff>101600</xdr:colOff>
      <xdr:row>40</xdr:row>
      <xdr:rowOff>144449</xdr:rowOff>
    </xdr:to>
    <xdr:sp macro="" textlink="">
      <xdr:nvSpPr>
        <xdr:cNvPr id="490" name="楕円 489"/>
        <xdr:cNvSpPr/>
      </xdr:nvSpPr>
      <xdr:spPr>
        <a:xfrm>
          <a:off x="20383500" y="690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93649</xdr:rowOff>
    </xdr:from>
    <xdr:to>
      <xdr:col>111</xdr:col>
      <xdr:colOff>177800</xdr:colOff>
      <xdr:row>40</xdr:row>
      <xdr:rowOff>124996</xdr:rowOff>
    </xdr:to>
    <xdr:cxnSp macro="">
      <xdr:nvCxnSpPr>
        <xdr:cNvPr id="491" name="直線コネクタ 490"/>
        <xdr:cNvCxnSpPr/>
      </xdr:nvCxnSpPr>
      <xdr:spPr>
        <a:xfrm>
          <a:off x="20434300" y="6951649"/>
          <a:ext cx="889000" cy="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47790</xdr:rowOff>
    </xdr:from>
    <xdr:to>
      <xdr:col>102</xdr:col>
      <xdr:colOff>165100</xdr:colOff>
      <xdr:row>40</xdr:row>
      <xdr:rowOff>149390</xdr:rowOff>
    </xdr:to>
    <xdr:sp macro="" textlink="">
      <xdr:nvSpPr>
        <xdr:cNvPr id="492" name="楕円 491"/>
        <xdr:cNvSpPr/>
      </xdr:nvSpPr>
      <xdr:spPr>
        <a:xfrm>
          <a:off x="19494500" y="69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93649</xdr:rowOff>
    </xdr:from>
    <xdr:to>
      <xdr:col>107</xdr:col>
      <xdr:colOff>50800</xdr:colOff>
      <xdr:row>40</xdr:row>
      <xdr:rowOff>98590</xdr:rowOff>
    </xdr:to>
    <xdr:cxnSp macro="">
      <xdr:nvCxnSpPr>
        <xdr:cNvPr id="493" name="直線コネクタ 492"/>
        <xdr:cNvCxnSpPr/>
      </xdr:nvCxnSpPr>
      <xdr:spPr>
        <a:xfrm flipV="1">
          <a:off x="19545300" y="6951649"/>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52616</xdr:rowOff>
    </xdr:from>
    <xdr:to>
      <xdr:col>98</xdr:col>
      <xdr:colOff>38100</xdr:colOff>
      <xdr:row>40</xdr:row>
      <xdr:rowOff>154216</xdr:rowOff>
    </xdr:to>
    <xdr:sp macro="" textlink="">
      <xdr:nvSpPr>
        <xdr:cNvPr id="494" name="楕円 493"/>
        <xdr:cNvSpPr/>
      </xdr:nvSpPr>
      <xdr:spPr>
        <a:xfrm>
          <a:off x="18605500" y="69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98590</xdr:rowOff>
    </xdr:from>
    <xdr:to>
      <xdr:col>102</xdr:col>
      <xdr:colOff>114300</xdr:colOff>
      <xdr:row>40</xdr:row>
      <xdr:rowOff>103416</xdr:rowOff>
    </xdr:to>
    <xdr:cxnSp macro="">
      <xdr:nvCxnSpPr>
        <xdr:cNvPr id="495" name="直線コネクタ 494"/>
        <xdr:cNvCxnSpPr/>
      </xdr:nvCxnSpPr>
      <xdr:spPr>
        <a:xfrm flipV="1">
          <a:off x="18656300" y="69565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49706</xdr:rowOff>
    </xdr:from>
    <xdr:ext cx="599010" cy="259045"/>
    <xdr:sp macro="" textlink="">
      <xdr:nvSpPr>
        <xdr:cNvPr id="496" name="n_1aveValue【一般廃棄物処理施設】&#10;一人当たり有形固定資産（償却資産）額"/>
        <xdr:cNvSpPr txBox="1"/>
      </xdr:nvSpPr>
      <xdr:spPr>
        <a:xfrm>
          <a:off x="21011095" y="656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58249</xdr:rowOff>
    </xdr:from>
    <xdr:ext cx="599010" cy="259045"/>
    <xdr:sp macro="" textlink="">
      <xdr:nvSpPr>
        <xdr:cNvPr id="497" name="n_2aveValue【一般廃棄物処理施設】&#10;一人当たり有形固定資産（償却資産）額"/>
        <xdr:cNvSpPr txBox="1"/>
      </xdr:nvSpPr>
      <xdr:spPr>
        <a:xfrm>
          <a:off x="20134795" y="657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66041</xdr:rowOff>
    </xdr:from>
    <xdr:ext cx="599010" cy="259045"/>
    <xdr:sp macro="" textlink="">
      <xdr:nvSpPr>
        <xdr:cNvPr id="498" name="n_3aveValue【一般廃棄物処理施設】&#10;一人当たり有形固定資産（償却資産）額"/>
        <xdr:cNvSpPr txBox="1"/>
      </xdr:nvSpPr>
      <xdr:spPr>
        <a:xfrm>
          <a:off x="19245795" y="658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83197</xdr:rowOff>
    </xdr:from>
    <xdr:ext cx="599010" cy="259045"/>
    <xdr:sp macro="" textlink="">
      <xdr:nvSpPr>
        <xdr:cNvPr id="499" name="n_4aveValue【一般廃棄物処理施設】&#10;一人当たり有形固定資産（償却資産）額"/>
        <xdr:cNvSpPr txBox="1"/>
      </xdr:nvSpPr>
      <xdr:spPr>
        <a:xfrm>
          <a:off x="18356795" y="659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166923</xdr:rowOff>
    </xdr:from>
    <xdr:ext cx="534377" cy="259045"/>
    <xdr:sp macro="" textlink="">
      <xdr:nvSpPr>
        <xdr:cNvPr id="500" name="n_1mainValue【一般廃棄物処理施設】&#10;一人当たり有形固定資産（償却資産）額"/>
        <xdr:cNvSpPr txBox="1"/>
      </xdr:nvSpPr>
      <xdr:spPr>
        <a:xfrm>
          <a:off x="21043411" y="70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135576</xdr:rowOff>
    </xdr:from>
    <xdr:ext cx="599010" cy="259045"/>
    <xdr:sp macro="" textlink="">
      <xdr:nvSpPr>
        <xdr:cNvPr id="501" name="n_2mainValue【一般廃棄物処理施設】&#10;一人当たり有形固定資産（償却資産）額"/>
        <xdr:cNvSpPr txBox="1"/>
      </xdr:nvSpPr>
      <xdr:spPr>
        <a:xfrm>
          <a:off x="20134795" y="699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140517</xdr:rowOff>
    </xdr:from>
    <xdr:ext cx="599010" cy="259045"/>
    <xdr:sp macro="" textlink="">
      <xdr:nvSpPr>
        <xdr:cNvPr id="502" name="n_3mainValue【一般廃棄物処理施設】&#10;一人当たり有形固定資産（償却資産）額"/>
        <xdr:cNvSpPr txBox="1"/>
      </xdr:nvSpPr>
      <xdr:spPr>
        <a:xfrm>
          <a:off x="19245795" y="699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145343</xdr:rowOff>
    </xdr:from>
    <xdr:ext cx="599010" cy="259045"/>
    <xdr:sp macro="" textlink="">
      <xdr:nvSpPr>
        <xdr:cNvPr id="503" name="n_4mainValue【一般廃棄物処理施設】&#10;一人当たり有形固定資産（償却資産）額"/>
        <xdr:cNvSpPr txBox="1"/>
      </xdr:nvSpPr>
      <xdr:spPr>
        <a:xfrm>
          <a:off x="18356795" y="700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545" name="直線コネクタ 544"/>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48"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49" name="直線コネクタ 548"/>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0"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1" name="フローチャート: 判断 550"/>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552" name="フローチャート: 判断 551"/>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553" name="フローチャート: 判断 552"/>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554" name="フローチャート: 判断 553"/>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555" name="フローチャート: 判断 554"/>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88537</xdr:rowOff>
    </xdr:from>
    <xdr:to>
      <xdr:col>85</xdr:col>
      <xdr:colOff>177800</xdr:colOff>
      <xdr:row>84</xdr:row>
      <xdr:rowOff>18687</xdr:rowOff>
    </xdr:to>
    <xdr:sp macro="" textlink="">
      <xdr:nvSpPr>
        <xdr:cNvPr id="561" name="楕円 560"/>
        <xdr:cNvSpPr/>
      </xdr:nvSpPr>
      <xdr:spPr>
        <a:xfrm>
          <a:off x="16268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66964</xdr:rowOff>
    </xdr:from>
    <xdr:ext cx="405111" cy="259045"/>
    <xdr:sp macro="" textlink="">
      <xdr:nvSpPr>
        <xdr:cNvPr id="562" name="【消防施設】&#10;有形固定資産減価償却率該当値テキスト"/>
        <xdr:cNvSpPr txBox="1"/>
      </xdr:nvSpPr>
      <xdr:spPr>
        <a:xfrm>
          <a:off x="16357600"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563" name="楕円 562"/>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83</xdr:row>
      <xdr:rowOff>139337</xdr:rowOff>
    </xdr:to>
    <xdr:cxnSp macro="">
      <xdr:nvCxnSpPr>
        <xdr:cNvPr id="564" name="直線コネクタ 563"/>
        <xdr:cNvCxnSpPr/>
      </xdr:nvCxnSpPr>
      <xdr:spPr>
        <a:xfrm>
          <a:off x="15481300" y="1435988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50981</xdr:rowOff>
    </xdr:from>
    <xdr:to>
      <xdr:col>76</xdr:col>
      <xdr:colOff>165100</xdr:colOff>
      <xdr:row>83</xdr:row>
      <xdr:rowOff>152581</xdr:rowOff>
    </xdr:to>
    <xdr:sp macro="" textlink="">
      <xdr:nvSpPr>
        <xdr:cNvPr id="565" name="楕円 564"/>
        <xdr:cNvSpPr/>
      </xdr:nvSpPr>
      <xdr:spPr>
        <a:xfrm>
          <a:off x="14541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101781</xdr:rowOff>
    </xdr:from>
    <xdr:to>
      <xdr:col>81</xdr:col>
      <xdr:colOff>50800</xdr:colOff>
      <xdr:row>83</xdr:row>
      <xdr:rowOff>129539</xdr:rowOff>
    </xdr:to>
    <xdr:cxnSp macro="">
      <xdr:nvCxnSpPr>
        <xdr:cNvPr id="566" name="直線コネクタ 565"/>
        <xdr:cNvCxnSpPr/>
      </xdr:nvCxnSpPr>
      <xdr:spPr>
        <a:xfrm>
          <a:off x="14592300" y="143321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8527</xdr:rowOff>
    </xdr:from>
    <xdr:to>
      <xdr:col>72</xdr:col>
      <xdr:colOff>38100</xdr:colOff>
      <xdr:row>83</xdr:row>
      <xdr:rowOff>110127</xdr:rowOff>
    </xdr:to>
    <xdr:sp macro="" textlink="">
      <xdr:nvSpPr>
        <xdr:cNvPr id="567" name="楕円 566"/>
        <xdr:cNvSpPr/>
      </xdr:nvSpPr>
      <xdr:spPr>
        <a:xfrm>
          <a:off x="13652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59327</xdr:rowOff>
    </xdr:from>
    <xdr:to>
      <xdr:col>76</xdr:col>
      <xdr:colOff>114300</xdr:colOff>
      <xdr:row>83</xdr:row>
      <xdr:rowOff>101781</xdr:rowOff>
    </xdr:to>
    <xdr:cxnSp macro="">
      <xdr:nvCxnSpPr>
        <xdr:cNvPr id="568" name="直線コネクタ 567"/>
        <xdr:cNvCxnSpPr/>
      </xdr:nvCxnSpPr>
      <xdr:spPr>
        <a:xfrm>
          <a:off x="13703300" y="142896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140788</xdr:rowOff>
    </xdr:from>
    <xdr:to>
      <xdr:col>67</xdr:col>
      <xdr:colOff>101600</xdr:colOff>
      <xdr:row>83</xdr:row>
      <xdr:rowOff>70938</xdr:rowOff>
    </xdr:to>
    <xdr:sp macro="" textlink="">
      <xdr:nvSpPr>
        <xdr:cNvPr id="569" name="楕円 568"/>
        <xdr:cNvSpPr/>
      </xdr:nvSpPr>
      <xdr:spPr>
        <a:xfrm>
          <a:off x="12763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20138</xdr:rowOff>
    </xdr:from>
    <xdr:to>
      <xdr:col>71</xdr:col>
      <xdr:colOff>177800</xdr:colOff>
      <xdr:row>83</xdr:row>
      <xdr:rowOff>59327</xdr:rowOff>
    </xdr:to>
    <xdr:cxnSp macro="">
      <xdr:nvCxnSpPr>
        <xdr:cNvPr id="570" name="直線コネクタ 569"/>
        <xdr:cNvCxnSpPr/>
      </xdr:nvCxnSpPr>
      <xdr:spPr>
        <a:xfrm>
          <a:off x="12814300" y="14250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571" name="n_1aveValue【消防施設】&#10;有形固定資産減価償却率"/>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572" name="n_2aveValue【消防施設】&#10;有形固定資産減価償却率"/>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573" name="n_3aveValue【消防施設】&#10;有形固定資産減価償却率"/>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574" name="n_4aveValue【消防施設】&#10;有形固定資産減価償却率"/>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575" name="n_1mainValue【消防施設】&#10;有形固定資産減価償却率"/>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143708</xdr:rowOff>
    </xdr:from>
    <xdr:ext cx="405111" cy="259045"/>
    <xdr:sp macro="" textlink="">
      <xdr:nvSpPr>
        <xdr:cNvPr id="576" name="n_2mainValue【消防施設】&#10;有形固定資産減価償却率"/>
        <xdr:cNvSpPr txBox="1"/>
      </xdr:nvSpPr>
      <xdr:spPr>
        <a:xfrm>
          <a:off x="14389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101254</xdr:rowOff>
    </xdr:from>
    <xdr:ext cx="405111" cy="259045"/>
    <xdr:sp macro="" textlink="">
      <xdr:nvSpPr>
        <xdr:cNvPr id="577" name="n_3mainValue【消防施設】&#10;有形固定資産減価償却率"/>
        <xdr:cNvSpPr txBox="1"/>
      </xdr:nvSpPr>
      <xdr:spPr>
        <a:xfrm>
          <a:off x="13500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87465</xdr:rowOff>
    </xdr:from>
    <xdr:ext cx="405111" cy="259045"/>
    <xdr:sp macro="" textlink="">
      <xdr:nvSpPr>
        <xdr:cNvPr id="578" name="n_4mainValue【消防施設】&#10;有形固定資産減価償却率"/>
        <xdr:cNvSpPr txBox="1"/>
      </xdr:nvSpPr>
      <xdr:spPr>
        <a:xfrm>
          <a:off x="12611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9" name="直線コネクタ 5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0" name="テキスト ボックス 5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1" name="直線コネクタ 5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2" name="テキスト ボックス 5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3" name="直線コネクタ 5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4" name="テキスト ボックス 5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5" name="直線コネクタ 5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6" name="テキスト ボックス 5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7" name="直線コネクタ 5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8" name="テキスト ボックス 5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9" name="直線コネクタ 5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0" name="テキスト ボックス 5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604" name="直線コネクタ 603"/>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05"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06" name="直線コネクタ 605"/>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607" name="【消防施設】&#10;一人当たり面積最大値テキスト"/>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608" name="直線コネクタ 607"/>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609" name="【消防施設】&#10;一人当たり面積平均値テキスト"/>
        <xdr:cNvSpPr txBox="1"/>
      </xdr:nvSpPr>
      <xdr:spPr>
        <a:xfrm>
          <a:off x="22199600" y="1416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610" name="フローチャート: 判断 609"/>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611" name="フローチャート: 判断 610"/>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12" name="フローチャート: 判断 611"/>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613" name="フローチャート: 判断 612"/>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614" name="フローチャート: 判断 613"/>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20" name="楕円 619"/>
        <xdr:cNvSpPr/>
      </xdr:nvSpPr>
      <xdr:spPr>
        <a:xfrm>
          <a:off x="22110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31041</xdr:rowOff>
    </xdr:from>
    <xdr:ext cx="469744" cy="259045"/>
    <xdr:sp macro="" textlink="">
      <xdr:nvSpPr>
        <xdr:cNvPr id="621" name="【消防施設】&#10;一人当たり面積該当値テキスト"/>
        <xdr:cNvSpPr txBox="1"/>
      </xdr:nvSpPr>
      <xdr:spPr>
        <a:xfrm>
          <a:off x="22199600"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62412</xdr:rowOff>
    </xdr:from>
    <xdr:to>
      <xdr:col>112</xdr:col>
      <xdr:colOff>38100</xdr:colOff>
      <xdr:row>84</xdr:row>
      <xdr:rowOff>164012</xdr:rowOff>
    </xdr:to>
    <xdr:sp macro="" textlink="">
      <xdr:nvSpPr>
        <xdr:cNvPr id="622" name="楕円 621"/>
        <xdr:cNvSpPr/>
      </xdr:nvSpPr>
      <xdr:spPr>
        <a:xfrm>
          <a:off x="21272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103414</xdr:rowOff>
    </xdr:from>
    <xdr:to>
      <xdr:col>116</xdr:col>
      <xdr:colOff>63500</xdr:colOff>
      <xdr:row>84</xdr:row>
      <xdr:rowOff>113212</xdr:rowOff>
    </xdr:to>
    <xdr:cxnSp macro="">
      <xdr:nvCxnSpPr>
        <xdr:cNvPr id="623" name="直線コネクタ 622"/>
        <xdr:cNvCxnSpPr/>
      </xdr:nvCxnSpPr>
      <xdr:spPr>
        <a:xfrm flipV="1">
          <a:off x="21323300" y="1450521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68943</xdr:rowOff>
    </xdr:from>
    <xdr:to>
      <xdr:col>107</xdr:col>
      <xdr:colOff>101600</xdr:colOff>
      <xdr:row>84</xdr:row>
      <xdr:rowOff>170543</xdr:rowOff>
    </xdr:to>
    <xdr:sp macro="" textlink="">
      <xdr:nvSpPr>
        <xdr:cNvPr id="624" name="楕円 623"/>
        <xdr:cNvSpPr/>
      </xdr:nvSpPr>
      <xdr:spPr>
        <a:xfrm>
          <a:off x="2038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113212</xdr:rowOff>
    </xdr:from>
    <xdr:to>
      <xdr:col>111</xdr:col>
      <xdr:colOff>177800</xdr:colOff>
      <xdr:row>84</xdr:row>
      <xdr:rowOff>119743</xdr:rowOff>
    </xdr:to>
    <xdr:cxnSp macro="">
      <xdr:nvCxnSpPr>
        <xdr:cNvPr id="625" name="直線コネクタ 624"/>
        <xdr:cNvCxnSpPr/>
      </xdr:nvCxnSpPr>
      <xdr:spPr>
        <a:xfrm flipV="1">
          <a:off x="20434300" y="14515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72208</xdr:rowOff>
    </xdr:from>
    <xdr:to>
      <xdr:col>102</xdr:col>
      <xdr:colOff>165100</xdr:colOff>
      <xdr:row>85</xdr:row>
      <xdr:rowOff>2358</xdr:rowOff>
    </xdr:to>
    <xdr:sp macro="" textlink="">
      <xdr:nvSpPr>
        <xdr:cNvPr id="626" name="楕円 625"/>
        <xdr:cNvSpPr/>
      </xdr:nvSpPr>
      <xdr:spPr>
        <a:xfrm>
          <a:off x="19494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119743</xdr:rowOff>
    </xdr:from>
    <xdr:to>
      <xdr:col>107</xdr:col>
      <xdr:colOff>50800</xdr:colOff>
      <xdr:row>84</xdr:row>
      <xdr:rowOff>123008</xdr:rowOff>
    </xdr:to>
    <xdr:cxnSp macro="">
      <xdr:nvCxnSpPr>
        <xdr:cNvPr id="627" name="直線コネクタ 626"/>
        <xdr:cNvCxnSpPr/>
      </xdr:nvCxnSpPr>
      <xdr:spPr>
        <a:xfrm flipV="1">
          <a:off x="19545300" y="145215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75474</xdr:rowOff>
    </xdr:from>
    <xdr:to>
      <xdr:col>98</xdr:col>
      <xdr:colOff>38100</xdr:colOff>
      <xdr:row>85</xdr:row>
      <xdr:rowOff>5624</xdr:rowOff>
    </xdr:to>
    <xdr:sp macro="" textlink="">
      <xdr:nvSpPr>
        <xdr:cNvPr id="628" name="楕円 627"/>
        <xdr:cNvSpPr/>
      </xdr:nvSpPr>
      <xdr:spPr>
        <a:xfrm>
          <a:off x="18605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123008</xdr:rowOff>
    </xdr:from>
    <xdr:to>
      <xdr:col>102</xdr:col>
      <xdr:colOff>114300</xdr:colOff>
      <xdr:row>84</xdr:row>
      <xdr:rowOff>126274</xdr:rowOff>
    </xdr:to>
    <xdr:cxnSp macro="">
      <xdr:nvCxnSpPr>
        <xdr:cNvPr id="629" name="直線コネクタ 628"/>
        <xdr:cNvCxnSpPr/>
      </xdr:nvCxnSpPr>
      <xdr:spPr>
        <a:xfrm flipV="1">
          <a:off x="18656300" y="1452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630" name="n_1aveValue【消防施設】&#10;一人当たり面積"/>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31"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43378</xdr:rowOff>
    </xdr:from>
    <xdr:ext cx="469744" cy="259045"/>
    <xdr:sp macro="" textlink="">
      <xdr:nvSpPr>
        <xdr:cNvPr id="632" name="n_3aveValue【消防施設】&#10;一人当たり面積"/>
        <xdr:cNvSpPr txBox="1"/>
      </xdr:nvSpPr>
      <xdr:spPr>
        <a:xfrm>
          <a:off x="19310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633" name="n_4aveValue【消防施設】&#10;一人当たり面積"/>
        <xdr:cNvSpPr txBox="1"/>
      </xdr:nvSpPr>
      <xdr:spPr>
        <a:xfrm>
          <a:off x="18421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155139</xdr:rowOff>
    </xdr:from>
    <xdr:ext cx="469744" cy="259045"/>
    <xdr:sp macro="" textlink="">
      <xdr:nvSpPr>
        <xdr:cNvPr id="634" name="n_1mainValue【消防施設】&#10;一人当たり面積"/>
        <xdr:cNvSpPr txBox="1"/>
      </xdr:nvSpPr>
      <xdr:spPr>
        <a:xfrm>
          <a:off x="210757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635" name="n_2mainValue【消防施設】&#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164935</xdr:rowOff>
    </xdr:from>
    <xdr:ext cx="469744" cy="259045"/>
    <xdr:sp macro="" textlink="">
      <xdr:nvSpPr>
        <xdr:cNvPr id="636" name="n_3mainValue【消防施設】&#10;一人当たり面積"/>
        <xdr:cNvSpPr txBox="1"/>
      </xdr:nvSpPr>
      <xdr:spPr>
        <a:xfrm>
          <a:off x="19310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168201</xdr:rowOff>
    </xdr:from>
    <xdr:ext cx="469744" cy="259045"/>
    <xdr:sp macro="" textlink="">
      <xdr:nvSpPr>
        <xdr:cNvPr id="637" name="n_4mainValue【消防施設】&#10;一人当たり面積"/>
        <xdr:cNvSpPr txBox="1"/>
      </xdr:nvSpPr>
      <xdr:spPr>
        <a:xfrm>
          <a:off x="18421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662" name="直線コネクタ 661"/>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63" name="【庁舎】&#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64" name="直線コネクタ 663"/>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665" name="【庁舎】&#10;有形固定資産減価償却率最大値テキスト"/>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666" name="直線コネクタ 665"/>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667" name="【庁舎】&#10;有形固定資産減価償却率平均値テキスト"/>
        <xdr:cNvSpPr txBox="1"/>
      </xdr:nvSpPr>
      <xdr:spPr>
        <a:xfrm>
          <a:off x="1635760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668" name="フローチャート: 判断 667"/>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669" name="フローチャート: 判断 668"/>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670" name="フローチャート: 判断 669"/>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671" name="フローチャート: 判断 670"/>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72" name="フローチャート: 判断 671"/>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168275</xdr:rowOff>
    </xdr:from>
    <xdr:to>
      <xdr:col>85</xdr:col>
      <xdr:colOff>177800</xdr:colOff>
      <xdr:row>106</xdr:row>
      <xdr:rowOff>98425</xdr:rowOff>
    </xdr:to>
    <xdr:sp macro="" textlink="">
      <xdr:nvSpPr>
        <xdr:cNvPr id="678" name="楕円 677"/>
        <xdr:cNvSpPr/>
      </xdr:nvSpPr>
      <xdr:spPr>
        <a:xfrm>
          <a:off x="16268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146702</xdr:rowOff>
    </xdr:from>
    <xdr:ext cx="405111" cy="259045"/>
    <xdr:sp macro="" textlink="">
      <xdr:nvSpPr>
        <xdr:cNvPr id="679" name="【庁舎】&#10;有形固定資産減価償却率該当値テキスト"/>
        <xdr:cNvSpPr txBox="1"/>
      </xdr:nvSpPr>
      <xdr:spPr>
        <a:xfrm>
          <a:off x="16357600"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124461</xdr:rowOff>
    </xdr:from>
    <xdr:to>
      <xdr:col>81</xdr:col>
      <xdr:colOff>101600</xdr:colOff>
      <xdr:row>106</xdr:row>
      <xdr:rowOff>54611</xdr:rowOff>
    </xdr:to>
    <xdr:sp macro="" textlink="">
      <xdr:nvSpPr>
        <xdr:cNvPr id="680" name="楕円 679"/>
        <xdr:cNvSpPr/>
      </xdr:nvSpPr>
      <xdr:spPr>
        <a:xfrm>
          <a:off x="15430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3811</xdr:rowOff>
    </xdr:from>
    <xdr:to>
      <xdr:col>85</xdr:col>
      <xdr:colOff>127000</xdr:colOff>
      <xdr:row>106</xdr:row>
      <xdr:rowOff>47625</xdr:rowOff>
    </xdr:to>
    <xdr:cxnSp macro="">
      <xdr:nvCxnSpPr>
        <xdr:cNvPr id="681" name="直線コネクタ 680"/>
        <xdr:cNvCxnSpPr/>
      </xdr:nvCxnSpPr>
      <xdr:spPr>
        <a:xfrm>
          <a:off x="15481300" y="181775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82" name="楕円 681"/>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106</xdr:row>
      <xdr:rowOff>3811</xdr:rowOff>
    </xdr:to>
    <xdr:cxnSp macro="">
      <xdr:nvCxnSpPr>
        <xdr:cNvPr id="683" name="直線コネクタ 682"/>
        <xdr:cNvCxnSpPr/>
      </xdr:nvCxnSpPr>
      <xdr:spPr>
        <a:xfrm>
          <a:off x="14592300" y="181356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38736</xdr:rowOff>
    </xdr:from>
    <xdr:to>
      <xdr:col>72</xdr:col>
      <xdr:colOff>38100</xdr:colOff>
      <xdr:row>105</xdr:row>
      <xdr:rowOff>140336</xdr:rowOff>
    </xdr:to>
    <xdr:sp macro="" textlink="">
      <xdr:nvSpPr>
        <xdr:cNvPr id="684" name="楕円 683"/>
        <xdr:cNvSpPr/>
      </xdr:nvSpPr>
      <xdr:spPr>
        <a:xfrm>
          <a:off x="13652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89536</xdr:rowOff>
    </xdr:from>
    <xdr:to>
      <xdr:col>76</xdr:col>
      <xdr:colOff>114300</xdr:colOff>
      <xdr:row>105</xdr:row>
      <xdr:rowOff>133350</xdr:rowOff>
    </xdr:to>
    <xdr:cxnSp macro="">
      <xdr:nvCxnSpPr>
        <xdr:cNvPr id="685" name="直線コネクタ 684"/>
        <xdr:cNvCxnSpPr/>
      </xdr:nvCxnSpPr>
      <xdr:spPr>
        <a:xfrm>
          <a:off x="13703300" y="180917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170180</xdr:rowOff>
    </xdr:from>
    <xdr:to>
      <xdr:col>67</xdr:col>
      <xdr:colOff>101600</xdr:colOff>
      <xdr:row>105</xdr:row>
      <xdr:rowOff>100330</xdr:rowOff>
    </xdr:to>
    <xdr:sp macro="" textlink="">
      <xdr:nvSpPr>
        <xdr:cNvPr id="686" name="楕円 685"/>
        <xdr:cNvSpPr/>
      </xdr:nvSpPr>
      <xdr:spPr>
        <a:xfrm>
          <a:off x="1276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49530</xdr:rowOff>
    </xdr:from>
    <xdr:to>
      <xdr:col>71</xdr:col>
      <xdr:colOff>177800</xdr:colOff>
      <xdr:row>105</xdr:row>
      <xdr:rowOff>89536</xdr:rowOff>
    </xdr:to>
    <xdr:cxnSp macro="">
      <xdr:nvCxnSpPr>
        <xdr:cNvPr id="687" name="直線コネクタ 686"/>
        <xdr:cNvCxnSpPr/>
      </xdr:nvCxnSpPr>
      <xdr:spPr>
        <a:xfrm>
          <a:off x="12814300" y="180517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78757</xdr:rowOff>
    </xdr:from>
    <xdr:ext cx="405111" cy="259045"/>
    <xdr:sp macro="" textlink="">
      <xdr:nvSpPr>
        <xdr:cNvPr id="688" name="n_1aveValue【庁舎】&#10;有形固定資産減価償却率"/>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689" name="n_2aveValue【庁舎】&#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134002</xdr:rowOff>
    </xdr:from>
    <xdr:ext cx="405111" cy="259045"/>
    <xdr:sp macro="" textlink="">
      <xdr:nvSpPr>
        <xdr:cNvPr id="690" name="n_3aveValue【庁舎】&#10;有形固定資産減価償却率"/>
        <xdr:cNvSpPr txBox="1"/>
      </xdr:nvSpPr>
      <xdr:spPr>
        <a:xfrm>
          <a:off x="13500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91" name="n_4aveValue【庁舎】&#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45738</xdr:rowOff>
    </xdr:from>
    <xdr:ext cx="405111" cy="259045"/>
    <xdr:sp macro="" textlink="">
      <xdr:nvSpPr>
        <xdr:cNvPr id="692" name="n_1mainValue【庁舎】&#10;有形固定資産減価償却率"/>
        <xdr:cNvSpPr txBox="1"/>
      </xdr:nvSpPr>
      <xdr:spPr>
        <a:xfrm>
          <a:off x="152660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93" name="n_2mainValue【庁舎】&#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131463</xdr:rowOff>
    </xdr:from>
    <xdr:ext cx="405111" cy="259045"/>
    <xdr:sp macro="" textlink="">
      <xdr:nvSpPr>
        <xdr:cNvPr id="694" name="n_3mainValue【庁舎】&#10;有形固定資産減価償却率"/>
        <xdr:cNvSpPr txBox="1"/>
      </xdr:nvSpPr>
      <xdr:spPr>
        <a:xfrm>
          <a:off x="13500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91457</xdr:rowOff>
    </xdr:from>
    <xdr:ext cx="405111" cy="259045"/>
    <xdr:sp macro="" textlink="">
      <xdr:nvSpPr>
        <xdr:cNvPr id="695" name="n_4mainValue【庁舎】&#10;有形固定資産減価償却率"/>
        <xdr:cNvSpPr txBox="1"/>
      </xdr:nvSpPr>
      <xdr:spPr>
        <a:xfrm>
          <a:off x="12611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719" name="直線コネクタ 718"/>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720" name="【庁舎】&#10;一人当たり面積最小値テキスト"/>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721" name="直線コネクタ 720"/>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722" name="【庁舎】&#10;一人当たり面積最大値テキスト"/>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723" name="直線コネクタ 722"/>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724" name="【庁舎】&#10;一人当たり面積平均値テキスト"/>
        <xdr:cNvSpPr txBox="1"/>
      </xdr:nvSpPr>
      <xdr:spPr>
        <a:xfrm>
          <a:off x="2219960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725" name="フローチャート: 判断 724"/>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726" name="フローチャート: 判断 725"/>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727" name="フローチャート: 判断 726"/>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728" name="フローチャート: 判断 727"/>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729" name="フローチャート: 判断 728"/>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145414</xdr:rowOff>
    </xdr:from>
    <xdr:to>
      <xdr:col>116</xdr:col>
      <xdr:colOff>114300</xdr:colOff>
      <xdr:row>105</xdr:row>
      <xdr:rowOff>75564</xdr:rowOff>
    </xdr:to>
    <xdr:sp macro="" textlink="">
      <xdr:nvSpPr>
        <xdr:cNvPr id="735" name="楕円 734"/>
        <xdr:cNvSpPr/>
      </xdr:nvSpPr>
      <xdr:spPr>
        <a:xfrm>
          <a:off x="221107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123841</xdr:rowOff>
    </xdr:from>
    <xdr:ext cx="469744" cy="259045"/>
    <xdr:sp macro="" textlink="">
      <xdr:nvSpPr>
        <xdr:cNvPr id="736" name="【庁舎】&#10;一人当たり面積該当値テキスト"/>
        <xdr:cNvSpPr txBox="1"/>
      </xdr:nvSpPr>
      <xdr:spPr>
        <a:xfrm>
          <a:off x="22199600" y="1795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151130</xdr:rowOff>
    </xdr:from>
    <xdr:to>
      <xdr:col>112</xdr:col>
      <xdr:colOff>38100</xdr:colOff>
      <xdr:row>105</xdr:row>
      <xdr:rowOff>81280</xdr:rowOff>
    </xdr:to>
    <xdr:sp macro="" textlink="">
      <xdr:nvSpPr>
        <xdr:cNvPr id="737" name="楕円 736"/>
        <xdr:cNvSpPr/>
      </xdr:nvSpPr>
      <xdr:spPr>
        <a:xfrm>
          <a:off x="2127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24764</xdr:rowOff>
    </xdr:from>
    <xdr:to>
      <xdr:col>116</xdr:col>
      <xdr:colOff>63500</xdr:colOff>
      <xdr:row>105</xdr:row>
      <xdr:rowOff>30480</xdr:rowOff>
    </xdr:to>
    <xdr:cxnSp macro="">
      <xdr:nvCxnSpPr>
        <xdr:cNvPr id="738" name="直線コネクタ 737"/>
        <xdr:cNvCxnSpPr/>
      </xdr:nvCxnSpPr>
      <xdr:spPr>
        <a:xfrm flipV="1">
          <a:off x="21323300" y="180270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160655</xdr:rowOff>
    </xdr:from>
    <xdr:to>
      <xdr:col>107</xdr:col>
      <xdr:colOff>101600</xdr:colOff>
      <xdr:row>105</xdr:row>
      <xdr:rowOff>90805</xdr:rowOff>
    </xdr:to>
    <xdr:sp macro="" textlink="">
      <xdr:nvSpPr>
        <xdr:cNvPr id="739" name="楕円 738"/>
        <xdr:cNvSpPr/>
      </xdr:nvSpPr>
      <xdr:spPr>
        <a:xfrm>
          <a:off x="20383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30480</xdr:rowOff>
    </xdr:from>
    <xdr:to>
      <xdr:col>111</xdr:col>
      <xdr:colOff>177800</xdr:colOff>
      <xdr:row>105</xdr:row>
      <xdr:rowOff>40005</xdr:rowOff>
    </xdr:to>
    <xdr:cxnSp macro="">
      <xdr:nvCxnSpPr>
        <xdr:cNvPr id="740" name="直線コネクタ 739"/>
        <xdr:cNvCxnSpPr/>
      </xdr:nvCxnSpPr>
      <xdr:spPr>
        <a:xfrm flipV="1">
          <a:off x="20434300" y="180327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166370</xdr:rowOff>
    </xdr:from>
    <xdr:to>
      <xdr:col>102</xdr:col>
      <xdr:colOff>165100</xdr:colOff>
      <xdr:row>105</xdr:row>
      <xdr:rowOff>96520</xdr:rowOff>
    </xdr:to>
    <xdr:sp macro="" textlink="">
      <xdr:nvSpPr>
        <xdr:cNvPr id="741" name="楕円 740"/>
        <xdr:cNvSpPr/>
      </xdr:nvSpPr>
      <xdr:spPr>
        <a:xfrm>
          <a:off x="19494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40005</xdr:rowOff>
    </xdr:from>
    <xdr:to>
      <xdr:col>107</xdr:col>
      <xdr:colOff>50800</xdr:colOff>
      <xdr:row>105</xdr:row>
      <xdr:rowOff>45720</xdr:rowOff>
    </xdr:to>
    <xdr:cxnSp macro="">
      <xdr:nvCxnSpPr>
        <xdr:cNvPr id="742" name="直線コネクタ 741"/>
        <xdr:cNvCxnSpPr/>
      </xdr:nvCxnSpPr>
      <xdr:spPr>
        <a:xfrm flipV="1">
          <a:off x="19545300" y="180422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636</xdr:rowOff>
    </xdr:from>
    <xdr:to>
      <xdr:col>98</xdr:col>
      <xdr:colOff>38100</xdr:colOff>
      <xdr:row>105</xdr:row>
      <xdr:rowOff>102236</xdr:rowOff>
    </xdr:to>
    <xdr:sp macro="" textlink="">
      <xdr:nvSpPr>
        <xdr:cNvPr id="743" name="楕円 742"/>
        <xdr:cNvSpPr/>
      </xdr:nvSpPr>
      <xdr:spPr>
        <a:xfrm>
          <a:off x="18605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45720</xdr:rowOff>
    </xdr:from>
    <xdr:to>
      <xdr:col>102</xdr:col>
      <xdr:colOff>114300</xdr:colOff>
      <xdr:row>105</xdr:row>
      <xdr:rowOff>51436</xdr:rowOff>
    </xdr:to>
    <xdr:cxnSp macro="">
      <xdr:nvCxnSpPr>
        <xdr:cNvPr id="744" name="直線コネクタ 743"/>
        <xdr:cNvCxnSpPr/>
      </xdr:nvCxnSpPr>
      <xdr:spPr>
        <a:xfrm flipV="1">
          <a:off x="18656300" y="180479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745" name="n_1aveValue【庁舎】&#10;一人当たり面積"/>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746" name="n_2aveValue【庁舎】&#10;一人当たり面積"/>
        <xdr:cNvSpPr txBox="1"/>
      </xdr:nvSpPr>
      <xdr:spPr>
        <a:xfrm>
          <a:off x="20199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747" name="n_3aveValue【庁舎】&#10;一人当たり面積"/>
        <xdr:cNvSpPr txBox="1"/>
      </xdr:nvSpPr>
      <xdr:spPr>
        <a:xfrm>
          <a:off x="19310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748" name="n_4aveValue【庁舎】&#10;一人当たり面積"/>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72407</xdr:rowOff>
    </xdr:from>
    <xdr:ext cx="469744" cy="259045"/>
    <xdr:sp macro="" textlink="">
      <xdr:nvSpPr>
        <xdr:cNvPr id="749" name="n_1mainValue【庁舎】&#10;一人当たり面積"/>
        <xdr:cNvSpPr txBox="1"/>
      </xdr:nvSpPr>
      <xdr:spPr>
        <a:xfrm>
          <a:off x="21075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81932</xdr:rowOff>
    </xdr:from>
    <xdr:ext cx="469744" cy="259045"/>
    <xdr:sp macro="" textlink="">
      <xdr:nvSpPr>
        <xdr:cNvPr id="750" name="n_2mainValue【庁舎】&#10;一人当たり面積"/>
        <xdr:cNvSpPr txBox="1"/>
      </xdr:nvSpPr>
      <xdr:spPr>
        <a:xfrm>
          <a:off x="201994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87647</xdr:rowOff>
    </xdr:from>
    <xdr:ext cx="469744" cy="259045"/>
    <xdr:sp macro="" textlink="">
      <xdr:nvSpPr>
        <xdr:cNvPr id="751" name="n_3mainValue【庁舎】&#10;一人当たり面積"/>
        <xdr:cNvSpPr txBox="1"/>
      </xdr:nvSpPr>
      <xdr:spPr>
        <a:xfrm>
          <a:off x="19310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93363</xdr:rowOff>
    </xdr:from>
    <xdr:ext cx="469744" cy="259045"/>
    <xdr:sp macro="" textlink="">
      <xdr:nvSpPr>
        <xdr:cNvPr id="752" name="n_4mainValue【庁舎】&#10;一人当たり面積"/>
        <xdr:cNvSpPr txBox="1"/>
      </xdr:nvSpPr>
      <xdr:spPr>
        <a:xfrm>
          <a:off x="18421427" y="1809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類似団体と比較して有形固定資産減価償却率が比較的高くなっている施設は、「福祉施設」「庁舎」であり、比較的低くなっている施設は「一般廃棄物処理施設」となっている。</a:t>
          </a:r>
        </a:p>
        <a:p>
          <a:r>
            <a:rPr kumimoji="1" lang="ja-JP" altLang="en-US" sz="1300">
              <a:latin typeface="ＭＳ Ｐゴシック" panose="020B0600070205080204" pitchFamily="50" charset="-128"/>
              <a:ea typeface="ＭＳ Ｐゴシック" panose="020B0600070205080204" pitchFamily="50" charset="-128"/>
            </a:rPr>
            <a:t>福祉施設は、老人福祉センター（</a:t>
          </a:r>
          <a:r>
            <a:rPr kumimoji="1" lang="en-US" altLang="ja-JP" sz="1300">
              <a:latin typeface="ＭＳ Ｐゴシック" panose="020B0600070205080204" pitchFamily="50" charset="-128"/>
              <a:ea typeface="ＭＳ Ｐゴシック" panose="020B0600070205080204" pitchFamily="50" charset="-128"/>
            </a:rPr>
            <a:t>S50</a:t>
          </a:r>
          <a:r>
            <a:rPr kumimoji="1" lang="ja-JP" altLang="en-US" sz="1300">
              <a:latin typeface="ＭＳ Ｐゴシック" panose="020B0600070205080204" pitchFamily="50" charset="-128"/>
              <a:ea typeface="ＭＳ Ｐゴシック" panose="020B0600070205080204" pitchFamily="50" charset="-128"/>
            </a:rPr>
            <a:t>築）や特別養護老人ホーム松川荘（</a:t>
          </a:r>
          <a:r>
            <a:rPr kumimoji="1" lang="en-US" altLang="ja-JP" sz="1300">
              <a:latin typeface="ＭＳ Ｐゴシック" panose="020B0600070205080204" pitchFamily="50" charset="-128"/>
              <a:ea typeface="ＭＳ Ｐゴシック" panose="020B0600070205080204" pitchFamily="50" charset="-128"/>
            </a:rPr>
            <a:t>S56</a:t>
          </a:r>
          <a:r>
            <a:rPr kumimoji="1" lang="ja-JP" altLang="en-US" sz="1300">
              <a:latin typeface="ＭＳ Ｐゴシック" panose="020B0600070205080204" pitchFamily="50" charset="-128"/>
              <a:ea typeface="ＭＳ Ｐゴシック" panose="020B0600070205080204" pitchFamily="50" charset="-128"/>
            </a:rPr>
            <a:t>築）などの施設が償却率が高くなる要因のひとつとなっている。単純更新や複合化などの施設更新の方法については、施設の利用状況を鑑み住民意見を聞きながら、総合的に施設の方向性を検討していく。</a:t>
          </a:r>
        </a:p>
        <a:p>
          <a:r>
            <a:rPr kumimoji="1" lang="ja-JP" altLang="en-US" sz="1300">
              <a:latin typeface="ＭＳ Ｐゴシック" panose="020B0600070205080204" pitchFamily="50" charset="-128"/>
              <a:ea typeface="ＭＳ Ｐゴシック" panose="020B0600070205080204" pitchFamily="50" charset="-128"/>
            </a:rPr>
            <a:t>庁舎については、本庁舎を昭和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年度に建築し、平成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年度で耐震補強工事等を実施し施設の長寿命化を図ったところである。</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つの支所については、昭和</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年（上片桐支改善センター）、平成元年（生田共同福祉施設）に整備後大規模な長寿命化工事は行っておらず、減価償却が進んでいる。</a:t>
          </a:r>
        </a:p>
        <a:p>
          <a:r>
            <a:rPr kumimoji="1" lang="ja-JP" altLang="en-US" sz="1300">
              <a:latin typeface="ＭＳ Ｐゴシック" panose="020B0600070205080204" pitchFamily="50" charset="-128"/>
              <a:ea typeface="ＭＳ Ｐゴシック" panose="020B0600070205080204" pitchFamily="50" charset="-128"/>
            </a:rPr>
            <a:t>一般廃棄物処理施設は、平成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年度に南信州広域連合にて整備した新たな燃やすごみ処理施設（稲葉クリーンセンター）が償却率を下げる要因となっている。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12,843
12,693
72.79
8,513,254
7,713,274
434,740
4,578,576
4,556,616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類似団体の平均値と比較して高い数値を示しており、ここ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年ほどは微増傾向であるが令和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ポイント減少している。コロナ禍による基準財政需要額の増加が要因と考えられる。引き続き徴収事務の強化に取り組むなどして税収の増に努める等、一層の自主財源の確保に努めていく必要がある。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xmlns=""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xmlns=""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xmlns=""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xmlns=""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91622</xdr:rowOff>
    </xdr:from>
    <xdr:to>
      <xdr:col>23</xdr:col>
      <xdr:colOff>133350</xdr:colOff>
      <xdr:row>39</xdr:row>
      <xdr:rowOff>160565</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114800" y="677817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xmlns=""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91622</xdr:rowOff>
    </xdr:from>
    <xdr:to>
      <xdr:col>19</xdr:col>
      <xdr:colOff>133350</xdr:colOff>
      <xdr:row>39</xdr:row>
      <xdr:rowOff>91622</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3225800" y="6778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91622</xdr:rowOff>
    </xdr:from>
    <xdr:to>
      <xdr:col>15</xdr:col>
      <xdr:colOff>82550</xdr:colOff>
      <xdr:row>39</xdr:row>
      <xdr:rowOff>126093</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flipV="1">
          <a:off x="2336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160565</xdr:rowOff>
    </xdr:to>
    <xdr:cxnSp macro="">
      <xdr:nvCxnSpPr>
        <xdr:cNvPr id="80" name="直線コネクタ 79">
          <a:extLst>
            <a:ext uri="{FF2B5EF4-FFF2-40B4-BE49-F238E27FC236}">
              <a16:creationId xmlns:a16="http://schemas.microsoft.com/office/drawing/2014/main" xmlns="" id="{00000000-0008-0000-0300-000050000000}"/>
            </a:ext>
          </a:extLst>
        </xdr:cNvPr>
        <xdr:cNvCxnSpPr/>
      </xdr:nvCxnSpPr>
      <xdr:spPr>
        <a:xfrm flipV="1">
          <a:off x="1447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xmlns=""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a:extLst>
            <a:ext uri="{FF2B5EF4-FFF2-40B4-BE49-F238E27FC236}">
              <a16:creationId xmlns:a16="http://schemas.microsoft.com/office/drawing/2014/main" xmlns="" id="{00000000-0008-0000-0300-00005B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40822</xdr:rowOff>
    </xdr:from>
    <xdr:to>
      <xdr:col>19</xdr:col>
      <xdr:colOff>184150</xdr:colOff>
      <xdr:row>39</xdr:row>
      <xdr:rowOff>142422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4064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152599</xdr:rowOff>
    </xdr:from>
    <xdr:ext cx="7366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3733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40822</xdr:rowOff>
    </xdr:from>
    <xdr:to>
      <xdr:col>15</xdr:col>
      <xdr:colOff>133350</xdr:colOff>
      <xdr:row>39</xdr:row>
      <xdr:rowOff>142422</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3175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152599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2844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a:extLst>
            <a:ext uri="{FF2B5EF4-FFF2-40B4-BE49-F238E27FC236}">
              <a16:creationId xmlns:a16="http://schemas.microsoft.com/office/drawing/2014/main" xmlns="" id="{00000000-0008-0000-0300-000062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類似団体の中では比較的低い数値となっている。令和３年度については、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地方交付税が増加したことに伴い、経常一般財源が増加したことから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ポイント下降しました。将来的に、社会保障関連経費や扶助費の増加が見込まれる中、経</a:t>
          </a:r>
          <a:r>
            <a:rPr kumimoji="1" lang="ja-JP" altLang="en-US" sz="1300">
              <a:latin typeface="ＭＳ Ｐゴシック" panose="020B0600070205080204" pitchFamily="50" charset="-128"/>
              <a:ea typeface="ＭＳ Ｐゴシック" panose="020B0600070205080204" pitchFamily="50" charset="-128"/>
            </a:rPr>
            <a:t>常経費の削減は容易ではなく、普通交付税や町税等経常的な収入の大幅な増収も見込めない予測のため、今後は数値が上昇していくことが懸念される。</a:t>
          </a:r>
        </a:p>
        <a:p>
          <a:r>
            <a:rPr kumimoji="1" lang="ja-JP" altLang="en-US" sz="1300">
              <a:latin typeface="ＭＳ Ｐゴシック" panose="020B0600070205080204" pitchFamily="50" charset="-128"/>
              <a:ea typeface="ＭＳ Ｐゴシック" panose="020B0600070205080204" pitchFamily="50" charset="-128"/>
            </a:rPr>
            <a:t>適正な人員配置と事務の効率化により人件費や物件費の削減等に努め、徹底した経常経費の抑制に努める。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30904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40892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62</xdr:row>
      <xdr:rowOff>92710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3225800" y="1048935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162560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flipV="1">
          <a:off x="2336800" y="107226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63</xdr:row>
      <xdr:rowOff>162560</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6743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91881</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年度から約</a:t>
          </a:r>
          <a:r>
            <a:rPr kumimoji="1" lang="en-US" altLang="ja-JP" sz="1300">
              <a:latin typeface="ＭＳ Ｐゴシック" panose="020B0600070205080204" pitchFamily="50" charset="-128"/>
              <a:ea typeface="ＭＳ Ｐゴシック" panose="020B0600070205080204" pitchFamily="50" charset="-128"/>
            </a:rPr>
            <a:t>40,000</a:t>
          </a:r>
          <a:r>
            <a:rPr kumimoji="1" lang="ja-JP" altLang="en-US" sz="1300">
              <a:latin typeface="ＭＳ Ｐゴシック" panose="020B0600070205080204" pitchFamily="50" charset="-128"/>
              <a:ea typeface="ＭＳ Ｐゴシック" panose="020B0600070205080204" pitchFamily="50" charset="-128"/>
            </a:rPr>
            <a:t>円の伸びとなっており、特に人件費は、年々上昇している状況である。これは、正規職員・会計年度職員ともに増加していることに起因する。また、物件費についても各種計画策定やシステムの導入・保守といった委託料が増加していることことから、上昇傾向である。今後は、人員体制の見直し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最適化計画を基にしたシステム関連経費の抑制（適正化）を行い、限られた財源を有効に活用できる事業執行体制へ向けた抜本的な取組を推進していく必要がある。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11632</xdr:rowOff>
    </xdr:from>
    <xdr:to>
      <xdr:col>23</xdr:col>
      <xdr:colOff>133350</xdr:colOff>
      <xdr:row>82</xdr:row>
      <xdr:rowOff>84300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070532"/>
          <a:ext cx="838200" cy="7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35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8491</xdr:rowOff>
    </xdr:from>
    <xdr:to>
      <xdr:col>19</xdr:col>
      <xdr:colOff>133350</xdr:colOff>
      <xdr:row>82</xdr:row>
      <xdr:rowOff>11632</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067391"/>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123289</xdr:rowOff>
    </xdr:from>
    <xdr:to>
      <xdr:col>15</xdr:col>
      <xdr:colOff>82550</xdr:colOff>
      <xdr:row>82</xdr:row>
      <xdr:rowOff>8491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010739"/>
          <a:ext cx="889000" cy="5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93376</xdr:rowOff>
    </xdr:from>
    <xdr:to>
      <xdr:col>11</xdr:col>
      <xdr:colOff>31750</xdr:colOff>
      <xdr:row>81</xdr:row>
      <xdr:rowOff>123289</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3980826"/>
          <a:ext cx="889000" cy="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33500</xdr:rowOff>
    </xdr:from>
    <xdr:to>
      <xdr:col>23</xdr:col>
      <xdr:colOff>184150</xdr:colOff>
      <xdr:row>82</xdr:row>
      <xdr:rowOff>135100</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0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50027</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9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132282</xdr:rowOff>
    </xdr:from>
    <xdr:to>
      <xdr:col>19</xdr:col>
      <xdr:colOff>184150</xdr:colOff>
      <xdr:row>82</xdr:row>
      <xdr:rowOff>62432</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01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72609</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788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129141</xdr:rowOff>
    </xdr:from>
    <xdr:to>
      <xdr:col>15</xdr:col>
      <xdr:colOff>133350</xdr:colOff>
      <xdr:row>82</xdr:row>
      <xdr:rowOff>59291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0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69468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78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72489</xdr:rowOff>
    </xdr:from>
    <xdr:to>
      <xdr:col>11</xdr:col>
      <xdr:colOff>82550</xdr:colOff>
      <xdr:row>82</xdr:row>
      <xdr:rowOff>2639</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39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12816</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37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42576</xdr:rowOff>
    </xdr:from>
    <xdr:to>
      <xdr:col>7</xdr:col>
      <xdr:colOff>31750</xdr:colOff>
      <xdr:row>81</xdr:row>
      <xdr:rowOff>144176</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39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154353</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36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類似団体内では、令和元年度を除いて比較的給与水準は高い数値を示している。今後も職務、職責、成果等により適正な運用を行っていく。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88</xdr:row>
      <xdr:rowOff>0</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4536057"/>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86</xdr:row>
      <xdr:rowOff>170543</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4401800" y="14536057"/>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102507</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49152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各分野において住民サービスも多様化していることから年々職員の事務量は増加しており、これらに対応するため、職員数を増員して対応したことから、今回の数値となっている。</a:t>
          </a:r>
        </a:p>
        <a:p>
          <a:r>
            <a:rPr kumimoji="1" lang="ja-JP" altLang="en-US" sz="1300">
              <a:latin typeface="ＭＳ Ｐゴシック" panose="020B0600070205080204" pitchFamily="50" charset="-128"/>
              <a:ea typeface="ＭＳ Ｐゴシック" panose="020B0600070205080204" pitchFamily="50" charset="-128"/>
            </a:rPr>
            <a:t>一方で、類似団体の中では比較的高い水準を保っている。今後も多様化する住民サービスへの対応や、職員資質の向上に努める体制づくりを行っていく。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102386</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377896"/>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31145</xdr:rowOff>
    </xdr:from>
    <xdr:to>
      <xdr:col>77</xdr:col>
      <xdr:colOff>44450</xdr:colOff>
      <xdr:row>60</xdr:row>
      <xdr:rowOff>90896</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5290800" y="10318145"/>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123311</xdr:rowOff>
    </xdr:from>
    <xdr:to>
      <xdr:col>72</xdr:col>
      <xdr:colOff>203200</xdr:colOff>
      <xdr:row>60</xdr:row>
      <xdr:rowOff>31145</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4401800" y="10238861"/>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2661</xdr:rowOff>
    </xdr:from>
    <xdr:to>
      <xdr:col>68</xdr:col>
      <xdr:colOff>152400</xdr:colOff>
      <xdr:row>59</xdr:row>
      <xdr:rowOff>123311</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a:off x="13512800" y="101182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51586</xdr:rowOff>
    </xdr:from>
    <xdr:to>
      <xdr:col>81</xdr:col>
      <xdr:colOff>95250</xdr:colOff>
      <xdr:row>60</xdr:row>
      <xdr:rowOff>153186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68113</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1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40096</xdr:rowOff>
    </xdr:from>
    <xdr:to>
      <xdr:col>77</xdr:col>
      <xdr:colOff>95250</xdr:colOff>
      <xdr:row>60</xdr:row>
      <xdr:rowOff>141696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151873</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00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151795</xdr:rowOff>
    </xdr:from>
    <xdr:to>
      <xdr:col>73</xdr:col>
      <xdr:colOff>44450</xdr:colOff>
      <xdr:row>60</xdr:row>
      <xdr:rowOff>81945</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92122</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003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72511</xdr:rowOff>
    </xdr:from>
    <xdr:to>
      <xdr:col>68</xdr:col>
      <xdr:colOff>203200</xdr:colOff>
      <xdr:row>60</xdr:row>
      <xdr:rowOff>2661</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1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12838</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995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123311</xdr:rowOff>
    </xdr:from>
    <xdr:to>
      <xdr:col>64</xdr:col>
      <xdr:colOff>152400</xdr:colOff>
      <xdr:row>59</xdr:row>
      <xdr:rowOff>53461</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0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63638</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983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令和３年度は着実な償還により元利償還金が減になり、昨年度と比べると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ポイント減となっている。比率自体は例年、類似団体平均値を下回っている。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地方債の発行について、償還額以上の新規発行は行わないという考え方を基本としているが、今年度以降は、過去直近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年間に行った大型投資事業に伴う起債の償還が開始することなどにより、上昇していく傾向があると予測できる。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xmlns=""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xmlns=""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xmlns=""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38</xdr:row>
      <xdr:rowOff>705</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6179800" y="6421967"/>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115305</xdr:rowOff>
    </xdr:from>
    <xdr:ext cx="762000" cy="259045"/>
    <xdr:sp macro="" textlink="">
      <xdr:nvSpPr>
        <xdr:cNvPr id="390" name="公債費負担の状況平均値テキスト">
          <a:extLst>
            <a:ext uri="{FF2B5EF4-FFF2-40B4-BE49-F238E27FC236}">
              <a16:creationId xmlns:a16="http://schemas.microsoft.com/office/drawing/2014/main" xmlns="" id="{00000000-0008-0000-0300-000086010000}"/>
            </a:ext>
          </a:extLst>
        </xdr:cNvPr>
        <xdr:cNvSpPr txBox="1"/>
      </xdr:nvSpPr>
      <xdr:spPr>
        <a:xfrm>
          <a:off x="17106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705</xdr:rowOff>
    </xdr:from>
    <xdr:to>
      <xdr:col>77</xdr:col>
      <xdr:colOff>44450</xdr:colOff>
      <xdr:row>38</xdr:row>
      <xdr:rowOff>94545</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5290800" y="651580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94545</xdr:rowOff>
    </xdr:from>
    <xdr:to>
      <xdr:col>72</xdr:col>
      <xdr:colOff>203200</xdr:colOff>
      <xdr:row>39</xdr:row>
      <xdr:rowOff>83961</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flipV="1">
          <a:off x="14401800" y="660964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83961</xdr:rowOff>
    </xdr:from>
    <xdr:to>
      <xdr:col>68</xdr:col>
      <xdr:colOff>152400</xdr:colOff>
      <xdr:row>39</xdr:row>
      <xdr:rowOff>83961</xdr:rowOff>
    </xdr:to>
    <xdr:cxnSp macro="">
      <xdr:nvCxnSpPr>
        <xdr:cNvPr id="398" name="直線コネクタ 397">
          <a:extLst>
            <a:ext uri="{FF2B5EF4-FFF2-40B4-BE49-F238E27FC236}">
              <a16:creationId xmlns:a16="http://schemas.microsoft.com/office/drawing/2014/main" xmlns="" id="{00000000-0008-0000-0300-00008E010000}"/>
            </a:ext>
          </a:extLst>
        </xdr:cNvPr>
        <xdr:cNvCxnSpPr/>
      </xdr:nvCxnSpPr>
      <xdr:spPr>
        <a:xfrm>
          <a:off x="13512800" y="6770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xmlns=""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44044</xdr:rowOff>
    </xdr:from>
    <xdr:ext cx="762000" cy="259045"/>
    <xdr:sp macro="" textlink="">
      <xdr:nvSpPr>
        <xdr:cNvPr id="409" name="公債費負担の状況該当値テキスト">
          <a:extLst>
            <a:ext uri="{FF2B5EF4-FFF2-40B4-BE49-F238E27FC236}">
              <a16:creationId xmlns:a16="http://schemas.microsoft.com/office/drawing/2014/main" xmlns="" id="{00000000-0008-0000-0300-000099010000}"/>
            </a:ext>
          </a:extLst>
        </xdr:cNvPr>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121355</xdr:rowOff>
    </xdr:from>
    <xdr:to>
      <xdr:col>77</xdr:col>
      <xdr:colOff>95250</xdr:colOff>
      <xdr:row>38</xdr:row>
      <xdr:rowOff>51505</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6129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61682</xdr:rowOff>
    </xdr:from>
    <xdr:ext cx="7366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798800" y="623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43745</xdr:rowOff>
    </xdr:from>
    <xdr:to>
      <xdr:col>73</xdr:col>
      <xdr:colOff>44450</xdr:colOff>
      <xdr:row>38</xdr:row>
      <xdr:rowOff>145345</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5240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155522</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909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33161</xdr:rowOff>
    </xdr:from>
    <xdr:to>
      <xdr:col>68</xdr:col>
      <xdr:colOff>203200</xdr:colOff>
      <xdr:row>39</xdr:row>
      <xdr:rowOff>134761</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4351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144938</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4020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33161</xdr:rowOff>
    </xdr:from>
    <xdr:to>
      <xdr:col>64</xdr:col>
      <xdr:colOff>152400</xdr:colOff>
      <xdr:row>39</xdr:row>
      <xdr:rowOff>134761</xdr:rowOff>
    </xdr:to>
    <xdr:sp macro="" textlink="">
      <xdr:nvSpPr>
        <xdr:cNvPr id="416" name="楕円 415">
          <a:extLst>
            <a:ext uri="{FF2B5EF4-FFF2-40B4-BE49-F238E27FC236}">
              <a16:creationId xmlns:a16="http://schemas.microsoft.com/office/drawing/2014/main" xmlns="" id="{00000000-0008-0000-0300-0000A0010000}"/>
            </a:ext>
          </a:extLst>
        </xdr:cNvPr>
        <xdr:cNvSpPr/>
      </xdr:nvSpPr>
      <xdr:spPr>
        <a:xfrm>
          <a:off x="13462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144938</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131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繰上償還も含めた計画的な起債償還により地方債残高を縮減してきている経過があり、将来負担比率は出ておらず、財政の健全運営に努めている。</a:t>
          </a:r>
        </a:p>
        <a:p>
          <a:r>
            <a:rPr kumimoji="1" lang="ja-JP" altLang="en-US" sz="1300">
              <a:latin typeface="ＭＳ Ｐゴシック" panose="020B0600070205080204" pitchFamily="50" charset="-128"/>
              <a:ea typeface="ＭＳ Ｐゴシック" panose="020B0600070205080204" pitchFamily="50" charset="-128"/>
            </a:rPr>
            <a:t>今後も、将来世代に過度な負担を残さないよう、投資的経費については真に必要な事業のみに限るなど、計画的な財政運営に努める。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xmlns=""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xmlns=""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xmlns=""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153106</xdr:rowOff>
    </xdr:from>
    <xdr:to>
      <xdr:col>73</xdr:col>
      <xdr:colOff>44450</xdr:colOff>
      <xdr:row>17</xdr:row>
      <xdr:rowOff>83256</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54046</xdr:rowOff>
    </xdr:from>
    <xdr:to>
      <xdr:col>68</xdr:col>
      <xdr:colOff>203200</xdr:colOff>
      <xdr:row>17</xdr:row>
      <xdr:rowOff>155646</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6" name="テキスト ボックス 465">
          <a:extLst>
            <a:ext uri="{FF2B5EF4-FFF2-40B4-BE49-F238E27FC236}">
              <a16:creationId xmlns:a16="http://schemas.microsoft.com/office/drawing/2014/main" xmlns="" id="{8B312CEB-8CEA-479B-8967-12394438B8C3}"/>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12,843
12,693
72.79
8,513,254
7,713,274
434,740
4,578,576
4,556,616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等の人件費は、年々増加してきている。令和２年度は、会計年度任用職員制度が導入されたことに伴い大きく上昇している。また、類似団体と比べても人件費が多くなっているのは、正規職員・会計年度職員ともに増加してきていることが要因と考えられる。今後は、住民サービスの低下を招くことの無いよう、職員研修の充実、エキスパート養成に努め、人員体制の見直し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2077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58572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123190</xdr:rowOff>
    </xdr:from>
    <xdr:to>
      <xdr:col>15</xdr:col>
      <xdr:colOff>98425</xdr:colOff>
      <xdr:row>34</xdr:row>
      <xdr:rowOff>27940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5781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166387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46990</xdr:rowOff>
    </xdr:from>
    <xdr:to>
      <xdr:col>11</xdr:col>
      <xdr:colOff>9525</xdr:colOff>
      <xdr:row>33</xdr:row>
      <xdr:rowOff>123190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570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135907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167640</xdr:rowOff>
    </xdr:from>
    <xdr:to>
      <xdr:col>6</xdr:col>
      <xdr:colOff>171450</xdr:colOff>
      <xdr:row>33</xdr:row>
      <xdr:rowOff>97790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107967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職員の賃金を物件費で分析していたが、令和２年度からは会計年度任用職員制度の導入に伴い、人件費で分析しているため、大きく減少している。また、類似団体と比較して、物件費が高い要因としては、近年の各種計画策定やシステム関連経費が増加したことが主な要因となっている。今後は、システム現状調査等を実施し、システム業務・費用の最適化（コスト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92710</xdr:rowOff>
    </xdr:from>
    <xdr:to>
      <xdr:col>82</xdr:col>
      <xdr:colOff>107950</xdr:colOff>
      <xdr:row>19</xdr:row>
      <xdr:rowOff>31750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21560"/>
          <a:ext cx="0" cy="96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3827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31750</xdr:rowOff>
    </xdr:from>
    <xdr:to>
      <xdr:col>82</xdr:col>
      <xdr:colOff>196850</xdr:colOff>
      <xdr:row>19</xdr:row>
      <xdr:rowOff>31750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28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7637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06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92710</xdr:rowOff>
    </xdr:from>
    <xdr:to>
      <xdr:col>82</xdr:col>
      <xdr:colOff>196850</xdr:colOff>
      <xdr:row>13</xdr:row>
      <xdr:rowOff>92710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2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161290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9387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20</xdr:row>
      <xdr:rowOff>43180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93878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43180</xdr:rowOff>
    </xdr:from>
    <xdr:to>
      <xdr:col>73</xdr:col>
      <xdr:colOff>180975</xdr:colOff>
      <xdr:row>20</xdr:row>
      <xdr:rowOff>81280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3472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81280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3441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68580</xdr:rowOff>
    </xdr:from>
    <xdr:to>
      <xdr:col>69</xdr:col>
      <xdr:colOff>142875</xdr:colOff>
      <xdr:row>16</xdr:row>
      <xdr:rowOff>170180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163830</xdr:rowOff>
    </xdr:from>
    <xdr:to>
      <xdr:col>74</xdr:col>
      <xdr:colOff>31750</xdr:colOff>
      <xdr:row>20</xdr:row>
      <xdr:rowOff>93980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78757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30480</xdr:rowOff>
    </xdr:from>
    <xdr:to>
      <xdr:col>69</xdr:col>
      <xdr:colOff>142875</xdr:colOff>
      <xdr:row>20</xdr:row>
      <xdr:rowOff>132080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116857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％と昨年と同様の数値となった。ここ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年は類似団体の数値の増減と同様な動きを示している。</a:t>
          </a:r>
        </a:p>
        <a:p>
          <a:r>
            <a:rPr kumimoji="1" lang="ja-JP" altLang="en-US" sz="1300">
              <a:latin typeface="ＭＳ Ｐゴシック" panose="020B0600070205080204" pitchFamily="50" charset="-128"/>
              <a:ea typeface="ＭＳ Ｐゴシック" panose="020B0600070205080204" pitchFamily="50" charset="-128"/>
            </a:rPr>
            <a:t>少子高齢化による高齢者福祉、障がい者福祉サービス等の社会保障関連経費の増加に伴い、扶助費も増加することが予想されるため、単独事業の見直しを図っていくとともに、現状及び将来の状況を的確に分析し、扶助費の増加率を逓減させていくこと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58420</xdr:rowOff>
    </xdr:from>
    <xdr:to>
      <xdr:col>24</xdr:col>
      <xdr:colOff>25400</xdr:colOff>
      <xdr:row>58</xdr:row>
      <xdr:rowOff>58420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10002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59</xdr:row>
      <xdr:rowOff>46990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10002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46990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1007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127000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142257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xdr:rowOff>
    </xdr:from>
    <xdr:to>
      <xdr:col>24</xdr:col>
      <xdr:colOff>76200</xdr:colOff>
      <xdr:row>58</xdr:row>
      <xdr:rowOff>109220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151147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xdr:rowOff>
    </xdr:from>
    <xdr:to>
      <xdr:col>20</xdr:col>
      <xdr:colOff>38100</xdr:colOff>
      <xdr:row>58</xdr:row>
      <xdr:rowOff>109220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93997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82567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その他の経費にかかる経常収支比率は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ポイント減少している。類似団体内や長野県内では平均を下回る結果となっている。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令和元年度から数値が減少した要因は、公共下水道事業・農業集落排水事が下水道事業として法適化されたことにより、分析区分が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へ変更になったことである。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60</xdr:row>
      <xdr:rowOff>121557</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167585"/>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18143</xdr:rowOff>
    </xdr:from>
    <xdr:to>
      <xdr:col>82</xdr:col>
      <xdr:colOff>107950</xdr:colOff>
      <xdr:row>54</xdr:row>
      <xdr:rowOff>50800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276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72572</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29935</xdr:rowOff>
    </xdr:from>
    <xdr:to>
      <xdr:col>78</xdr:col>
      <xdr:colOff>120650</xdr:colOff>
      <xdr:row>57</xdr:row>
      <xdr:rowOff>131535</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72572</xdr:rowOff>
    </xdr:from>
    <xdr:to>
      <xdr:col>73</xdr:col>
      <xdr:colOff>180975</xdr:colOff>
      <xdr:row>62</xdr:row>
      <xdr:rowOff>18143</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893800" y="9330872"/>
          <a:ext cx="889000" cy="13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67128</xdr:rowOff>
    </xdr:from>
    <xdr:to>
      <xdr:col>69</xdr:col>
      <xdr:colOff>92075</xdr:colOff>
      <xdr:row>62</xdr:row>
      <xdr:rowOff>18143</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103541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122662</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138793</xdr:rowOff>
    </xdr:from>
    <xdr:to>
      <xdr:col>82</xdr:col>
      <xdr:colOff>158750</xdr:colOff>
      <xdr:row>54</xdr:row>
      <xdr:rowOff>68943</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47370</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13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21772</xdr:rowOff>
    </xdr:from>
    <xdr:to>
      <xdr:col>74</xdr:col>
      <xdr:colOff>31750</xdr:colOff>
      <xdr:row>54</xdr:row>
      <xdr:rowOff>123372</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133549</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138793</xdr:rowOff>
    </xdr:from>
    <xdr:to>
      <xdr:col>69</xdr:col>
      <xdr:colOff>142875</xdr:colOff>
      <xdr:row>62</xdr:row>
      <xdr:rowOff>68943</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5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53720</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68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16328</xdr:rowOff>
    </xdr:from>
    <xdr:to>
      <xdr:col>65</xdr:col>
      <xdr:colOff>53975</xdr:colOff>
      <xdr:row>60</xdr:row>
      <xdr:rowOff>117928</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102705</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補助費等にかかる経常収支比率は</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ポイント減少している。類似団体内や長野県内では平均を上回る結果となっている。</a:t>
          </a:r>
        </a:p>
        <a:p>
          <a:r>
            <a:rPr kumimoji="1" lang="ja-JP" altLang="en-US" sz="1300">
              <a:latin typeface="ＭＳ Ｐゴシック" panose="020B0600070205080204" pitchFamily="50" charset="-128"/>
              <a:ea typeface="ＭＳ Ｐゴシック" panose="020B0600070205080204" pitchFamily="50" charset="-128"/>
            </a:rPr>
            <a:t>令和元年度から数値が増加した要因は、公共下水道事業・農業集落排水事が下水道事業として法適化されたことにより、分析区分が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へ変更になったことである。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xmlns=""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xmlns=""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xmlns=""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138430</xdr:rowOff>
    </xdr:from>
    <xdr:to>
      <xdr:col>82</xdr:col>
      <xdr:colOff>107950</xdr:colOff>
      <xdr:row>37</xdr:row>
      <xdr:rowOff>18415</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5671800" y="63106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7" name="補助費等平均値テキスト">
          <a:extLst>
            <a:ext uri="{FF2B5EF4-FFF2-40B4-BE49-F238E27FC236}">
              <a16:creationId xmlns:a16="http://schemas.microsoft.com/office/drawing/2014/main" xmlns="" id="{00000000-0008-0000-0400-000033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12700</xdr:rowOff>
    </xdr:from>
    <xdr:to>
      <xdr:col>78</xdr:col>
      <xdr:colOff>69850</xdr:colOff>
      <xdr:row>37</xdr:row>
      <xdr:rowOff>18415</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4782800" y="63563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18415</xdr:rowOff>
    </xdr:from>
    <xdr:to>
      <xdr:col>73</xdr:col>
      <xdr:colOff>180975</xdr:colOff>
      <xdr:row>37</xdr:row>
      <xdr:rowOff>12700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893800" y="5847715"/>
          <a:ext cx="889000" cy="5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18415</xdr:rowOff>
    </xdr:from>
    <xdr:to>
      <xdr:col>69</xdr:col>
      <xdr:colOff>92075</xdr:colOff>
      <xdr:row>34</xdr:row>
      <xdr:rowOff>18415</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004800" y="584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42562</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512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31132</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2623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87630</xdr:rowOff>
    </xdr:from>
    <xdr:to>
      <xdr:col>82</xdr:col>
      <xdr:colOff>158750</xdr:colOff>
      <xdr:row>37</xdr:row>
      <xdr:rowOff>17780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64592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59707</xdr:rowOff>
    </xdr:from>
    <xdr:ext cx="762000" cy="259045"/>
    <xdr:sp macro="" textlink="">
      <xdr:nvSpPr>
        <xdr:cNvPr id="326" name="補助費等該当値テキスト">
          <a:extLst>
            <a:ext uri="{FF2B5EF4-FFF2-40B4-BE49-F238E27FC236}">
              <a16:creationId xmlns:a16="http://schemas.microsoft.com/office/drawing/2014/main" xmlns="" id="{00000000-0008-0000-0400-000046010000}"/>
            </a:ext>
          </a:extLst>
        </xdr:cNvPr>
        <xdr:cNvSpPr txBox="1"/>
      </xdr:nvSpPr>
      <xdr:spPr>
        <a:xfrm>
          <a:off x="165989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139065</xdr:rowOff>
    </xdr:from>
    <xdr:to>
      <xdr:col>78</xdr:col>
      <xdr:colOff>120650</xdr:colOff>
      <xdr:row>37</xdr:row>
      <xdr:rowOff>69215</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56210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53992</xdr:rowOff>
    </xdr:from>
    <xdr:ext cx="7366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5290800" y="6397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133350</xdr:rowOff>
    </xdr:from>
    <xdr:to>
      <xdr:col>74</xdr:col>
      <xdr:colOff>31750</xdr:colOff>
      <xdr:row>37</xdr:row>
      <xdr:rowOff>63500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4732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48277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4401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139065</xdr:rowOff>
    </xdr:from>
    <xdr:to>
      <xdr:col>69</xdr:col>
      <xdr:colOff>142875</xdr:colOff>
      <xdr:row>34</xdr:row>
      <xdr:rowOff>69215</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3843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79392</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512800" y="55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139065</xdr:rowOff>
    </xdr:from>
    <xdr:to>
      <xdr:col>65</xdr:col>
      <xdr:colOff>53975</xdr:colOff>
      <xdr:row>34</xdr:row>
      <xdr:rowOff>69215</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2954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79392</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2623800" y="55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年度から減少している。しかし、令和３年度以降も道路改良等の大型投資事業があり、新規に起債を発行していくため、今後は再び上昇すると考えられる。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155575</xdr:rowOff>
    </xdr:from>
    <xdr:to>
      <xdr:col>24</xdr:col>
      <xdr:colOff>25400</xdr:colOff>
      <xdr:row>74</xdr:row>
      <xdr:rowOff>12700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26714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xdr:rowOff>
    </xdr:from>
    <xdr:to>
      <xdr:col>19</xdr:col>
      <xdr:colOff>187325</xdr:colOff>
      <xdr:row>74</xdr:row>
      <xdr:rowOff>58420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2700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58420</xdr:rowOff>
    </xdr:from>
    <xdr:to>
      <xdr:col>15</xdr:col>
      <xdr:colOff>98425</xdr:colOff>
      <xdr:row>74</xdr:row>
      <xdr:rowOff>98425</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2209800" y="127457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98425</xdr:rowOff>
    </xdr:from>
    <xdr:to>
      <xdr:col>11</xdr:col>
      <xdr:colOff>9525</xdr:colOff>
      <xdr:row>74</xdr:row>
      <xdr:rowOff>155575</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27857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104775</xdr:rowOff>
    </xdr:from>
    <xdr:to>
      <xdr:col>24</xdr:col>
      <xdr:colOff>76200</xdr:colOff>
      <xdr:row>74</xdr:row>
      <xdr:rowOff>34925</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26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13352</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52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133350</xdr:rowOff>
    </xdr:from>
    <xdr:to>
      <xdr:col>20</xdr:col>
      <xdr:colOff>38100</xdr:colOff>
      <xdr:row>74</xdr:row>
      <xdr:rowOff>63500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73677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xdr:rowOff>
    </xdr:from>
    <xdr:to>
      <xdr:col>15</xdr:col>
      <xdr:colOff>149225</xdr:colOff>
      <xdr:row>74</xdr:row>
      <xdr:rowOff>109220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119397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47625</xdr:rowOff>
    </xdr:from>
    <xdr:to>
      <xdr:col>11</xdr:col>
      <xdr:colOff>60325</xdr:colOff>
      <xdr:row>74</xdr:row>
      <xdr:rowOff>149225</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159402</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類似団体内では概ね平均的な数値で推移している。経常収支比率のウエイトが高い物件費、扶助費をはじめ、縮減が容易でない経費についてもより一層の削減に努め、柔軟性のある財政運営に努める。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xmlns=""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2" name="公債費以外最小値テキスト">
          <a:extLst>
            <a:ext uri="{FF2B5EF4-FFF2-40B4-BE49-F238E27FC236}">
              <a16:creationId xmlns:a16="http://schemas.microsoft.com/office/drawing/2014/main" xmlns="" id="{00000000-0008-0000-0400-0000A6010000}"/>
            </a:ext>
          </a:extLst>
        </xdr:cNvPr>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4" name="公債費以外最大値テキスト">
          <a:extLst>
            <a:ext uri="{FF2B5EF4-FFF2-40B4-BE49-F238E27FC236}">
              <a16:creationId xmlns:a16="http://schemas.microsoft.com/office/drawing/2014/main" xmlns="" id="{00000000-0008-0000-0400-0000A8010000}"/>
            </a:ext>
          </a:extLst>
        </xdr:cNvPr>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107406</xdr:rowOff>
    </xdr:from>
    <xdr:to>
      <xdr:col>82</xdr:col>
      <xdr:colOff>107950</xdr:colOff>
      <xdr:row>78</xdr:row>
      <xdr:rowOff>140063</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5671800" y="134805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133548</xdr:rowOff>
    </xdr:from>
    <xdr:ext cx="762000" cy="259045"/>
    <xdr:sp macro="" textlink="">
      <xdr:nvSpPr>
        <xdr:cNvPr id="427" name="公債費以外平均値テキスト">
          <a:extLst>
            <a:ext uri="{FF2B5EF4-FFF2-40B4-BE49-F238E27FC236}">
              <a16:creationId xmlns:a16="http://schemas.microsoft.com/office/drawing/2014/main" xmlns="" id="{00000000-0008-0000-0400-0000AB010000}"/>
            </a:ext>
          </a:extLst>
        </xdr:cNvPr>
        <xdr:cNvSpPr txBox="1"/>
      </xdr:nvSpPr>
      <xdr:spPr>
        <a:xfrm>
          <a:off x="16598900" y="1316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140063</xdr:rowOff>
    </xdr:from>
    <xdr:to>
      <xdr:col>78</xdr:col>
      <xdr:colOff>69850</xdr:colOff>
      <xdr:row>79</xdr:row>
      <xdr:rowOff>105773</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flipV="1">
          <a:off x="14782800" y="1351316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0" name="フローチャート: 判断 429">
          <a:extLst>
            <a:ext uri="{FF2B5EF4-FFF2-40B4-BE49-F238E27FC236}">
              <a16:creationId xmlns:a16="http://schemas.microsoft.com/office/drawing/2014/main" xmlns="" id="{00000000-0008-0000-0400-0000AE010000}"/>
            </a:ext>
          </a:extLst>
        </xdr:cNvPr>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43378</xdr:rowOff>
    </xdr:from>
    <xdr:ext cx="7366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5290800" y="1358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105773</xdr:rowOff>
    </xdr:from>
    <xdr:to>
      <xdr:col>73</xdr:col>
      <xdr:colOff>180975</xdr:colOff>
      <xdr:row>80</xdr:row>
      <xdr:rowOff>84545</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flipV="1">
          <a:off x="13893800" y="13650323"/>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80</xdr:row>
      <xdr:rowOff>84545</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3004800" y="13500100"/>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36121</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3512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129195</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623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56606</xdr:rowOff>
    </xdr:from>
    <xdr:to>
      <xdr:col>82</xdr:col>
      <xdr:colOff>158750</xdr:colOff>
      <xdr:row>78</xdr:row>
      <xdr:rowOff>158206</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64592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28683</xdr:rowOff>
    </xdr:from>
    <xdr:ext cx="762000" cy="259045"/>
    <xdr:sp macro="" textlink="">
      <xdr:nvSpPr>
        <xdr:cNvPr id="446" name="公債費以外該当値テキスト">
          <a:extLst>
            <a:ext uri="{FF2B5EF4-FFF2-40B4-BE49-F238E27FC236}">
              <a16:creationId xmlns:a16="http://schemas.microsoft.com/office/drawing/2014/main" xmlns="" id="{00000000-0008-0000-0400-0000BE010000}"/>
            </a:ext>
          </a:extLst>
        </xdr:cNvPr>
        <xdr:cNvSpPr txBox="1"/>
      </xdr:nvSpPr>
      <xdr:spPr>
        <a:xfrm>
          <a:off x="165989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89263</xdr:rowOff>
    </xdr:from>
    <xdr:to>
      <xdr:col>78</xdr:col>
      <xdr:colOff>120650</xdr:colOff>
      <xdr:row>79</xdr:row>
      <xdr:rowOff>19413</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5621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29590</xdr:rowOff>
    </xdr:from>
    <xdr:ext cx="7366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290800" y="1323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54973</xdr:rowOff>
    </xdr:from>
    <xdr:to>
      <xdr:col>74</xdr:col>
      <xdr:colOff>31750</xdr:colOff>
      <xdr:row>79</xdr:row>
      <xdr:rowOff>156573</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4732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141350</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4401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33745</xdr:rowOff>
    </xdr:from>
    <xdr:to>
      <xdr:col>69</xdr:col>
      <xdr:colOff>142875</xdr:colOff>
      <xdr:row>80</xdr:row>
      <xdr:rowOff>135345</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3843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120122</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3512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117562</xdr:rowOff>
    </xdr:from>
    <xdr:to>
      <xdr:col>29</xdr:col>
      <xdr:colOff>127000</xdr:colOff>
      <xdr:row>20</xdr:row>
      <xdr:rowOff>6136</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422737"/>
          <a:ext cx="647700" cy="60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56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159515</xdr:rowOff>
    </xdr:from>
    <xdr:to>
      <xdr:col>26</xdr:col>
      <xdr:colOff>50800</xdr:colOff>
      <xdr:row>20</xdr:row>
      <xdr:rowOff>6136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464690"/>
          <a:ext cx="698500" cy="18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5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159515</xdr:rowOff>
    </xdr:from>
    <xdr:to>
      <xdr:col>22</xdr:col>
      <xdr:colOff>114300</xdr:colOff>
      <xdr:row>20</xdr:row>
      <xdr:rowOff>60565</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464690"/>
          <a:ext cx="698500" cy="72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60565</xdr:rowOff>
    </xdr:from>
    <xdr:to>
      <xdr:col>18</xdr:col>
      <xdr:colOff>177800</xdr:colOff>
      <xdr:row>20</xdr:row>
      <xdr:rowOff>106480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537190"/>
          <a:ext cx="698500" cy="4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66762</xdr:rowOff>
    </xdr:from>
    <xdr:to>
      <xdr:col>29</xdr:col>
      <xdr:colOff>177800</xdr:colOff>
      <xdr:row>19</xdr:row>
      <xdr:rowOff>168362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371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38839</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34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126786</xdr:rowOff>
    </xdr:from>
    <xdr:to>
      <xdr:col>26</xdr:col>
      <xdr:colOff>101600</xdr:colOff>
      <xdr:row>20</xdr:row>
      <xdr:rowOff>56936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43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41713</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51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108715</xdr:rowOff>
    </xdr:from>
    <xdr:to>
      <xdr:col>22</xdr:col>
      <xdr:colOff>165100</xdr:colOff>
      <xdr:row>20</xdr:row>
      <xdr:rowOff>38865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41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23642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50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9765</xdr:rowOff>
    </xdr:from>
    <xdr:to>
      <xdr:col>19</xdr:col>
      <xdr:colOff>38100</xdr:colOff>
      <xdr:row>20</xdr:row>
      <xdr:rowOff>111365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48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96142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57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55680</xdr:rowOff>
    </xdr:from>
    <xdr:to>
      <xdr:col>15</xdr:col>
      <xdr:colOff>101600</xdr:colOff>
      <xdr:row>20</xdr:row>
      <xdr:rowOff>157280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532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142057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61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xmlns=""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xmlns=""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xmlns=""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xmlns=""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146431</xdr:rowOff>
    </xdr:from>
    <xdr:to>
      <xdr:col>29</xdr:col>
      <xdr:colOff>127000</xdr:colOff>
      <xdr:row>37</xdr:row>
      <xdr:rowOff>159900</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5003800" y="7271131"/>
          <a:ext cx="647700" cy="1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xmlns="" id="{00000000-0008-0000-0500-000073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159900</xdr:rowOff>
    </xdr:from>
    <xdr:to>
      <xdr:col>26</xdr:col>
      <xdr:colOff>50800</xdr:colOff>
      <xdr:row>37</xdr:row>
      <xdr:rowOff>206153</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4305300" y="7284600"/>
          <a:ext cx="698500" cy="4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96977</xdr:rowOff>
    </xdr:from>
    <xdr:to>
      <xdr:col>22</xdr:col>
      <xdr:colOff>114300</xdr:colOff>
      <xdr:row>37</xdr:row>
      <xdr:rowOff>206153</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3606800" y="7221677"/>
          <a:ext cx="698500" cy="109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88271</xdr:rowOff>
    </xdr:from>
    <xdr:to>
      <xdr:col>18</xdr:col>
      <xdr:colOff>177800</xdr:colOff>
      <xdr:row>37</xdr:row>
      <xdr:rowOff>96977</xdr:rowOff>
    </xdr:to>
    <xdr:cxnSp macro="">
      <xdr:nvCxnSpPr>
        <xdr:cNvPr id="123" name="直線コネクタ 122">
          <a:extLst>
            <a:ext uri="{FF2B5EF4-FFF2-40B4-BE49-F238E27FC236}">
              <a16:creationId xmlns:a16="http://schemas.microsoft.com/office/drawing/2014/main" xmlns="" id="{00000000-0008-0000-0500-00007B000000}"/>
            </a:ext>
          </a:extLst>
        </xdr:cNvPr>
        <xdr:cNvCxnSpPr/>
      </xdr:nvCxnSpPr>
      <xdr:spPr bwMode="auto">
        <a:xfrm>
          <a:off x="2908300" y="7212971"/>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xmlns=""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48265</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527300" y="66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95631</xdr:rowOff>
    </xdr:from>
    <xdr:to>
      <xdr:col>29</xdr:col>
      <xdr:colOff>177800</xdr:colOff>
      <xdr:row>37</xdr:row>
      <xdr:rowOff>197231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5600700" y="722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4208</xdr:rowOff>
    </xdr:from>
    <xdr:ext cx="762000" cy="259045"/>
    <xdr:sp macro="" textlink="">
      <xdr:nvSpPr>
        <xdr:cNvPr id="134" name="人口1人当たり決算額の推移該当値テキスト445">
          <a:extLst>
            <a:ext uri="{FF2B5EF4-FFF2-40B4-BE49-F238E27FC236}">
              <a16:creationId xmlns:a16="http://schemas.microsoft.com/office/drawing/2014/main" xmlns="" id="{00000000-0008-0000-0500-000086000000}"/>
            </a:ext>
          </a:extLst>
        </xdr:cNvPr>
        <xdr:cNvSpPr txBox="1"/>
      </xdr:nvSpPr>
      <xdr:spPr>
        <a:xfrm>
          <a:off x="5740400" y="712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109100</xdr:rowOff>
    </xdr:from>
    <xdr:to>
      <xdr:col>26</xdr:col>
      <xdr:colOff>101600</xdr:colOff>
      <xdr:row>37</xdr:row>
      <xdr:rowOff>210700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953000" y="723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195477</xdr:rowOff>
    </xdr:from>
    <xdr:ext cx="7366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4622800" y="732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155353</xdr:rowOff>
    </xdr:from>
    <xdr:to>
      <xdr:col>22</xdr:col>
      <xdr:colOff>165100</xdr:colOff>
      <xdr:row>37</xdr:row>
      <xdr:rowOff>256953</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4254500" y="728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241730</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924300" y="73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46177</xdr:rowOff>
    </xdr:from>
    <xdr:to>
      <xdr:col>19</xdr:col>
      <xdr:colOff>38100</xdr:colOff>
      <xdr:row>37</xdr:row>
      <xdr:rowOff>147777</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3556000" y="717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132554</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3225800" y="725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37471</xdr:rowOff>
    </xdr:from>
    <xdr:to>
      <xdr:col>15</xdr:col>
      <xdr:colOff>101600</xdr:colOff>
      <xdr:row>37</xdr:row>
      <xdr:rowOff>139071</xdr:rowOff>
    </xdr:to>
    <xdr:sp macro="" textlink="">
      <xdr:nvSpPr>
        <xdr:cNvPr id="141" name="楕円 140">
          <a:extLst>
            <a:ext uri="{FF2B5EF4-FFF2-40B4-BE49-F238E27FC236}">
              <a16:creationId xmlns:a16="http://schemas.microsoft.com/office/drawing/2014/main" xmlns="" id="{00000000-0008-0000-0500-00008D000000}"/>
            </a:ext>
          </a:extLst>
        </xdr:cNvPr>
        <xdr:cNvSpPr/>
      </xdr:nvSpPr>
      <xdr:spPr bwMode="auto">
        <a:xfrm>
          <a:off x="2857500" y="7162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123848</xdr:rowOff>
    </xdr:from>
    <xdr:ext cx="762000" cy="259045"/>
    <xdr:sp macro="" textlink="">
      <xdr:nvSpPr>
        <xdr:cNvPr id="142" name="テキスト ボックス 141">
          <a:extLst>
            <a:ext uri="{FF2B5EF4-FFF2-40B4-BE49-F238E27FC236}">
              <a16:creationId xmlns:a16="http://schemas.microsoft.com/office/drawing/2014/main" xmlns="" id="{00000000-0008-0000-0500-00008E000000}"/>
            </a:ext>
          </a:extLst>
        </xdr:cNvPr>
        <xdr:cNvSpPr txBox="1"/>
      </xdr:nvSpPr>
      <xdr:spPr>
        <a:xfrm>
          <a:off x="2527300" y="724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12,843
12,693
72.79
8,513,254
7,713,274
434,740
4,578,576
4,556,616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113728</xdr:rowOff>
    </xdr:from>
    <xdr:to>
      <xdr:col>24</xdr:col>
      <xdr:colOff>63500</xdr:colOff>
      <xdr:row>37</xdr:row>
      <xdr:rowOff>9932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285928"/>
          <a:ext cx="838200" cy="6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9932</xdr:rowOff>
    </xdr:from>
    <xdr:to>
      <xdr:col>19</xdr:col>
      <xdr:colOff>177800</xdr:colOff>
      <xdr:row>39</xdr:row>
      <xdr:rowOff>24333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53582"/>
          <a:ext cx="889000" cy="3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24333</xdr:rowOff>
    </xdr:from>
    <xdr:to>
      <xdr:col>15</xdr:col>
      <xdr:colOff>50800</xdr:colOff>
      <xdr:row>39</xdr:row>
      <xdr:rowOff>72809</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710883"/>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72809</xdr:rowOff>
    </xdr:from>
    <xdr:to>
      <xdr:col>10</xdr:col>
      <xdr:colOff>114300</xdr:colOff>
      <xdr:row>39</xdr:row>
      <xdr:rowOff>111976</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759359"/>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62928</xdr:rowOff>
    </xdr:from>
    <xdr:to>
      <xdr:col>24</xdr:col>
      <xdr:colOff>114300</xdr:colOff>
      <xdr:row>36</xdr:row>
      <xdr:rowOff>164528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41355</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21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130582</xdr:rowOff>
    </xdr:from>
    <xdr:to>
      <xdr:col>20</xdr:col>
      <xdr:colOff>38100</xdr:colOff>
      <xdr:row>37</xdr:row>
      <xdr:rowOff>60732</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51859</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39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144983</xdr:rowOff>
    </xdr:from>
    <xdr:to>
      <xdr:col>15</xdr:col>
      <xdr:colOff>101600</xdr:colOff>
      <xdr:row>39</xdr:row>
      <xdr:rowOff>75133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6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66260</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7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22009</xdr:rowOff>
    </xdr:from>
    <xdr:to>
      <xdr:col>10</xdr:col>
      <xdr:colOff>165100</xdr:colOff>
      <xdr:row>39</xdr:row>
      <xdr:rowOff>123609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7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114736</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80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61176</xdr:rowOff>
    </xdr:from>
    <xdr:to>
      <xdr:col>6</xdr:col>
      <xdr:colOff>38100</xdr:colOff>
      <xdr:row>39</xdr:row>
      <xdr:rowOff>162776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7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153903</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8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94544</xdr:rowOff>
    </xdr:from>
    <xdr:to>
      <xdr:col>24</xdr:col>
      <xdr:colOff>63500</xdr:colOff>
      <xdr:row>58</xdr:row>
      <xdr:rowOff>19738</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867194"/>
          <a:ext cx="838200" cy="9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150315</xdr:rowOff>
    </xdr:from>
    <xdr:to>
      <xdr:col>19</xdr:col>
      <xdr:colOff>177800</xdr:colOff>
      <xdr:row>58</xdr:row>
      <xdr:rowOff>19738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9751515"/>
          <a:ext cx="889000" cy="2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117721</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497795" y="937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150315</xdr:rowOff>
    </xdr:from>
    <xdr:to>
      <xdr:col>15</xdr:col>
      <xdr:colOff>50800</xdr:colOff>
      <xdr:row>57</xdr:row>
      <xdr:rowOff>62593</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751515"/>
          <a:ext cx="889000" cy="8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141701</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08795" y="94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62593</xdr:rowOff>
    </xdr:from>
    <xdr:to>
      <xdr:col>10</xdr:col>
      <xdr:colOff>114300</xdr:colOff>
      <xdr:row>57</xdr:row>
      <xdr:rowOff>95831</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835243"/>
          <a:ext cx="8890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38000</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19795" y="946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48523</xdr:rowOff>
    </xdr:from>
    <xdr:ext cx="59901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30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43744</xdr:rowOff>
    </xdr:from>
    <xdr:to>
      <xdr:col>24</xdr:col>
      <xdr:colOff>114300</xdr:colOff>
      <xdr:row>57</xdr:row>
      <xdr:rowOff>145344</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81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130121</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73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140388</xdr:rowOff>
    </xdr:from>
    <xdr:to>
      <xdr:col>20</xdr:col>
      <xdr:colOff>38100</xdr:colOff>
      <xdr:row>58</xdr:row>
      <xdr:rowOff>70538</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91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61665</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1000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99515</xdr:rowOff>
    </xdr:from>
    <xdr:to>
      <xdr:col>15</xdr:col>
      <xdr:colOff>101600</xdr:colOff>
      <xdr:row>57</xdr:row>
      <xdr:rowOff>29665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20792</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08795" y="979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11793</xdr:rowOff>
    </xdr:from>
    <xdr:to>
      <xdr:col>10</xdr:col>
      <xdr:colOff>165100</xdr:colOff>
      <xdr:row>57</xdr:row>
      <xdr:rowOff>113393</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7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104520</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8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45031</xdr:rowOff>
    </xdr:from>
    <xdr:to>
      <xdr:col>6</xdr:col>
      <xdr:colOff>38100</xdr:colOff>
      <xdr:row>57</xdr:row>
      <xdr:rowOff>146631</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81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137758</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9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69901</xdr:rowOff>
    </xdr:from>
    <xdr:to>
      <xdr:col>24</xdr:col>
      <xdr:colOff>63500</xdr:colOff>
      <xdr:row>78</xdr:row>
      <xdr:rowOff>96189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3797300" y="13443001"/>
          <a:ext cx="8382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96189</xdr:rowOff>
    </xdr:from>
    <xdr:to>
      <xdr:col>19</xdr:col>
      <xdr:colOff>177800</xdr:colOff>
      <xdr:row>78</xdr:row>
      <xdr:rowOff>98361</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908300" y="1346928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73940</xdr:rowOff>
    </xdr:from>
    <xdr:to>
      <xdr:col>15</xdr:col>
      <xdr:colOff>50800</xdr:colOff>
      <xdr:row>78</xdr:row>
      <xdr:rowOff>98361</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019300" y="13447040"/>
          <a:ext cx="889000" cy="2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73940</xdr:rowOff>
    </xdr:from>
    <xdr:to>
      <xdr:col>10</xdr:col>
      <xdr:colOff>114300</xdr:colOff>
      <xdr:row>78</xdr:row>
      <xdr:rowOff>82245</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1130300" y="13447040"/>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19101</xdr:rowOff>
    </xdr:from>
    <xdr:to>
      <xdr:col>24</xdr:col>
      <xdr:colOff>114300</xdr:colOff>
      <xdr:row>78</xdr:row>
      <xdr:rowOff>120701</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3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105478</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30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45389</xdr:rowOff>
    </xdr:from>
    <xdr:to>
      <xdr:col>20</xdr:col>
      <xdr:colOff>38100</xdr:colOff>
      <xdr:row>78</xdr:row>
      <xdr:rowOff>146989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4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138116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51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47561</xdr:rowOff>
    </xdr:from>
    <xdr:to>
      <xdr:col>15</xdr:col>
      <xdr:colOff>101600</xdr:colOff>
      <xdr:row>78</xdr:row>
      <xdr:rowOff>149161</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4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140288</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51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23140</xdr:rowOff>
    </xdr:from>
    <xdr:to>
      <xdr:col>10</xdr:col>
      <xdr:colOff>165100</xdr:colOff>
      <xdr:row>78</xdr:row>
      <xdr:rowOff>124740</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3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115867</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48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31445</xdr:rowOff>
    </xdr:from>
    <xdr:to>
      <xdr:col>6</xdr:col>
      <xdr:colOff>38100</xdr:colOff>
      <xdr:row>78</xdr:row>
      <xdr:rowOff>133045</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4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124172</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349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25460</xdr:rowOff>
    </xdr:from>
    <xdr:to>
      <xdr:col>24</xdr:col>
      <xdr:colOff>62865</xdr:colOff>
      <xdr:row>98</xdr:row>
      <xdr:rowOff>156113</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455960"/>
          <a:ext cx="1270" cy="150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159940</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696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156113</xdr:rowOff>
    </xdr:from>
    <xdr:to>
      <xdr:col>24</xdr:col>
      <xdr:colOff>152400</xdr:colOff>
      <xdr:row>98</xdr:row>
      <xdr:rowOff>156113</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695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143587</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23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25460</xdr:rowOff>
    </xdr:from>
    <xdr:to>
      <xdr:col>24</xdr:col>
      <xdr:colOff>152400</xdr:colOff>
      <xdr:row>90</xdr:row>
      <xdr:rowOff>25460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45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170515</xdr:rowOff>
    </xdr:from>
    <xdr:to>
      <xdr:col>24</xdr:col>
      <xdr:colOff>63500</xdr:colOff>
      <xdr:row>98</xdr:row>
      <xdr:rowOff>164176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629715"/>
          <a:ext cx="838200" cy="33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121195</xdr:rowOff>
    </xdr:from>
    <xdr:ext cx="599010"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066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98318</xdr:rowOff>
    </xdr:from>
    <xdr:to>
      <xdr:col>24</xdr:col>
      <xdr:colOff>114300</xdr:colOff>
      <xdr:row>95</xdr:row>
      <xdr:rowOff>28468</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164176</xdr:rowOff>
    </xdr:from>
    <xdr:to>
      <xdr:col>19</xdr:col>
      <xdr:colOff>177800</xdr:colOff>
      <xdr:row>99</xdr:row>
      <xdr:rowOff>18405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966276"/>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109474</xdr:rowOff>
    </xdr:from>
    <xdr:to>
      <xdr:col>20</xdr:col>
      <xdr:colOff>38100</xdr:colOff>
      <xdr:row>97</xdr:row>
      <xdr:rowOff>39624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5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56151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3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18405</xdr:rowOff>
    </xdr:from>
    <xdr:to>
      <xdr:col>15</xdr:col>
      <xdr:colOff>50800</xdr:colOff>
      <xdr:row>99</xdr:row>
      <xdr:rowOff>38796</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991955"/>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136297</xdr:rowOff>
    </xdr:from>
    <xdr:to>
      <xdr:col>15</xdr:col>
      <xdr:colOff>101600</xdr:colOff>
      <xdr:row>97</xdr:row>
      <xdr:rowOff>66447</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59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82974</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3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29637</xdr:rowOff>
    </xdr:from>
    <xdr:to>
      <xdr:col>10</xdr:col>
      <xdr:colOff>114300</xdr:colOff>
      <xdr:row>99</xdr:row>
      <xdr:rowOff>38796</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a:off x="1130300" y="17003187"/>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149997</xdr:rowOff>
    </xdr:from>
    <xdr:to>
      <xdr:col>10</xdr:col>
      <xdr:colOff>165100</xdr:colOff>
      <xdr:row>97</xdr:row>
      <xdr:rowOff>80147</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6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96674</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38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157755</xdr:rowOff>
    </xdr:from>
    <xdr:to>
      <xdr:col>6</xdr:col>
      <xdr:colOff>38100</xdr:colOff>
      <xdr:row>97</xdr:row>
      <xdr:rowOff>87905</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6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104432</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3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119715</xdr:rowOff>
    </xdr:from>
    <xdr:to>
      <xdr:col>24</xdr:col>
      <xdr:colOff>114300</xdr:colOff>
      <xdr:row>97</xdr:row>
      <xdr:rowOff>49865</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5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98142</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55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113376</xdr:rowOff>
    </xdr:from>
    <xdr:to>
      <xdr:col>20</xdr:col>
      <xdr:colOff>38100</xdr:colOff>
      <xdr:row>99</xdr:row>
      <xdr:rowOff>43526</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9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34653</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70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139055</xdr:rowOff>
    </xdr:from>
    <xdr:to>
      <xdr:col>15</xdr:col>
      <xdr:colOff>101600</xdr:colOff>
      <xdr:row>99</xdr:row>
      <xdr:rowOff>69205</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9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60332</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70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159446</xdr:rowOff>
    </xdr:from>
    <xdr:to>
      <xdr:col>10</xdr:col>
      <xdr:colOff>165100</xdr:colOff>
      <xdr:row>99</xdr:row>
      <xdr:rowOff>89596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9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80723</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705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150287</xdr:rowOff>
    </xdr:from>
    <xdr:to>
      <xdr:col>6</xdr:col>
      <xdr:colOff>38100</xdr:colOff>
      <xdr:row>99</xdr:row>
      <xdr:rowOff>80437</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9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71564</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70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xmlns=""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3" name="補助費等最小値テキスト">
          <a:extLst>
            <a:ext uri="{FF2B5EF4-FFF2-40B4-BE49-F238E27FC236}">
              <a16:creationId xmlns:a16="http://schemas.microsoft.com/office/drawing/2014/main" xmlns="" id="{00000000-0008-0000-0600-00001B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5" name="補助費等最大値テキスト">
          <a:extLst>
            <a:ext uri="{FF2B5EF4-FFF2-40B4-BE49-F238E27FC236}">
              <a16:creationId xmlns:a16="http://schemas.microsoft.com/office/drawing/2014/main" xmlns="" id="{00000000-0008-0000-0600-00001D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28811</xdr:rowOff>
    </xdr:from>
    <xdr:to>
      <xdr:col>55</xdr:col>
      <xdr:colOff>0</xdr:colOff>
      <xdr:row>35</xdr:row>
      <xdr:rowOff>116749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9639300" y="5686661"/>
          <a:ext cx="838200" cy="4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88" name="補助費等平均値テキスト">
          <a:extLst>
            <a:ext uri="{FF2B5EF4-FFF2-40B4-BE49-F238E27FC236}">
              <a16:creationId xmlns:a16="http://schemas.microsoft.com/office/drawing/2014/main" xmlns="" id="{00000000-0008-0000-0600-000020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89" name="フローチャート: 判断 288">
          <a:extLst>
            <a:ext uri="{FF2B5EF4-FFF2-40B4-BE49-F238E27FC236}">
              <a16:creationId xmlns:a16="http://schemas.microsoft.com/office/drawing/2014/main" xmlns="" id="{00000000-0008-0000-0600-000021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28811</xdr:rowOff>
    </xdr:from>
    <xdr:to>
      <xdr:col>50</xdr:col>
      <xdr:colOff>114300</xdr:colOff>
      <xdr:row>36</xdr:row>
      <xdr:rowOff>98328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8750300" y="5686661"/>
          <a:ext cx="889000" cy="58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98328</xdr:rowOff>
    </xdr:from>
    <xdr:to>
      <xdr:col>45</xdr:col>
      <xdr:colOff>177800</xdr:colOff>
      <xdr:row>37</xdr:row>
      <xdr:rowOff>96412</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7861300" y="6270528"/>
          <a:ext cx="889000" cy="16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74768</xdr:rowOff>
    </xdr:from>
    <xdr:to>
      <xdr:col>41</xdr:col>
      <xdr:colOff>50800</xdr:colOff>
      <xdr:row>37</xdr:row>
      <xdr:rowOff>96412</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6972300" y="6418418"/>
          <a:ext cx="889000" cy="2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65949</xdr:rowOff>
    </xdr:from>
    <xdr:to>
      <xdr:col>55</xdr:col>
      <xdr:colOff>50800</xdr:colOff>
      <xdr:row>35</xdr:row>
      <xdr:rowOff>167549</xdr:rowOff>
    </xdr:to>
    <xdr:sp macro="" textlink="">
      <xdr:nvSpPr>
        <xdr:cNvPr id="306" name="楕円 305">
          <a:extLst>
            <a:ext uri="{FF2B5EF4-FFF2-40B4-BE49-F238E27FC236}">
              <a16:creationId xmlns:a16="http://schemas.microsoft.com/office/drawing/2014/main" xmlns="" id="{00000000-0008-0000-0600-000032010000}"/>
            </a:ext>
          </a:extLst>
        </xdr:cNvPr>
        <xdr:cNvSpPr/>
      </xdr:nvSpPr>
      <xdr:spPr>
        <a:xfrm>
          <a:off x="10426700" y="60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44376</xdr:rowOff>
    </xdr:from>
    <xdr:ext cx="599010" cy="259045"/>
    <xdr:sp macro="" textlink="">
      <xdr:nvSpPr>
        <xdr:cNvPr id="307" name="補助費等該当値テキスト">
          <a:extLst>
            <a:ext uri="{FF2B5EF4-FFF2-40B4-BE49-F238E27FC236}">
              <a16:creationId xmlns:a16="http://schemas.microsoft.com/office/drawing/2014/main" xmlns="" id="{00000000-0008-0000-0600-000033010000}"/>
            </a:ext>
          </a:extLst>
        </xdr:cNvPr>
        <xdr:cNvSpPr txBox="1"/>
      </xdr:nvSpPr>
      <xdr:spPr>
        <a:xfrm>
          <a:off x="10528300" y="604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149461</xdr:rowOff>
    </xdr:from>
    <xdr:to>
      <xdr:col>50</xdr:col>
      <xdr:colOff>165100</xdr:colOff>
      <xdr:row>33</xdr:row>
      <xdr:rowOff>79611</xdr:rowOff>
    </xdr:to>
    <xdr:sp macro="" textlink="">
      <xdr:nvSpPr>
        <xdr:cNvPr id="308" name="楕円 307">
          <a:extLst>
            <a:ext uri="{FF2B5EF4-FFF2-40B4-BE49-F238E27FC236}">
              <a16:creationId xmlns:a16="http://schemas.microsoft.com/office/drawing/2014/main" xmlns="" id="{00000000-0008-0000-0600-000034010000}"/>
            </a:ext>
          </a:extLst>
        </xdr:cNvPr>
        <xdr:cNvSpPr/>
      </xdr:nvSpPr>
      <xdr:spPr>
        <a:xfrm>
          <a:off x="9588500" y="56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70738</xdr:rowOff>
    </xdr:from>
    <xdr:ext cx="59901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339795" y="572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47528</xdr:rowOff>
    </xdr:from>
    <xdr:to>
      <xdr:col>46</xdr:col>
      <xdr:colOff>38100</xdr:colOff>
      <xdr:row>36</xdr:row>
      <xdr:rowOff>149128</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8699500" y="62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140255</xdr:rowOff>
    </xdr:from>
    <xdr:ext cx="534377"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483111" y="631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45612</xdr:rowOff>
    </xdr:from>
    <xdr:to>
      <xdr:col>41</xdr:col>
      <xdr:colOff>101600</xdr:colOff>
      <xdr:row>37</xdr:row>
      <xdr:rowOff>147212</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7810500" y="63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138339</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594111" y="64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23968</xdr:rowOff>
    </xdr:from>
    <xdr:to>
      <xdr:col>36</xdr:col>
      <xdr:colOff>165100</xdr:colOff>
      <xdr:row>37</xdr:row>
      <xdr:rowOff>125568</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6921500" y="63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116695</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705111" y="646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xmlns=""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0" name="普通建設事業費最小値テキスト">
          <a:extLst>
            <a:ext uri="{FF2B5EF4-FFF2-40B4-BE49-F238E27FC236}">
              <a16:creationId xmlns:a16="http://schemas.microsoft.com/office/drawing/2014/main" xmlns="" id="{00000000-0008-0000-0600-000054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2" name="普通建設事業費最大値テキスト">
          <a:extLst>
            <a:ext uri="{FF2B5EF4-FFF2-40B4-BE49-F238E27FC236}">
              <a16:creationId xmlns:a16="http://schemas.microsoft.com/office/drawing/2014/main" xmlns="" id="{00000000-0008-0000-0600-000056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17391</xdr:rowOff>
    </xdr:from>
    <xdr:to>
      <xdr:col>55</xdr:col>
      <xdr:colOff>0</xdr:colOff>
      <xdr:row>57</xdr:row>
      <xdr:rowOff>139483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9639300" y="9790041"/>
          <a:ext cx="838200" cy="1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5" name="普通建設事業費平均値テキスト">
          <a:extLst>
            <a:ext uri="{FF2B5EF4-FFF2-40B4-BE49-F238E27FC236}">
              <a16:creationId xmlns:a16="http://schemas.microsoft.com/office/drawing/2014/main" xmlns="" id="{00000000-0008-0000-0600-000059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26936</xdr:rowOff>
    </xdr:from>
    <xdr:to>
      <xdr:col>50</xdr:col>
      <xdr:colOff>114300</xdr:colOff>
      <xdr:row>57</xdr:row>
      <xdr:rowOff>139483</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8750300" y="9799586"/>
          <a:ext cx="889000" cy="1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49" name="テキスト ボックス 348">
          <a:extLst>
            <a:ext uri="{FF2B5EF4-FFF2-40B4-BE49-F238E27FC236}">
              <a16:creationId xmlns:a16="http://schemas.microsoft.com/office/drawing/2014/main" xmlns="" id="{00000000-0008-0000-0600-00005D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26936</xdr:rowOff>
    </xdr:from>
    <xdr:to>
      <xdr:col>45</xdr:col>
      <xdr:colOff>177800</xdr:colOff>
      <xdr:row>57</xdr:row>
      <xdr:rowOff>76134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7861300" y="9799586"/>
          <a:ext cx="889000" cy="4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149507</xdr:rowOff>
    </xdr:from>
    <xdr:to>
      <xdr:col>41</xdr:col>
      <xdr:colOff>50800</xdr:colOff>
      <xdr:row>57</xdr:row>
      <xdr:rowOff>76134</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6972300" y="9750707"/>
          <a:ext cx="889000" cy="9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138041</xdr:rowOff>
    </xdr:from>
    <xdr:to>
      <xdr:col>55</xdr:col>
      <xdr:colOff>50800</xdr:colOff>
      <xdr:row>57</xdr:row>
      <xdr:rowOff>68191</xdr:rowOff>
    </xdr:to>
    <xdr:sp macro="" textlink="">
      <xdr:nvSpPr>
        <xdr:cNvPr id="363" name="楕円 362">
          <a:extLst>
            <a:ext uri="{FF2B5EF4-FFF2-40B4-BE49-F238E27FC236}">
              <a16:creationId xmlns:a16="http://schemas.microsoft.com/office/drawing/2014/main" xmlns="" id="{00000000-0008-0000-0600-00006B010000}"/>
            </a:ext>
          </a:extLst>
        </xdr:cNvPr>
        <xdr:cNvSpPr/>
      </xdr:nvSpPr>
      <xdr:spPr>
        <a:xfrm>
          <a:off x="10426700" y="973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116468</xdr:rowOff>
    </xdr:from>
    <xdr:ext cx="534377" cy="259045"/>
    <xdr:sp macro="" textlink="">
      <xdr:nvSpPr>
        <xdr:cNvPr id="364" name="普通建設事業費該当値テキスト">
          <a:extLst>
            <a:ext uri="{FF2B5EF4-FFF2-40B4-BE49-F238E27FC236}">
              <a16:creationId xmlns:a16="http://schemas.microsoft.com/office/drawing/2014/main" xmlns="" id="{00000000-0008-0000-0600-00006C010000}"/>
            </a:ext>
          </a:extLst>
        </xdr:cNvPr>
        <xdr:cNvSpPr txBox="1"/>
      </xdr:nvSpPr>
      <xdr:spPr>
        <a:xfrm>
          <a:off x="10528300" y="971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88683</xdr:rowOff>
    </xdr:from>
    <xdr:to>
      <xdr:col>50</xdr:col>
      <xdr:colOff>165100</xdr:colOff>
      <xdr:row>58</xdr:row>
      <xdr:rowOff>18833</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9588500" y="98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9960</xdr:rowOff>
    </xdr:from>
    <xdr:ext cx="534377"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372111" y="995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147586</xdr:rowOff>
    </xdr:from>
    <xdr:to>
      <xdr:col>46</xdr:col>
      <xdr:colOff>38100</xdr:colOff>
      <xdr:row>57</xdr:row>
      <xdr:rowOff>77736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8699500" y="97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68863</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483111" y="984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25334</xdr:rowOff>
    </xdr:from>
    <xdr:to>
      <xdr:col>41</xdr:col>
      <xdr:colOff>101600</xdr:colOff>
      <xdr:row>57</xdr:row>
      <xdr:rowOff>126934</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7810500" y="97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118061</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7594111" y="989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98707</xdr:rowOff>
    </xdr:from>
    <xdr:to>
      <xdr:col>36</xdr:col>
      <xdr:colOff>165100</xdr:colOff>
      <xdr:row>57</xdr:row>
      <xdr:rowOff>28857</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6921500" y="96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19984</xdr:rowOff>
    </xdr:from>
    <xdr:ext cx="59901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672795" y="979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xmlns=""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xmlns=""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1" name="普通建設事業費 （ うち新規整備　）最大値テキスト">
          <a:extLst>
            <a:ext uri="{FF2B5EF4-FFF2-40B4-BE49-F238E27FC236}">
              <a16:creationId xmlns:a16="http://schemas.microsoft.com/office/drawing/2014/main" xmlns="" id="{00000000-0008-0000-0600-000091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4" name="普通建設事業費 （ うち新規整備　）平均値テキスト">
          <a:extLst>
            <a:ext uri="{FF2B5EF4-FFF2-40B4-BE49-F238E27FC236}">
              <a16:creationId xmlns:a16="http://schemas.microsoft.com/office/drawing/2014/main" xmlns="" id="{00000000-0008-0000-0600-000094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8483111" y="131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xmlns=""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58" name="普通建設事業費 （ うち更新整備　）最小値テキスト">
          <a:extLst>
            <a:ext uri="{FF2B5EF4-FFF2-40B4-BE49-F238E27FC236}">
              <a16:creationId xmlns:a16="http://schemas.microsoft.com/office/drawing/2014/main" xmlns="" id="{00000000-0008-0000-0600-0000CA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0" name="普通建設事業費 （ うち更新整備　）最大値テキスト">
          <a:extLst>
            <a:ext uri="{FF2B5EF4-FFF2-40B4-BE49-F238E27FC236}">
              <a16:creationId xmlns:a16="http://schemas.microsoft.com/office/drawing/2014/main" xmlns="" id="{00000000-0008-0000-0600-0000CC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26750</xdr:rowOff>
    </xdr:from>
    <xdr:to>
      <xdr:col>55</xdr:col>
      <xdr:colOff>0</xdr:colOff>
      <xdr:row>96</xdr:row>
      <xdr:rowOff>45038</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9639300" y="16143050"/>
          <a:ext cx="8382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8315</xdr:rowOff>
    </xdr:from>
    <xdr:ext cx="534377" cy="259045"/>
    <xdr:sp macro="" textlink="">
      <xdr:nvSpPr>
        <xdr:cNvPr id="463" name="普通建設事業費 （ うち更新整備　）平均値テキスト">
          <a:extLst>
            <a:ext uri="{FF2B5EF4-FFF2-40B4-BE49-F238E27FC236}">
              <a16:creationId xmlns:a16="http://schemas.microsoft.com/office/drawing/2014/main" xmlns="" id="{00000000-0008-0000-0600-0000CF010000}"/>
            </a:ext>
          </a:extLst>
        </xdr:cNvPr>
        <xdr:cNvSpPr txBox="1"/>
      </xdr:nvSpPr>
      <xdr:spPr>
        <a:xfrm>
          <a:off x="10528300" y="1629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86251</xdr:rowOff>
    </xdr:from>
    <xdr:to>
      <xdr:col>50</xdr:col>
      <xdr:colOff>114300</xdr:colOff>
      <xdr:row>96</xdr:row>
      <xdr:rowOff>45038</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8750300" y="16202551"/>
          <a:ext cx="889000" cy="30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86251</xdr:rowOff>
    </xdr:from>
    <xdr:to>
      <xdr:col>45</xdr:col>
      <xdr:colOff>177800</xdr:colOff>
      <xdr:row>95</xdr:row>
      <xdr:rowOff>49763</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7861300" y="16202551"/>
          <a:ext cx="889000" cy="13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44488</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483111" y="163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113640</xdr:rowOff>
    </xdr:from>
    <xdr:to>
      <xdr:col>41</xdr:col>
      <xdr:colOff>50800</xdr:colOff>
      <xdr:row>95</xdr:row>
      <xdr:rowOff>49763</xdr:rowOff>
    </xdr:to>
    <xdr:cxnSp macro="">
      <xdr:nvCxnSpPr>
        <xdr:cNvPr id="471" name="直線コネクタ 470">
          <a:extLst>
            <a:ext uri="{FF2B5EF4-FFF2-40B4-BE49-F238E27FC236}">
              <a16:creationId xmlns:a16="http://schemas.microsoft.com/office/drawing/2014/main" xmlns="" id="{00000000-0008-0000-0600-0000D7010000}"/>
            </a:ext>
          </a:extLst>
        </xdr:cNvPr>
        <xdr:cNvCxnSpPr/>
      </xdr:nvCxnSpPr>
      <xdr:spPr>
        <a:xfrm>
          <a:off x="6972300" y="16058490"/>
          <a:ext cx="889000" cy="27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122910</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7594111" y="164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446</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05111" y="1645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147400</xdr:rowOff>
    </xdr:from>
    <xdr:to>
      <xdr:col>55</xdr:col>
      <xdr:colOff>50800</xdr:colOff>
      <xdr:row>94</xdr:row>
      <xdr:rowOff>77550</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10426700" y="160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170277</xdr:rowOff>
    </xdr:from>
    <xdr:ext cx="534377" cy="259045"/>
    <xdr:sp macro="" textlink="">
      <xdr:nvSpPr>
        <xdr:cNvPr id="482" name="普通建設事業費 （ うち更新整備　）該当値テキスト">
          <a:extLst>
            <a:ext uri="{FF2B5EF4-FFF2-40B4-BE49-F238E27FC236}">
              <a16:creationId xmlns:a16="http://schemas.microsoft.com/office/drawing/2014/main" xmlns="" id="{00000000-0008-0000-0600-0000E2010000}"/>
            </a:ext>
          </a:extLst>
        </xdr:cNvPr>
        <xdr:cNvSpPr txBox="1"/>
      </xdr:nvSpPr>
      <xdr:spPr>
        <a:xfrm>
          <a:off x="10528300" y="1594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165688</xdr:rowOff>
    </xdr:from>
    <xdr:to>
      <xdr:col>50</xdr:col>
      <xdr:colOff>165100</xdr:colOff>
      <xdr:row>96</xdr:row>
      <xdr:rowOff>95838</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9588500" y="164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86965</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9372111" y="1654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35451</xdr:rowOff>
    </xdr:from>
    <xdr:to>
      <xdr:col>46</xdr:col>
      <xdr:colOff>38100</xdr:colOff>
      <xdr:row>94</xdr:row>
      <xdr:rowOff>137051</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8699500" y="161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153578</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8483111" y="159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170413</xdr:rowOff>
    </xdr:from>
    <xdr:to>
      <xdr:col>41</xdr:col>
      <xdr:colOff>101600</xdr:colOff>
      <xdr:row>95</xdr:row>
      <xdr:rowOff>100563</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7810500" y="162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117090</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7594111" y="1606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62840</xdr:rowOff>
    </xdr:from>
    <xdr:to>
      <xdr:col>36</xdr:col>
      <xdr:colOff>165100</xdr:colOff>
      <xdr:row>93</xdr:row>
      <xdr:rowOff>164440</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6921500" y="160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9517</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6705111" y="1578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125879</xdr:rowOff>
    </xdr:from>
    <xdr:to>
      <xdr:col>85</xdr:col>
      <xdr:colOff>127000</xdr:colOff>
      <xdr:row>38</xdr:row>
      <xdr:rowOff>128594</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5481300" y="6640979"/>
          <a:ext cx="8382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125879</xdr:rowOff>
    </xdr:from>
    <xdr:to>
      <xdr:col>81</xdr:col>
      <xdr:colOff>50800</xdr:colOff>
      <xdr:row>38</xdr:row>
      <xdr:rowOff>139124</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flipV="1">
          <a:off x="14592300" y="6640979"/>
          <a:ext cx="889000" cy="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139124</xdr:rowOff>
    </xdr:from>
    <xdr:to>
      <xdr:col>76</xdr:col>
      <xdr:colOff>114300</xdr:colOff>
      <xdr:row>38</xdr:row>
      <xdr:rowOff>139678</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3703300" y="6654224"/>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139291</xdr:rowOff>
    </xdr:from>
    <xdr:to>
      <xdr:col>71</xdr:col>
      <xdr:colOff>177800</xdr:colOff>
      <xdr:row>38</xdr:row>
      <xdr:rowOff>139678</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2814300" y="6654391"/>
          <a:ext cx="8890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77794</xdr:rowOff>
    </xdr:from>
    <xdr:to>
      <xdr:col>85</xdr:col>
      <xdr:colOff>177800</xdr:colOff>
      <xdr:row>39</xdr:row>
      <xdr:rowOff>7944</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5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469744"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55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75079</xdr:rowOff>
    </xdr:from>
    <xdr:to>
      <xdr:col>81</xdr:col>
      <xdr:colOff>101600</xdr:colOff>
      <xdr:row>39</xdr:row>
      <xdr:rowOff>5229</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59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167806</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246428" y="668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88324</xdr:rowOff>
    </xdr:from>
    <xdr:to>
      <xdr:col>76</xdr:col>
      <xdr:colOff>165100</xdr:colOff>
      <xdr:row>39</xdr:row>
      <xdr:rowOff>18474</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0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9601</xdr:rowOff>
    </xdr:from>
    <xdr:ext cx="378565"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403017" y="6696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88878</xdr:rowOff>
    </xdr:from>
    <xdr:to>
      <xdr:col>72</xdr:col>
      <xdr:colOff>38100</xdr:colOff>
      <xdr:row>39</xdr:row>
      <xdr:rowOff>19028</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10155</xdr:rowOff>
    </xdr:from>
    <xdr:ext cx="313932"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546333" y="6696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88491</xdr:rowOff>
    </xdr:from>
    <xdr:to>
      <xdr:col>67</xdr:col>
      <xdr:colOff>101600</xdr:colOff>
      <xdr:row>39</xdr:row>
      <xdr:rowOff>18641</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60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9768</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25017" y="669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xmlns=""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xmlns=""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xmlns=""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xmlns=""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xmlns=""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20" name="公債費最小値テキスト">
          <a:extLst>
            <a:ext uri="{FF2B5EF4-FFF2-40B4-BE49-F238E27FC236}">
              <a16:creationId xmlns:a16="http://schemas.microsoft.com/office/drawing/2014/main" xmlns="" id="{00000000-0008-0000-0600-00006C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22" name="公債費最大値テキスト">
          <a:extLst>
            <a:ext uri="{FF2B5EF4-FFF2-40B4-BE49-F238E27FC236}">
              <a16:creationId xmlns:a16="http://schemas.microsoft.com/office/drawing/2014/main" xmlns="" id="{00000000-0008-0000-0600-00006E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152298</xdr:rowOff>
    </xdr:from>
    <xdr:to>
      <xdr:col>85</xdr:col>
      <xdr:colOff>127000</xdr:colOff>
      <xdr:row>79</xdr:row>
      <xdr:rowOff>1676</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5481300" y="13525398"/>
          <a:ext cx="8382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27753</xdr:rowOff>
    </xdr:from>
    <xdr:ext cx="534377" cy="259045"/>
    <xdr:sp macro="" textlink="">
      <xdr:nvSpPr>
        <xdr:cNvPr id="625" name="公債費平均値テキスト">
          <a:extLst>
            <a:ext uri="{FF2B5EF4-FFF2-40B4-BE49-F238E27FC236}">
              <a16:creationId xmlns:a16="http://schemas.microsoft.com/office/drawing/2014/main" xmlns="" id="{00000000-0008-0000-0600-000071020000}"/>
            </a:ext>
          </a:extLst>
        </xdr:cNvPr>
        <xdr:cNvSpPr txBox="1"/>
      </xdr:nvSpPr>
      <xdr:spPr>
        <a:xfrm>
          <a:off x="16370300" y="1271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163982</xdr:rowOff>
    </xdr:from>
    <xdr:to>
      <xdr:col>81</xdr:col>
      <xdr:colOff>50800</xdr:colOff>
      <xdr:row>79</xdr:row>
      <xdr:rowOff>1676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4592300" y="135370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139536</xdr:rowOff>
    </xdr:from>
    <xdr:to>
      <xdr:col>76</xdr:col>
      <xdr:colOff>114300</xdr:colOff>
      <xdr:row>78</xdr:row>
      <xdr:rowOff>163982</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a:off x="13703300" y="13512636"/>
          <a:ext cx="889000" cy="2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57023</xdr:rowOff>
    </xdr:from>
    <xdr:to>
      <xdr:col>71</xdr:col>
      <xdr:colOff>177800</xdr:colOff>
      <xdr:row>78</xdr:row>
      <xdr:rowOff>139536</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a:off x="12814300" y="13430123"/>
          <a:ext cx="889000" cy="8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101498</xdr:rowOff>
    </xdr:from>
    <xdr:to>
      <xdr:col>85</xdr:col>
      <xdr:colOff>177800</xdr:colOff>
      <xdr:row>79</xdr:row>
      <xdr:rowOff>31648</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6268700" y="134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16425</xdr:rowOff>
    </xdr:from>
    <xdr:ext cx="534377" cy="259045"/>
    <xdr:sp macro="" textlink="">
      <xdr:nvSpPr>
        <xdr:cNvPr id="644" name="公債費該当値テキスト">
          <a:extLst>
            <a:ext uri="{FF2B5EF4-FFF2-40B4-BE49-F238E27FC236}">
              <a16:creationId xmlns:a16="http://schemas.microsoft.com/office/drawing/2014/main" xmlns="" id="{00000000-0008-0000-0600-000084020000}"/>
            </a:ext>
          </a:extLst>
        </xdr:cNvPr>
        <xdr:cNvSpPr txBox="1"/>
      </xdr:nvSpPr>
      <xdr:spPr>
        <a:xfrm>
          <a:off x="16370300" y="133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122326</xdr:rowOff>
    </xdr:from>
    <xdr:to>
      <xdr:col>81</xdr:col>
      <xdr:colOff>101600</xdr:colOff>
      <xdr:row>79</xdr:row>
      <xdr:rowOff>52476</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5430500" y="134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43603</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5214111" y="1358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113182</xdr:rowOff>
    </xdr:from>
    <xdr:to>
      <xdr:col>76</xdr:col>
      <xdr:colOff>165100</xdr:colOff>
      <xdr:row>79</xdr:row>
      <xdr:rowOff>43332</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4541500" y="1348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34459</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4325111" y="1357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88736</xdr:rowOff>
    </xdr:from>
    <xdr:to>
      <xdr:col>72</xdr:col>
      <xdr:colOff>38100</xdr:colOff>
      <xdr:row>79</xdr:row>
      <xdr:rowOff>18886</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3652500" y="134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10013</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3436111" y="1355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6223</xdr:rowOff>
    </xdr:from>
    <xdr:to>
      <xdr:col>67</xdr:col>
      <xdr:colOff>101600</xdr:colOff>
      <xdr:row>78</xdr:row>
      <xdr:rowOff>107823</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2763500" y="133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98950</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547111" y="134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xmlns=""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77" name="積立金最小値テキスト">
          <a:extLst>
            <a:ext uri="{FF2B5EF4-FFF2-40B4-BE49-F238E27FC236}">
              <a16:creationId xmlns:a16="http://schemas.microsoft.com/office/drawing/2014/main" xmlns="" id="{00000000-0008-0000-0600-0000A5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79" name="積立金最大値テキスト">
          <a:extLst>
            <a:ext uri="{FF2B5EF4-FFF2-40B4-BE49-F238E27FC236}">
              <a16:creationId xmlns:a16="http://schemas.microsoft.com/office/drawing/2014/main" xmlns="" id="{00000000-0008-0000-0600-0000A7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6823</xdr:rowOff>
    </xdr:from>
    <xdr:to>
      <xdr:col>85</xdr:col>
      <xdr:colOff>127000</xdr:colOff>
      <xdr:row>99</xdr:row>
      <xdr:rowOff>1039</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5481300" y="16808923"/>
          <a:ext cx="838200" cy="16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82" name="積立金平均値テキスト">
          <a:extLst>
            <a:ext uri="{FF2B5EF4-FFF2-40B4-BE49-F238E27FC236}">
              <a16:creationId xmlns:a16="http://schemas.microsoft.com/office/drawing/2014/main" xmlns="" id="{00000000-0008-0000-0600-0000AA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95</xdr:rowOff>
    </xdr:from>
    <xdr:to>
      <xdr:col>81</xdr:col>
      <xdr:colOff>50800</xdr:colOff>
      <xdr:row>99</xdr:row>
      <xdr:rowOff>1039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4592300" y="16973645"/>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95</xdr:rowOff>
    </xdr:from>
    <xdr:to>
      <xdr:col>76</xdr:col>
      <xdr:colOff>114300</xdr:colOff>
      <xdr:row>99</xdr:row>
      <xdr:rowOff>20295</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3703300" y="16973645"/>
          <a:ext cx="8890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125185</xdr:rowOff>
    </xdr:from>
    <xdr:to>
      <xdr:col>71</xdr:col>
      <xdr:colOff>177800</xdr:colOff>
      <xdr:row>99</xdr:row>
      <xdr:rowOff>20295</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2814300" y="16927285"/>
          <a:ext cx="889000" cy="6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127473</xdr:rowOff>
    </xdr:from>
    <xdr:to>
      <xdr:col>85</xdr:col>
      <xdr:colOff>177800</xdr:colOff>
      <xdr:row>98</xdr:row>
      <xdr:rowOff>57623</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6268700" y="1675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42400</xdr:rowOff>
    </xdr:from>
    <xdr:ext cx="534377" cy="259045"/>
    <xdr:sp macro="" textlink="">
      <xdr:nvSpPr>
        <xdr:cNvPr id="701" name="積立金該当値テキスト">
          <a:extLst>
            <a:ext uri="{FF2B5EF4-FFF2-40B4-BE49-F238E27FC236}">
              <a16:creationId xmlns:a16="http://schemas.microsoft.com/office/drawing/2014/main" xmlns="" id="{00000000-0008-0000-0600-0000BD020000}"/>
            </a:ext>
          </a:extLst>
        </xdr:cNvPr>
        <xdr:cNvSpPr txBox="1"/>
      </xdr:nvSpPr>
      <xdr:spPr>
        <a:xfrm>
          <a:off x="16370300" y="166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121689</xdr:rowOff>
    </xdr:from>
    <xdr:to>
      <xdr:col>81</xdr:col>
      <xdr:colOff>101600</xdr:colOff>
      <xdr:row>99</xdr:row>
      <xdr:rowOff>51839</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5430500" y="169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42966</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46428" y="170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120745</xdr:rowOff>
    </xdr:from>
    <xdr:to>
      <xdr:col>76</xdr:col>
      <xdr:colOff>165100</xdr:colOff>
      <xdr:row>99</xdr:row>
      <xdr:rowOff>50895</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4541500" y="169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42022</xdr:rowOff>
    </xdr:from>
    <xdr:ext cx="469744"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4357428" y="1701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140945</xdr:rowOff>
    </xdr:from>
    <xdr:to>
      <xdr:col>72</xdr:col>
      <xdr:colOff>38100</xdr:colOff>
      <xdr:row>99</xdr:row>
      <xdr:rowOff>71095</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3652500" y="169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62222</xdr:rowOff>
    </xdr:from>
    <xdr:ext cx="469744"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3468428" y="1703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74385</xdr:rowOff>
    </xdr:from>
    <xdr:to>
      <xdr:col>67</xdr:col>
      <xdr:colOff>101600</xdr:colOff>
      <xdr:row>99</xdr:row>
      <xdr:rowOff>4535</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2763500" y="168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167112</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2547111" y="1696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6" name="投資及び出資金最小値テキスト">
          <a:extLst>
            <a:ext uri="{FF2B5EF4-FFF2-40B4-BE49-F238E27FC236}">
              <a16:creationId xmlns:a16="http://schemas.microsoft.com/office/drawing/2014/main" xmlns="" id="{00000000-0008-0000-0600-0000E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38" name="投資及び出資金最大値テキスト">
          <a:extLst>
            <a:ext uri="{FF2B5EF4-FFF2-40B4-BE49-F238E27FC236}">
              <a16:creationId xmlns:a16="http://schemas.microsoft.com/office/drawing/2014/main" xmlns="" id="{00000000-0008-0000-0600-0000E2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1" name="投資及び出資金平均値テキスト">
          <a:extLst>
            <a:ext uri="{FF2B5EF4-FFF2-40B4-BE49-F238E27FC236}">
              <a16:creationId xmlns:a16="http://schemas.microsoft.com/office/drawing/2014/main" xmlns="" id="{00000000-0008-0000-0600-0000E5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88298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9545300" y="6774848"/>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88298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flipV="1">
          <a:off x="18656300" y="6774848"/>
          <a:ext cx="8890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0" name="投資及び出資金該当値テキスト">
          <a:extLst>
            <a:ext uri="{FF2B5EF4-FFF2-40B4-BE49-F238E27FC236}">
              <a16:creationId xmlns:a16="http://schemas.microsoft.com/office/drawing/2014/main" xmlns="" id="{00000000-0008-0000-0600-0000F8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37498</xdr:rowOff>
    </xdr:from>
    <xdr:to>
      <xdr:col>102</xdr:col>
      <xdr:colOff>165100</xdr:colOff>
      <xdr:row>39</xdr:row>
      <xdr:rowOff>139098</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9494500" y="6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130225</xdr:rowOff>
    </xdr:from>
    <xdr:ext cx="378565"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356017" y="681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95672</xdr:rowOff>
    </xdr:from>
    <xdr:to>
      <xdr:col>116</xdr:col>
      <xdr:colOff>63500</xdr:colOff>
      <xdr:row>57</xdr:row>
      <xdr:rowOff>170149</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1323300" y="9696872"/>
          <a:ext cx="838200" cy="24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129323</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90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74046</xdr:rowOff>
    </xdr:from>
    <xdr:to>
      <xdr:col>111</xdr:col>
      <xdr:colOff>177800</xdr:colOff>
      <xdr:row>57</xdr:row>
      <xdr:rowOff>170149</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0434300" y="9846696"/>
          <a:ext cx="889000" cy="9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71348</xdr:rowOff>
    </xdr:from>
    <xdr:to>
      <xdr:col>107</xdr:col>
      <xdr:colOff>50800</xdr:colOff>
      <xdr:row>57</xdr:row>
      <xdr:rowOff>74046</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9545300" y="9843998"/>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47072</xdr:rowOff>
    </xdr:from>
    <xdr:to>
      <xdr:col>102</xdr:col>
      <xdr:colOff>114300</xdr:colOff>
      <xdr:row>57</xdr:row>
      <xdr:rowOff>71348</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8656300" y="9819722"/>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150995</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99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133621</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44872</xdr:rowOff>
    </xdr:from>
    <xdr:to>
      <xdr:col>116</xdr:col>
      <xdr:colOff>114300</xdr:colOff>
      <xdr:row>56</xdr:row>
      <xdr:rowOff>146472</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96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67749</xdr:rowOff>
    </xdr:from>
    <xdr:ext cx="469744"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94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119349</xdr:rowOff>
    </xdr:from>
    <xdr:to>
      <xdr:col>112</xdr:col>
      <xdr:colOff>38100</xdr:colOff>
      <xdr:row>58</xdr:row>
      <xdr:rowOff>49499</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98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40626</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088428" y="99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23246</xdr:rowOff>
    </xdr:from>
    <xdr:to>
      <xdr:col>107</xdr:col>
      <xdr:colOff>101600</xdr:colOff>
      <xdr:row>57</xdr:row>
      <xdr:rowOff>124846</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97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115973</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199428" y="988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20548</xdr:rowOff>
    </xdr:from>
    <xdr:to>
      <xdr:col>102</xdr:col>
      <xdr:colOff>165100</xdr:colOff>
      <xdr:row>57</xdr:row>
      <xdr:rowOff>122148</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97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138675</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10428" y="956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167722</xdr:rowOff>
    </xdr:from>
    <xdr:to>
      <xdr:col>98</xdr:col>
      <xdr:colOff>38100</xdr:colOff>
      <xdr:row>57</xdr:row>
      <xdr:rowOff>97872</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97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114399</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21428" y="95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xmlns=""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1" name="繰出金最小値テキスト">
          <a:extLst>
            <a:ext uri="{FF2B5EF4-FFF2-40B4-BE49-F238E27FC236}">
              <a16:creationId xmlns:a16="http://schemas.microsoft.com/office/drawing/2014/main" xmlns="" id="{00000000-0008-0000-0600-000053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3" name="繰出金最大値テキスト">
          <a:extLst>
            <a:ext uri="{FF2B5EF4-FFF2-40B4-BE49-F238E27FC236}">
              <a16:creationId xmlns:a16="http://schemas.microsoft.com/office/drawing/2014/main" xmlns="" id="{00000000-0008-0000-0600-000055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45011</xdr:rowOff>
    </xdr:from>
    <xdr:to>
      <xdr:col>116</xdr:col>
      <xdr:colOff>63500</xdr:colOff>
      <xdr:row>79</xdr:row>
      <xdr:rowOff>59544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1323300" y="13589561"/>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6" name="繰出金平均値テキスト">
          <a:extLst>
            <a:ext uri="{FF2B5EF4-FFF2-40B4-BE49-F238E27FC236}">
              <a16:creationId xmlns:a16="http://schemas.microsoft.com/office/drawing/2014/main" xmlns="" id="{00000000-0008-0000-0600-000058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45011</xdr:rowOff>
    </xdr:from>
    <xdr:to>
      <xdr:col>111</xdr:col>
      <xdr:colOff>177800</xdr:colOff>
      <xdr:row>80</xdr:row>
      <xdr:rowOff>7291</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0434300" y="13589561"/>
          <a:ext cx="889000" cy="1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63429</xdr:rowOff>
    </xdr:from>
    <xdr:to>
      <xdr:col>107</xdr:col>
      <xdr:colOff>50800</xdr:colOff>
      <xdr:row>80</xdr:row>
      <xdr:rowOff>7291</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a:off x="19545300" y="13093629"/>
          <a:ext cx="889000" cy="6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5042</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167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63429</xdr:rowOff>
    </xdr:from>
    <xdr:to>
      <xdr:col>102</xdr:col>
      <xdr:colOff>114300</xdr:colOff>
      <xdr:row>76</xdr:row>
      <xdr:rowOff>123420</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18656300" y="13093629"/>
          <a:ext cx="8890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105878</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78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8744</xdr:rowOff>
    </xdr:from>
    <xdr:to>
      <xdr:col>116</xdr:col>
      <xdr:colOff>114300</xdr:colOff>
      <xdr:row>79</xdr:row>
      <xdr:rowOff>110344</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2110700" y="135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95121</xdr:rowOff>
    </xdr:from>
    <xdr:ext cx="534377" cy="259045"/>
    <xdr:sp macro="" textlink="">
      <xdr:nvSpPr>
        <xdr:cNvPr id="875" name="繰出金該当値テキスト">
          <a:extLst>
            <a:ext uri="{FF2B5EF4-FFF2-40B4-BE49-F238E27FC236}">
              <a16:creationId xmlns:a16="http://schemas.microsoft.com/office/drawing/2014/main" xmlns="" id="{00000000-0008-0000-0600-00006B030000}"/>
            </a:ext>
          </a:extLst>
        </xdr:cNvPr>
        <xdr:cNvSpPr txBox="1"/>
      </xdr:nvSpPr>
      <xdr:spPr>
        <a:xfrm>
          <a:off x="22212300" y="134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165661</xdr:rowOff>
    </xdr:from>
    <xdr:to>
      <xdr:col>112</xdr:col>
      <xdr:colOff>38100</xdr:colOff>
      <xdr:row>79</xdr:row>
      <xdr:rowOff>95811</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1272500" y="135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86938</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056111" y="136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127941</xdr:rowOff>
    </xdr:from>
    <xdr:to>
      <xdr:col>107</xdr:col>
      <xdr:colOff>101600</xdr:colOff>
      <xdr:row>80</xdr:row>
      <xdr:rowOff>58091</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0383500" y="136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80</xdr:row>
      <xdr:rowOff>49218</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167111" y="137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12629</xdr:rowOff>
    </xdr:from>
    <xdr:to>
      <xdr:col>102</xdr:col>
      <xdr:colOff>165100</xdr:colOff>
      <xdr:row>76</xdr:row>
      <xdr:rowOff>114229</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9494500" y="130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130756</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278111" y="128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72620</xdr:rowOff>
    </xdr:from>
    <xdr:to>
      <xdr:col>98</xdr:col>
      <xdr:colOff>38100</xdr:colOff>
      <xdr:row>77</xdr:row>
      <xdr:rowOff>2770</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8605500" y="1310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165347</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389111" y="1319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xmlns=""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xmlns=""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xmlns=""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xmlns=""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補助費等：会計年度任用職員制度の導入に伴い、賃金が報酬等となり分析区分が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に変更になったことで数値に大きく増減がある。類似団体と比較すると低い数値になっているが、年々上昇傾向にあるので、今後も職員体制の管理や事務作業の見直しを行い、行財政改革に取り組んでいく。</a:t>
          </a:r>
        </a:p>
        <a:p>
          <a:r>
            <a:rPr kumimoji="1" lang="ja-JP" altLang="en-US" sz="1300">
              <a:latin typeface="ＭＳ Ｐゴシック" panose="020B0600070205080204" pitchFamily="50" charset="-128"/>
              <a:ea typeface="ＭＳ Ｐゴシック" panose="020B0600070205080204" pitchFamily="50" charset="-128"/>
            </a:rPr>
            <a:t>貸付金：㈱チャンネル・ユーが行うケーブルテレビ</a:t>
          </a:r>
          <a:r>
            <a:rPr kumimoji="1" lang="en-US" altLang="ja-JP" sz="1300">
              <a:latin typeface="ＭＳ Ｐゴシック" panose="020B0600070205080204" pitchFamily="50" charset="-128"/>
              <a:ea typeface="ＭＳ Ｐゴシック" panose="020B0600070205080204" pitchFamily="50" charset="-128"/>
            </a:rPr>
            <a:t>FTTH</a:t>
          </a:r>
          <a:r>
            <a:rPr kumimoji="1" lang="ja-JP" altLang="en-US" sz="1300">
              <a:latin typeface="ＭＳ Ｐゴシック" panose="020B0600070205080204" pitchFamily="50" charset="-128"/>
              <a:ea typeface="ＭＳ Ｐゴシック" panose="020B0600070205080204" pitchFamily="50" charset="-128"/>
            </a:rPr>
            <a:t>化工事に係る経費について貸付を行ったため増加している。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年度は、近年でもっとも高い水準の値となっている。今後も社会保障関連経費の増大に伴い、扶助費が増加することが見込まれるので、必要以上に増大しないように努めていく。</a:t>
          </a:r>
        </a:p>
        <a:p>
          <a:r>
            <a:rPr kumimoji="1" lang="ja-JP" altLang="en-US" sz="1300">
              <a:latin typeface="ＭＳ Ｐゴシック" panose="020B0600070205080204" pitchFamily="50" charset="-128"/>
              <a:ea typeface="ＭＳ Ｐゴシック" panose="020B0600070205080204" pitchFamily="50" charset="-128"/>
            </a:rPr>
            <a:t>普通建設事業費：松川地区都市再生整備計画により、町道</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号線をはじめとする町内主要幹線の道路改良工事、および町内町中学校のトイレ改修工事を行ったため令和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年度の数値は増加した。令和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年度以降も個別施設計画に基づいて施設の長寿命化等を効率的に進め、トータルコストを縮減・平準化していくよう取り組んでいく。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12,843
12,693
72.79
8,513,254
7,713,274
434,740
4,578,576
4,556,616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146558</xdr:rowOff>
    </xdr:from>
    <xdr:to>
      <xdr:col>24</xdr:col>
      <xdr:colOff>63500</xdr:colOff>
      <xdr:row>37</xdr:row>
      <xdr:rowOff>14351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318758"/>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150258</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08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91694</xdr:rowOff>
    </xdr:from>
    <xdr:to>
      <xdr:col>19</xdr:col>
      <xdr:colOff>177800</xdr:colOff>
      <xdr:row>36</xdr:row>
      <xdr:rowOff>146558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2638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91694</xdr:rowOff>
    </xdr:from>
    <xdr:to>
      <xdr:col>15</xdr:col>
      <xdr:colOff>50800</xdr:colOff>
      <xdr:row>36</xdr:row>
      <xdr:rowOff>127889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26389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127889</xdr:rowOff>
    </xdr:from>
    <xdr:to>
      <xdr:col>10</xdr:col>
      <xdr:colOff>114300</xdr:colOff>
      <xdr:row>37</xdr:row>
      <xdr:rowOff>15875</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30008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135001</xdr:rowOff>
    </xdr:from>
    <xdr:to>
      <xdr:col>24</xdr:col>
      <xdr:colOff>114300</xdr:colOff>
      <xdr:row>37</xdr:row>
      <xdr:rowOff>65151</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3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49928</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95758</xdr:rowOff>
    </xdr:from>
    <xdr:to>
      <xdr:col>20</xdr:col>
      <xdr:colOff>38100</xdr:colOff>
      <xdr:row>37</xdr:row>
      <xdr:rowOff>25908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17035</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40894</xdr:rowOff>
    </xdr:from>
    <xdr:to>
      <xdr:col>15</xdr:col>
      <xdr:colOff>101600</xdr:colOff>
      <xdr:row>36</xdr:row>
      <xdr:rowOff>142494</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133621</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77089</xdr:rowOff>
    </xdr:from>
    <xdr:to>
      <xdr:col>10</xdr:col>
      <xdr:colOff>165100</xdr:colOff>
      <xdr:row>37</xdr:row>
      <xdr:rowOff>7239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169816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136525</xdr:rowOff>
    </xdr:from>
    <xdr:to>
      <xdr:col>6</xdr:col>
      <xdr:colOff>38100</xdr:colOff>
      <xdr:row>37</xdr:row>
      <xdr:rowOff>66675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57802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59996</xdr:rowOff>
    </xdr:from>
    <xdr:to>
      <xdr:col>24</xdr:col>
      <xdr:colOff>62865</xdr:colOff>
      <xdr:row>56</xdr:row>
      <xdr:rowOff>139590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6324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143417</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7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139590</xdr:rowOff>
    </xdr:from>
    <xdr:to>
      <xdr:col>24</xdr:col>
      <xdr:colOff>152400</xdr:colOff>
      <xdr:row>56</xdr:row>
      <xdr:rowOff>139590</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74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6673</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40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59996</xdr:rowOff>
    </xdr:from>
    <xdr:to>
      <xdr:col>24</xdr:col>
      <xdr:colOff>152400</xdr:colOff>
      <xdr:row>50</xdr:row>
      <xdr:rowOff>59996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63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56851</xdr:rowOff>
    </xdr:from>
    <xdr:to>
      <xdr:col>24</xdr:col>
      <xdr:colOff>63500</xdr:colOff>
      <xdr:row>55</xdr:row>
      <xdr:rowOff>145466</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3797300" y="9315151"/>
          <a:ext cx="838200" cy="2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125681</xdr:rowOff>
    </xdr:from>
    <xdr:ext cx="599010"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212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102804</xdr:rowOff>
    </xdr:from>
    <xdr:to>
      <xdr:col>24</xdr:col>
      <xdr:colOff>114300</xdr:colOff>
      <xdr:row>55</xdr:row>
      <xdr:rowOff>32954</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36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56851</xdr:rowOff>
    </xdr:from>
    <xdr:to>
      <xdr:col>19</xdr:col>
      <xdr:colOff>177800</xdr:colOff>
      <xdr:row>57</xdr:row>
      <xdr:rowOff>23457</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9315151"/>
          <a:ext cx="889000" cy="48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94871</xdr:rowOff>
    </xdr:from>
    <xdr:to>
      <xdr:col>20</xdr:col>
      <xdr:colOff>38100</xdr:colOff>
      <xdr:row>53</xdr:row>
      <xdr:rowOff>25021</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01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41548</xdr:rowOff>
    </xdr:from>
    <xdr:ext cx="599010"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497795" y="878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23457</xdr:rowOff>
    </xdr:from>
    <xdr:to>
      <xdr:col>15</xdr:col>
      <xdr:colOff>50800</xdr:colOff>
      <xdr:row>57</xdr:row>
      <xdr:rowOff>66040</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796107"/>
          <a:ext cx="889000" cy="4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152926</xdr:rowOff>
    </xdr:from>
    <xdr:to>
      <xdr:col>15</xdr:col>
      <xdr:colOff>101600</xdr:colOff>
      <xdr:row>55</xdr:row>
      <xdr:rowOff>83076</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41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99603</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08795" y="918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4200</xdr:rowOff>
    </xdr:from>
    <xdr:to>
      <xdr:col>10</xdr:col>
      <xdr:colOff>114300</xdr:colOff>
      <xdr:row>57</xdr:row>
      <xdr:rowOff>66040</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1130300" y="9776850"/>
          <a:ext cx="889000" cy="6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95410</xdr:rowOff>
    </xdr:from>
    <xdr:to>
      <xdr:col>10</xdr:col>
      <xdr:colOff>165100</xdr:colOff>
      <xdr:row>55</xdr:row>
      <xdr:rowOff>25560</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3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42087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19795" y="912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126802</xdr:rowOff>
    </xdr:from>
    <xdr:to>
      <xdr:col>6</xdr:col>
      <xdr:colOff>38100</xdr:colOff>
      <xdr:row>55</xdr:row>
      <xdr:rowOff>56952</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3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73479</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30795" y="91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94666</xdr:rowOff>
    </xdr:from>
    <xdr:to>
      <xdr:col>24</xdr:col>
      <xdr:colOff>114300</xdr:colOff>
      <xdr:row>56</xdr:row>
      <xdr:rowOff>24816</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52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73093</xdr:rowOff>
    </xdr:from>
    <xdr:ext cx="599010"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5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6051</xdr:rowOff>
    </xdr:from>
    <xdr:to>
      <xdr:col>20</xdr:col>
      <xdr:colOff>38100</xdr:colOff>
      <xdr:row>54</xdr:row>
      <xdr:rowOff>107651</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2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98778</xdr:rowOff>
    </xdr:from>
    <xdr:ext cx="59901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497795" y="935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144107</xdr:rowOff>
    </xdr:from>
    <xdr:to>
      <xdr:col>15</xdr:col>
      <xdr:colOff>101600</xdr:colOff>
      <xdr:row>57</xdr:row>
      <xdr:rowOff>74257</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74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65384</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8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15240</xdr:rowOff>
    </xdr:from>
    <xdr:to>
      <xdr:col>10</xdr:col>
      <xdr:colOff>165100</xdr:colOff>
      <xdr:row>57</xdr:row>
      <xdr:rowOff>116840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107967</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88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124850</xdr:rowOff>
    </xdr:from>
    <xdr:to>
      <xdr:col>6</xdr:col>
      <xdr:colOff>38100</xdr:colOff>
      <xdr:row>57</xdr:row>
      <xdr:rowOff>55000</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7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46127</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81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82724</xdr:rowOff>
    </xdr:from>
    <xdr:to>
      <xdr:col>24</xdr:col>
      <xdr:colOff>63500</xdr:colOff>
      <xdr:row>78</xdr:row>
      <xdr:rowOff>69138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112924"/>
          <a:ext cx="838200" cy="32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480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69138</xdr:rowOff>
    </xdr:from>
    <xdr:to>
      <xdr:col>19</xdr:col>
      <xdr:colOff>177800</xdr:colOff>
      <xdr:row>78</xdr:row>
      <xdr:rowOff>105225</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442238"/>
          <a:ext cx="889000" cy="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15025</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99161</xdr:rowOff>
    </xdr:from>
    <xdr:to>
      <xdr:col>15</xdr:col>
      <xdr:colOff>50800</xdr:colOff>
      <xdr:row>78</xdr:row>
      <xdr:rowOff>105225</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3472261"/>
          <a:ext cx="889000" cy="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118189</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99161</xdr:rowOff>
    </xdr:from>
    <xdr:to>
      <xdr:col>10</xdr:col>
      <xdr:colOff>114300</xdr:colOff>
      <xdr:row>79</xdr:row>
      <xdr:rowOff>9779</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472261"/>
          <a:ext cx="8890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16527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144423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31924</xdr:rowOff>
    </xdr:from>
    <xdr:to>
      <xdr:col>24</xdr:col>
      <xdr:colOff>114300</xdr:colOff>
      <xdr:row>76</xdr:row>
      <xdr:rowOff>133524</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06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10351</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04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18338</xdr:rowOff>
    </xdr:from>
    <xdr:to>
      <xdr:col>20</xdr:col>
      <xdr:colOff>38100</xdr:colOff>
      <xdr:row>78</xdr:row>
      <xdr:rowOff>119938</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3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111065</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48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54425</xdr:rowOff>
    </xdr:from>
    <xdr:to>
      <xdr:col>15</xdr:col>
      <xdr:colOff>101600</xdr:colOff>
      <xdr:row>78</xdr:row>
      <xdr:rowOff>156025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4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147152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52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48361</xdr:rowOff>
    </xdr:from>
    <xdr:to>
      <xdr:col>10</xdr:col>
      <xdr:colOff>165100</xdr:colOff>
      <xdr:row>78</xdr:row>
      <xdr:rowOff>149961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4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141088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51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130429</xdr:rowOff>
    </xdr:from>
    <xdr:to>
      <xdr:col>6</xdr:col>
      <xdr:colOff>38100</xdr:colOff>
      <xdr:row>79</xdr:row>
      <xdr:rowOff>60579</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5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51706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59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129327</xdr:rowOff>
    </xdr:from>
    <xdr:to>
      <xdr:col>24</xdr:col>
      <xdr:colOff>63500</xdr:colOff>
      <xdr:row>97</xdr:row>
      <xdr:rowOff>9323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588527"/>
          <a:ext cx="838200" cy="5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9323</xdr:rowOff>
    </xdr:from>
    <xdr:to>
      <xdr:col>19</xdr:col>
      <xdr:colOff>177800</xdr:colOff>
      <xdr:row>97</xdr:row>
      <xdr:rowOff>17227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639973"/>
          <a:ext cx="889000" cy="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17227</xdr:rowOff>
    </xdr:from>
    <xdr:to>
      <xdr:col>15</xdr:col>
      <xdr:colOff>50800</xdr:colOff>
      <xdr:row>97</xdr:row>
      <xdr:rowOff>20073</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647877"/>
          <a:ext cx="889000" cy="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168794</xdr:rowOff>
    </xdr:from>
    <xdr:to>
      <xdr:col>10</xdr:col>
      <xdr:colOff>114300</xdr:colOff>
      <xdr:row>97</xdr:row>
      <xdr:rowOff>20073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627994"/>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2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78527</xdr:rowOff>
    </xdr:from>
    <xdr:to>
      <xdr:col>24</xdr:col>
      <xdr:colOff>114300</xdr:colOff>
      <xdr:row>97</xdr:row>
      <xdr:rowOff>8677</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5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164904</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4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129973</xdr:rowOff>
    </xdr:from>
    <xdr:to>
      <xdr:col>20</xdr:col>
      <xdr:colOff>38100</xdr:colOff>
      <xdr:row>97</xdr:row>
      <xdr:rowOff>60123</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5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51250</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6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137877</xdr:rowOff>
    </xdr:from>
    <xdr:to>
      <xdr:col>15</xdr:col>
      <xdr:colOff>101600</xdr:colOff>
      <xdr:row>97</xdr:row>
      <xdr:rowOff>68027</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5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59154</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68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140723</xdr:rowOff>
    </xdr:from>
    <xdr:to>
      <xdr:col>10</xdr:col>
      <xdr:colOff>165100</xdr:colOff>
      <xdr:row>97</xdr:row>
      <xdr:rowOff>70873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5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62000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6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117994</xdr:rowOff>
    </xdr:from>
    <xdr:to>
      <xdr:col>6</xdr:col>
      <xdr:colOff>38100</xdr:colOff>
      <xdr:row>97</xdr:row>
      <xdr:rowOff>48144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5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39271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66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117297</xdr:rowOff>
    </xdr:from>
    <xdr:to>
      <xdr:col>55</xdr:col>
      <xdr:colOff>0</xdr:colOff>
      <xdr:row>38</xdr:row>
      <xdr:rowOff>118669</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9639300" y="663239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118440</xdr:rowOff>
    </xdr:from>
    <xdr:to>
      <xdr:col>50</xdr:col>
      <xdr:colOff>114300</xdr:colOff>
      <xdr:row>38</xdr:row>
      <xdr:rowOff>118669</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663354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118440</xdr:rowOff>
    </xdr:from>
    <xdr:to>
      <xdr:col>45</xdr:col>
      <xdr:colOff>177800</xdr:colOff>
      <xdr:row>38</xdr:row>
      <xdr:rowOff>119583</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7861300" y="663354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117069</xdr:rowOff>
    </xdr:from>
    <xdr:to>
      <xdr:col>41</xdr:col>
      <xdr:colOff>50800</xdr:colOff>
      <xdr:row>38</xdr:row>
      <xdr:rowOff>119583</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6972300" y="663216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66497</xdr:rowOff>
    </xdr:from>
    <xdr:to>
      <xdr:col>55</xdr:col>
      <xdr:colOff>50800</xdr:colOff>
      <xdr:row>38</xdr:row>
      <xdr:rowOff>168097</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152874</xdr:rowOff>
    </xdr:from>
    <xdr:ext cx="313932"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649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67869</xdr:rowOff>
    </xdr:from>
    <xdr:to>
      <xdr:col>50</xdr:col>
      <xdr:colOff>165100</xdr:colOff>
      <xdr:row>38</xdr:row>
      <xdr:rowOff>169469</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160596</xdr:rowOff>
    </xdr:from>
    <xdr:ext cx="313932"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82333" y="6675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67640</xdr:rowOff>
    </xdr:from>
    <xdr:to>
      <xdr:col>46</xdr:col>
      <xdr:colOff>38100</xdr:colOff>
      <xdr:row>38</xdr:row>
      <xdr:rowOff>169240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160367</xdr:rowOff>
    </xdr:from>
    <xdr:ext cx="313932"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93333" y="667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68783</xdr:rowOff>
    </xdr:from>
    <xdr:to>
      <xdr:col>41</xdr:col>
      <xdr:colOff>101600</xdr:colOff>
      <xdr:row>38</xdr:row>
      <xdr:rowOff>170383</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658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161510</xdr:rowOff>
    </xdr:from>
    <xdr:ext cx="313932"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704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66269</xdr:rowOff>
    </xdr:from>
    <xdr:to>
      <xdr:col>36</xdr:col>
      <xdr:colOff>165100</xdr:colOff>
      <xdr:row>38</xdr:row>
      <xdr:rowOff>167869</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158996</xdr:rowOff>
    </xdr:from>
    <xdr:ext cx="313932"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815333" y="66740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xmlns=""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5" name="農林水産業費最小値テキスト">
          <a:extLst>
            <a:ext uri="{FF2B5EF4-FFF2-40B4-BE49-F238E27FC236}">
              <a16:creationId xmlns:a16="http://schemas.microsoft.com/office/drawing/2014/main" xmlns="" id="{00000000-0008-0000-0700-00004F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7" name="農林水産業費最大値テキスト">
          <a:extLst>
            <a:ext uri="{FF2B5EF4-FFF2-40B4-BE49-F238E27FC236}">
              <a16:creationId xmlns:a16="http://schemas.microsoft.com/office/drawing/2014/main" xmlns="" id="{00000000-0008-0000-0700-000051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123058</xdr:rowOff>
    </xdr:from>
    <xdr:to>
      <xdr:col>55</xdr:col>
      <xdr:colOff>0</xdr:colOff>
      <xdr:row>57</xdr:row>
      <xdr:rowOff>128178</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9639300" y="9895708"/>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40" name="農林水産業費平均値テキスト">
          <a:extLst>
            <a:ext uri="{FF2B5EF4-FFF2-40B4-BE49-F238E27FC236}">
              <a16:creationId xmlns:a16="http://schemas.microsoft.com/office/drawing/2014/main" xmlns="" id="{00000000-0008-0000-0700-000054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1" name="フローチャート: 判断 340">
          <a:extLst>
            <a:ext uri="{FF2B5EF4-FFF2-40B4-BE49-F238E27FC236}">
              <a16:creationId xmlns:a16="http://schemas.microsoft.com/office/drawing/2014/main" xmlns="" id="{00000000-0008-0000-0700-000055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104861</xdr:rowOff>
    </xdr:from>
    <xdr:to>
      <xdr:col>50</xdr:col>
      <xdr:colOff>114300</xdr:colOff>
      <xdr:row>57</xdr:row>
      <xdr:rowOff>128178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8750300" y="9877511"/>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104861</xdr:rowOff>
    </xdr:from>
    <xdr:to>
      <xdr:col>45</xdr:col>
      <xdr:colOff>177800</xdr:colOff>
      <xdr:row>57</xdr:row>
      <xdr:rowOff>130995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flipV="1">
          <a:off x="7861300" y="9877511"/>
          <a:ext cx="889000" cy="2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108176</xdr:rowOff>
    </xdr:from>
    <xdr:to>
      <xdr:col>41</xdr:col>
      <xdr:colOff>50800</xdr:colOff>
      <xdr:row>57</xdr:row>
      <xdr:rowOff>130995</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6972300" y="9880826"/>
          <a:ext cx="889000" cy="2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54725</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705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72258</xdr:rowOff>
    </xdr:from>
    <xdr:to>
      <xdr:col>55</xdr:col>
      <xdr:colOff>50800</xdr:colOff>
      <xdr:row>58</xdr:row>
      <xdr:rowOff>2408</xdr:rowOff>
    </xdr:to>
    <xdr:sp macro="" textlink="">
      <xdr:nvSpPr>
        <xdr:cNvPr id="358" name="楕円 357">
          <a:extLst>
            <a:ext uri="{FF2B5EF4-FFF2-40B4-BE49-F238E27FC236}">
              <a16:creationId xmlns:a16="http://schemas.microsoft.com/office/drawing/2014/main" xmlns="" id="{00000000-0008-0000-0700-000066010000}"/>
            </a:ext>
          </a:extLst>
        </xdr:cNvPr>
        <xdr:cNvSpPr/>
      </xdr:nvSpPr>
      <xdr:spPr>
        <a:xfrm>
          <a:off x="10426700" y="984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158635</xdr:rowOff>
    </xdr:from>
    <xdr:ext cx="534377" cy="259045"/>
    <xdr:sp macro="" textlink="">
      <xdr:nvSpPr>
        <xdr:cNvPr id="359" name="農林水産業費該当値テキスト">
          <a:extLst>
            <a:ext uri="{FF2B5EF4-FFF2-40B4-BE49-F238E27FC236}">
              <a16:creationId xmlns:a16="http://schemas.microsoft.com/office/drawing/2014/main" xmlns="" id="{00000000-0008-0000-0700-000067010000}"/>
            </a:ext>
          </a:extLst>
        </xdr:cNvPr>
        <xdr:cNvSpPr txBox="1"/>
      </xdr:nvSpPr>
      <xdr:spPr>
        <a:xfrm>
          <a:off x="10528300" y="975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77378</xdr:rowOff>
    </xdr:from>
    <xdr:to>
      <xdr:col>50</xdr:col>
      <xdr:colOff>165100</xdr:colOff>
      <xdr:row>58</xdr:row>
      <xdr:rowOff>7528</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9588500" y="98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170105</xdr:rowOff>
    </xdr:from>
    <xdr:ext cx="534377"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372111" y="994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54061</xdr:rowOff>
    </xdr:from>
    <xdr:to>
      <xdr:col>46</xdr:col>
      <xdr:colOff>38100</xdr:colOff>
      <xdr:row>57</xdr:row>
      <xdr:rowOff>155661</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8699500" y="98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146788</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991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80195</xdr:rowOff>
    </xdr:from>
    <xdr:to>
      <xdr:col>41</xdr:col>
      <xdr:colOff>101600</xdr:colOff>
      <xdr:row>58</xdr:row>
      <xdr:rowOff>10345</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7810500" y="98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1472</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99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57376</xdr:rowOff>
    </xdr:from>
    <xdr:to>
      <xdr:col>36</xdr:col>
      <xdr:colOff>165100</xdr:colOff>
      <xdr:row>57</xdr:row>
      <xdr:rowOff>158976</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6921500" y="98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150103</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992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xmlns=""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xmlns=""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xmlns=""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xmlns=""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30761</xdr:rowOff>
    </xdr:from>
    <xdr:to>
      <xdr:col>55</xdr:col>
      <xdr:colOff>0</xdr:colOff>
      <xdr:row>78</xdr:row>
      <xdr:rowOff>59660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9639300" y="13403861"/>
          <a:ext cx="8382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30761</xdr:rowOff>
    </xdr:from>
    <xdr:to>
      <xdr:col>50</xdr:col>
      <xdr:colOff>114300</xdr:colOff>
      <xdr:row>78</xdr:row>
      <xdr:rowOff>104062</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8750300" y="13403861"/>
          <a:ext cx="889000" cy="7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80712</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104062</xdr:rowOff>
    </xdr:from>
    <xdr:to>
      <xdr:col>45</xdr:col>
      <xdr:colOff>177800</xdr:colOff>
      <xdr:row>78</xdr:row>
      <xdr:rowOff>114729</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7861300" y="13477162"/>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151959</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114729</xdr:rowOff>
    </xdr:from>
    <xdr:to>
      <xdr:col>41</xdr:col>
      <xdr:colOff>50800</xdr:colOff>
      <xdr:row>78</xdr:row>
      <xdr:rowOff>131660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6972300" y="13487829"/>
          <a:ext cx="889000" cy="1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166929</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8860</xdr:rowOff>
    </xdr:from>
    <xdr:to>
      <xdr:col>55</xdr:col>
      <xdr:colOff>50800</xdr:colOff>
      <xdr:row>78</xdr:row>
      <xdr:rowOff>110460</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3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158737</xdr:rowOff>
    </xdr:from>
    <xdr:ext cx="534377"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336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151411</xdr:rowOff>
    </xdr:from>
    <xdr:to>
      <xdr:col>50</xdr:col>
      <xdr:colOff>165100</xdr:colOff>
      <xdr:row>78</xdr:row>
      <xdr:rowOff>81561</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3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98088</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31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53262</xdr:rowOff>
    </xdr:from>
    <xdr:to>
      <xdr:col>46</xdr:col>
      <xdr:colOff>38100</xdr:colOff>
      <xdr:row>78</xdr:row>
      <xdr:rowOff>154862</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42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171389</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320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63929</xdr:rowOff>
    </xdr:from>
    <xdr:to>
      <xdr:col>41</xdr:col>
      <xdr:colOff>101600</xdr:colOff>
      <xdr:row>78</xdr:row>
      <xdr:rowOff>165529</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4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10606</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594111" y="1321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80860</xdr:rowOff>
    </xdr:from>
    <xdr:to>
      <xdr:col>36</xdr:col>
      <xdr:colOff>165100</xdr:colOff>
      <xdr:row>79</xdr:row>
      <xdr:rowOff>11010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4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2137</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05111" y="1354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xmlns=""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0" name="土木費最小値テキスト">
          <a:extLst>
            <a:ext uri="{FF2B5EF4-FFF2-40B4-BE49-F238E27FC236}">
              <a16:creationId xmlns:a16="http://schemas.microsoft.com/office/drawing/2014/main" xmlns="" id="{00000000-0008-0000-0700-0000C2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2" name="土木費最大値テキスト">
          <a:extLst>
            <a:ext uri="{FF2B5EF4-FFF2-40B4-BE49-F238E27FC236}">
              <a16:creationId xmlns:a16="http://schemas.microsoft.com/office/drawing/2014/main" xmlns="" id="{00000000-0008-0000-0700-0000C4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22516</xdr:rowOff>
    </xdr:from>
    <xdr:to>
      <xdr:col>55</xdr:col>
      <xdr:colOff>0</xdr:colOff>
      <xdr:row>97</xdr:row>
      <xdr:rowOff>34392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9639300" y="16481716"/>
          <a:ext cx="838200" cy="18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5" name="土木費平均値テキスト">
          <a:extLst>
            <a:ext uri="{FF2B5EF4-FFF2-40B4-BE49-F238E27FC236}">
              <a16:creationId xmlns:a16="http://schemas.microsoft.com/office/drawing/2014/main" xmlns="" id="{00000000-0008-0000-0700-0000C7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6" name="フローチャート: 判断 455">
          <a:extLst>
            <a:ext uri="{FF2B5EF4-FFF2-40B4-BE49-F238E27FC236}">
              <a16:creationId xmlns:a16="http://schemas.microsoft.com/office/drawing/2014/main" xmlns="" id="{00000000-0008-0000-0700-0000C8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34392</xdr:rowOff>
    </xdr:from>
    <xdr:to>
      <xdr:col>50</xdr:col>
      <xdr:colOff>114300</xdr:colOff>
      <xdr:row>97</xdr:row>
      <xdr:rowOff>75324</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8750300" y="16665042"/>
          <a:ext cx="889000" cy="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75324</xdr:rowOff>
    </xdr:from>
    <xdr:to>
      <xdr:col>45</xdr:col>
      <xdr:colOff>177800</xdr:colOff>
      <xdr:row>97</xdr:row>
      <xdr:rowOff>77215</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7861300" y="16705974"/>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170562</xdr:rowOff>
    </xdr:from>
    <xdr:to>
      <xdr:col>41</xdr:col>
      <xdr:colOff>50800</xdr:colOff>
      <xdr:row>97</xdr:row>
      <xdr:rowOff>77215</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972300" y="16629762"/>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143166</xdr:rowOff>
    </xdr:from>
    <xdr:to>
      <xdr:col>55</xdr:col>
      <xdr:colOff>50800</xdr:colOff>
      <xdr:row>96</xdr:row>
      <xdr:rowOff>73316</xdr:rowOff>
    </xdr:to>
    <xdr:sp macro="" textlink="">
      <xdr:nvSpPr>
        <xdr:cNvPr id="473" name="楕円 472">
          <a:extLst>
            <a:ext uri="{FF2B5EF4-FFF2-40B4-BE49-F238E27FC236}">
              <a16:creationId xmlns:a16="http://schemas.microsoft.com/office/drawing/2014/main" xmlns="" id="{00000000-0008-0000-0700-0000D9010000}"/>
            </a:ext>
          </a:extLst>
        </xdr:cNvPr>
        <xdr:cNvSpPr/>
      </xdr:nvSpPr>
      <xdr:spPr>
        <a:xfrm>
          <a:off x="10426700" y="164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121593</xdr:rowOff>
    </xdr:from>
    <xdr:ext cx="534377" cy="259045"/>
    <xdr:sp macro="" textlink="">
      <xdr:nvSpPr>
        <xdr:cNvPr id="474" name="土木費該当値テキスト">
          <a:extLst>
            <a:ext uri="{FF2B5EF4-FFF2-40B4-BE49-F238E27FC236}">
              <a16:creationId xmlns:a16="http://schemas.microsoft.com/office/drawing/2014/main" xmlns="" id="{00000000-0008-0000-0700-0000DA010000}"/>
            </a:ext>
          </a:extLst>
        </xdr:cNvPr>
        <xdr:cNvSpPr txBox="1"/>
      </xdr:nvSpPr>
      <xdr:spPr>
        <a:xfrm>
          <a:off x="10528300" y="1640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155042</xdr:rowOff>
    </xdr:from>
    <xdr:to>
      <xdr:col>50</xdr:col>
      <xdr:colOff>165100</xdr:colOff>
      <xdr:row>97</xdr:row>
      <xdr:rowOff>85192</xdr:rowOff>
    </xdr:to>
    <xdr:sp macro="" textlink="">
      <xdr:nvSpPr>
        <xdr:cNvPr id="475" name="楕円 474">
          <a:extLst>
            <a:ext uri="{FF2B5EF4-FFF2-40B4-BE49-F238E27FC236}">
              <a16:creationId xmlns:a16="http://schemas.microsoft.com/office/drawing/2014/main" xmlns="" id="{00000000-0008-0000-0700-0000DB010000}"/>
            </a:ext>
          </a:extLst>
        </xdr:cNvPr>
        <xdr:cNvSpPr/>
      </xdr:nvSpPr>
      <xdr:spPr>
        <a:xfrm>
          <a:off x="9588500" y="166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76319</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372111" y="167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24524</xdr:rowOff>
    </xdr:from>
    <xdr:to>
      <xdr:col>46</xdr:col>
      <xdr:colOff>38100</xdr:colOff>
      <xdr:row>97</xdr:row>
      <xdr:rowOff>126124</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8699500" y="166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117251</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74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26415</xdr:rowOff>
    </xdr:from>
    <xdr:to>
      <xdr:col>41</xdr:col>
      <xdr:colOff>101600</xdr:colOff>
      <xdr:row>97</xdr:row>
      <xdr:rowOff>128015</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7810500" y="166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119142</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594111" y="167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119762</xdr:rowOff>
    </xdr:from>
    <xdr:to>
      <xdr:col>36</xdr:col>
      <xdr:colOff>165100</xdr:colOff>
      <xdr:row>97</xdr:row>
      <xdr:rowOff>49912</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6921500" y="165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41039</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05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xmlns=""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6" name="消防費最小値テキスト">
          <a:extLst>
            <a:ext uri="{FF2B5EF4-FFF2-40B4-BE49-F238E27FC236}">
              <a16:creationId xmlns:a16="http://schemas.microsoft.com/office/drawing/2014/main" xmlns="" id="{00000000-0008-0000-0700-0000FA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8" name="消防費最大値テキスト">
          <a:extLst>
            <a:ext uri="{FF2B5EF4-FFF2-40B4-BE49-F238E27FC236}">
              <a16:creationId xmlns:a16="http://schemas.microsoft.com/office/drawing/2014/main" xmlns="" id="{00000000-0008-0000-0700-0000FC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27663</xdr:rowOff>
    </xdr:from>
    <xdr:to>
      <xdr:col>85</xdr:col>
      <xdr:colOff>127000</xdr:colOff>
      <xdr:row>38</xdr:row>
      <xdr:rowOff>66297</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flipV="1">
          <a:off x="15481300" y="6542763"/>
          <a:ext cx="8382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1" name="消防費平均値テキスト">
          <a:extLst>
            <a:ext uri="{FF2B5EF4-FFF2-40B4-BE49-F238E27FC236}">
              <a16:creationId xmlns:a16="http://schemas.microsoft.com/office/drawing/2014/main" xmlns="" id="{00000000-0008-0000-0700-0000FF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66297</xdr:rowOff>
    </xdr:from>
    <xdr:to>
      <xdr:col>81</xdr:col>
      <xdr:colOff>50800</xdr:colOff>
      <xdr:row>38</xdr:row>
      <xdr:rowOff>150353</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4592300" y="6581397"/>
          <a:ext cx="889000" cy="8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17719</xdr:rowOff>
    </xdr:from>
    <xdr:to>
      <xdr:col>76</xdr:col>
      <xdr:colOff>114300</xdr:colOff>
      <xdr:row>38</xdr:row>
      <xdr:rowOff>150353</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3703300" y="6361369"/>
          <a:ext cx="889000" cy="30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7" name="フローチャート: 判断 516">
          <a:extLst>
            <a:ext uri="{FF2B5EF4-FFF2-40B4-BE49-F238E27FC236}">
              <a16:creationId xmlns:a16="http://schemas.microsoft.com/office/drawing/2014/main" xmlns="" id="{00000000-0008-0000-0700-000005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17719</xdr:rowOff>
    </xdr:from>
    <xdr:to>
      <xdr:col>71</xdr:col>
      <xdr:colOff>177800</xdr:colOff>
      <xdr:row>38</xdr:row>
      <xdr:rowOff>95580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2814300" y="6361369"/>
          <a:ext cx="889000" cy="24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148313</xdr:rowOff>
    </xdr:from>
    <xdr:to>
      <xdr:col>85</xdr:col>
      <xdr:colOff>177800</xdr:colOff>
      <xdr:row>38</xdr:row>
      <xdr:rowOff>78463</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6268700" y="64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126740</xdr:rowOff>
    </xdr:from>
    <xdr:ext cx="534377" cy="259045"/>
    <xdr:sp macro="" textlink="">
      <xdr:nvSpPr>
        <xdr:cNvPr id="530" name="消防費該当値テキスト">
          <a:extLst>
            <a:ext uri="{FF2B5EF4-FFF2-40B4-BE49-F238E27FC236}">
              <a16:creationId xmlns:a16="http://schemas.microsoft.com/office/drawing/2014/main" xmlns="" id="{00000000-0008-0000-0700-000012020000}"/>
            </a:ext>
          </a:extLst>
        </xdr:cNvPr>
        <xdr:cNvSpPr txBox="1"/>
      </xdr:nvSpPr>
      <xdr:spPr>
        <a:xfrm>
          <a:off x="16370300" y="647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15497</xdr:rowOff>
    </xdr:from>
    <xdr:to>
      <xdr:col>81</xdr:col>
      <xdr:colOff>101600</xdr:colOff>
      <xdr:row>38</xdr:row>
      <xdr:rowOff>117097</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5430500" y="653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108224</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6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99553</xdr:rowOff>
    </xdr:from>
    <xdr:to>
      <xdr:col>76</xdr:col>
      <xdr:colOff>165100</xdr:colOff>
      <xdr:row>39</xdr:row>
      <xdr:rowOff>29703</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4541500" y="661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20830</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70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138369</xdr:rowOff>
    </xdr:from>
    <xdr:to>
      <xdr:col>72</xdr:col>
      <xdr:colOff>38100</xdr:colOff>
      <xdr:row>37</xdr:row>
      <xdr:rowOff>68519</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3652500" y="63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59646</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436111" y="64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44780</xdr:rowOff>
    </xdr:from>
    <xdr:to>
      <xdr:col>67</xdr:col>
      <xdr:colOff>101600</xdr:colOff>
      <xdr:row>38</xdr:row>
      <xdr:rowOff>146380</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27635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137507</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547111" y="66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xmlns=""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66210</xdr:rowOff>
    </xdr:from>
    <xdr:to>
      <xdr:col>85</xdr:col>
      <xdr:colOff>127000</xdr:colOff>
      <xdr:row>57</xdr:row>
      <xdr:rowOff>125152</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5481300" y="9838860"/>
          <a:ext cx="838200" cy="5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12466</xdr:rowOff>
    </xdr:from>
    <xdr:to>
      <xdr:col>81</xdr:col>
      <xdr:colOff>50800</xdr:colOff>
      <xdr:row>57</xdr:row>
      <xdr:rowOff>125152</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4592300" y="9785116"/>
          <a:ext cx="889000" cy="1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12466</xdr:rowOff>
    </xdr:from>
    <xdr:to>
      <xdr:col>76</xdr:col>
      <xdr:colOff>114300</xdr:colOff>
      <xdr:row>57</xdr:row>
      <xdr:rowOff>124402</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3703300" y="9785116"/>
          <a:ext cx="889000" cy="1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18940</xdr:rowOff>
    </xdr:from>
    <xdr:to>
      <xdr:col>71</xdr:col>
      <xdr:colOff>177800</xdr:colOff>
      <xdr:row>57</xdr:row>
      <xdr:rowOff>124402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814300" y="9791590"/>
          <a:ext cx="889000" cy="10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15410</xdr:rowOff>
    </xdr:from>
    <xdr:to>
      <xdr:col>85</xdr:col>
      <xdr:colOff>177800</xdr:colOff>
      <xdr:row>57</xdr:row>
      <xdr:rowOff>117010</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97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101787</xdr:rowOff>
    </xdr:from>
    <xdr:ext cx="534377"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7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74352</xdr:rowOff>
    </xdr:from>
    <xdr:to>
      <xdr:col>81</xdr:col>
      <xdr:colOff>101600</xdr:colOff>
      <xdr:row>58</xdr:row>
      <xdr:rowOff>4502</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98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167079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93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133116</xdr:rowOff>
    </xdr:from>
    <xdr:to>
      <xdr:col>76</xdr:col>
      <xdr:colOff>165100</xdr:colOff>
      <xdr:row>57</xdr:row>
      <xdr:rowOff>63266</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973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54393</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82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73602</xdr:rowOff>
    </xdr:from>
    <xdr:to>
      <xdr:col>72</xdr:col>
      <xdr:colOff>38100</xdr:colOff>
      <xdr:row>58</xdr:row>
      <xdr:rowOff>3752</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98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166329</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36111" y="99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139590</xdr:rowOff>
    </xdr:from>
    <xdr:to>
      <xdr:col>67</xdr:col>
      <xdr:colOff>101600</xdr:colOff>
      <xdr:row>57</xdr:row>
      <xdr:rowOff>69740</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97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86267</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47111" y="951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6" name="災害復旧費最小値テキスト">
          <a:extLst>
            <a:ext uri="{FF2B5EF4-FFF2-40B4-BE49-F238E27FC236}">
              <a16:creationId xmlns:a16="http://schemas.microsoft.com/office/drawing/2014/main" xmlns="" id="{00000000-0008-0000-0700-000068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8" name="災害復旧費最大値テキスト">
          <a:extLst>
            <a:ext uri="{FF2B5EF4-FFF2-40B4-BE49-F238E27FC236}">
              <a16:creationId xmlns:a16="http://schemas.microsoft.com/office/drawing/2014/main" xmlns="" id="{00000000-0008-0000-0700-00006A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125879</xdr:rowOff>
    </xdr:from>
    <xdr:to>
      <xdr:col>85</xdr:col>
      <xdr:colOff>127000</xdr:colOff>
      <xdr:row>78</xdr:row>
      <xdr:rowOff>128595</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5481300" y="13498979"/>
          <a:ext cx="838200" cy="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1" name="災害復旧費平均値テキスト">
          <a:extLst>
            <a:ext uri="{FF2B5EF4-FFF2-40B4-BE49-F238E27FC236}">
              <a16:creationId xmlns:a16="http://schemas.microsoft.com/office/drawing/2014/main" xmlns="" id="{00000000-0008-0000-0700-00006D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2" name="フローチャート: 判断 621">
          <a:extLst>
            <a:ext uri="{FF2B5EF4-FFF2-40B4-BE49-F238E27FC236}">
              <a16:creationId xmlns:a16="http://schemas.microsoft.com/office/drawing/2014/main" xmlns="" id="{00000000-0008-0000-0700-00006E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125879</xdr:rowOff>
    </xdr:from>
    <xdr:to>
      <xdr:col>81</xdr:col>
      <xdr:colOff>50800</xdr:colOff>
      <xdr:row>78</xdr:row>
      <xdr:rowOff>139123</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4592300" y="13498979"/>
          <a:ext cx="8890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139123</xdr:rowOff>
    </xdr:from>
    <xdr:to>
      <xdr:col>76</xdr:col>
      <xdr:colOff>114300</xdr:colOff>
      <xdr:row>78</xdr:row>
      <xdr:rowOff>139677</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3703300" y="13512223"/>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139291</xdr:rowOff>
    </xdr:from>
    <xdr:to>
      <xdr:col>71</xdr:col>
      <xdr:colOff>177800</xdr:colOff>
      <xdr:row>78</xdr:row>
      <xdr:rowOff>139677</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814300" y="13512391"/>
          <a:ext cx="889000" cy="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77795</xdr:rowOff>
    </xdr:from>
    <xdr:to>
      <xdr:col>85</xdr:col>
      <xdr:colOff>177800</xdr:colOff>
      <xdr:row>79</xdr:row>
      <xdr:rowOff>7945</xdr:rowOff>
    </xdr:to>
    <xdr:sp macro="" textlink="">
      <xdr:nvSpPr>
        <xdr:cNvPr id="639" name="楕円 638">
          <a:extLst>
            <a:ext uri="{FF2B5EF4-FFF2-40B4-BE49-F238E27FC236}">
              <a16:creationId xmlns:a16="http://schemas.microsoft.com/office/drawing/2014/main" xmlns="" id="{00000000-0008-0000-0700-00007F020000}"/>
            </a:ext>
          </a:extLst>
        </xdr:cNvPr>
        <xdr:cNvSpPr/>
      </xdr:nvSpPr>
      <xdr:spPr>
        <a:xfrm>
          <a:off x="16268700" y="134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37395</xdr:rowOff>
    </xdr:from>
    <xdr:ext cx="469744" cy="259045"/>
    <xdr:sp macro="" textlink="">
      <xdr:nvSpPr>
        <xdr:cNvPr id="640" name="災害復旧費該当値テキスト">
          <a:extLst>
            <a:ext uri="{FF2B5EF4-FFF2-40B4-BE49-F238E27FC236}">
              <a16:creationId xmlns:a16="http://schemas.microsoft.com/office/drawing/2014/main" xmlns="" id="{00000000-0008-0000-0700-000080020000}"/>
            </a:ext>
          </a:extLst>
        </xdr:cNvPr>
        <xdr:cNvSpPr txBox="1"/>
      </xdr:nvSpPr>
      <xdr:spPr>
        <a:xfrm>
          <a:off x="16370300" y="134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75079</xdr:rowOff>
    </xdr:from>
    <xdr:to>
      <xdr:col>81</xdr:col>
      <xdr:colOff>101600</xdr:colOff>
      <xdr:row>79</xdr:row>
      <xdr:rowOff>5229</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5430500" y="134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167806</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46428" y="1354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88323</xdr:rowOff>
    </xdr:from>
    <xdr:to>
      <xdr:col>76</xdr:col>
      <xdr:colOff>165100</xdr:colOff>
      <xdr:row>79</xdr:row>
      <xdr:rowOff>18473</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4541500" y="134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9600</xdr:rowOff>
    </xdr:from>
    <xdr:ext cx="378565"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3017" y="13554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88877</xdr:rowOff>
    </xdr:from>
    <xdr:to>
      <xdr:col>72</xdr:col>
      <xdr:colOff>38100</xdr:colOff>
      <xdr:row>79</xdr:row>
      <xdr:rowOff>19027</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3652500" y="134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10154</xdr:rowOff>
    </xdr:from>
    <xdr:ext cx="313932"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46333" y="13554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88491</xdr:rowOff>
    </xdr:from>
    <xdr:to>
      <xdr:col>67</xdr:col>
      <xdr:colOff>101600</xdr:colOff>
      <xdr:row>79</xdr:row>
      <xdr:rowOff>18641</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2763500" y="1346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9768</xdr:rowOff>
    </xdr:from>
    <xdr:ext cx="378565"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625017" y="13554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4" name="公債費最小値テキスト">
          <a:extLst>
            <a:ext uri="{FF2B5EF4-FFF2-40B4-BE49-F238E27FC236}">
              <a16:creationId xmlns:a16="http://schemas.microsoft.com/office/drawing/2014/main" xmlns="" id="{00000000-0008-0000-0700-0000A2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6" name="公債費最大値テキスト">
          <a:extLst>
            <a:ext uri="{FF2B5EF4-FFF2-40B4-BE49-F238E27FC236}">
              <a16:creationId xmlns:a16="http://schemas.microsoft.com/office/drawing/2014/main" xmlns="" id="{00000000-0008-0000-0700-0000A4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152298</xdr:rowOff>
    </xdr:from>
    <xdr:to>
      <xdr:col>85</xdr:col>
      <xdr:colOff>127000</xdr:colOff>
      <xdr:row>99</xdr:row>
      <xdr:rowOff>1676</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5481300" y="16954398"/>
          <a:ext cx="8382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27754</xdr:rowOff>
    </xdr:from>
    <xdr:ext cx="534377" cy="259045"/>
    <xdr:sp macro="" textlink="">
      <xdr:nvSpPr>
        <xdr:cNvPr id="679" name="公債費平均値テキスト">
          <a:extLst>
            <a:ext uri="{FF2B5EF4-FFF2-40B4-BE49-F238E27FC236}">
              <a16:creationId xmlns:a16="http://schemas.microsoft.com/office/drawing/2014/main" xmlns="" id="{00000000-0008-0000-0700-0000A7020000}"/>
            </a:ext>
          </a:extLst>
        </xdr:cNvPr>
        <xdr:cNvSpPr txBox="1"/>
      </xdr:nvSpPr>
      <xdr:spPr>
        <a:xfrm>
          <a:off x="16370300" y="1614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0" name="フローチャート: 判断 679">
          <a:extLst>
            <a:ext uri="{FF2B5EF4-FFF2-40B4-BE49-F238E27FC236}">
              <a16:creationId xmlns:a16="http://schemas.microsoft.com/office/drawing/2014/main" xmlns="" id="{00000000-0008-0000-0700-0000A8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163982</xdr:rowOff>
    </xdr:from>
    <xdr:to>
      <xdr:col>81</xdr:col>
      <xdr:colOff>50800</xdr:colOff>
      <xdr:row>99</xdr:row>
      <xdr:rowOff>1676</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4592300" y="169660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2" name="フローチャート: 判断 681">
          <a:extLst>
            <a:ext uri="{FF2B5EF4-FFF2-40B4-BE49-F238E27FC236}">
              <a16:creationId xmlns:a16="http://schemas.microsoft.com/office/drawing/2014/main" xmlns="" id="{00000000-0008-0000-0700-0000AA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139536</xdr:rowOff>
    </xdr:from>
    <xdr:to>
      <xdr:col>76</xdr:col>
      <xdr:colOff>114300</xdr:colOff>
      <xdr:row>98</xdr:row>
      <xdr:rowOff>163982</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3703300" y="16941636"/>
          <a:ext cx="889000" cy="2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57023</xdr:rowOff>
    </xdr:from>
    <xdr:to>
      <xdr:col>71</xdr:col>
      <xdr:colOff>177800</xdr:colOff>
      <xdr:row>98</xdr:row>
      <xdr:rowOff>139536</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814300" y="16859123"/>
          <a:ext cx="889000" cy="8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101498</xdr:rowOff>
    </xdr:from>
    <xdr:to>
      <xdr:col>85</xdr:col>
      <xdr:colOff>177800</xdr:colOff>
      <xdr:row>99</xdr:row>
      <xdr:rowOff>31648</xdr:rowOff>
    </xdr:to>
    <xdr:sp macro="" textlink="">
      <xdr:nvSpPr>
        <xdr:cNvPr id="697" name="楕円 696">
          <a:extLst>
            <a:ext uri="{FF2B5EF4-FFF2-40B4-BE49-F238E27FC236}">
              <a16:creationId xmlns:a16="http://schemas.microsoft.com/office/drawing/2014/main" xmlns="" id="{00000000-0008-0000-0700-0000B9020000}"/>
            </a:ext>
          </a:extLst>
        </xdr:cNvPr>
        <xdr:cNvSpPr/>
      </xdr:nvSpPr>
      <xdr:spPr>
        <a:xfrm>
          <a:off x="16268700" y="169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16425</xdr:rowOff>
    </xdr:from>
    <xdr:ext cx="534377" cy="259045"/>
    <xdr:sp macro="" textlink="">
      <xdr:nvSpPr>
        <xdr:cNvPr id="698" name="公債費該当値テキスト">
          <a:extLst>
            <a:ext uri="{FF2B5EF4-FFF2-40B4-BE49-F238E27FC236}">
              <a16:creationId xmlns:a16="http://schemas.microsoft.com/office/drawing/2014/main" xmlns="" id="{00000000-0008-0000-0700-0000BA020000}"/>
            </a:ext>
          </a:extLst>
        </xdr:cNvPr>
        <xdr:cNvSpPr txBox="1"/>
      </xdr:nvSpPr>
      <xdr:spPr>
        <a:xfrm>
          <a:off x="16370300" y="168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122326</xdr:rowOff>
    </xdr:from>
    <xdr:to>
      <xdr:col>81</xdr:col>
      <xdr:colOff>101600</xdr:colOff>
      <xdr:row>99</xdr:row>
      <xdr:rowOff>52476</xdr:rowOff>
    </xdr:to>
    <xdr:sp macro="" textlink="">
      <xdr:nvSpPr>
        <xdr:cNvPr id="699" name="楕円 698">
          <a:extLst>
            <a:ext uri="{FF2B5EF4-FFF2-40B4-BE49-F238E27FC236}">
              <a16:creationId xmlns:a16="http://schemas.microsoft.com/office/drawing/2014/main" xmlns="" id="{00000000-0008-0000-0700-0000BB020000}"/>
            </a:ext>
          </a:extLst>
        </xdr:cNvPr>
        <xdr:cNvSpPr/>
      </xdr:nvSpPr>
      <xdr:spPr>
        <a:xfrm>
          <a:off x="15430500" y="1692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43603</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5214111" y="1701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113182</xdr:rowOff>
    </xdr:from>
    <xdr:to>
      <xdr:col>76</xdr:col>
      <xdr:colOff>165100</xdr:colOff>
      <xdr:row>99</xdr:row>
      <xdr:rowOff>43332</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4541500" y="169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34459</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325111" y="170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88736</xdr:rowOff>
    </xdr:from>
    <xdr:to>
      <xdr:col>72</xdr:col>
      <xdr:colOff>38100</xdr:colOff>
      <xdr:row>99</xdr:row>
      <xdr:rowOff>18886</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3652500" y="168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10013</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98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6223</xdr:rowOff>
    </xdr:from>
    <xdr:to>
      <xdr:col>67</xdr:col>
      <xdr:colOff>101600</xdr:colOff>
      <xdr:row>98</xdr:row>
      <xdr:rowOff>107823</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2763500" y="1680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98950</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90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xmlns=""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諸支出金最小値テキスト">
          <a:extLst>
            <a:ext uri="{FF2B5EF4-FFF2-40B4-BE49-F238E27FC236}">
              <a16:creationId xmlns:a16="http://schemas.microsoft.com/office/drawing/2014/main" xmlns="" id="{00000000-0008-0000-07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3" name="諸支出金最大値テキスト">
          <a:extLst>
            <a:ext uri="{FF2B5EF4-FFF2-40B4-BE49-F238E27FC236}">
              <a16:creationId xmlns:a16="http://schemas.microsoft.com/office/drawing/2014/main" xmlns="" id="{00000000-0008-0000-0700-0000DD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6" name="諸支出金平均値テキスト">
          <a:extLst>
            <a:ext uri="{FF2B5EF4-FFF2-40B4-BE49-F238E27FC236}">
              <a16:creationId xmlns:a16="http://schemas.microsoft.com/office/drawing/2014/main" xmlns="" id="{00000000-0008-0000-0700-0000E0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7" name="フローチャート: 判断 736">
          <a:extLst>
            <a:ext uri="{FF2B5EF4-FFF2-40B4-BE49-F238E27FC236}">
              <a16:creationId xmlns:a16="http://schemas.microsoft.com/office/drawing/2014/main" xmlns="" id="{00000000-0008-0000-0700-0000E1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9" name="フローチャート: 判断 738">
          <a:extLst>
            <a:ext uri="{FF2B5EF4-FFF2-40B4-BE49-F238E27FC236}">
              <a16:creationId xmlns:a16="http://schemas.microsoft.com/office/drawing/2014/main" xmlns="" id="{00000000-0008-0000-0700-0000E3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xmlns="" id="{00000000-0008-0000-07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諸支出金該当値テキスト">
          <a:extLst>
            <a:ext uri="{FF2B5EF4-FFF2-40B4-BE49-F238E27FC236}">
              <a16:creationId xmlns:a16="http://schemas.microsoft.com/office/drawing/2014/main" xmlns="" id="{00000000-0008-0000-07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xmlns=""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a:extLst>
            <a:ext uri="{FF2B5EF4-FFF2-40B4-BE49-F238E27FC236}">
              <a16:creationId xmlns:a16="http://schemas.microsoft.com/office/drawing/2014/main" xmlns=""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xmlns=""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xmlns=""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xmlns=""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a:extLst>
            <a:ext uri="{FF2B5EF4-FFF2-40B4-BE49-F238E27FC236}">
              <a16:creationId xmlns:a16="http://schemas.microsoft.com/office/drawing/2014/main" xmlns=""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a:extLst>
            <a:ext uri="{FF2B5EF4-FFF2-40B4-BE49-F238E27FC236}">
              <a16:creationId xmlns:a16="http://schemas.microsoft.com/office/drawing/2014/main" xmlns=""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a:extLst>
            <a:ext uri="{FF2B5EF4-FFF2-40B4-BE49-F238E27FC236}">
              <a16:creationId xmlns:a16="http://schemas.microsoft.com/office/drawing/2014/main" xmlns=""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a:extLst>
            <a:ext uri="{FF2B5EF4-FFF2-40B4-BE49-F238E27FC236}">
              <a16:creationId xmlns:a16="http://schemas.microsoft.com/office/drawing/2014/main" xmlns=""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xmlns=""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a:extLst>
            <a:ext uri="{FF2B5EF4-FFF2-40B4-BE49-F238E27FC236}">
              <a16:creationId xmlns:a16="http://schemas.microsoft.com/office/drawing/2014/main" xmlns=""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a:extLst>
            <a:ext uri="{FF2B5EF4-FFF2-40B4-BE49-F238E27FC236}">
              <a16:creationId xmlns:a16="http://schemas.microsoft.com/office/drawing/2014/main" xmlns=""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年度中に小中学校トイレ改修工事を行ったことにより、住民１人当たりのコストが前年度に比べ増となっている。</a:t>
          </a:r>
        </a:p>
        <a:p>
          <a:r>
            <a:rPr kumimoji="1" lang="ja-JP" altLang="en-US" sz="1300">
              <a:latin typeface="ＭＳ Ｐゴシック" panose="020B0600070205080204" pitchFamily="50" charset="-128"/>
              <a:ea typeface="ＭＳ Ｐゴシック" panose="020B0600070205080204" pitchFamily="50" charset="-128"/>
            </a:rPr>
            <a:t>総務費：令和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年度に防災用備蓄倉庫整備工事が竣工したため、令和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年度では住民一人当たりのコストが減少した。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民生費：元気センター（仮称）整備事業が本格的に始まり、事前調査などを行ったことにより住民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土木費：松川地区都市再生整備計画により、町道</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号線をはじめとする町内主要幹線道路の改良工事を行ったことで令和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年度では住民一人当たりのコストが増加した。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の公共事業や、多額の経費を必要とする事業等により、財政調整基金残高は年々減少している。交付税や税収の大幅な伸びが期待できないことから、補助事業や町債を有効的に活用しつつ、真に必要な事業を見極めるなどして、財政調整基金の繰入に頼っている現状から脱却する必要がある。実質収支額は引き続き黒字を確保しており、令和３年度は前年度に比べて</a:t>
          </a:r>
          <a:r>
            <a:rPr kumimoji="1" lang="en-US" altLang="ja-JP" sz="1400">
              <a:latin typeface="ＭＳ ゴシック" pitchFamily="49" charset="-128"/>
              <a:ea typeface="ＭＳ ゴシック" pitchFamily="49" charset="-128"/>
            </a:rPr>
            <a:t>15,082</a:t>
          </a:r>
          <a:r>
            <a:rPr kumimoji="1" lang="ja-JP" altLang="en-US" sz="1400">
              <a:latin typeface="ＭＳ ゴシック" pitchFamily="49" charset="-128"/>
              <a:ea typeface="ＭＳ ゴシック" pitchFamily="49" charset="-128"/>
            </a:rPr>
            <a:t>千円減、標準財政規模比で</a:t>
          </a:r>
          <a:r>
            <a:rPr kumimoji="1" lang="en-US" altLang="ja-JP" sz="1400">
              <a:latin typeface="ＭＳ ゴシック" pitchFamily="49" charset="-128"/>
              <a:ea typeface="ＭＳ ゴシック" pitchFamily="49" charset="-128"/>
            </a:rPr>
            <a:t>0.84</a:t>
          </a:r>
          <a:r>
            <a:rPr kumimoji="1" lang="ja-JP" altLang="en-US" sz="1400">
              <a:latin typeface="ＭＳ ゴシック" pitchFamily="49" charset="-128"/>
              <a:ea typeface="ＭＳ ゴシック" pitchFamily="49" charset="-128"/>
            </a:rPr>
            <a:t>ポイント減少している。予算に対して多額の不用額が出て結果的に住民サービスが低下することの無いよう取り組む。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一般会計及び各特別会計・企業会計において、赤字が生じておらず、適正な財政運営、企業経営が行えていると言える。</a:t>
          </a:r>
        </a:p>
        <a:p>
          <a:r>
            <a:rPr kumimoji="1" lang="ja-JP" altLang="en-US" sz="1400">
              <a:latin typeface="ＭＳ ゴシック" pitchFamily="49" charset="-128"/>
              <a:ea typeface="ＭＳ ゴシック" pitchFamily="49" charset="-128"/>
            </a:rPr>
            <a:t>引き続き、各会計で健全な経営を行うよう努める。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04021_&#26494;&#2402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55.9</v>
          </cell>
          <cell r="BX53">
            <v>57.4</v>
          </cell>
          <cell r="CF53">
            <v>58.6</v>
          </cell>
          <cell r="CN53">
            <v>60.2</v>
          </cell>
          <cell r="CV53">
            <v>61.3</v>
          </cell>
        </row>
        <row r="55">
          <cell r="AN55" t="str">
            <v>類似団体内平均値</v>
          </cell>
          <cell r="BP55">
            <v>46.8</v>
          </cell>
          <cell r="BX55">
            <v>48.4</v>
          </cell>
          <cell r="CF55">
            <v>43</v>
          </cell>
          <cell r="CN55">
            <v>32.4</v>
          </cell>
          <cell r="CV55">
            <v>20</v>
          </cell>
        </row>
        <row r="57">
          <cell r="BP57">
            <v>61.7</v>
          </cell>
          <cell r="BX57">
            <v>61.8</v>
          </cell>
          <cell r="CF57">
            <v>62.8</v>
          </cell>
          <cell r="CN57">
            <v>64.2</v>
          </cell>
          <cell r="CV57">
            <v>67</v>
          </cell>
        </row>
        <row r="72">
          <cell r="BP72" t="str">
            <v>H29</v>
          </cell>
          <cell r="BX72" t="str">
            <v>H30</v>
          </cell>
          <cell r="CF72" t="str">
            <v>R01</v>
          </cell>
          <cell r="CN72" t="str">
            <v>R02</v>
          </cell>
          <cell r="CV72" t="str">
            <v>R03</v>
          </cell>
        </row>
        <row r="73">
          <cell r="AN73" t="str">
            <v>当該団体値</v>
          </cell>
        </row>
        <row r="75">
          <cell r="BP75">
            <v>7.4</v>
          </cell>
          <cell r="BX75">
            <v>7.4</v>
          </cell>
          <cell r="CF75">
            <v>6.2</v>
          </cell>
          <cell r="CN75">
            <v>5.5</v>
          </cell>
          <cell r="CV75">
            <v>4.8</v>
          </cell>
        </row>
        <row r="77">
          <cell r="AN77" t="str">
            <v>類似団体内平均値</v>
          </cell>
          <cell r="BP77">
            <v>46.8</v>
          </cell>
          <cell r="BX77">
            <v>48.4</v>
          </cell>
          <cell r="CF77">
            <v>43</v>
          </cell>
          <cell r="CN77">
            <v>32.4</v>
          </cell>
          <cell r="CV77">
            <v>20</v>
          </cell>
        </row>
        <row r="79">
          <cell r="BP79">
            <v>9.9</v>
          </cell>
          <cell r="BX79">
            <v>9.9</v>
          </cell>
          <cell r="CF79">
            <v>9.9</v>
          </cell>
          <cell r="CN79">
            <v>9.5</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2"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c r="B2" s="179" t="s">
        <v>81</v>
      </c>
      <c r="C2" s="179"/>
      <c r="D2" s="180"/>
    </row>
    <row r="3" spans="1:119" ht="18.75" customHeight="1" thickBot="1">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8513254</v>
      </c>
      <c r="BO4" s="368"/>
      <c r="BP4" s="368"/>
      <c r="BQ4" s="368"/>
      <c r="BR4" s="368"/>
      <c r="BS4" s="368"/>
      <c r="BT4" s="368"/>
      <c r="BU4" s="369"/>
      <c r="BV4" s="367">
        <v>8384441</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9.5</v>
      </c>
      <c r="CU4" s="374"/>
      <c r="CV4" s="374"/>
      <c r="CW4" s="374"/>
      <c r="CX4" s="374"/>
      <c r="CY4" s="374"/>
      <c r="CZ4" s="374"/>
      <c r="DA4" s="375"/>
      <c r="DB4" s="373">
        <v>10.3</v>
      </c>
      <c r="DC4" s="374"/>
      <c r="DD4" s="374"/>
      <c r="DE4" s="374"/>
      <c r="DF4" s="374"/>
      <c r="DG4" s="374"/>
      <c r="DH4" s="374"/>
      <c r="DI4" s="375"/>
    </row>
    <row r="5" spans="1:119" ht="18.75" customHeight="1">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7713274</v>
      </c>
      <c r="BO5" s="405"/>
      <c r="BP5" s="405"/>
      <c r="BQ5" s="405"/>
      <c r="BR5" s="405"/>
      <c r="BS5" s="405"/>
      <c r="BT5" s="405"/>
      <c r="BU5" s="406"/>
      <c r="BV5" s="404">
        <v>7724071</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80.2</v>
      </c>
      <c r="CU5" s="402"/>
      <c r="CV5" s="402"/>
      <c r="CW5" s="402"/>
      <c r="CX5" s="402"/>
      <c r="CY5" s="402"/>
      <c r="CZ5" s="402"/>
      <c r="DA5" s="403"/>
      <c r="DB5" s="401">
        <v>81.2</v>
      </c>
      <c r="DC5" s="402"/>
      <c r="DD5" s="402"/>
      <c r="DE5" s="402"/>
      <c r="DF5" s="402"/>
      <c r="DG5" s="402"/>
      <c r="DH5" s="402"/>
      <c r="DI5" s="403"/>
    </row>
    <row r="6" spans="1:119" ht="18.75" customHeight="1">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94</v>
      </c>
      <c r="AV6" s="437"/>
      <c r="AW6" s="437"/>
      <c r="AX6" s="437"/>
      <c r="AY6" s="438" t="s">
        <v>102</v>
      </c>
      <c r="AZ6" s="439"/>
      <c r="BA6" s="439"/>
      <c r="BB6" s="439"/>
      <c r="BC6" s="439"/>
      <c r="BD6" s="439"/>
      <c r="BE6" s="439"/>
      <c r="BF6" s="439"/>
      <c r="BG6" s="439"/>
      <c r="BH6" s="439"/>
      <c r="BI6" s="439"/>
      <c r="BJ6" s="439"/>
      <c r="BK6" s="439"/>
      <c r="BL6" s="439"/>
      <c r="BM6" s="440"/>
      <c r="BN6" s="404">
        <v>799980</v>
      </c>
      <c r="BO6" s="405"/>
      <c r="BP6" s="405"/>
      <c r="BQ6" s="405"/>
      <c r="BR6" s="405"/>
      <c r="BS6" s="405"/>
      <c r="BT6" s="405"/>
      <c r="BU6" s="406"/>
      <c r="BV6" s="404">
        <v>660370</v>
      </c>
      <c r="BW6" s="405"/>
      <c r="BX6" s="405"/>
      <c r="BY6" s="405"/>
      <c r="BZ6" s="405"/>
      <c r="CA6" s="405"/>
      <c r="CB6" s="405"/>
      <c r="CC6" s="406"/>
      <c r="CD6" s="407" t="s">
        <v>103</v>
      </c>
      <c r="CE6" s="408"/>
      <c r="CF6" s="408"/>
      <c r="CG6" s="408"/>
      <c r="CH6" s="408"/>
      <c r="CI6" s="408"/>
      <c r="CJ6" s="408"/>
      <c r="CK6" s="408"/>
      <c r="CL6" s="408"/>
      <c r="CM6" s="408"/>
      <c r="CN6" s="408"/>
      <c r="CO6" s="408"/>
      <c r="CP6" s="408"/>
      <c r="CQ6" s="408"/>
      <c r="CR6" s="408"/>
      <c r="CS6" s="409"/>
      <c r="CT6" s="441">
        <v>84</v>
      </c>
      <c r="CU6" s="442"/>
      <c r="CV6" s="442"/>
      <c r="CW6" s="442"/>
      <c r="CX6" s="442"/>
      <c r="CY6" s="442"/>
      <c r="CZ6" s="442"/>
      <c r="DA6" s="443"/>
      <c r="DB6" s="441">
        <v>84.3</v>
      </c>
      <c r="DC6" s="442"/>
      <c r="DD6" s="442"/>
      <c r="DE6" s="442"/>
      <c r="DF6" s="442"/>
      <c r="DG6" s="442"/>
      <c r="DH6" s="442"/>
      <c r="DI6" s="443"/>
    </row>
    <row r="7" spans="1:119" ht="18.75" customHeight="1">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104</v>
      </c>
      <c r="AN7" s="434"/>
      <c r="AO7" s="434"/>
      <c r="AP7" s="434"/>
      <c r="AQ7" s="434"/>
      <c r="AR7" s="434"/>
      <c r="AS7" s="434"/>
      <c r="AT7" s="435"/>
      <c r="AU7" s="436" t="s">
        <v>105</v>
      </c>
      <c r="AV7" s="437"/>
      <c r="AW7" s="437"/>
      <c r="AX7" s="437"/>
      <c r="AY7" s="438" t="s">
        <v>106</v>
      </c>
      <c r="AZ7" s="439"/>
      <c r="BA7" s="439"/>
      <c r="BB7" s="439"/>
      <c r="BC7" s="439"/>
      <c r="BD7" s="439"/>
      <c r="BE7" s="439"/>
      <c r="BF7" s="439"/>
      <c r="BG7" s="439"/>
      <c r="BH7" s="439"/>
      <c r="BI7" s="439"/>
      <c r="BJ7" s="439"/>
      <c r="BK7" s="439"/>
      <c r="BL7" s="439"/>
      <c r="BM7" s="440"/>
      <c r="BN7" s="404">
        <v>365240</v>
      </c>
      <c r="BO7" s="405"/>
      <c r="BP7" s="405"/>
      <c r="BQ7" s="405"/>
      <c r="BR7" s="405"/>
      <c r="BS7" s="405"/>
      <c r="BT7" s="405"/>
      <c r="BU7" s="406"/>
      <c r="BV7" s="404">
        <v>210548</v>
      </c>
      <c r="BW7" s="405"/>
      <c r="BX7" s="405"/>
      <c r="BY7" s="405"/>
      <c r="BZ7" s="405"/>
      <c r="CA7" s="405"/>
      <c r="CB7" s="405"/>
      <c r="CC7" s="406"/>
      <c r="CD7" s="407" t="s">
        <v>107</v>
      </c>
      <c r="CE7" s="408"/>
      <c r="CF7" s="408"/>
      <c r="CG7" s="408"/>
      <c r="CH7" s="408"/>
      <c r="CI7" s="408"/>
      <c r="CJ7" s="408"/>
      <c r="CK7" s="408"/>
      <c r="CL7" s="408"/>
      <c r="CM7" s="408"/>
      <c r="CN7" s="408"/>
      <c r="CO7" s="408"/>
      <c r="CP7" s="408"/>
      <c r="CQ7" s="408"/>
      <c r="CR7" s="408"/>
      <c r="CS7" s="409"/>
      <c r="CT7" s="404">
        <v>4578576</v>
      </c>
      <c r="CU7" s="405"/>
      <c r="CV7" s="405"/>
      <c r="CW7" s="405"/>
      <c r="CX7" s="405"/>
      <c r="CY7" s="405"/>
      <c r="CZ7" s="405"/>
      <c r="DA7" s="406"/>
      <c r="DB7" s="404">
        <v>4351334</v>
      </c>
      <c r="DC7" s="405"/>
      <c r="DD7" s="405"/>
      <c r="DE7" s="405"/>
      <c r="DF7" s="405"/>
      <c r="DG7" s="405"/>
      <c r="DH7" s="405"/>
      <c r="DI7" s="406"/>
    </row>
    <row r="8" spans="1:119" ht="18.75" customHeight="1" thickBot="1">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108</v>
      </c>
      <c r="AN8" s="434"/>
      <c r="AO8" s="434"/>
      <c r="AP8" s="434"/>
      <c r="AQ8" s="434"/>
      <c r="AR8" s="434"/>
      <c r="AS8" s="434"/>
      <c r="AT8" s="435"/>
      <c r="AU8" s="436" t="s">
        <v>94</v>
      </c>
      <c r="AV8" s="437"/>
      <c r="AW8" s="437"/>
      <c r="AX8" s="437"/>
      <c r="AY8" s="438" t="s">
        <v>109</v>
      </c>
      <c r="AZ8" s="439"/>
      <c r="BA8" s="439"/>
      <c r="BB8" s="439"/>
      <c r="BC8" s="439"/>
      <c r="BD8" s="439"/>
      <c r="BE8" s="439"/>
      <c r="BF8" s="439"/>
      <c r="BG8" s="439"/>
      <c r="BH8" s="439"/>
      <c r="BI8" s="439"/>
      <c r="BJ8" s="439"/>
      <c r="BK8" s="439"/>
      <c r="BL8" s="439"/>
      <c r="BM8" s="440"/>
      <c r="BN8" s="404">
        <v>434740</v>
      </c>
      <c r="BO8" s="405"/>
      <c r="BP8" s="405"/>
      <c r="BQ8" s="405"/>
      <c r="BR8" s="405"/>
      <c r="BS8" s="405"/>
      <c r="BT8" s="405"/>
      <c r="BU8" s="406"/>
      <c r="BV8" s="404">
        <v>449822</v>
      </c>
      <c r="BW8" s="405"/>
      <c r="BX8" s="405"/>
      <c r="BY8" s="405"/>
      <c r="BZ8" s="405"/>
      <c r="CA8" s="405"/>
      <c r="CB8" s="405"/>
      <c r="CC8" s="406"/>
      <c r="CD8" s="407" t="s">
        <v>110</v>
      </c>
      <c r="CE8" s="408"/>
      <c r="CF8" s="408"/>
      <c r="CG8" s="408"/>
      <c r="CH8" s="408"/>
      <c r="CI8" s="408"/>
      <c r="CJ8" s="408"/>
      <c r="CK8" s="408"/>
      <c r="CL8" s="408"/>
      <c r="CM8" s="408"/>
      <c r="CN8" s="408"/>
      <c r="CO8" s="408"/>
      <c r="CP8" s="408"/>
      <c r="CQ8" s="408"/>
      <c r="CR8" s="408"/>
      <c r="CS8" s="409"/>
      <c r="CT8" s="444">
        <v>0.39</v>
      </c>
      <c r="CU8" s="445"/>
      <c r="CV8" s="445"/>
      <c r="CW8" s="445"/>
      <c r="CX8" s="445"/>
      <c r="CY8" s="445"/>
      <c r="CZ8" s="445"/>
      <c r="DA8" s="446"/>
      <c r="DB8" s="444">
        <v>0.41</v>
      </c>
      <c r="DC8" s="445"/>
      <c r="DD8" s="445"/>
      <c r="DE8" s="445"/>
      <c r="DF8" s="445"/>
      <c r="DG8" s="445"/>
      <c r="DH8" s="445"/>
      <c r="DI8" s="446"/>
    </row>
    <row r="9" spans="1:119" ht="18.75" customHeight="1" thickBot="1">
      <c r="A9" s="178"/>
      <c r="B9" s="398" t="s">
        <v>111</v>
      </c>
      <c r="C9" s="399"/>
      <c r="D9" s="399"/>
      <c r="E9" s="399"/>
      <c r="F9" s="399"/>
      <c r="G9" s="399"/>
      <c r="H9" s="399"/>
      <c r="I9" s="399"/>
      <c r="J9" s="399"/>
      <c r="K9" s="447"/>
      <c r="L9" s="448" t="s">
        <v>112</v>
      </c>
      <c r="M9" s="449"/>
      <c r="N9" s="449"/>
      <c r="O9" s="449"/>
      <c r="P9" s="449"/>
      <c r="Q9" s="450"/>
      <c r="R9" s="451">
        <v>12530</v>
      </c>
      <c r="S9" s="452"/>
      <c r="T9" s="452"/>
      <c r="U9" s="452"/>
      <c r="V9" s="453"/>
      <c r="W9" s="361" t="s">
        <v>113</v>
      </c>
      <c r="X9" s="362"/>
      <c r="Y9" s="362"/>
      <c r="Z9" s="362"/>
      <c r="AA9" s="362"/>
      <c r="AB9" s="362"/>
      <c r="AC9" s="362"/>
      <c r="AD9" s="362"/>
      <c r="AE9" s="362"/>
      <c r="AF9" s="362"/>
      <c r="AG9" s="362"/>
      <c r="AH9" s="362"/>
      <c r="AI9" s="362"/>
      <c r="AJ9" s="362"/>
      <c r="AK9" s="362"/>
      <c r="AL9" s="363"/>
      <c r="AM9" s="433" t="s">
        <v>114</v>
      </c>
      <c r="AN9" s="434"/>
      <c r="AO9" s="434"/>
      <c r="AP9" s="434"/>
      <c r="AQ9" s="434"/>
      <c r="AR9" s="434"/>
      <c r="AS9" s="434"/>
      <c r="AT9" s="435"/>
      <c r="AU9" s="436" t="s">
        <v>115</v>
      </c>
      <c r="AV9" s="437"/>
      <c r="AW9" s="437"/>
      <c r="AX9" s="437"/>
      <c r="AY9" s="438" t="s">
        <v>116</v>
      </c>
      <c r="AZ9" s="439"/>
      <c r="BA9" s="439"/>
      <c r="BB9" s="439"/>
      <c r="BC9" s="439"/>
      <c r="BD9" s="439"/>
      <c r="BE9" s="439"/>
      <c r="BF9" s="439"/>
      <c r="BG9" s="439"/>
      <c r="BH9" s="439"/>
      <c r="BI9" s="439"/>
      <c r="BJ9" s="439"/>
      <c r="BK9" s="439"/>
      <c r="BL9" s="439"/>
      <c r="BM9" s="440"/>
      <c r="BN9" s="404">
        <v>-15082</v>
      </c>
      <c r="BO9" s="405"/>
      <c r="BP9" s="405"/>
      <c r="BQ9" s="405"/>
      <c r="BR9" s="405"/>
      <c r="BS9" s="405"/>
      <c r="BT9" s="405"/>
      <c r="BU9" s="406"/>
      <c r="BV9" s="404">
        <v>154283</v>
      </c>
      <c r="BW9" s="405"/>
      <c r="BX9" s="405"/>
      <c r="BY9" s="405"/>
      <c r="BZ9" s="405"/>
      <c r="CA9" s="405"/>
      <c r="CB9" s="405"/>
      <c r="CC9" s="406"/>
      <c r="CD9" s="407" t="s">
        <v>117</v>
      </c>
      <c r="CE9" s="408"/>
      <c r="CF9" s="408"/>
      <c r="CG9" s="408"/>
      <c r="CH9" s="408"/>
      <c r="CI9" s="408"/>
      <c r="CJ9" s="408"/>
      <c r="CK9" s="408"/>
      <c r="CL9" s="408"/>
      <c r="CM9" s="408"/>
      <c r="CN9" s="408"/>
      <c r="CO9" s="408"/>
      <c r="CP9" s="408"/>
      <c r="CQ9" s="408"/>
      <c r="CR9" s="408"/>
      <c r="CS9" s="409"/>
      <c r="CT9" s="401">
        <v>7.6</v>
      </c>
      <c r="CU9" s="402"/>
      <c r="CV9" s="402"/>
      <c r="CW9" s="402"/>
      <c r="CX9" s="402"/>
      <c r="CY9" s="402"/>
      <c r="CZ9" s="402"/>
      <c r="DA9" s="403"/>
      <c r="DB9" s="401">
        <v>7.9</v>
      </c>
      <c r="DC9" s="402"/>
      <c r="DD9" s="402"/>
      <c r="DE9" s="402"/>
      <c r="DF9" s="402"/>
      <c r="DG9" s="402"/>
      <c r="DH9" s="402"/>
      <c r="DI9" s="403"/>
    </row>
    <row r="10" spans="1:119" ht="18.75" customHeight="1" thickBot="1">
      <c r="A10" s="178"/>
      <c r="B10" s="398"/>
      <c r="C10" s="399"/>
      <c r="D10" s="399"/>
      <c r="E10" s="399"/>
      <c r="F10" s="399"/>
      <c r="G10" s="399"/>
      <c r="H10" s="399"/>
      <c r="I10" s="399"/>
      <c r="J10" s="399"/>
      <c r="K10" s="447"/>
      <c r="L10" s="454" t="s">
        <v>118</v>
      </c>
      <c r="M10" s="434"/>
      <c r="N10" s="434"/>
      <c r="O10" s="434"/>
      <c r="P10" s="434"/>
      <c r="Q10" s="435"/>
      <c r="R10" s="455">
        <v>13167</v>
      </c>
      <c r="S10" s="456"/>
      <c r="T10" s="456"/>
      <c r="U10" s="456"/>
      <c r="V10" s="457"/>
      <c r="W10" s="392"/>
      <c r="X10" s="393"/>
      <c r="Y10" s="393"/>
      <c r="Z10" s="393"/>
      <c r="AA10" s="393"/>
      <c r="AB10" s="393"/>
      <c r="AC10" s="393"/>
      <c r="AD10" s="393"/>
      <c r="AE10" s="393"/>
      <c r="AF10" s="393"/>
      <c r="AG10" s="393"/>
      <c r="AH10" s="393"/>
      <c r="AI10" s="393"/>
      <c r="AJ10" s="393"/>
      <c r="AK10" s="393"/>
      <c r="AL10" s="396"/>
      <c r="AM10" s="433" t="s">
        <v>119</v>
      </c>
      <c r="AN10" s="434"/>
      <c r="AO10" s="434"/>
      <c r="AP10" s="434"/>
      <c r="AQ10" s="434"/>
      <c r="AR10" s="434"/>
      <c r="AS10" s="434"/>
      <c r="AT10" s="435"/>
      <c r="AU10" s="436" t="s">
        <v>120</v>
      </c>
      <c r="AV10" s="437"/>
      <c r="AW10" s="437"/>
      <c r="AX10" s="437"/>
      <c r="AY10" s="438" t="s">
        <v>121</v>
      </c>
      <c r="AZ10" s="439"/>
      <c r="BA10" s="439"/>
      <c r="BB10" s="439"/>
      <c r="BC10" s="439"/>
      <c r="BD10" s="439"/>
      <c r="BE10" s="439"/>
      <c r="BF10" s="439"/>
      <c r="BG10" s="439"/>
      <c r="BH10" s="439"/>
      <c r="BI10" s="439"/>
      <c r="BJ10" s="439"/>
      <c r="BK10" s="439"/>
      <c r="BL10" s="439"/>
      <c r="BM10" s="440"/>
      <c r="BN10" s="404">
        <v>9468</v>
      </c>
      <c r="BO10" s="405"/>
      <c r="BP10" s="405"/>
      <c r="BQ10" s="405"/>
      <c r="BR10" s="405"/>
      <c r="BS10" s="405"/>
      <c r="BT10" s="405"/>
      <c r="BU10" s="406"/>
      <c r="BV10" s="404">
        <v>9823</v>
      </c>
      <c r="BW10" s="405"/>
      <c r="BX10" s="405"/>
      <c r="BY10" s="405"/>
      <c r="BZ10" s="405"/>
      <c r="CA10" s="405"/>
      <c r="CB10" s="405"/>
      <c r="CC10" s="406"/>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398"/>
      <c r="C11" s="399"/>
      <c r="D11" s="399"/>
      <c r="E11" s="399"/>
      <c r="F11" s="399"/>
      <c r="G11" s="399"/>
      <c r="H11" s="399"/>
      <c r="I11" s="399"/>
      <c r="J11" s="399"/>
      <c r="K11" s="447"/>
      <c r="L11" s="458" t="s">
        <v>123</v>
      </c>
      <c r="M11" s="459"/>
      <c r="N11" s="459"/>
      <c r="O11" s="459"/>
      <c r="P11" s="459"/>
      <c r="Q11" s="460"/>
      <c r="R11" s="461" t="s">
        <v>124</v>
      </c>
      <c r="S11" s="462"/>
      <c r="T11" s="462"/>
      <c r="U11" s="462"/>
      <c r="V11" s="463"/>
      <c r="W11" s="392"/>
      <c r="X11" s="393"/>
      <c r="Y11" s="393"/>
      <c r="Z11" s="393"/>
      <c r="AA11" s="393"/>
      <c r="AB11" s="393"/>
      <c r="AC11" s="393"/>
      <c r="AD11" s="393"/>
      <c r="AE11" s="393"/>
      <c r="AF11" s="393"/>
      <c r="AG11" s="393"/>
      <c r="AH11" s="393"/>
      <c r="AI11" s="393"/>
      <c r="AJ11" s="393"/>
      <c r="AK11" s="393"/>
      <c r="AL11" s="396"/>
      <c r="AM11" s="433" t="s">
        <v>125</v>
      </c>
      <c r="AN11" s="434"/>
      <c r="AO11" s="434"/>
      <c r="AP11" s="434"/>
      <c r="AQ11" s="434"/>
      <c r="AR11" s="434"/>
      <c r="AS11" s="434"/>
      <c r="AT11" s="435"/>
      <c r="AU11" s="436" t="s">
        <v>126</v>
      </c>
      <c r="AV11" s="437"/>
      <c r="AW11" s="437"/>
      <c r="AX11" s="437"/>
      <c r="AY11" s="438" t="s">
        <v>127</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128</v>
      </c>
      <c r="CE11" s="408"/>
      <c r="CF11" s="408"/>
      <c r="CG11" s="408"/>
      <c r="CH11" s="408"/>
      <c r="CI11" s="408"/>
      <c r="CJ11" s="408"/>
      <c r="CK11" s="408"/>
      <c r="CL11" s="408"/>
      <c r="CM11" s="408"/>
      <c r="CN11" s="408"/>
      <c r="CO11" s="408"/>
      <c r="CP11" s="408"/>
      <c r="CQ11" s="408"/>
      <c r="CR11" s="408"/>
      <c r="CS11" s="409"/>
      <c r="CT11" s="444" t="s">
        <v>129</v>
      </c>
      <c r="CU11" s="445"/>
      <c r="CV11" s="445"/>
      <c r="CW11" s="445"/>
      <c r="CX11" s="445"/>
      <c r="CY11" s="445"/>
      <c r="CZ11" s="445"/>
      <c r="DA11" s="446"/>
      <c r="DB11" s="444" t="s">
        <v>129</v>
      </c>
      <c r="DC11" s="445"/>
      <c r="DD11" s="445"/>
      <c r="DE11" s="445"/>
      <c r="DF11" s="445"/>
      <c r="DG11" s="445"/>
      <c r="DH11" s="445"/>
      <c r="DI11" s="446"/>
    </row>
    <row r="12" spans="1:119" ht="18.75" customHeight="1">
      <c r="A12" s="178"/>
      <c r="B12" s="464" t="s">
        <v>130</v>
      </c>
      <c r="C12" s="465"/>
      <c r="D12" s="465"/>
      <c r="E12" s="465"/>
      <c r="F12" s="465"/>
      <c r="G12" s="465"/>
      <c r="H12" s="465"/>
      <c r="I12" s="465"/>
      <c r="J12" s="465"/>
      <c r="K12" s="466"/>
      <c r="L12" s="473" t="s">
        <v>131</v>
      </c>
      <c r="M12" s="474"/>
      <c r="N12" s="474"/>
      <c r="O12" s="474"/>
      <c r="P12" s="474"/>
      <c r="Q12" s="475"/>
      <c r="R12" s="476">
        <v>12843</v>
      </c>
      <c r="S12" s="477"/>
      <c r="T12" s="477"/>
      <c r="U12" s="477"/>
      <c r="V12" s="478"/>
      <c r="W12" s="479" t="s">
        <v>1</v>
      </c>
      <c r="X12" s="437"/>
      <c r="Y12" s="437"/>
      <c r="Z12" s="437"/>
      <c r="AA12" s="437"/>
      <c r="AB12" s="480"/>
      <c r="AC12" s="481" t="s">
        <v>132</v>
      </c>
      <c r="AD12" s="482"/>
      <c r="AE12" s="482"/>
      <c r="AF12" s="482"/>
      <c r="AG12" s="483"/>
      <c r="AH12" s="481" t="s">
        <v>133</v>
      </c>
      <c r="AI12" s="482"/>
      <c r="AJ12" s="482"/>
      <c r="AK12" s="482"/>
      <c r="AL12" s="484"/>
      <c r="AM12" s="433" t="s">
        <v>134</v>
      </c>
      <c r="AN12" s="434"/>
      <c r="AO12" s="434"/>
      <c r="AP12" s="434"/>
      <c r="AQ12" s="434"/>
      <c r="AR12" s="434"/>
      <c r="AS12" s="434"/>
      <c r="AT12" s="435"/>
      <c r="AU12" s="436" t="s">
        <v>135</v>
      </c>
      <c r="AV12" s="437"/>
      <c r="AW12" s="437"/>
      <c r="AX12" s="437"/>
      <c r="AY12" s="438" t="s">
        <v>136</v>
      </c>
      <c r="AZ12" s="439"/>
      <c r="BA12" s="439"/>
      <c r="BB12" s="439"/>
      <c r="BC12" s="439"/>
      <c r="BD12" s="439"/>
      <c r="BE12" s="439"/>
      <c r="BF12" s="439"/>
      <c r="BG12" s="439"/>
      <c r="BH12" s="439"/>
      <c r="BI12" s="439"/>
      <c r="BJ12" s="439"/>
      <c r="BK12" s="439"/>
      <c r="BL12" s="439"/>
      <c r="BM12" s="440"/>
      <c r="BN12" s="404">
        <v>17200</v>
      </c>
      <c r="BO12" s="405"/>
      <c r="BP12" s="405"/>
      <c r="BQ12" s="405"/>
      <c r="BR12" s="405"/>
      <c r="BS12" s="405"/>
      <c r="BT12" s="405"/>
      <c r="BU12" s="406"/>
      <c r="BV12" s="404">
        <v>93000</v>
      </c>
      <c r="BW12" s="405"/>
      <c r="BX12" s="405"/>
      <c r="BY12" s="405"/>
      <c r="BZ12" s="405"/>
      <c r="CA12" s="405"/>
      <c r="CB12" s="405"/>
      <c r="CC12" s="406"/>
      <c r="CD12" s="407" t="s">
        <v>137</v>
      </c>
      <c r="CE12" s="408"/>
      <c r="CF12" s="408"/>
      <c r="CG12" s="408"/>
      <c r="CH12" s="408"/>
      <c r="CI12" s="408"/>
      <c r="CJ12" s="408"/>
      <c r="CK12" s="408"/>
      <c r="CL12" s="408"/>
      <c r="CM12" s="408"/>
      <c r="CN12" s="408"/>
      <c r="CO12" s="408"/>
      <c r="CP12" s="408"/>
      <c r="CQ12" s="408"/>
      <c r="CR12" s="408"/>
      <c r="CS12" s="409"/>
      <c r="CT12" s="444" t="s">
        <v>138</v>
      </c>
      <c r="CU12" s="445"/>
      <c r="CV12" s="445"/>
      <c r="CW12" s="445"/>
      <c r="CX12" s="445"/>
      <c r="CY12" s="445"/>
      <c r="CZ12" s="445"/>
      <c r="DA12" s="446"/>
      <c r="DB12" s="444" t="s">
        <v>129</v>
      </c>
      <c r="DC12" s="445"/>
      <c r="DD12" s="445"/>
      <c r="DE12" s="445"/>
      <c r="DF12" s="445"/>
      <c r="DG12" s="445"/>
      <c r="DH12" s="445"/>
      <c r="DI12" s="446"/>
    </row>
    <row r="13" spans="1:119" ht="18.75" customHeight="1">
      <c r="A13" s="178"/>
      <c r="B13" s="467"/>
      <c r="C13" s="468"/>
      <c r="D13" s="468"/>
      <c r="E13" s="468"/>
      <c r="F13" s="468"/>
      <c r="G13" s="468"/>
      <c r="H13" s="468"/>
      <c r="I13" s="468"/>
      <c r="J13" s="468"/>
      <c r="K13" s="469"/>
      <c r="L13" s="187"/>
      <c r="M13" s="495" t="s">
        <v>139</v>
      </c>
      <c r="N13" s="496"/>
      <c r="O13" s="496"/>
      <c r="P13" s="496"/>
      <c r="Q13" s="497"/>
      <c r="R13" s="488">
        <v>12693</v>
      </c>
      <c r="S13" s="489"/>
      <c r="T13" s="489"/>
      <c r="U13" s="489"/>
      <c r="V13" s="490"/>
      <c r="W13" s="420" t="s">
        <v>140</v>
      </c>
      <c r="X13" s="421"/>
      <c r="Y13" s="421"/>
      <c r="Z13" s="421"/>
      <c r="AA13" s="421"/>
      <c r="AB13" s="411"/>
      <c r="AC13" s="455">
        <v>1537</v>
      </c>
      <c r="AD13" s="456"/>
      <c r="AE13" s="456"/>
      <c r="AF13" s="456"/>
      <c r="AG13" s="498"/>
      <c r="AH13" s="455">
        <v>1696</v>
      </c>
      <c r="AI13" s="456"/>
      <c r="AJ13" s="456"/>
      <c r="AK13" s="456"/>
      <c r="AL13" s="457"/>
      <c r="AM13" s="433" t="s">
        <v>141</v>
      </c>
      <c r="AN13" s="434"/>
      <c r="AO13" s="434"/>
      <c r="AP13" s="434"/>
      <c r="AQ13" s="434"/>
      <c r="AR13" s="434"/>
      <c r="AS13" s="434"/>
      <c r="AT13" s="435"/>
      <c r="AU13" s="436" t="s">
        <v>142</v>
      </c>
      <c r="AV13" s="437"/>
      <c r="AW13" s="437"/>
      <c r="AX13" s="437"/>
      <c r="AY13" s="438" t="s">
        <v>143</v>
      </c>
      <c r="AZ13" s="439"/>
      <c r="BA13" s="439"/>
      <c r="BB13" s="439"/>
      <c r="BC13" s="439"/>
      <c r="BD13" s="439"/>
      <c r="BE13" s="439"/>
      <c r="BF13" s="439"/>
      <c r="BG13" s="439"/>
      <c r="BH13" s="439"/>
      <c r="BI13" s="439"/>
      <c r="BJ13" s="439"/>
      <c r="BK13" s="439"/>
      <c r="BL13" s="439"/>
      <c r="BM13" s="440"/>
      <c r="BN13" s="404">
        <v>-22814</v>
      </c>
      <c r="BO13" s="405"/>
      <c r="BP13" s="405"/>
      <c r="BQ13" s="405"/>
      <c r="BR13" s="405"/>
      <c r="BS13" s="405"/>
      <c r="BT13" s="405"/>
      <c r="BU13" s="406"/>
      <c r="BV13" s="404">
        <v>71106</v>
      </c>
      <c r="BW13" s="405"/>
      <c r="BX13" s="405"/>
      <c r="BY13" s="405"/>
      <c r="BZ13" s="405"/>
      <c r="CA13" s="405"/>
      <c r="CB13" s="405"/>
      <c r="CC13" s="406"/>
      <c r="CD13" s="407" t="s">
        <v>144</v>
      </c>
      <c r="CE13" s="408"/>
      <c r="CF13" s="408"/>
      <c r="CG13" s="408"/>
      <c r="CH13" s="408"/>
      <c r="CI13" s="408"/>
      <c r="CJ13" s="408"/>
      <c r="CK13" s="408"/>
      <c r="CL13" s="408"/>
      <c r="CM13" s="408"/>
      <c r="CN13" s="408"/>
      <c r="CO13" s="408"/>
      <c r="CP13" s="408"/>
      <c r="CQ13" s="408"/>
      <c r="CR13" s="408"/>
      <c r="CS13" s="409"/>
      <c r="CT13" s="401">
        <v>4.8</v>
      </c>
      <c r="CU13" s="402"/>
      <c r="CV13" s="402"/>
      <c r="CW13" s="402"/>
      <c r="CX13" s="402"/>
      <c r="CY13" s="402"/>
      <c r="CZ13" s="402"/>
      <c r="DA13" s="403"/>
      <c r="DB13" s="401">
        <v>5.5</v>
      </c>
      <c r="DC13" s="402"/>
      <c r="DD13" s="402"/>
      <c r="DE13" s="402"/>
      <c r="DF13" s="402"/>
      <c r="DG13" s="402"/>
      <c r="DH13" s="402"/>
      <c r="DI13" s="403"/>
    </row>
    <row r="14" spans="1:119" ht="18.75" customHeight="1" thickBot="1">
      <c r="A14" s="178"/>
      <c r="B14" s="467"/>
      <c r="C14" s="468"/>
      <c r="D14" s="468"/>
      <c r="E14" s="468"/>
      <c r="F14" s="468"/>
      <c r="G14" s="468"/>
      <c r="H14" s="468"/>
      <c r="I14" s="468"/>
      <c r="J14" s="468"/>
      <c r="K14" s="469"/>
      <c r="L14" s="485" t="s">
        <v>145</v>
      </c>
      <c r="M14" s="486"/>
      <c r="N14" s="486"/>
      <c r="O14" s="486"/>
      <c r="P14" s="486"/>
      <c r="Q14" s="487"/>
      <c r="R14" s="488">
        <v>12975</v>
      </c>
      <c r="S14" s="489"/>
      <c r="T14" s="489"/>
      <c r="U14" s="489"/>
      <c r="V14" s="490"/>
      <c r="W14" s="394"/>
      <c r="X14" s="395"/>
      <c r="Y14" s="395"/>
      <c r="Z14" s="395"/>
      <c r="AA14" s="395"/>
      <c r="AB14" s="384"/>
      <c r="AC14" s="491">
        <v>21.2</v>
      </c>
      <c r="AD14" s="492"/>
      <c r="AE14" s="492"/>
      <c r="AF14" s="492"/>
      <c r="AG14" s="493"/>
      <c r="AH14" s="491">
        <v>22.8</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146</v>
      </c>
      <c r="CE14" s="500"/>
      <c r="CF14" s="500"/>
      <c r="CG14" s="500"/>
      <c r="CH14" s="500"/>
      <c r="CI14" s="500"/>
      <c r="CJ14" s="500"/>
      <c r="CK14" s="500"/>
      <c r="CL14" s="500"/>
      <c r="CM14" s="500"/>
      <c r="CN14" s="500"/>
      <c r="CO14" s="500"/>
      <c r="CP14" s="500"/>
      <c r="CQ14" s="500"/>
      <c r="CR14" s="500"/>
      <c r="CS14" s="501"/>
      <c r="CT14" s="502" t="s">
        <v>129</v>
      </c>
      <c r="CU14" s="503"/>
      <c r="CV14" s="503"/>
      <c r="CW14" s="503"/>
      <c r="CX14" s="503"/>
      <c r="CY14" s="503"/>
      <c r="CZ14" s="503"/>
      <c r="DA14" s="504"/>
      <c r="DB14" s="502" t="s">
        <v>138</v>
      </c>
      <c r="DC14" s="503"/>
      <c r="DD14" s="503"/>
      <c r="DE14" s="503"/>
      <c r="DF14" s="503"/>
      <c r="DG14" s="503"/>
      <c r="DH14" s="503"/>
      <c r="DI14" s="504"/>
    </row>
    <row r="15" spans="1:119" ht="18.75" customHeight="1">
      <c r="A15" s="178"/>
      <c r="B15" s="467"/>
      <c r="C15" s="468"/>
      <c r="D15" s="468"/>
      <c r="E15" s="468"/>
      <c r="F15" s="468"/>
      <c r="G15" s="468"/>
      <c r="H15" s="468"/>
      <c r="I15" s="468"/>
      <c r="J15" s="468"/>
      <c r="K15" s="469"/>
      <c r="L15" s="187"/>
      <c r="M15" s="495" t="s">
        <v>147</v>
      </c>
      <c r="N15" s="496"/>
      <c r="O15" s="496"/>
      <c r="P15" s="496"/>
      <c r="Q15" s="497"/>
      <c r="R15" s="488">
        <v>12838</v>
      </c>
      <c r="S15" s="489"/>
      <c r="T15" s="489"/>
      <c r="U15" s="489"/>
      <c r="V15" s="490"/>
      <c r="W15" s="420" t="s">
        <v>148</v>
      </c>
      <c r="X15" s="421"/>
      <c r="Y15" s="421"/>
      <c r="Z15" s="421"/>
      <c r="AA15" s="421"/>
      <c r="AB15" s="411"/>
      <c r="AC15" s="455">
        <v>2239</v>
      </c>
      <c r="AD15" s="456"/>
      <c r="AE15" s="456"/>
      <c r="AF15" s="456"/>
      <c r="AG15" s="498"/>
      <c r="AH15" s="455">
        <v>2312</v>
      </c>
      <c r="AI15" s="456"/>
      <c r="AJ15" s="456"/>
      <c r="AK15" s="456"/>
      <c r="AL15" s="457"/>
      <c r="AM15" s="433"/>
      <c r="AN15" s="434"/>
      <c r="AO15" s="434"/>
      <c r="AP15" s="434"/>
      <c r="AQ15" s="434"/>
      <c r="AR15" s="434"/>
      <c r="AS15" s="434"/>
      <c r="AT15" s="435"/>
      <c r="AU15" s="436"/>
      <c r="AV15" s="437"/>
      <c r="AW15" s="437"/>
      <c r="AX15" s="437"/>
      <c r="AY15" s="364" t="s">
        <v>149</v>
      </c>
      <c r="AZ15" s="365"/>
      <c r="BA15" s="365"/>
      <c r="BB15" s="365"/>
      <c r="BC15" s="365"/>
      <c r="BD15" s="365"/>
      <c r="BE15" s="365"/>
      <c r="BF15" s="365"/>
      <c r="BG15" s="365"/>
      <c r="BH15" s="365"/>
      <c r="BI15" s="365"/>
      <c r="BJ15" s="365"/>
      <c r="BK15" s="365"/>
      <c r="BL15" s="365"/>
      <c r="BM15" s="366"/>
      <c r="BN15" s="367">
        <v>1443900</v>
      </c>
      <c r="BO15" s="368"/>
      <c r="BP15" s="368"/>
      <c r="BQ15" s="368"/>
      <c r="BR15" s="368"/>
      <c r="BS15" s="368"/>
      <c r="BT15" s="368"/>
      <c r="BU15" s="369"/>
      <c r="BV15" s="367">
        <v>1531275</v>
      </c>
      <c r="BW15" s="368"/>
      <c r="BX15" s="368"/>
      <c r="BY15" s="368"/>
      <c r="BZ15" s="368"/>
      <c r="CA15" s="368"/>
      <c r="CB15" s="368"/>
      <c r="CC15" s="369"/>
      <c r="CD15" s="505" t="s">
        <v>150</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c r="A16" s="178"/>
      <c r="B16" s="467"/>
      <c r="C16" s="468"/>
      <c r="D16" s="468"/>
      <c r="E16" s="468"/>
      <c r="F16" s="468"/>
      <c r="G16" s="468"/>
      <c r="H16" s="468"/>
      <c r="I16" s="468"/>
      <c r="J16" s="468"/>
      <c r="K16" s="469"/>
      <c r="L16" s="485" t="s">
        <v>151</v>
      </c>
      <c r="M16" s="508"/>
      <c r="N16" s="508"/>
      <c r="O16" s="508"/>
      <c r="P16" s="508"/>
      <c r="Q16" s="509"/>
      <c r="R16" s="510" t="s">
        <v>152</v>
      </c>
      <c r="S16" s="511"/>
      <c r="T16" s="511"/>
      <c r="U16" s="511"/>
      <c r="V16" s="512"/>
      <c r="W16" s="394"/>
      <c r="X16" s="395"/>
      <c r="Y16" s="395"/>
      <c r="Z16" s="395"/>
      <c r="AA16" s="395"/>
      <c r="AB16" s="384"/>
      <c r="AC16" s="491">
        <v>30.9</v>
      </c>
      <c r="AD16" s="492"/>
      <c r="AE16" s="492"/>
      <c r="AF16" s="492"/>
      <c r="AG16" s="493"/>
      <c r="AH16" s="491">
        <v>31.1</v>
      </c>
      <c r="AI16" s="492"/>
      <c r="AJ16" s="492"/>
      <c r="AK16" s="492"/>
      <c r="AL16" s="494"/>
      <c r="AM16" s="433"/>
      <c r="AN16" s="434"/>
      <c r="AO16" s="434"/>
      <c r="AP16" s="434"/>
      <c r="AQ16" s="434"/>
      <c r="AR16" s="434"/>
      <c r="AS16" s="434"/>
      <c r="AT16" s="435"/>
      <c r="AU16" s="436"/>
      <c r="AV16" s="437"/>
      <c r="AW16" s="437"/>
      <c r="AX16" s="437"/>
      <c r="AY16" s="438" t="s">
        <v>153</v>
      </c>
      <c r="AZ16" s="439"/>
      <c r="BA16" s="439"/>
      <c r="BB16" s="439"/>
      <c r="BC16" s="439"/>
      <c r="BD16" s="439"/>
      <c r="BE16" s="439"/>
      <c r="BF16" s="439"/>
      <c r="BG16" s="439"/>
      <c r="BH16" s="439"/>
      <c r="BI16" s="439"/>
      <c r="BJ16" s="439"/>
      <c r="BK16" s="439"/>
      <c r="BL16" s="439"/>
      <c r="BM16" s="440"/>
      <c r="BN16" s="404">
        <v>4014950</v>
      </c>
      <c r="BO16" s="405"/>
      <c r="BP16" s="405"/>
      <c r="BQ16" s="405"/>
      <c r="BR16" s="405"/>
      <c r="BS16" s="405"/>
      <c r="BT16" s="405"/>
      <c r="BU16" s="406"/>
      <c r="BV16" s="404">
        <v>3806846</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c r="A17" s="178"/>
      <c r="B17" s="470"/>
      <c r="C17" s="471"/>
      <c r="D17" s="471"/>
      <c r="E17" s="471"/>
      <c r="F17" s="471"/>
      <c r="G17" s="471"/>
      <c r="H17" s="471"/>
      <c r="I17" s="471"/>
      <c r="J17" s="471"/>
      <c r="K17" s="472"/>
      <c r="L17" s="192"/>
      <c r="M17" s="515" t="s">
        <v>154</v>
      </c>
      <c r="N17" s="516"/>
      <c r="O17" s="516"/>
      <c r="P17" s="516"/>
      <c r="Q17" s="517"/>
      <c r="R17" s="510" t="s">
        <v>155</v>
      </c>
      <c r="S17" s="511"/>
      <c r="T17" s="511"/>
      <c r="U17" s="511"/>
      <c r="V17" s="512"/>
      <c r="W17" s="420" t="s">
        <v>156</v>
      </c>
      <c r="X17" s="421"/>
      <c r="Y17" s="421"/>
      <c r="Z17" s="421"/>
      <c r="AA17" s="421"/>
      <c r="AB17" s="411"/>
      <c r="AC17" s="455">
        <v>3480</v>
      </c>
      <c r="AD17" s="456"/>
      <c r="AE17" s="456"/>
      <c r="AF17" s="456"/>
      <c r="AG17" s="498"/>
      <c r="AH17" s="455">
        <v>3420</v>
      </c>
      <c r="AI17" s="456"/>
      <c r="AJ17" s="456"/>
      <c r="AK17" s="456"/>
      <c r="AL17" s="457"/>
      <c r="AM17" s="433"/>
      <c r="AN17" s="434"/>
      <c r="AO17" s="434"/>
      <c r="AP17" s="434"/>
      <c r="AQ17" s="434"/>
      <c r="AR17" s="434"/>
      <c r="AS17" s="434"/>
      <c r="AT17" s="435"/>
      <c r="AU17" s="436"/>
      <c r="AV17" s="437"/>
      <c r="AW17" s="437"/>
      <c r="AX17" s="437"/>
      <c r="AY17" s="438" t="s">
        <v>157</v>
      </c>
      <c r="AZ17" s="439"/>
      <c r="BA17" s="439"/>
      <c r="BB17" s="439"/>
      <c r="BC17" s="439"/>
      <c r="BD17" s="439"/>
      <c r="BE17" s="439"/>
      <c r="BF17" s="439"/>
      <c r="BG17" s="439"/>
      <c r="BH17" s="439"/>
      <c r="BI17" s="439"/>
      <c r="BJ17" s="439"/>
      <c r="BK17" s="439"/>
      <c r="BL17" s="439"/>
      <c r="BM17" s="440"/>
      <c r="BN17" s="404">
        <v>1795086</v>
      </c>
      <c r="BO17" s="405"/>
      <c r="BP17" s="405"/>
      <c r="BQ17" s="405"/>
      <c r="BR17" s="405"/>
      <c r="BS17" s="405"/>
      <c r="BT17" s="405"/>
      <c r="BU17" s="406"/>
      <c r="BV17" s="404">
        <v>1919330</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c r="A18" s="178"/>
      <c r="B18" s="526" t="s">
        <v>158</v>
      </c>
      <c r="C18" s="447"/>
      <c r="D18" s="447"/>
      <c r="E18" s="527"/>
      <c r="F18" s="527"/>
      <c r="G18" s="527"/>
      <c r="H18" s="527"/>
      <c r="I18" s="527"/>
      <c r="J18" s="527"/>
      <c r="K18" s="527"/>
      <c r="L18" s="528">
        <v>72.790000000000006</v>
      </c>
      <c r="M18" s="528"/>
      <c r="N18" s="528"/>
      <c r="O18" s="528"/>
      <c r="P18" s="528"/>
      <c r="Q18" s="528"/>
      <c r="R18" s="529"/>
      <c r="S18" s="529"/>
      <c r="T18" s="529"/>
      <c r="U18" s="529"/>
      <c r="V18" s="530"/>
      <c r="W18" s="422"/>
      <c r="X18" s="423"/>
      <c r="Y18" s="423"/>
      <c r="Z18" s="423"/>
      <c r="AA18" s="423"/>
      <c r="AB18" s="414"/>
      <c r="AC18" s="531">
        <v>48</v>
      </c>
      <c r="AD18" s="532"/>
      <c r="AE18" s="532"/>
      <c r="AF18" s="532"/>
      <c r="AG18" s="533"/>
      <c r="AH18" s="531">
        <v>46</v>
      </c>
      <c r="AI18" s="532"/>
      <c r="AJ18" s="532"/>
      <c r="AK18" s="532"/>
      <c r="AL18" s="534"/>
      <c r="AM18" s="433"/>
      <c r="AN18" s="434"/>
      <c r="AO18" s="434"/>
      <c r="AP18" s="434"/>
      <c r="AQ18" s="434"/>
      <c r="AR18" s="434"/>
      <c r="AS18" s="434"/>
      <c r="AT18" s="435"/>
      <c r="AU18" s="436"/>
      <c r="AV18" s="437"/>
      <c r="AW18" s="437"/>
      <c r="AX18" s="437"/>
      <c r="AY18" s="438" t="s">
        <v>159</v>
      </c>
      <c r="AZ18" s="439"/>
      <c r="BA18" s="439"/>
      <c r="BB18" s="439"/>
      <c r="BC18" s="439"/>
      <c r="BD18" s="439"/>
      <c r="BE18" s="439"/>
      <c r="BF18" s="439"/>
      <c r="BG18" s="439"/>
      <c r="BH18" s="439"/>
      <c r="BI18" s="439"/>
      <c r="BJ18" s="439"/>
      <c r="BK18" s="439"/>
      <c r="BL18" s="439"/>
      <c r="BM18" s="440"/>
      <c r="BN18" s="404">
        <v>3777497</v>
      </c>
      <c r="BO18" s="405"/>
      <c r="BP18" s="405"/>
      <c r="BQ18" s="405"/>
      <c r="BR18" s="405"/>
      <c r="BS18" s="405"/>
      <c r="BT18" s="405"/>
      <c r="BU18" s="406"/>
      <c r="BV18" s="404">
        <v>3523555</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c r="A19" s="178"/>
      <c r="B19" s="526" t="s">
        <v>160</v>
      </c>
      <c r="C19" s="447"/>
      <c r="D19" s="447"/>
      <c r="E19" s="527"/>
      <c r="F19" s="527"/>
      <c r="G19" s="527"/>
      <c r="H19" s="527"/>
      <c r="I19" s="527"/>
      <c r="J19" s="527"/>
      <c r="K19" s="527"/>
      <c r="L19" s="535">
        <v>172</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161</v>
      </c>
      <c r="AZ19" s="439"/>
      <c r="BA19" s="439"/>
      <c r="BB19" s="439"/>
      <c r="BC19" s="439"/>
      <c r="BD19" s="439"/>
      <c r="BE19" s="439"/>
      <c r="BF19" s="439"/>
      <c r="BG19" s="439"/>
      <c r="BH19" s="439"/>
      <c r="BI19" s="439"/>
      <c r="BJ19" s="439"/>
      <c r="BK19" s="439"/>
      <c r="BL19" s="439"/>
      <c r="BM19" s="440"/>
      <c r="BN19" s="404">
        <v>5929945</v>
      </c>
      <c r="BO19" s="405"/>
      <c r="BP19" s="405"/>
      <c r="BQ19" s="405"/>
      <c r="BR19" s="405"/>
      <c r="BS19" s="405"/>
      <c r="BT19" s="405"/>
      <c r="BU19" s="406"/>
      <c r="BV19" s="404">
        <v>5483880</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c r="A20" s="178"/>
      <c r="B20" s="526" t="s">
        <v>162</v>
      </c>
      <c r="C20" s="447"/>
      <c r="D20" s="447"/>
      <c r="E20" s="527"/>
      <c r="F20" s="527"/>
      <c r="G20" s="527"/>
      <c r="H20" s="527"/>
      <c r="I20" s="527"/>
      <c r="J20" s="527"/>
      <c r="K20" s="527"/>
      <c r="L20" s="535">
        <v>4428</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c r="A21" s="178"/>
      <c r="B21" s="544" t="s">
        <v>163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c r="A22" s="178"/>
      <c r="B22" s="574" t="s">
        <v>164</v>
      </c>
      <c r="C22" s="548"/>
      <c r="D22" s="549"/>
      <c r="E22" s="416" t="s">
        <v>1</v>
      </c>
      <c r="F22" s="421"/>
      <c r="G22" s="421"/>
      <c r="H22" s="421"/>
      <c r="I22" s="421"/>
      <c r="J22" s="421"/>
      <c r="K22" s="411"/>
      <c r="L22" s="416" t="s">
        <v>165</v>
      </c>
      <c r="M22" s="421"/>
      <c r="N22" s="421"/>
      <c r="O22" s="421"/>
      <c r="P22" s="411"/>
      <c r="Q22" s="579" t="s">
        <v>166</v>
      </c>
      <c r="R22" s="580"/>
      <c r="S22" s="580"/>
      <c r="T22" s="580"/>
      <c r="U22" s="580"/>
      <c r="V22" s="581"/>
      <c r="W22" s="547" t="s">
        <v>167</v>
      </c>
      <c r="X22" s="548"/>
      <c r="Y22" s="549"/>
      <c r="Z22" s="416" t="s">
        <v>1</v>
      </c>
      <c r="AA22" s="421"/>
      <c r="AB22" s="421"/>
      <c r="AC22" s="421"/>
      <c r="AD22" s="421"/>
      <c r="AE22" s="421"/>
      <c r="AF22" s="421"/>
      <c r="AG22" s="411"/>
      <c r="AH22" s="585" t="s">
        <v>168</v>
      </c>
      <c r="AI22" s="421"/>
      <c r="AJ22" s="421"/>
      <c r="AK22" s="421"/>
      <c r="AL22" s="411"/>
      <c r="AM22" s="585" t="s">
        <v>169</v>
      </c>
      <c r="AN22" s="586"/>
      <c r="AO22" s="586"/>
      <c r="AP22" s="586"/>
      <c r="AQ22" s="586"/>
      <c r="AR22" s="587"/>
      <c r="AS22" s="579" t="s">
        <v>166</v>
      </c>
      <c r="AT22" s="580"/>
      <c r="AU22" s="580"/>
      <c r="AV22" s="580"/>
      <c r="AW22" s="580"/>
      <c r="AX22" s="591"/>
      <c r="AY22" s="364" t="s">
        <v>170</v>
      </c>
      <c r="AZ22" s="365"/>
      <c r="BA22" s="365"/>
      <c r="BB22" s="365"/>
      <c r="BC22" s="365"/>
      <c r="BD22" s="365"/>
      <c r="BE22" s="365"/>
      <c r="BF22" s="365"/>
      <c r="BG22" s="365"/>
      <c r="BH22" s="365"/>
      <c r="BI22" s="365"/>
      <c r="BJ22" s="365"/>
      <c r="BK22" s="365"/>
      <c r="BL22" s="365"/>
      <c r="BM22" s="366"/>
      <c r="BN22" s="367">
        <v>4556616</v>
      </c>
      <c r="BO22" s="368"/>
      <c r="BP22" s="368"/>
      <c r="BQ22" s="368"/>
      <c r="BR22" s="368"/>
      <c r="BS22" s="368"/>
      <c r="BT22" s="368"/>
      <c r="BU22" s="369"/>
      <c r="BV22" s="367">
        <v>4328737</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171</v>
      </c>
      <c r="AZ23" s="439"/>
      <c r="BA23" s="439"/>
      <c r="BB23" s="439"/>
      <c r="BC23" s="439"/>
      <c r="BD23" s="439"/>
      <c r="BE23" s="439"/>
      <c r="BF23" s="439"/>
      <c r="BG23" s="439"/>
      <c r="BH23" s="439"/>
      <c r="BI23" s="439"/>
      <c r="BJ23" s="439"/>
      <c r="BK23" s="439"/>
      <c r="BL23" s="439"/>
      <c r="BM23" s="440"/>
      <c r="BN23" s="404">
        <v>677550</v>
      </c>
      <c r="BO23" s="405"/>
      <c r="BP23" s="405"/>
      <c r="BQ23" s="405"/>
      <c r="BR23" s="405"/>
      <c r="BS23" s="405"/>
      <c r="BT23" s="405"/>
      <c r="BU23" s="406"/>
      <c r="BV23" s="404">
        <v>688529</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c r="A24" s="178"/>
      <c r="B24" s="575"/>
      <c r="C24" s="551"/>
      <c r="D24" s="552"/>
      <c r="E24" s="454" t="s">
        <v>172</v>
      </c>
      <c r="F24" s="434"/>
      <c r="G24" s="434"/>
      <c r="H24" s="434"/>
      <c r="I24" s="434"/>
      <c r="J24" s="434"/>
      <c r="K24" s="435"/>
      <c r="L24" s="455">
        <v>1</v>
      </c>
      <c r="M24" s="456"/>
      <c r="N24" s="456"/>
      <c r="O24" s="456"/>
      <c r="P24" s="498"/>
      <c r="Q24" s="455">
        <v>6840</v>
      </c>
      <c r="R24" s="456"/>
      <c r="S24" s="456"/>
      <c r="T24" s="456"/>
      <c r="U24" s="456"/>
      <c r="V24" s="498"/>
      <c r="W24" s="550"/>
      <c r="X24" s="551"/>
      <c r="Y24" s="552"/>
      <c r="Z24" s="454" t="s">
        <v>173</v>
      </c>
      <c r="AA24" s="434"/>
      <c r="AB24" s="434"/>
      <c r="AC24" s="434"/>
      <c r="AD24" s="434"/>
      <c r="AE24" s="434"/>
      <c r="AF24" s="434"/>
      <c r="AG24" s="435"/>
      <c r="AH24" s="455">
        <v>128</v>
      </c>
      <c r="AI24" s="456"/>
      <c r="AJ24" s="456"/>
      <c r="AK24" s="456"/>
      <c r="AL24" s="498"/>
      <c r="AM24" s="455">
        <v>348160</v>
      </c>
      <c r="AN24" s="456"/>
      <c r="AO24" s="456"/>
      <c r="AP24" s="456"/>
      <c r="AQ24" s="456"/>
      <c r="AR24" s="498"/>
      <c r="AS24" s="455">
        <v>2720</v>
      </c>
      <c r="AT24" s="456"/>
      <c r="AU24" s="456"/>
      <c r="AV24" s="456"/>
      <c r="AW24" s="456"/>
      <c r="AX24" s="457"/>
      <c r="AY24" s="520" t="s">
        <v>174</v>
      </c>
      <c r="AZ24" s="521"/>
      <c r="BA24" s="521"/>
      <c r="BB24" s="521"/>
      <c r="BC24" s="521"/>
      <c r="BD24" s="521"/>
      <c r="BE24" s="521"/>
      <c r="BF24" s="521"/>
      <c r="BG24" s="521"/>
      <c r="BH24" s="521"/>
      <c r="BI24" s="521"/>
      <c r="BJ24" s="521"/>
      <c r="BK24" s="521"/>
      <c r="BL24" s="521"/>
      <c r="BM24" s="522"/>
      <c r="BN24" s="404">
        <v>2439563</v>
      </c>
      <c r="BO24" s="405"/>
      <c r="BP24" s="405"/>
      <c r="BQ24" s="405"/>
      <c r="BR24" s="405"/>
      <c r="BS24" s="405"/>
      <c r="BT24" s="405"/>
      <c r="BU24" s="406"/>
      <c r="BV24" s="404">
        <v>2264200</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c r="A25" s="178"/>
      <c r="B25" s="575"/>
      <c r="C25" s="551"/>
      <c r="D25" s="552"/>
      <c r="E25" s="454" t="s">
        <v>175</v>
      </c>
      <c r="F25" s="434"/>
      <c r="G25" s="434"/>
      <c r="H25" s="434"/>
      <c r="I25" s="434"/>
      <c r="J25" s="434"/>
      <c r="K25" s="435"/>
      <c r="L25" s="455">
        <v>1</v>
      </c>
      <c r="M25" s="456"/>
      <c r="N25" s="456"/>
      <c r="O25" s="456"/>
      <c r="P25" s="498"/>
      <c r="Q25" s="455">
        <v>5770</v>
      </c>
      <c r="R25" s="456"/>
      <c r="S25" s="456"/>
      <c r="T25" s="456"/>
      <c r="U25" s="456"/>
      <c r="V25" s="498"/>
      <c r="W25" s="550"/>
      <c r="X25" s="551"/>
      <c r="Y25" s="552"/>
      <c r="Z25" s="454" t="s">
        <v>176</v>
      </c>
      <c r="AA25" s="434"/>
      <c r="AB25" s="434"/>
      <c r="AC25" s="434"/>
      <c r="AD25" s="434"/>
      <c r="AE25" s="434"/>
      <c r="AF25" s="434"/>
      <c r="AG25" s="435"/>
      <c r="AH25" s="455" t="s">
        <v>138</v>
      </c>
      <c r="AI25" s="456"/>
      <c r="AJ25" s="456"/>
      <c r="AK25" s="456"/>
      <c r="AL25" s="498"/>
      <c r="AM25" s="455" t="s">
        <v>138</v>
      </c>
      <c r="AN25" s="456"/>
      <c r="AO25" s="456"/>
      <c r="AP25" s="456"/>
      <c r="AQ25" s="456"/>
      <c r="AR25" s="498"/>
      <c r="AS25" s="455" t="s">
        <v>138</v>
      </c>
      <c r="AT25" s="456"/>
      <c r="AU25" s="456"/>
      <c r="AV25" s="456"/>
      <c r="AW25" s="456"/>
      <c r="AX25" s="457"/>
      <c r="AY25" s="364" t="s">
        <v>177</v>
      </c>
      <c r="AZ25" s="365"/>
      <c r="BA25" s="365"/>
      <c r="BB25" s="365"/>
      <c r="BC25" s="365"/>
      <c r="BD25" s="365"/>
      <c r="BE25" s="365"/>
      <c r="BF25" s="365"/>
      <c r="BG25" s="365"/>
      <c r="BH25" s="365"/>
      <c r="BI25" s="365"/>
      <c r="BJ25" s="365"/>
      <c r="BK25" s="365"/>
      <c r="BL25" s="365"/>
      <c r="BM25" s="366"/>
      <c r="BN25" s="367">
        <v>102171</v>
      </c>
      <c r="BO25" s="368"/>
      <c r="BP25" s="368"/>
      <c r="BQ25" s="368"/>
      <c r="BR25" s="368"/>
      <c r="BS25" s="368"/>
      <c r="BT25" s="368"/>
      <c r="BU25" s="369"/>
      <c r="BV25" s="367">
        <v>24753</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c r="A26" s="178"/>
      <c r="B26" s="575"/>
      <c r="C26" s="551"/>
      <c r="D26" s="552"/>
      <c r="E26" s="454" t="s">
        <v>178</v>
      </c>
      <c r="F26" s="434"/>
      <c r="G26" s="434"/>
      <c r="H26" s="434"/>
      <c r="I26" s="434"/>
      <c r="J26" s="434"/>
      <c r="K26" s="435"/>
      <c r="L26" s="455">
        <v>1</v>
      </c>
      <c r="M26" s="456"/>
      <c r="N26" s="456"/>
      <c r="O26" s="456"/>
      <c r="P26" s="498"/>
      <c r="Q26" s="455">
        <v>5080</v>
      </c>
      <c r="R26" s="456"/>
      <c r="S26" s="456"/>
      <c r="T26" s="456"/>
      <c r="U26" s="456"/>
      <c r="V26" s="498"/>
      <c r="W26" s="550"/>
      <c r="X26" s="551"/>
      <c r="Y26" s="552"/>
      <c r="Z26" s="454" t="s">
        <v>179</v>
      </c>
      <c r="AA26" s="556"/>
      <c r="AB26" s="556"/>
      <c r="AC26" s="556"/>
      <c r="AD26" s="556"/>
      <c r="AE26" s="556"/>
      <c r="AF26" s="556"/>
      <c r="AG26" s="557"/>
      <c r="AH26" s="455" t="s">
        <v>138</v>
      </c>
      <c r="AI26" s="456"/>
      <c r="AJ26" s="456"/>
      <c r="AK26" s="456"/>
      <c r="AL26" s="498"/>
      <c r="AM26" s="455" t="s">
        <v>138</v>
      </c>
      <c r="AN26" s="456"/>
      <c r="AO26" s="456"/>
      <c r="AP26" s="456"/>
      <c r="AQ26" s="456"/>
      <c r="AR26" s="498"/>
      <c r="AS26" s="455" t="s">
        <v>138</v>
      </c>
      <c r="AT26" s="456"/>
      <c r="AU26" s="456"/>
      <c r="AV26" s="456"/>
      <c r="AW26" s="456"/>
      <c r="AX26" s="457"/>
      <c r="AY26" s="407" t="s">
        <v>180</v>
      </c>
      <c r="AZ26" s="408"/>
      <c r="BA26" s="408"/>
      <c r="BB26" s="408"/>
      <c r="BC26" s="408"/>
      <c r="BD26" s="408"/>
      <c r="BE26" s="408"/>
      <c r="BF26" s="408"/>
      <c r="BG26" s="408"/>
      <c r="BH26" s="408"/>
      <c r="BI26" s="408"/>
      <c r="BJ26" s="408"/>
      <c r="BK26" s="408"/>
      <c r="BL26" s="408"/>
      <c r="BM26" s="409"/>
      <c r="BN26" s="404" t="s">
        <v>138</v>
      </c>
      <c r="BO26" s="405"/>
      <c r="BP26" s="405"/>
      <c r="BQ26" s="405"/>
      <c r="BR26" s="405"/>
      <c r="BS26" s="405"/>
      <c r="BT26" s="405"/>
      <c r="BU26" s="406"/>
      <c r="BV26" s="404" t="s">
        <v>138</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c r="A27" s="178"/>
      <c r="B27" s="575"/>
      <c r="C27" s="551"/>
      <c r="D27" s="552"/>
      <c r="E27" s="454" t="s">
        <v>181</v>
      </c>
      <c r="F27" s="434"/>
      <c r="G27" s="434"/>
      <c r="H27" s="434"/>
      <c r="I27" s="434"/>
      <c r="J27" s="434"/>
      <c r="K27" s="435"/>
      <c r="L27" s="455">
        <v>1</v>
      </c>
      <c r="M27" s="456"/>
      <c r="N27" s="456"/>
      <c r="O27" s="456"/>
      <c r="P27" s="498"/>
      <c r="Q27" s="455">
        <v>2698</v>
      </c>
      <c r="R27" s="456"/>
      <c r="S27" s="456"/>
      <c r="T27" s="456"/>
      <c r="U27" s="456"/>
      <c r="V27" s="498"/>
      <c r="W27" s="550"/>
      <c r="X27" s="551"/>
      <c r="Y27" s="552"/>
      <c r="Z27" s="454" t="s">
        <v>182</v>
      </c>
      <c r="AA27" s="434"/>
      <c r="AB27" s="434"/>
      <c r="AC27" s="434"/>
      <c r="AD27" s="434"/>
      <c r="AE27" s="434"/>
      <c r="AF27" s="434"/>
      <c r="AG27" s="435"/>
      <c r="AH27" s="455" t="s">
        <v>138</v>
      </c>
      <c r="AI27" s="456"/>
      <c r="AJ27" s="456"/>
      <c r="AK27" s="456"/>
      <c r="AL27" s="498"/>
      <c r="AM27" s="455" t="s">
        <v>138</v>
      </c>
      <c r="AN27" s="456"/>
      <c r="AO27" s="456"/>
      <c r="AP27" s="456"/>
      <c r="AQ27" s="456"/>
      <c r="AR27" s="498"/>
      <c r="AS27" s="455" t="s">
        <v>138</v>
      </c>
      <c r="AT27" s="456"/>
      <c r="AU27" s="456"/>
      <c r="AV27" s="456"/>
      <c r="AW27" s="456"/>
      <c r="AX27" s="457"/>
      <c r="AY27" s="499" t="s">
        <v>183</v>
      </c>
      <c r="AZ27" s="500"/>
      <c r="BA27" s="500"/>
      <c r="BB27" s="500"/>
      <c r="BC27" s="500"/>
      <c r="BD27" s="500"/>
      <c r="BE27" s="500"/>
      <c r="BF27" s="500"/>
      <c r="BG27" s="500"/>
      <c r="BH27" s="500"/>
      <c r="BI27" s="500"/>
      <c r="BJ27" s="500"/>
      <c r="BK27" s="500"/>
      <c r="BL27" s="500"/>
      <c r="BM27" s="501"/>
      <c r="BN27" s="523">
        <v>84299</v>
      </c>
      <c r="BO27" s="524"/>
      <c r="BP27" s="524"/>
      <c r="BQ27" s="524"/>
      <c r="BR27" s="524"/>
      <c r="BS27" s="524"/>
      <c r="BT27" s="524"/>
      <c r="BU27" s="525"/>
      <c r="BV27" s="523">
        <v>84289</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c r="A28" s="178"/>
      <c r="B28" s="575"/>
      <c r="C28" s="551"/>
      <c r="D28" s="552"/>
      <c r="E28" s="454" t="s">
        <v>184</v>
      </c>
      <c r="F28" s="434"/>
      <c r="G28" s="434"/>
      <c r="H28" s="434"/>
      <c r="I28" s="434"/>
      <c r="J28" s="434"/>
      <c r="K28" s="435"/>
      <c r="L28" s="455">
        <v>1</v>
      </c>
      <c r="M28" s="456"/>
      <c r="N28" s="456"/>
      <c r="O28" s="456"/>
      <c r="P28" s="498"/>
      <c r="Q28" s="455">
        <v>2090</v>
      </c>
      <c r="R28" s="456"/>
      <c r="S28" s="456"/>
      <c r="T28" s="456"/>
      <c r="U28" s="456"/>
      <c r="V28" s="498"/>
      <c r="W28" s="550"/>
      <c r="X28" s="551"/>
      <c r="Y28" s="552"/>
      <c r="Z28" s="454" t="s">
        <v>185</v>
      </c>
      <c r="AA28" s="434"/>
      <c r="AB28" s="434"/>
      <c r="AC28" s="434"/>
      <c r="AD28" s="434"/>
      <c r="AE28" s="434"/>
      <c r="AF28" s="434"/>
      <c r="AG28" s="435"/>
      <c r="AH28" s="455" t="s">
        <v>138</v>
      </c>
      <c r="AI28" s="456"/>
      <c r="AJ28" s="456"/>
      <c r="AK28" s="456"/>
      <c r="AL28" s="498"/>
      <c r="AM28" s="455" t="s">
        <v>138</v>
      </c>
      <c r="AN28" s="456"/>
      <c r="AO28" s="456"/>
      <c r="AP28" s="456"/>
      <c r="AQ28" s="456"/>
      <c r="AR28" s="498"/>
      <c r="AS28" s="455" t="s">
        <v>138</v>
      </c>
      <c r="AT28" s="456"/>
      <c r="AU28" s="456"/>
      <c r="AV28" s="456"/>
      <c r="AW28" s="456"/>
      <c r="AX28" s="457"/>
      <c r="AY28" s="558" t="s">
        <v>186</v>
      </c>
      <c r="AZ28" s="559"/>
      <c r="BA28" s="559"/>
      <c r="BB28" s="560"/>
      <c r="BC28" s="364" t="s">
        <v>48</v>
      </c>
      <c r="BD28" s="365"/>
      <c r="BE28" s="365"/>
      <c r="BF28" s="365"/>
      <c r="BG28" s="365"/>
      <c r="BH28" s="365"/>
      <c r="BI28" s="365"/>
      <c r="BJ28" s="365"/>
      <c r="BK28" s="365"/>
      <c r="BL28" s="365"/>
      <c r="BM28" s="366"/>
      <c r="BN28" s="367">
        <v>892553</v>
      </c>
      <c r="BO28" s="368"/>
      <c r="BP28" s="368"/>
      <c r="BQ28" s="368"/>
      <c r="BR28" s="368"/>
      <c r="BS28" s="368"/>
      <c r="BT28" s="368"/>
      <c r="BU28" s="369"/>
      <c r="BV28" s="367">
        <v>900285</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c r="A29" s="178"/>
      <c r="B29" s="575"/>
      <c r="C29" s="551"/>
      <c r="D29" s="552"/>
      <c r="E29" s="454" t="s">
        <v>187</v>
      </c>
      <c r="F29" s="434"/>
      <c r="G29" s="434"/>
      <c r="H29" s="434"/>
      <c r="I29" s="434"/>
      <c r="J29" s="434"/>
      <c r="K29" s="435"/>
      <c r="L29" s="455">
        <v>12</v>
      </c>
      <c r="M29" s="456"/>
      <c r="N29" s="456"/>
      <c r="O29" s="456"/>
      <c r="P29" s="498"/>
      <c r="Q29" s="455">
        <v>1900</v>
      </c>
      <c r="R29" s="456"/>
      <c r="S29" s="456"/>
      <c r="T29" s="456"/>
      <c r="U29" s="456"/>
      <c r="V29" s="498"/>
      <c r="W29" s="553"/>
      <c r="X29" s="554"/>
      <c r="Y29" s="555"/>
      <c r="Z29" s="454" t="s">
        <v>188</v>
      </c>
      <c r="AA29" s="434"/>
      <c r="AB29" s="434"/>
      <c r="AC29" s="434"/>
      <c r="AD29" s="434"/>
      <c r="AE29" s="434"/>
      <c r="AF29" s="434"/>
      <c r="AG29" s="435"/>
      <c r="AH29" s="455">
        <v>128</v>
      </c>
      <c r="AI29" s="456"/>
      <c r="AJ29" s="456"/>
      <c r="AK29" s="456"/>
      <c r="AL29" s="498"/>
      <c r="AM29" s="455">
        <v>348160</v>
      </c>
      <c r="AN29" s="456"/>
      <c r="AO29" s="456"/>
      <c r="AP29" s="456"/>
      <c r="AQ29" s="456"/>
      <c r="AR29" s="498"/>
      <c r="AS29" s="455">
        <v>2720</v>
      </c>
      <c r="AT29" s="456"/>
      <c r="AU29" s="456"/>
      <c r="AV29" s="456"/>
      <c r="AW29" s="456"/>
      <c r="AX29" s="457"/>
      <c r="AY29" s="561"/>
      <c r="AZ29" s="562"/>
      <c r="BA29" s="562"/>
      <c r="BB29" s="563"/>
      <c r="BC29" s="438" t="s">
        <v>189</v>
      </c>
      <c r="BD29" s="439"/>
      <c r="BE29" s="439"/>
      <c r="BF29" s="439"/>
      <c r="BG29" s="439"/>
      <c r="BH29" s="439"/>
      <c r="BI29" s="439"/>
      <c r="BJ29" s="439"/>
      <c r="BK29" s="439"/>
      <c r="BL29" s="439"/>
      <c r="BM29" s="440"/>
      <c r="BN29" s="404">
        <v>265655</v>
      </c>
      <c r="BO29" s="405"/>
      <c r="BP29" s="405"/>
      <c r="BQ29" s="405"/>
      <c r="BR29" s="405"/>
      <c r="BS29" s="405"/>
      <c r="BT29" s="405"/>
      <c r="BU29" s="406"/>
      <c r="BV29" s="404">
        <v>207405</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190</v>
      </c>
      <c r="X30" s="572"/>
      <c r="Y30" s="572"/>
      <c r="Z30" s="572"/>
      <c r="AA30" s="572"/>
      <c r="AB30" s="572"/>
      <c r="AC30" s="572"/>
      <c r="AD30" s="572"/>
      <c r="AE30" s="572"/>
      <c r="AF30" s="572"/>
      <c r="AG30" s="573"/>
      <c r="AH30" s="531">
        <v>97.8</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1202660</v>
      </c>
      <c r="BO30" s="524"/>
      <c r="BP30" s="524"/>
      <c r="BQ30" s="524"/>
      <c r="BR30" s="524"/>
      <c r="BS30" s="524"/>
      <c r="BT30" s="524"/>
      <c r="BU30" s="525"/>
      <c r="BV30" s="523">
        <v>951473</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67" t="s">
        <v>191</v>
      </c>
      <c r="D32" s="567"/>
      <c r="E32" s="567"/>
      <c r="F32" s="567"/>
      <c r="G32" s="567"/>
      <c r="H32" s="567"/>
      <c r="I32" s="567"/>
      <c r="J32" s="567"/>
      <c r="K32" s="567"/>
      <c r="L32" s="567"/>
      <c r="M32" s="567"/>
      <c r="N32" s="567"/>
      <c r="O32" s="567"/>
      <c r="P32" s="567"/>
      <c r="Q32" s="567"/>
      <c r="R32" s="567"/>
      <c r="S32" s="567"/>
      <c r="U32" s="408" t="s">
        <v>192</v>
      </c>
      <c r="V32" s="408"/>
      <c r="W32" s="408"/>
      <c r="X32" s="408"/>
      <c r="Y32" s="408"/>
      <c r="Z32" s="408"/>
      <c r="AA32" s="408"/>
      <c r="AB32" s="408"/>
      <c r="AC32" s="408"/>
      <c r="AD32" s="408"/>
      <c r="AE32" s="408"/>
      <c r="AF32" s="408"/>
      <c r="AG32" s="408"/>
      <c r="AH32" s="408"/>
      <c r="AI32" s="408"/>
      <c r="AJ32" s="408"/>
      <c r="AK32" s="408"/>
      <c r="AM32" s="408" t="s">
        <v>193</v>
      </c>
      <c r="AN32" s="408"/>
      <c r="AO32" s="408"/>
      <c r="AP32" s="408"/>
      <c r="AQ32" s="408"/>
      <c r="AR32" s="408"/>
      <c r="AS32" s="408"/>
      <c r="AT32" s="408"/>
      <c r="AU32" s="408"/>
      <c r="AV32" s="408"/>
      <c r="AW32" s="408"/>
      <c r="AX32" s="408"/>
      <c r="AY32" s="408"/>
      <c r="AZ32" s="408"/>
      <c r="BA32" s="408"/>
      <c r="BB32" s="408"/>
      <c r="BC32" s="408"/>
      <c r="BE32" s="408" t="s">
        <v>194</v>
      </c>
      <c r="BF32" s="408"/>
      <c r="BG32" s="408"/>
      <c r="BH32" s="408"/>
      <c r="BI32" s="408"/>
      <c r="BJ32" s="408"/>
      <c r="BK32" s="408"/>
      <c r="BL32" s="408"/>
      <c r="BM32" s="408"/>
      <c r="BN32" s="408"/>
      <c r="BO32" s="408"/>
      <c r="BP32" s="408"/>
      <c r="BQ32" s="408"/>
      <c r="BR32" s="408"/>
      <c r="BS32" s="408"/>
      <c r="BT32" s="408"/>
      <c r="BU32" s="408"/>
      <c r="BW32" s="408" t="s">
        <v>195</v>
      </c>
      <c r="BX32" s="408"/>
      <c r="BY32" s="408"/>
      <c r="BZ32" s="408"/>
      <c r="CA32" s="408"/>
      <c r="CB32" s="408"/>
      <c r="CC32" s="408"/>
      <c r="CD32" s="408"/>
      <c r="CE32" s="408"/>
      <c r="CF32" s="408"/>
      <c r="CG32" s="408"/>
      <c r="CH32" s="408"/>
      <c r="CI32" s="408"/>
      <c r="CJ32" s="408"/>
      <c r="CK32" s="408"/>
      <c r="CL32" s="408"/>
      <c r="CM32" s="408"/>
      <c r="CO32" s="408" t="s">
        <v>196</v>
      </c>
      <c r="CP32" s="408"/>
      <c r="CQ32" s="408"/>
      <c r="CR32" s="408"/>
      <c r="CS32" s="408"/>
      <c r="CT32" s="408"/>
      <c r="CU32" s="408"/>
      <c r="CV32" s="408"/>
      <c r="CW32" s="408"/>
      <c r="CX32" s="408"/>
      <c r="CY32" s="408"/>
      <c r="CZ32" s="408"/>
      <c r="DA32" s="408"/>
      <c r="DB32" s="408"/>
      <c r="DC32" s="408"/>
      <c r="DD32" s="408"/>
      <c r="DE32" s="408"/>
      <c r="DI32" s="201"/>
    </row>
    <row r="33" spans="1:113" ht="13.5" customHeight="1">
      <c r="A33" s="178"/>
      <c r="B33" s="202"/>
      <c r="C33" s="428" t="s">
        <v>197</v>
      </c>
      <c r="D33" s="428"/>
      <c r="E33" s="393" t="s">
        <v>198</v>
      </c>
      <c r="F33" s="393"/>
      <c r="G33" s="393"/>
      <c r="H33" s="393"/>
      <c r="I33" s="393"/>
      <c r="J33" s="393"/>
      <c r="K33" s="393"/>
      <c r="L33" s="393"/>
      <c r="M33" s="393"/>
      <c r="N33" s="393"/>
      <c r="O33" s="393"/>
      <c r="P33" s="393"/>
      <c r="Q33" s="393"/>
      <c r="R33" s="393"/>
      <c r="S33" s="393"/>
      <c r="T33" s="203"/>
      <c r="U33" s="428" t="s">
        <v>197</v>
      </c>
      <c r="V33" s="428"/>
      <c r="W33" s="393" t="s">
        <v>198</v>
      </c>
      <c r="X33" s="393"/>
      <c r="Y33" s="393"/>
      <c r="Z33" s="393"/>
      <c r="AA33" s="393"/>
      <c r="AB33" s="393"/>
      <c r="AC33" s="393"/>
      <c r="AD33" s="393"/>
      <c r="AE33" s="393"/>
      <c r="AF33" s="393"/>
      <c r="AG33" s="393"/>
      <c r="AH33" s="393"/>
      <c r="AI33" s="393"/>
      <c r="AJ33" s="393"/>
      <c r="AK33" s="393"/>
      <c r="AL33" s="203"/>
      <c r="AM33" s="428" t="s">
        <v>197</v>
      </c>
      <c r="AN33" s="428"/>
      <c r="AO33" s="393" t="s">
        <v>198</v>
      </c>
      <c r="AP33" s="393"/>
      <c r="AQ33" s="393"/>
      <c r="AR33" s="393"/>
      <c r="AS33" s="393"/>
      <c r="AT33" s="393"/>
      <c r="AU33" s="393"/>
      <c r="AV33" s="393"/>
      <c r="AW33" s="393"/>
      <c r="AX33" s="393"/>
      <c r="AY33" s="393"/>
      <c r="AZ33" s="393"/>
      <c r="BA33" s="393"/>
      <c r="BB33" s="393"/>
      <c r="BC33" s="393"/>
      <c r="BD33" s="204"/>
      <c r="BE33" s="393" t="s">
        <v>199</v>
      </c>
      <c r="BF33" s="393"/>
      <c r="BG33" s="393" t="s">
        <v>200</v>
      </c>
      <c r="BH33" s="393"/>
      <c r="BI33" s="393"/>
      <c r="BJ33" s="393"/>
      <c r="BK33" s="393"/>
      <c r="BL33" s="393"/>
      <c r="BM33" s="393"/>
      <c r="BN33" s="393"/>
      <c r="BO33" s="393"/>
      <c r="BP33" s="393"/>
      <c r="BQ33" s="393"/>
      <c r="BR33" s="393"/>
      <c r="BS33" s="393"/>
      <c r="BT33" s="393"/>
      <c r="BU33" s="393"/>
      <c r="BV33" s="204"/>
      <c r="BW33" s="428" t="s">
        <v>199</v>
      </c>
      <c r="BX33" s="428"/>
      <c r="BY33" s="393" t="s">
        <v>201</v>
      </c>
      <c r="BZ33" s="393"/>
      <c r="CA33" s="393"/>
      <c r="CB33" s="393"/>
      <c r="CC33" s="393"/>
      <c r="CD33" s="393"/>
      <c r="CE33" s="393"/>
      <c r="CF33" s="393"/>
      <c r="CG33" s="393"/>
      <c r="CH33" s="393"/>
      <c r="CI33" s="393"/>
      <c r="CJ33" s="393"/>
      <c r="CK33" s="393"/>
      <c r="CL33" s="393"/>
      <c r="CM33" s="393"/>
      <c r="CN33" s="203"/>
      <c r="CO33" s="428" t="s">
        <v>202</v>
      </c>
      <c r="CP33" s="428"/>
      <c r="CQ33" s="393" t="s">
        <v>203</v>
      </c>
      <c r="CR33" s="393"/>
      <c r="CS33" s="393"/>
      <c r="CT33" s="393"/>
      <c r="CU33" s="393"/>
      <c r="CV33" s="393"/>
      <c r="CW33" s="393"/>
      <c r="CX33" s="393"/>
      <c r="CY33" s="393"/>
      <c r="CZ33" s="393"/>
      <c r="DA33" s="393"/>
      <c r="DB33" s="393"/>
      <c r="DC33" s="393"/>
      <c r="DD33" s="393"/>
      <c r="DE33" s="393"/>
      <c r="DF33" s="203"/>
      <c r="DG33" s="593" t="s">
        <v>204</v>
      </c>
      <c r="DH33" s="593"/>
      <c r="DI33" s="205"/>
    </row>
    <row r="34" spans="1:113" ht="32.25" customHeight="1">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78"/>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78"/>
      <c r="BE34" s="594">
        <f>IF(BG34="","",MAX(C34:D43,U34:V43,AM34:AN43)+1)</f>
        <v>7</v>
      </c>
      <c r="BF34" s="594"/>
      <c r="BG34" s="595" t="str">
        <f>IF('各会計、関係団体の財政状況及び健全化判断比率'!B33="","",'各会計、関係団体の財政状況及び健全化判断比率'!B33)</f>
        <v>保養宿泊施設事業特別会計</v>
      </c>
      <c r="BH34" s="595"/>
      <c r="BI34" s="595"/>
      <c r="BJ34" s="595"/>
      <c r="BK34" s="595"/>
      <c r="BL34" s="595"/>
      <c r="BM34" s="595"/>
      <c r="BN34" s="595"/>
      <c r="BO34" s="595"/>
      <c r="BP34" s="595"/>
      <c r="BQ34" s="595"/>
      <c r="BR34" s="595"/>
      <c r="BS34" s="595"/>
      <c r="BT34" s="595"/>
      <c r="BU34" s="595"/>
      <c r="BV34" s="178"/>
      <c r="BW34" s="594">
        <f>IF(BY34="","",MAX(C34:D43,U34:V43,AM34:AN43,BE34:BF43)+1)</f>
        <v>9</v>
      </c>
      <c r="BX34" s="594"/>
      <c r="BY34" s="595" t="str">
        <f>IF('各会計、関係団体の財政状況及び健全化判断比率'!B68="","",'各会計、関係団体の財政状況及び健全化判断比率'!B68)</f>
        <v>南信州広域連合（一般会計）</v>
      </c>
      <c r="BZ34" s="595"/>
      <c r="CA34" s="595"/>
      <c r="CB34" s="595"/>
      <c r="CC34" s="595"/>
      <c r="CD34" s="595"/>
      <c r="CE34" s="595"/>
      <c r="CF34" s="595"/>
      <c r="CG34" s="595"/>
      <c r="CH34" s="595"/>
      <c r="CI34" s="595"/>
      <c r="CJ34" s="595"/>
      <c r="CK34" s="595"/>
      <c r="CL34" s="595"/>
      <c r="CM34" s="595"/>
      <c r="CN34" s="178"/>
      <c r="CO34" s="594">
        <f>IF(CQ34="","",MAX(C34:D43,U34:V43,AM34:AN43,BE34:BF43,BW34:BX43)+1)</f>
        <v>19</v>
      </c>
      <c r="CP34" s="594"/>
      <c r="CQ34" s="595" t="str">
        <f>IF('各会計、関係団体の財政状況及び健全化判断比率'!BS7="","",'各会計、関係団体の財政状況及び健全化判断比率'!BS7)</f>
        <v>松川町土地開発公社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c r="A35" s="178"/>
      <c r="B35" s="20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78"/>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78"/>
      <c r="AM35" s="594">
        <f t="shared" ref="AM35:AM43" si="0">IF(AO35="","",AM34+1)</f>
        <v>6</v>
      </c>
      <c r="AN35" s="594"/>
      <c r="AO35" s="595" t="str">
        <f>IF('各会計、関係団体の財政状況及び健全化判断比率'!B32="","",'各会計、関係団体の財政状況及び健全化判断比率'!B32)</f>
        <v>下水道事業会計</v>
      </c>
      <c r="AP35" s="595"/>
      <c r="AQ35" s="595"/>
      <c r="AR35" s="595"/>
      <c r="AS35" s="595"/>
      <c r="AT35" s="595"/>
      <c r="AU35" s="595"/>
      <c r="AV35" s="595"/>
      <c r="AW35" s="595"/>
      <c r="AX35" s="595"/>
      <c r="AY35" s="595"/>
      <c r="AZ35" s="595"/>
      <c r="BA35" s="595"/>
      <c r="BB35" s="595"/>
      <c r="BC35" s="595"/>
      <c r="BD35" s="178"/>
      <c r="BE35" s="594">
        <f t="shared" ref="BE35:BE43" si="1">IF(BG35="","",BE34+1)</f>
        <v>8</v>
      </c>
      <c r="BF35" s="594"/>
      <c r="BG35" s="595" t="str">
        <f>IF('各会計、関係団体の財政状況及び健全化判断比率'!B34="","",'各会計、関係団体の財政状況及び健全化判断比率'!B34)</f>
        <v>発電事業特別会計</v>
      </c>
      <c r="BH35" s="595"/>
      <c r="BI35" s="595"/>
      <c r="BJ35" s="595"/>
      <c r="BK35" s="595"/>
      <c r="BL35" s="595"/>
      <c r="BM35" s="595"/>
      <c r="BN35" s="595"/>
      <c r="BO35" s="595"/>
      <c r="BP35" s="595"/>
      <c r="BQ35" s="595"/>
      <c r="BR35" s="595"/>
      <c r="BS35" s="595"/>
      <c r="BT35" s="595"/>
      <c r="BU35" s="595"/>
      <c r="BV35" s="178"/>
      <c r="BW35" s="594">
        <f t="shared" ref="BW35:BW43" si="2">IF(BY35="","",BW34+1)</f>
        <v>10</v>
      </c>
      <c r="BX35" s="594"/>
      <c r="BY35" s="595" t="str">
        <f>IF('各会計、関係団体の財政状況及び健全化判断比率'!B69="","",'各会計、関係団体の財政状況及び健全化判断比率'!B69)</f>
        <v>南信州広域連合（南信州広域振興基金特別会計）</v>
      </c>
      <c r="BZ35" s="595"/>
      <c r="CA35" s="595"/>
      <c r="CB35" s="595"/>
      <c r="CC35" s="595"/>
      <c r="CD35" s="595"/>
      <c r="CE35" s="595"/>
      <c r="CF35" s="595"/>
      <c r="CG35" s="595"/>
      <c r="CH35" s="595"/>
      <c r="CI35" s="595"/>
      <c r="CJ35" s="595"/>
      <c r="CK35" s="595"/>
      <c r="CL35" s="595"/>
      <c r="CM35" s="595"/>
      <c r="CN35" s="178"/>
      <c r="CO35" s="594">
        <f t="shared" ref="CO35:CO43" si="3">IF(CQ35="","",CO34+1)</f>
        <v>20</v>
      </c>
      <c r="CP35" s="594"/>
      <c r="CQ35" s="595" t="str">
        <f>IF('各会計、関係団体の財政状況及び健全化判断比率'!BS8="","",'各会計、関係団体の財政状況及び健全化判断比率'!BS8)</f>
        <v>㈱チャンネル・ユー</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11</v>
      </c>
      <c r="BX36" s="594"/>
      <c r="BY36" s="595" t="str">
        <f>IF('各会計、関係団体の財政状況及び健全化判断比率'!B70="","",'各会計、関係団体の財政状況及び健全化判断比率'!B70)</f>
        <v>南信州広域連合（飯田広域消防特別会計）</v>
      </c>
      <c r="BZ36" s="595"/>
      <c r="CA36" s="595"/>
      <c r="CB36" s="595"/>
      <c r="CC36" s="595"/>
      <c r="CD36" s="595"/>
      <c r="CE36" s="595"/>
      <c r="CF36" s="595"/>
      <c r="CG36" s="595"/>
      <c r="CH36" s="595"/>
      <c r="CI36" s="595"/>
      <c r="CJ36" s="595"/>
      <c r="CK36" s="595"/>
      <c r="CL36" s="595"/>
      <c r="CM36" s="595"/>
      <c r="CN36" s="178"/>
      <c r="CO36" s="594">
        <f t="shared" si="3"/>
        <v>21</v>
      </c>
      <c r="CP36" s="594"/>
      <c r="CQ36" s="595" t="str">
        <f>IF('各会計、関係団体の財政状況及び健全化判断比率'!BS9="","",'各会計、関係団体の財政状況及び健全化判断比率'!BS9)</f>
        <v>南信州まつかわ観光まちづくりセンター</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12</v>
      </c>
      <c r="BX37" s="594"/>
      <c r="BY37" s="595" t="str">
        <f>IF('各会計、関係団体の財政状況及び健全化判断比率'!B71="","",'各会計、関係団体の財政状況及び健全化判断比率'!B71)</f>
        <v>南信州広域連合（稲葉クリーンセンター特別会計）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13</v>
      </c>
      <c r="BX38" s="594"/>
      <c r="BY38" s="595" t="str">
        <f>IF('各会計、関係団体の財政状況及び健全化判断比率'!B72="","",'各会計、関係団体の財政状況及び健全化判断比率'!B72)</f>
        <v>長野県市町村自治振興組合（一般会計）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14</v>
      </c>
      <c r="BX39" s="594"/>
      <c r="BY39" s="595" t="str">
        <f>IF('各会計、関係団体の財政状況及び健全化判断比率'!B73="","",'各会計、関係団体の財政状況及び健全化判断比率'!B73)</f>
        <v>長野県地方税滞納整理機構（一般会計）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15</v>
      </c>
      <c r="BX40" s="594"/>
      <c r="BY40" s="595" t="str">
        <f>IF('各会計、関係団体の財政状況及び健全化判断比率'!B74="","",'各会計、関係団体の財政状況及び健全化判断比率'!B74)</f>
        <v>長野県市町村総合事務組合（一般会計）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16</v>
      </c>
      <c r="BX41" s="594"/>
      <c r="BY41" s="595" t="str">
        <f>IF('各会計、関係団体の財政状況及び健全化判断比率'!B75="","",'各会計、関係団体の財政状況及び健全化判断比率'!B75)</f>
        <v>長野県市町村総合事務組合（非常勤職員公務災害補償特別会計）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17</v>
      </c>
      <c r="BX42" s="594"/>
      <c r="BY42" s="595" t="str">
        <f>IF('各会計、関係団体の財政状況及び健全化判断比率'!B76="","",'各会計、関係団体の財政状況及び健全化判断比率'!B76)</f>
        <v>長野県後期高齢者医療広域連合（一般会計）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18</v>
      </c>
      <c r="BX43" s="594"/>
      <c r="BY43" s="595" t="str">
        <f>IF('各会計、関係団体の財政状況及び健全化判断比率'!B77="","",'各会計、関係団体の財政状況及び健全化判断比率'!B77)</f>
        <v>長野県後期高齢者医療広域連合（後期高齢者医療事業特別会計）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597" t="s">
        <v>206</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c r="E47" s="597" t="s">
        <v>207</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c r="E48" s="597" t="s">
        <v>208</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c r="E49" s="598" t="s">
        <v>209</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c r="E50" s="597" t="s">
        <v>210</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c r="E51" s="597" t="s">
        <v>211</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c r="E52" s="597" t="s">
        <v>212</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c r="E53" s="177" t="s">
        <v>609</v>
      </c>
    </row>
    <row r="54" spans="5:113"/>
    <row r="55" spans="5:113"/>
    <row r="56" spans="5:113"/>
  </sheetData>
  <sheetProtection algorithmName="SHA-512" hashValue="jYZy4UZ8+RD+5nVV8BZ45LLchtNZQYj2ZG1GA7Cv0tjSA+7Jgd9masm/1x5f6SQnBEcfV9Ukbp8nLMn4Gf2Avg==" saltValue="o5DDeP7yDRiN9BQotb94H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election activeCell="AU14" sqref="AU14:AX14"/>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147" t="s">
        <v>563</v>
      </c>
      <c r="D34" s="1147"/>
      <c r="E34" s="1148"/>
      <c r="F34" s="32">
        <v>6.73</v>
      </c>
      <c r="G34" s="33">
        <v>7.1</v>
      </c>
      <c r="H34" s="33">
        <v>7.23</v>
      </c>
      <c r="I34" s="33">
        <v>10.33</v>
      </c>
      <c r="J34" s="34">
        <v>9.49</v>
      </c>
      <c r="K34" s="22"/>
      <c r="L34" s="22"/>
      <c r="M34" s="22"/>
      <c r="N34" s="22"/>
      <c r="O34" s="22"/>
      <c r="P34" s="22"/>
    </row>
    <row r="35" spans="1:16" ht="39" customHeight="1">
      <c r="A35" s="22"/>
      <c r="B35" s="35"/>
      <c r="C35" s="1141" t="s">
        <v>564</v>
      </c>
      <c r="D35" s="1142"/>
      <c r="E35" s="1143"/>
      <c r="F35" s="36">
        <v>7.83</v>
      </c>
      <c r="G35" s="37">
        <v>7.78</v>
      </c>
      <c r="H35" s="37">
        <v>9.1999999999999993</v>
      </c>
      <c r="I35" s="37">
        <v>9.2200000000000006</v>
      </c>
      <c r="J35" s="38">
        <v>8.4499999999999993</v>
      </c>
      <c r="K35" s="22"/>
      <c r="L35" s="22"/>
      <c r="M35" s="22"/>
      <c r="N35" s="22"/>
      <c r="O35" s="22"/>
      <c r="P35" s="22"/>
    </row>
    <row r="36" spans="1:16" ht="39" customHeight="1">
      <c r="A36" s="22"/>
      <c r="B36" s="35"/>
      <c r="C36" s="1141" t="s">
        <v>565</v>
      </c>
      <c r="D36" s="1142"/>
      <c r="E36" s="1143"/>
      <c r="F36" s="36">
        <v>1.08</v>
      </c>
      <c r="G36" s="37">
        <v>1.1200000000000001</v>
      </c>
      <c r="H36" s="37">
        <v>0.83</v>
      </c>
      <c r="I36" s="37">
        <v>0.78</v>
      </c>
      <c r="J36" s="38">
        <v>7.93</v>
      </c>
      <c r="K36" s="22"/>
      <c r="L36" s="22"/>
      <c r="M36" s="22"/>
      <c r="N36" s="22"/>
      <c r="O36" s="22"/>
      <c r="P36" s="22"/>
    </row>
    <row r="37" spans="1:16" ht="39" customHeight="1">
      <c r="A37" s="22"/>
      <c r="B37" s="35"/>
      <c r="C37" s="1141" t="s">
        <v>566</v>
      </c>
      <c r="D37" s="1142"/>
      <c r="E37" s="1143"/>
      <c r="F37" s="36" t="s">
        <v>512</v>
      </c>
      <c r="G37" s="37" t="s">
        <v>512</v>
      </c>
      <c r="H37" s="37">
        <v>1.65</v>
      </c>
      <c r="I37" s="37">
        <v>1.97</v>
      </c>
      <c r="J37" s="38">
        <v>2.35</v>
      </c>
      <c r="K37" s="22"/>
      <c r="L37" s="22"/>
      <c r="M37" s="22"/>
      <c r="N37" s="22"/>
      <c r="O37" s="22"/>
      <c r="P37" s="22"/>
    </row>
    <row r="38" spans="1:16" ht="39" customHeight="1">
      <c r="A38" s="22"/>
      <c r="B38" s="35"/>
      <c r="C38" s="1141" t="s">
        <v>567</v>
      </c>
      <c r="D38" s="1142"/>
      <c r="E38" s="1143"/>
      <c r="F38" s="36">
        <v>0.59</v>
      </c>
      <c r="G38" s="37">
        <v>0.59</v>
      </c>
      <c r="H38" s="37">
        <v>0.35</v>
      </c>
      <c r="I38" s="37">
        <v>0.85</v>
      </c>
      <c r="J38" s="38">
        <v>1.1499999999999999</v>
      </c>
      <c r="K38" s="22"/>
      <c r="L38" s="22"/>
      <c r="M38" s="22"/>
      <c r="N38" s="22"/>
      <c r="O38" s="22"/>
      <c r="P38" s="22"/>
    </row>
    <row r="39" spans="1:16" ht="39" customHeight="1">
      <c r="A39" s="22"/>
      <c r="B39" s="35"/>
      <c r="C39" s="1141" t="s">
        <v>568</v>
      </c>
      <c r="D39" s="1142"/>
      <c r="E39" s="1143"/>
      <c r="F39" s="36">
        <v>4.41</v>
      </c>
      <c r="G39" s="37">
        <v>0.7</v>
      </c>
      <c r="H39" s="37">
        <v>0.85</v>
      </c>
      <c r="I39" s="37">
        <v>0.73</v>
      </c>
      <c r="J39" s="38">
        <v>0.99</v>
      </c>
      <c r="K39" s="22"/>
      <c r="L39" s="22"/>
      <c r="M39" s="22"/>
      <c r="N39" s="22"/>
      <c r="O39" s="22"/>
      <c r="P39" s="22"/>
    </row>
    <row r="40" spans="1:16" ht="39" customHeight="1">
      <c r="A40" s="22"/>
      <c r="B40" s="35"/>
      <c r="C40" s="1141" t="s">
        <v>569</v>
      </c>
      <c r="D40" s="1142"/>
      <c r="E40" s="1143"/>
      <c r="F40" s="36">
        <v>0.14000000000000001</v>
      </c>
      <c r="G40" s="37">
        <v>0.15</v>
      </c>
      <c r="H40" s="37">
        <v>0.13</v>
      </c>
      <c r="I40" s="37">
        <v>0.12</v>
      </c>
      <c r="J40" s="38">
        <v>0.11</v>
      </c>
      <c r="K40" s="22"/>
      <c r="L40" s="22"/>
      <c r="M40" s="22"/>
      <c r="N40" s="22"/>
      <c r="O40" s="22"/>
      <c r="P40" s="22"/>
    </row>
    <row r="41" spans="1:16" ht="39" customHeight="1">
      <c r="A41" s="22"/>
      <c r="B41" s="35"/>
      <c r="C41" s="1141" t="s">
        <v>570</v>
      </c>
      <c r="D41" s="1142"/>
      <c r="E41" s="1143"/>
      <c r="F41" s="36">
        <v>0</v>
      </c>
      <c r="G41" s="37">
        <v>0.03</v>
      </c>
      <c r="H41" s="37">
        <v>0.02</v>
      </c>
      <c r="I41" s="37">
        <v>0.01</v>
      </c>
      <c r="J41" s="38">
        <v>0.01</v>
      </c>
      <c r="K41" s="22"/>
      <c r="L41" s="22"/>
      <c r="M41" s="22"/>
      <c r="N41" s="22"/>
      <c r="O41" s="22"/>
      <c r="P41" s="22"/>
    </row>
    <row r="42" spans="1:16" ht="39" customHeight="1">
      <c r="A42" s="22"/>
      <c r="B42" s="39"/>
      <c r="C42" s="1141" t="s">
        <v>571</v>
      </c>
      <c r="D42" s="1142"/>
      <c r="E42" s="1143"/>
      <c r="F42" s="36" t="s">
        <v>512</v>
      </c>
      <c r="G42" s="37" t="s">
        <v>512</v>
      </c>
      <c r="H42" s="37" t="s">
        <v>512</v>
      </c>
      <c r="I42" s="37" t="s">
        <v>512</v>
      </c>
      <c r="J42" s="38" t="s">
        <v>512</v>
      </c>
      <c r="K42" s="22"/>
      <c r="L42" s="22"/>
      <c r="M42" s="22"/>
      <c r="N42" s="22"/>
      <c r="O42" s="22"/>
      <c r="P42" s="22"/>
    </row>
    <row r="43" spans="1:16" ht="39" customHeight="1" thickBot="1">
      <c r="A43" s="22"/>
      <c r="B43" s="40"/>
      <c r="C43" s="1144" t="s">
        <v>572</v>
      </c>
      <c r="D43" s="1145"/>
      <c r="E43" s="1146"/>
      <c r="F43" s="41">
        <v>1.03</v>
      </c>
      <c r="G43" s="42">
        <v>1.33</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SMv9K8SXcfZx4Q/SXkgh2nmWlp1vD7lKrHn9H9BswbxvlVYrbBNYgp1nfF1HtpsxryZv0yjN5K/HP+e0u4otRg==" saltValue="8oCjswtqROl684mA+cUZ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28" zoomScaleSheetLayoutView="55" workbookViewId="0">
      <selection activeCell="AU14" sqref="AU14:AX1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149" t="s">
        <v>11</v>
      </c>
      <c r="C45" s="1150"/>
      <c r="D45" s="58"/>
      <c r="E45" s="1155" t="s">
        <v>12</v>
      </c>
      <c r="F45" s="1155"/>
      <c r="G45" s="1155"/>
      <c r="H45" s="1155"/>
      <c r="I45" s="1155"/>
      <c r="J45" s="1156"/>
      <c r="K45" s="59">
        <v>520</v>
      </c>
      <c r="L45" s="60">
        <v>477</v>
      </c>
      <c r="M45" s="60">
        <v>449</v>
      </c>
      <c r="N45" s="60">
        <v>433</v>
      </c>
      <c r="O45" s="61">
        <v>450</v>
      </c>
      <c r="P45" s="48"/>
      <c r="Q45" s="48"/>
      <c r="R45" s="48"/>
      <c r="S45" s="48"/>
      <c r="T45" s="48"/>
      <c r="U45" s="48"/>
    </row>
    <row r="46" spans="1:21" ht="30.75" customHeight="1">
      <c r="A46" s="48"/>
      <c r="B46" s="1151"/>
      <c r="C46" s="1152"/>
      <c r="D46" s="62"/>
      <c r="E46" s="1157" t="s">
        <v>13</v>
      </c>
      <c r="F46" s="1157"/>
      <c r="G46" s="1157"/>
      <c r="H46" s="1157"/>
      <c r="I46" s="1157"/>
      <c r="J46" s="1158"/>
      <c r="K46" s="63" t="s">
        <v>512</v>
      </c>
      <c r="L46" s="64" t="s">
        <v>512</v>
      </c>
      <c r="M46" s="64" t="s">
        <v>512</v>
      </c>
      <c r="N46" s="64" t="s">
        <v>512</v>
      </c>
      <c r="O46" s="65" t="s">
        <v>512</v>
      </c>
      <c r="P46" s="48"/>
      <c r="Q46" s="48"/>
      <c r="R46" s="48"/>
      <c r="S46" s="48"/>
      <c r="T46" s="48"/>
      <c r="U46" s="48"/>
    </row>
    <row r="47" spans="1:21" ht="30.75" customHeight="1">
      <c r="A47" s="48"/>
      <c r="B47" s="1151"/>
      <c r="C47" s="1152"/>
      <c r="D47" s="62"/>
      <c r="E47" s="1157" t="s">
        <v>14</v>
      </c>
      <c r="F47" s="1157"/>
      <c r="G47" s="1157"/>
      <c r="H47" s="1157"/>
      <c r="I47" s="1157"/>
      <c r="J47" s="1158"/>
      <c r="K47" s="63" t="s">
        <v>512</v>
      </c>
      <c r="L47" s="64" t="s">
        <v>512</v>
      </c>
      <c r="M47" s="64" t="s">
        <v>512</v>
      </c>
      <c r="N47" s="64" t="s">
        <v>512</v>
      </c>
      <c r="O47" s="65" t="s">
        <v>512</v>
      </c>
      <c r="P47" s="48"/>
      <c r="Q47" s="48"/>
      <c r="R47" s="48"/>
      <c r="S47" s="48"/>
      <c r="T47" s="48"/>
      <c r="U47" s="48"/>
    </row>
    <row r="48" spans="1:21" ht="30.75" customHeight="1">
      <c r="A48" s="48"/>
      <c r="B48" s="1151"/>
      <c r="C48" s="1152"/>
      <c r="D48" s="62"/>
      <c r="E48" s="1157" t="s">
        <v>15</v>
      </c>
      <c r="F48" s="1157"/>
      <c r="G48" s="1157"/>
      <c r="H48" s="1157"/>
      <c r="I48" s="1157"/>
      <c r="J48" s="1158"/>
      <c r="K48" s="63">
        <v>466</v>
      </c>
      <c r="L48" s="64">
        <v>466</v>
      </c>
      <c r="M48" s="64">
        <v>403</v>
      </c>
      <c r="N48" s="64">
        <v>430</v>
      </c>
      <c r="O48" s="65">
        <v>416</v>
      </c>
      <c r="P48" s="48"/>
      <c r="Q48" s="48"/>
      <c r="R48" s="48"/>
      <c r="S48" s="48"/>
      <c r="T48" s="48"/>
      <c r="U48" s="48"/>
    </row>
    <row r="49" spans="1:21" ht="30.75" customHeight="1">
      <c r="A49" s="48"/>
      <c r="B49" s="1151"/>
      <c r="C49" s="1152"/>
      <c r="D49" s="62"/>
      <c r="E49" s="1157" t="s">
        <v>16</v>
      </c>
      <c r="F49" s="1157"/>
      <c r="G49" s="1157"/>
      <c r="H49" s="1157"/>
      <c r="I49" s="1157"/>
      <c r="J49" s="1158"/>
      <c r="K49" s="63">
        <v>12</v>
      </c>
      <c r="L49" s="64">
        <v>4</v>
      </c>
      <c r="M49" s="64">
        <v>5</v>
      </c>
      <c r="N49" s="64">
        <v>22</v>
      </c>
      <c r="O49" s="65">
        <v>25</v>
      </c>
      <c r="P49" s="48"/>
      <c r="Q49" s="48"/>
      <c r="R49" s="48"/>
      <c r="S49" s="48"/>
      <c r="T49" s="48"/>
      <c r="U49" s="48"/>
    </row>
    <row r="50" spans="1:21" ht="30.75" customHeight="1">
      <c r="A50" s="48"/>
      <c r="B50" s="1151"/>
      <c r="C50" s="1152"/>
      <c r="D50" s="62"/>
      <c r="E50" s="1157" t="s">
        <v>17</v>
      </c>
      <c r="F50" s="1157"/>
      <c r="G50" s="1157"/>
      <c r="H50" s="1157"/>
      <c r="I50" s="1157"/>
      <c r="J50" s="1158"/>
      <c r="K50" s="63">
        <v>0</v>
      </c>
      <c r="L50" s="64">
        <v>0</v>
      </c>
      <c r="M50" s="64">
        <v>0</v>
      </c>
      <c r="N50" s="64">
        <v>0</v>
      </c>
      <c r="O50" s="65">
        <v>0</v>
      </c>
      <c r="P50" s="48"/>
      <c r="Q50" s="48"/>
      <c r="R50" s="48"/>
      <c r="S50" s="48"/>
      <c r="T50" s="48"/>
      <c r="U50" s="48"/>
    </row>
    <row r="51" spans="1:21" ht="30.75" customHeight="1">
      <c r="A51" s="48"/>
      <c r="B51" s="1153"/>
      <c r="C51" s="1154"/>
      <c r="D51" s="66"/>
      <c r="E51" s="1157" t="s">
        <v>18</v>
      </c>
      <c r="F51" s="1157"/>
      <c r="G51" s="1157"/>
      <c r="H51" s="1157"/>
      <c r="I51" s="1157"/>
      <c r="J51" s="1158"/>
      <c r="K51" s="63" t="s">
        <v>512</v>
      </c>
      <c r="L51" s="64" t="s">
        <v>512</v>
      </c>
      <c r="M51" s="64" t="s">
        <v>512</v>
      </c>
      <c r="N51" s="64" t="s">
        <v>512</v>
      </c>
      <c r="O51" s="65" t="s">
        <v>512</v>
      </c>
      <c r="P51" s="48"/>
      <c r="Q51" s="48"/>
      <c r="R51" s="48"/>
      <c r="S51" s="48"/>
      <c r="T51" s="48"/>
      <c r="U51" s="48"/>
    </row>
    <row r="52" spans="1:21" ht="30.75" customHeight="1">
      <c r="A52" s="48"/>
      <c r="B52" s="1159" t="s">
        <v>19</v>
      </c>
      <c r="C52" s="1160"/>
      <c r="D52" s="66"/>
      <c r="E52" s="1157" t="s">
        <v>20</v>
      </c>
      <c r="F52" s="1157"/>
      <c r="G52" s="1157"/>
      <c r="H52" s="1157"/>
      <c r="I52" s="1157"/>
      <c r="J52" s="1158"/>
      <c r="K52" s="63">
        <v>757</v>
      </c>
      <c r="L52" s="64">
        <v>714</v>
      </c>
      <c r="M52" s="64">
        <v>701</v>
      </c>
      <c r="N52" s="64">
        <v>700</v>
      </c>
      <c r="O52" s="65">
        <v>698</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241</v>
      </c>
      <c r="L53" s="69">
        <v>233</v>
      </c>
      <c r="M53" s="69">
        <v>156</v>
      </c>
      <c r="N53" s="69">
        <v>185</v>
      </c>
      <c r="O53" s="70">
        <v>193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165" t="s">
        <v>25</v>
      </c>
      <c r="C57" s="1166"/>
      <c r="D57" s="1169" t="s">
        <v>26</v>
      </c>
      <c r="E57" s="1170"/>
      <c r="F57" s="1170"/>
      <c r="G57" s="1170"/>
      <c r="H57" s="1170"/>
      <c r="I57" s="1170"/>
      <c r="J57" s="1171"/>
      <c r="K57" s="83" t="s">
        <v>602</v>
      </c>
      <c r="L57" s="84" t="s">
        <v>512</v>
      </c>
      <c r="M57" s="84" t="s">
        <v>512</v>
      </c>
      <c r="N57" s="84" t="s">
        <v>512</v>
      </c>
      <c r="O57" s="85" t="s">
        <v>512</v>
      </c>
    </row>
    <row r="58" spans="1:21" ht="31.5" customHeight="1" thickBot="1">
      <c r="B58" s="1167"/>
      <c r="C58" s="1168"/>
      <c r="D58" s="1172" t="s">
        <v>27</v>
      </c>
      <c r="E58" s="1173"/>
      <c r="F58" s="1173"/>
      <c r="G58" s="1173"/>
      <c r="H58" s="1173"/>
      <c r="I58" s="1173"/>
      <c r="J58" s="1174"/>
      <c r="K58" s="86" t="s">
        <v>512</v>
      </c>
      <c r="L58" s="87" t="s">
        <v>512</v>
      </c>
      <c r="M58" s="87" t="s">
        <v>512</v>
      </c>
      <c r="N58" s="87" t="s">
        <v>512</v>
      </c>
      <c r="O58" s="88" t="s">
        <v>608</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dWTAs8RdkbWAYFocqh6R5bIngoglVHKHftHm/wk8jWUBeQXSXCHNbI1D9gm5F38KAOV+8iRLpQHSRM0wNu3qQ==" saltValue="QwB2nlCkO38ZbXnUQqwM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D15" zoomScale="70" zoomScaleNormal="70" zoomScaleSheetLayoutView="100" workbookViewId="0">
      <selection activeCell="AU14" sqref="AU14:AX14"/>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554</v>
      </c>
      <c r="J40" s="100" t="s">
        <v>555</v>
      </c>
      <c r="K40" s="100" t="s">
        <v>556</v>
      </c>
      <c r="L40" s="100" t="s">
        <v>557</v>
      </c>
      <c r="M40" s="101" t="s">
        <v>558</v>
      </c>
    </row>
    <row r="41" spans="2:13" ht="27.75" customHeight="1">
      <c r="B41" s="1175" t="s">
        <v>30</v>
      </c>
      <c r="C41" s="1176"/>
      <c r="D41" s="102"/>
      <c r="E41" s="1181" t="s">
        <v>31</v>
      </c>
      <c r="F41" s="1181"/>
      <c r="G41" s="1181"/>
      <c r="H41" s="1182"/>
      <c r="I41" s="346">
        <v>4174</v>
      </c>
      <c r="J41" s="347">
        <v>4280</v>
      </c>
      <c r="K41" s="347">
        <v>4346</v>
      </c>
      <c r="L41" s="347">
        <v>4329</v>
      </c>
      <c r="M41" s="348">
        <v>4557</v>
      </c>
    </row>
    <row r="42" spans="2:13" ht="27.75" customHeight="1">
      <c r="B42" s="1177"/>
      <c r="C42" s="1178"/>
      <c r="D42" s="103"/>
      <c r="E42" s="1183" t="s">
        <v>32</v>
      </c>
      <c r="F42" s="1183"/>
      <c r="G42" s="1183"/>
      <c r="H42" s="1184"/>
      <c r="I42" s="349">
        <v>1</v>
      </c>
      <c r="J42" s="350">
        <v>0</v>
      </c>
      <c r="K42" s="350">
        <v>1</v>
      </c>
      <c r="L42" s="350">
        <v>2</v>
      </c>
      <c r="M42" s="351">
        <v>2</v>
      </c>
    </row>
    <row r="43" spans="2:13" ht="27.75" customHeight="1">
      <c r="B43" s="1177"/>
      <c r="C43" s="1178"/>
      <c r="D43" s="103"/>
      <c r="E43" s="1183" t="s">
        <v>33</v>
      </c>
      <c r="F43" s="1183"/>
      <c r="G43" s="1183"/>
      <c r="H43" s="1184"/>
      <c r="I43" s="349">
        <v>4240</v>
      </c>
      <c r="J43" s="350">
        <v>3976</v>
      </c>
      <c r="K43" s="350">
        <v>3510</v>
      </c>
      <c r="L43" s="350">
        <v>3061</v>
      </c>
      <c r="M43" s="351">
        <v>2578</v>
      </c>
    </row>
    <row r="44" spans="2:13" ht="27.75" customHeight="1">
      <c r="B44" s="1177"/>
      <c r="C44" s="1178"/>
      <c r="D44" s="103"/>
      <c r="E44" s="1183" t="s">
        <v>34</v>
      </c>
      <c r="F44" s="1183"/>
      <c r="G44" s="1183"/>
      <c r="H44" s="1184"/>
      <c r="I44" s="349">
        <v>119</v>
      </c>
      <c r="J44" s="350">
        <v>275</v>
      </c>
      <c r="K44" s="350">
        <v>273</v>
      </c>
      <c r="L44" s="350">
        <v>251</v>
      </c>
      <c r="M44" s="351">
        <v>225</v>
      </c>
    </row>
    <row r="45" spans="2:13" ht="27.75" customHeight="1">
      <c r="B45" s="1177"/>
      <c r="C45" s="1178"/>
      <c r="D45" s="103"/>
      <c r="E45" s="1183" t="s">
        <v>35</v>
      </c>
      <c r="F45" s="1183"/>
      <c r="G45" s="1183"/>
      <c r="H45" s="1184"/>
      <c r="I45" s="349">
        <v>918</v>
      </c>
      <c r="J45" s="350">
        <v>905</v>
      </c>
      <c r="K45" s="350">
        <v>863</v>
      </c>
      <c r="L45" s="350">
        <v>863</v>
      </c>
      <c r="M45" s="351">
        <v>829</v>
      </c>
    </row>
    <row r="46" spans="2:13" ht="27.75" customHeight="1">
      <c r="B46" s="1177"/>
      <c r="C46" s="1178"/>
      <c r="D46" s="104"/>
      <c r="E46" s="1183" t="s">
        <v>36</v>
      </c>
      <c r="F46" s="1183"/>
      <c r="G46" s="1183"/>
      <c r="H46" s="1184"/>
      <c r="I46" s="349" t="s">
        <v>512</v>
      </c>
      <c r="J46" s="350" t="s">
        <v>512</v>
      </c>
      <c r="K46" s="350" t="s">
        <v>512</v>
      </c>
      <c r="L46" s="350" t="s">
        <v>512</v>
      </c>
      <c r="M46" s="351" t="s">
        <v>512</v>
      </c>
    </row>
    <row r="47" spans="2:13" ht="27.75" customHeight="1">
      <c r="B47" s="1177"/>
      <c r="C47" s="1178"/>
      <c r="D47" s="105"/>
      <c r="E47" s="1185" t="s">
        <v>37</v>
      </c>
      <c r="F47" s="1186"/>
      <c r="G47" s="1186"/>
      <c r="H47" s="1187"/>
      <c r="I47" s="349" t="s">
        <v>512</v>
      </c>
      <c r="J47" s="350" t="s">
        <v>512</v>
      </c>
      <c r="K47" s="350" t="s">
        <v>512</v>
      </c>
      <c r="L47" s="350" t="s">
        <v>512</v>
      </c>
      <c r="M47" s="351" t="s">
        <v>512</v>
      </c>
    </row>
    <row r="48" spans="2:13" ht="27.75" customHeight="1">
      <c r="B48" s="1177"/>
      <c r="C48" s="1178"/>
      <c r="D48" s="103"/>
      <c r="E48" s="1183" t="s">
        <v>38</v>
      </c>
      <c r="F48" s="1183"/>
      <c r="G48" s="1183"/>
      <c r="H48" s="1184"/>
      <c r="I48" s="349" t="s">
        <v>512</v>
      </c>
      <c r="J48" s="350" t="s">
        <v>512</v>
      </c>
      <c r="K48" s="350" t="s">
        <v>512</v>
      </c>
      <c r="L48" s="350" t="s">
        <v>512</v>
      </c>
      <c r="M48" s="351" t="s">
        <v>512</v>
      </c>
    </row>
    <row r="49" spans="2:13" ht="27.75" customHeight="1">
      <c r="B49" s="1179"/>
      <c r="C49" s="1180"/>
      <c r="D49" s="103"/>
      <c r="E49" s="1183" t="s">
        <v>39</v>
      </c>
      <c r="F49" s="1183"/>
      <c r="G49" s="1183"/>
      <c r="H49" s="1184"/>
      <c r="I49" s="349" t="s">
        <v>512</v>
      </c>
      <c r="J49" s="350" t="s">
        <v>512</v>
      </c>
      <c r="K49" s="350" t="s">
        <v>512</v>
      </c>
      <c r="L49" s="350" t="s">
        <v>512</v>
      </c>
      <c r="M49" s="351" t="s">
        <v>512</v>
      </c>
    </row>
    <row r="50" spans="2:13" ht="27.75" customHeight="1">
      <c r="B50" s="1188" t="s">
        <v>40</v>
      </c>
      <c r="C50" s="1189"/>
      <c r="D50" s="106"/>
      <c r="E50" s="1183" t="s">
        <v>41</v>
      </c>
      <c r="F50" s="1183"/>
      <c r="G50" s="1183"/>
      <c r="H50" s="1184"/>
      <c r="I50" s="349">
        <v>2903</v>
      </c>
      <c r="J50" s="350">
        <v>2886</v>
      </c>
      <c r="K50" s="350">
        <v>2737</v>
      </c>
      <c r="L50" s="350">
        <v>2595</v>
      </c>
      <c r="M50" s="351">
        <v>2546</v>
      </c>
    </row>
    <row r="51" spans="2:13" ht="27.75" customHeight="1">
      <c r="B51" s="1177"/>
      <c r="C51" s="1178"/>
      <c r="D51" s="103"/>
      <c r="E51" s="1183" t="s">
        <v>42</v>
      </c>
      <c r="F51" s="1183"/>
      <c r="G51" s="1183"/>
      <c r="H51" s="1184"/>
      <c r="I51" s="349" t="s">
        <v>512</v>
      </c>
      <c r="J51" s="350" t="s">
        <v>512</v>
      </c>
      <c r="K51" s="350" t="s">
        <v>512</v>
      </c>
      <c r="L51" s="350" t="s">
        <v>512</v>
      </c>
      <c r="M51" s="351">
        <v>52</v>
      </c>
    </row>
    <row r="52" spans="2:13" ht="27.75" customHeight="1">
      <c r="B52" s="1179"/>
      <c r="C52" s="1180"/>
      <c r="D52" s="103"/>
      <c r="E52" s="1183" t="s">
        <v>43</v>
      </c>
      <c r="F52" s="1183"/>
      <c r="G52" s="1183"/>
      <c r="H52" s="1184"/>
      <c r="I52" s="349">
        <v>7189</v>
      </c>
      <c r="J52" s="350">
        <v>7085</v>
      </c>
      <c r="K52" s="350">
        <v>6732</v>
      </c>
      <c r="L52" s="350">
        <v>6547</v>
      </c>
      <c r="M52" s="351">
        <v>6268</v>
      </c>
    </row>
    <row r="53" spans="2:13" ht="27.75" customHeight="1" thickBot="1">
      <c r="B53" s="1190" t="s">
        <v>44</v>
      </c>
      <c r="C53" s="1191"/>
      <c r="D53" s="107"/>
      <c r="E53" s="1192" t="s">
        <v>45</v>
      </c>
      <c r="F53" s="1192"/>
      <c r="G53" s="1192"/>
      <c r="H53" s="1193"/>
      <c r="I53" s="352">
        <v>-642</v>
      </c>
      <c r="J53" s="353">
        <v>-535</v>
      </c>
      <c r="K53" s="353">
        <v>-476</v>
      </c>
      <c r="L53" s="353">
        <v>-636</v>
      </c>
      <c r="M53" s="354">
        <v>-676</v>
      </c>
    </row>
    <row r="54" spans="2:13" ht="27.75" customHeight="1">
      <c r="B54" s="108" t="s">
        <v>46</v>
      </c>
      <c r="C54" s="109"/>
      <c r="D54" s="109"/>
      <c r="E54" s="110"/>
      <c r="F54" s="110"/>
      <c r="G54" s="110"/>
      <c r="H54" s="110"/>
      <c r="I54" s="111"/>
      <c r="J54" s="111"/>
      <c r="K54" s="111"/>
      <c r="L54" s="111"/>
      <c r="M54" s="111"/>
    </row>
    <row r="55" spans="2:13"/>
  </sheetData>
  <sheetProtection algorithmName="SHA-512" hashValue="tOPvbfKGmeAeS5wN6uFL6oVlFFM7p9Jh0aB04cLDlKvlrncBbH2Q7e9WiSg5sICD1NrBMKDTnLfdmUSP3C8z7w==" saltValue="x4xtaZjJwboq/bIT50F+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70" zoomScaleNormal="70" zoomScaleSheetLayoutView="100" workbookViewId="0">
      <selection activeCell="AU14" sqref="AU14:AX14"/>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556</v>
      </c>
      <c r="G54" s="116" t="s">
        <v>557</v>
      </c>
      <c r="H54" s="117" t="s">
        <v>558</v>
      </c>
    </row>
    <row r="55" spans="2:8" ht="52.5" customHeight="1">
      <c r="B55" s="118"/>
      <c r="C55" s="1202" t="s">
        <v>48</v>
      </c>
      <c r="D55" s="1202"/>
      <c r="E55" s="1203"/>
      <c r="F55" s="119">
        <v>983</v>
      </c>
      <c r="G55" s="119">
        <v>900</v>
      </c>
      <c r="H55" s="120">
        <v>893</v>
      </c>
    </row>
    <row r="56" spans="2:8" ht="52.5" customHeight="1">
      <c r="B56" s="121"/>
      <c r="C56" s="1204" t="s">
        <v>49</v>
      </c>
      <c r="D56" s="1204"/>
      <c r="E56" s="1205"/>
      <c r="F56" s="122">
        <v>207</v>
      </c>
      <c r="G56" s="122">
        <v>207</v>
      </c>
      <c r="H56" s="123">
        <v>266</v>
      </c>
    </row>
    <row r="57" spans="2:8" ht="53.25" customHeight="1">
      <c r="B57" s="121"/>
      <c r="C57" s="1206" t="s">
        <v>50</v>
      </c>
      <c r="D57" s="1206"/>
      <c r="E57" s="1207"/>
      <c r="F57" s="124">
        <v>944</v>
      </c>
      <c r="G57" s="124">
        <v>951</v>
      </c>
      <c r="H57" s="125">
        <v>1203</v>
      </c>
    </row>
    <row r="58" spans="2:8" ht="45.75" customHeight="1">
      <c r="B58" s="126"/>
      <c r="C58" s="1194" t="s">
        <v>603</v>
      </c>
      <c r="D58" s="1195"/>
      <c r="E58" s="1196"/>
      <c r="F58" s="127">
        <v>401</v>
      </c>
      <c r="G58" s="127">
        <v>402</v>
      </c>
      <c r="H58" s="128">
        <v>582</v>
      </c>
    </row>
    <row r="59" spans="2:8" ht="45.75" customHeight="1">
      <c r="B59" s="126"/>
      <c r="C59" s="1194" t="s">
        <v>604</v>
      </c>
      <c r="D59" s="1195"/>
      <c r="E59" s="1196"/>
      <c r="F59" s="127">
        <v>216</v>
      </c>
      <c r="G59" s="127">
        <v>216</v>
      </c>
      <c r="H59" s="128">
        <v>216</v>
      </c>
    </row>
    <row r="60" spans="2:8" ht="45.75" customHeight="1">
      <c r="B60" s="126"/>
      <c r="C60" s="1194" t="s">
        <v>606</v>
      </c>
      <c r="D60" s="1195"/>
      <c r="E60" s="1196"/>
      <c r="F60" s="127">
        <v>103</v>
      </c>
      <c r="G60" s="127">
        <v>122</v>
      </c>
      <c r="H60" s="128">
        <v>188</v>
      </c>
    </row>
    <row r="61" spans="2:8" ht="45.75" customHeight="1">
      <c r="B61" s="126"/>
      <c r="C61" s="1194" t="s">
        <v>607</v>
      </c>
      <c r="D61" s="1195"/>
      <c r="E61" s="1196"/>
      <c r="F61" s="127">
        <v>102</v>
      </c>
      <c r="G61" s="127">
        <v>101</v>
      </c>
      <c r="H61" s="128">
        <v>100</v>
      </c>
    </row>
    <row r="62" spans="2:8" ht="45.75" customHeight="1" thickBot="1">
      <c r="B62" s="129"/>
      <c r="C62" s="1197" t="s">
        <v>605</v>
      </c>
      <c r="D62" s="1198"/>
      <c r="E62" s="1199"/>
      <c r="F62" s="130">
        <v>68</v>
      </c>
      <c r="G62" s="130">
        <v>68</v>
      </c>
      <c r="H62" s="131">
        <v>68</v>
      </c>
    </row>
    <row r="63" spans="2:8" ht="52.5" customHeight="1" thickBot="1">
      <c r="B63" s="132"/>
      <c r="C63" s="1200" t="s">
        <v>51</v>
      </c>
      <c r="D63" s="1200"/>
      <c r="E63" s="1201"/>
      <c r="F63" s="133">
        <v>2135</v>
      </c>
      <c r="G63" s="133">
        <v>2059</v>
      </c>
      <c r="H63" s="134">
        <v>2361</v>
      </c>
    </row>
    <row r="64" spans="2:8"/>
  </sheetData>
  <sheetProtection algorithmName="SHA-512" hashValue="0XCZioMEjunBQTsAoHHtdFYDpfChZMfMlGdeBvQxIEYtgUC+sKSWv0FDTqCOiq4aFOlzpaO7A5UjBMB2SzhppA==" saltValue="wqlAgyEj7PsnGe7TV7cG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39"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W1" zoomScaleNormal="100" zoomScaleSheetLayoutView="55" workbookViewId="0">
      <selection activeCell="AN65" sqref="AN65:DC69"/>
    </sheetView>
  </sheetViews>
  <sheetFormatPr defaultColWidth="0" defaultRowHeight="13.5" customHeight="1" zeroHeight="1"/>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c r="A1" s="1208"/>
      <c r="B1" s="1209"/>
      <c r="DD1" s="1210"/>
      <c r="DE1" s="1210"/>
    </row>
    <row r="2" spans="1:109" ht="25.5" customHeight="1">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c r="DD19" s="1210"/>
      <c r="DE19" s="1210"/>
    </row>
    <row r="20" spans="1:109">
      <c r="DD20" s="1210"/>
      <c r="DE20" s="1210"/>
    </row>
    <row r="21" spans="1:109" ht="17.25" customHeight="1">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c r="B22" s="1216"/>
    </row>
    <row r="23" spans="1:109">
      <c r="B23" s="1216"/>
    </row>
    <row r="24" spans="1:109">
      <c r="B24" s="1216"/>
    </row>
    <row r="25" spans="1:109">
      <c r="B25" s="1216"/>
    </row>
    <row r="26" spans="1:109">
      <c r="B26" s="1216"/>
    </row>
    <row r="27" spans="1:109">
      <c r="B27" s="1216"/>
    </row>
    <row r="28" spans="1:109">
      <c r="B28" s="1216"/>
    </row>
    <row r="29" spans="1:109">
      <c r="B29" s="1216"/>
    </row>
    <row r="30" spans="1:109">
      <c r="B30" s="1216"/>
    </row>
    <row r="31" spans="1:109">
      <c r="B31" s="1216"/>
    </row>
    <row r="32" spans="1:109">
      <c r="B32" s="1216"/>
    </row>
    <row r="33" spans="2:109">
      <c r="B33" s="1216"/>
    </row>
    <row r="34" spans="2:109">
      <c r="B34" s="1216"/>
    </row>
    <row r="35" spans="2:109">
      <c r="B35" s="1216"/>
    </row>
    <row r="36" spans="2:109">
      <c r="B36" s="1216"/>
    </row>
    <row r="37" spans="2:109">
      <c r="B37" s="1216"/>
    </row>
    <row r="38" spans="2:109">
      <c r="B38" s="1216"/>
    </row>
    <row r="39" spans="2:109">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c r="B40" s="1221"/>
      <c r="DD40" s="1221"/>
      <c r="DE40" s="1210"/>
    </row>
    <row r="41" spans="2:109" ht="17.25">
      <c r="B41" s="1222" t="s">
        <v>610</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c r="B42" s="1216"/>
      <c r="G42" s="1223"/>
      <c r="I42" s="1224"/>
      <c r="J42" s="1224"/>
      <c r="K42" s="1224"/>
      <c r="AM42" s="1223"/>
      <c r="AN42" s="1223" t="s">
        <v>611</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c r="B43" s="1216"/>
      <c r="AN43" s="1225" t="s">
        <v>621</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c r="B49" s="1216"/>
      <c r="AN49" s="1210" t="s">
        <v>612</v>
      </c>
    </row>
    <row r="50" spans="1:109">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554</v>
      </c>
      <c r="BQ50" s="1241"/>
      <c r="BR50" s="1241"/>
      <c r="BS50" s="1241"/>
      <c r="BT50" s="1241"/>
      <c r="BU50" s="1241"/>
      <c r="BV50" s="1241"/>
      <c r="BW50" s="1241"/>
      <c r="BX50" s="1241" t="s">
        <v>555</v>
      </c>
      <c r="BY50" s="1241"/>
      <c r="BZ50" s="1241"/>
      <c r="CA50" s="1241"/>
      <c r="CB50" s="1241"/>
      <c r="CC50" s="1241"/>
      <c r="CD50" s="1241"/>
      <c r="CE50" s="1241"/>
      <c r="CF50" s="1241" t="s">
        <v>556</v>
      </c>
      <c r="CG50" s="1241"/>
      <c r="CH50" s="1241"/>
      <c r="CI50" s="1241"/>
      <c r="CJ50" s="1241"/>
      <c r="CK50" s="1241"/>
      <c r="CL50" s="1241"/>
      <c r="CM50" s="1241"/>
      <c r="CN50" s="1241" t="s">
        <v>557</v>
      </c>
      <c r="CO50" s="1241"/>
      <c r="CP50" s="1241"/>
      <c r="CQ50" s="1241"/>
      <c r="CR50" s="1241"/>
      <c r="CS50" s="1241"/>
      <c r="CT50" s="1241"/>
      <c r="CU50" s="1241"/>
      <c r="CV50" s="1241" t="s">
        <v>558</v>
      </c>
      <c r="CW50" s="1241"/>
      <c r="CX50" s="1241"/>
      <c r="CY50" s="1241"/>
      <c r="CZ50" s="1241"/>
      <c r="DA50" s="1241"/>
      <c r="DB50" s="1241"/>
      <c r="DC50" s="1241"/>
    </row>
    <row r="51" spans="1:109" ht="13.5" customHeight="1">
      <c r="B51" s="1216"/>
      <c r="G51" s="1242"/>
      <c r="H51" s="1242"/>
      <c r="I51" s="1243"/>
      <c r="J51" s="1243"/>
      <c r="K51" s="1244"/>
      <c r="L51" s="1244"/>
      <c r="M51" s="1244"/>
      <c r="N51" s="1244"/>
      <c r="AM51" s="1234"/>
      <c r="AN51" s="1245" t="s">
        <v>613</v>
      </c>
      <c r="AO51" s="1245"/>
      <c r="AP51" s="1245"/>
      <c r="AQ51" s="1245"/>
      <c r="AR51" s="1245"/>
      <c r="AS51" s="1245"/>
      <c r="AT51" s="1245"/>
      <c r="AU51" s="1245"/>
      <c r="AV51" s="1245"/>
      <c r="AW51" s="1245"/>
      <c r="AX51" s="1245"/>
      <c r="AY51" s="1245"/>
      <c r="AZ51" s="1245"/>
      <c r="BA51" s="1245"/>
      <c r="BB51" s="1245" t="s">
        <v>614</v>
      </c>
      <c r="BC51" s="1245"/>
      <c r="BD51" s="1245"/>
      <c r="BE51" s="1245"/>
      <c r="BF51" s="1245"/>
      <c r="BG51" s="1245"/>
      <c r="BH51" s="1245"/>
      <c r="BI51" s="1245"/>
      <c r="BJ51" s="1245"/>
      <c r="BK51" s="1245"/>
      <c r="BL51" s="1245"/>
      <c r="BM51" s="1245"/>
      <c r="BN51" s="1245"/>
      <c r="BO51" s="1245"/>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615</v>
      </c>
      <c r="BC53" s="1245"/>
      <c r="BD53" s="1245"/>
      <c r="BE53" s="1245"/>
      <c r="BF53" s="1245"/>
      <c r="BG53" s="1245"/>
      <c r="BH53" s="1245"/>
      <c r="BI53" s="1245"/>
      <c r="BJ53" s="1245"/>
      <c r="BK53" s="1245"/>
      <c r="BL53" s="1245"/>
      <c r="BM53" s="1245"/>
      <c r="BN53" s="1245"/>
      <c r="BO53" s="1245"/>
      <c r="BP53" s="1246">
        <v>55.9</v>
      </c>
      <c r="BQ53" s="1246"/>
      <c r="BR53" s="1246"/>
      <c r="BS53" s="1246"/>
      <c r="BT53" s="1246"/>
      <c r="BU53" s="1246"/>
      <c r="BV53" s="1246"/>
      <c r="BW53" s="1246"/>
      <c r="BX53" s="1246">
        <v>57.4</v>
      </c>
      <c r="BY53" s="1246"/>
      <c r="BZ53" s="1246"/>
      <c r="CA53" s="1246"/>
      <c r="CB53" s="1246"/>
      <c r="CC53" s="1246"/>
      <c r="CD53" s="1246"/>
      <c r="CE53" s="1246"/>
      <c r="CF53" s="1246">
        <v>58.6</v>
      </c>
      <c r="CG53" s="1246"/>
      <c r="CH53" s="1246"/>
      <c r="CI53" s="1246"/>
      <c r="CJ53" s="1246"/>
      <c r="CK53" s="1246"/>
      <c r="CL53" s="1246"/>
      <c r="CM53" s="1246"/>
      <c r="CN53" s="1246">
        <v>60.2</v>
      </c>
      <c r="CO53" s="1246"/>
      <c r="CP53" s="1246"/>
      <c r="CQ53" s="1246"/>
      <c r="CR53" s="1246"/>
      <c r="CS53" s="1246"/>
      <c r="CT53" s="1246"/>
      <c r="CU53" s="1246"/>
      <c r="CV53" s="1246">
        <v>61.3</v>
      </c>
      <c r="CW53" s="1246"/>
      <c r="CX53" s="1246"/>
      <c r="CY53" s="1246"/>
      <c r="CZ53" s="1246"/>
      <c r="DA53" s="1246"/>
      <c r="DB53" s="1246"/>
      <c r="DC53" s="1246"/>
    </row>
    <row r="54" spans="1:109">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c r="A55" s="1224"/>
      <c r="B55" s="1216"/>
      <c r="G55" s="1235"/>
      <c r="H55" s="1235"/>
      <c r="I55" s="1235"/>
      <c r="J55" s="1235"/>
      <c r="K55" s="1244"/>
      <c r="L55" s="1244"/>
      <c r="M55" s="1244"/>
      <c r="N55" s="1244"/>
      <c r="AN55" s="1241" t="s">
        <v>616</v>
      </c>
      <c r="AO55" s="1241"/>
      <c r="AP55" s="1241"/>
      <c r="AQ55" s="1241"/>
      <c r="AR55" s="1241"/>
      <c r="AS55" s="1241"/>
      <c r="AT55" s="1241"/>
      <c r="AU55" s="1241"/>
      <c r="AV55" s="1241"/>
      <c r="AW55" s="1241"/>
      <c r="AX55" s="1241"/>
      <c r="AY55" s="1241"/>
      <c r="AZ55" s="1241"/>
      <c r="BA55" s="1241"/>
      <c r="BB55" s="1245" t="s">
        <v>614</v>
      </c>
      <c r="BC55" s="1245"/>
      <c r="BD55" s="1245"/>
      <c r="BE55" s="1245"/>
      <c r="BF55" s="1245"/>
      <c r="BG55" s="1245"/>
      <c r="BH55" s="1245"/>
      <c r="BI55" s="1245"/>
      <c r="BJ55" s="1245"/>
      <c r="BK55" s="1245"/>
      <c r="BL55" s="1245"/>
      <c r="BM55" s="1245"/>
      <c r="BN55" s="1245"/>
      <c r="BO55" s="1245"/>
      <c r="BP55" s="1246">
        <v>46.8</v>
      </c>
      <c r="BQ55" s="1246"/>
      <c r="BR55" s="1246"/>
      <c r="BS55" s="1246"/>
      <c r="BT55" s="1246"/>
      <c r="BU55" s="1246"/>
      <c r="BV55" s="1246"/>
      <c r="BW55" s="1246"/>
      <c r="BX55" s="1246">
        <v>48.4</v>
      </c>
      <c r="BY55" s="1246"/>
      <c r="BZ55" s="1246"/>
      <c r="CA55" s="1246"/>
      <c r="CB55" s="1246"/>
      <c r="CC55" s="1246"/>
      <c r="CD55" s="1246"/>
      <c r="CE55" s="1246"/>
      <c r="CF55" s="1246">
        <v>43</v>
      </c>
      <c r="CG55" s="1246"/>
      <c r="CH55" s="1246"/>
      <c r="CI55" s="1246"/>
      <c r="CJ55" s="1246"/>
      <c r="CK55" s="1246"/>
      <c r="CL55" s="1246"/>
      <c r="CM55" s="1246"/>
      <c r="CN55" s="1246">
        <v>32.4</v>
      </c>
      <c r="CO55" s="1246"/>
      <c r="CP55" s="1246"/>
      <c r="CQ55" s="1246"/>
      <c r="CR55" s="1246"/>
      <c r="CS55" s="1246"/>
      <c r="CT55" s="1246"/>
      <c r="CU55" s="1246"/>
      <c r="CV55" s="1246">
        <v>20</v>
      </c>
      <c r="CW55" s="1246"/>
      <c r="CX55" s="1246"/>
      <c r="CY55" s="1246"/>
      <c r="CZ55" s="1246"/>
      <c r="DA55" s="1246"/>
      <c r="DB55" s="1246"/>
      <c r="DC55" s="1246"/>
    </row>
    <row r="56" spans="1:109">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615</v>
      </c>
      <c r="BC57" s="1245"/>
      <c r="BD57" s="1245"/>
      <c r="BE57" s="1245"/>
      <c r="BF57" s="1245"/>
      <c r="BG57" s="1245"/>
      <c r="BH57" s="1245"/>
      <c r="BI57" s="1245"/>
      <c r="BJ57" s="1245"/>
      <c r="BK57" s="1245"/>
      <c r="BL57" s="1245"/>
      <c r="BM57" s="1245"/>
      <c r="BN57" s="1245"/>
      <c r="BO57" s="1245"/>
      <c r="BP57" s="1246">
        <v>61.7</v>
      </c>
      <c r="BQ57" s="1246"/>
      <c r="BR57" s="1246"/>
      <c r="BS57" s="1246"/>
      <c r="BT57" s="1246"/>
      <c r="BU57" s="1246"/>
      <c r="BV57" s="1246"/>
      <c r="BW57" s="1246"/>
      <c r="BX57" s="1246">
        <v>61.8</v>
      </c>
      <c r="BY57" s="1246"/>
      <c r="BZ57" s="1246"/>
      <c r="CA57" s="1246"/>
      <c r="CB57" s="1246"/>
      <c r="CC57" s="1246"/>
      <c r="CD57" s="1246"/>
      <c r="CE57" s="1246"/>
      <c r="CF57" s="1246">
        <v>62.8</v>
      </c>
      <c r="CG57" s="1246"/>
      <c r="CH57" s="1246"/>
      <c r="CI57" s="1246"/>
      <c r="CJ57" s="1246"/>
      <c r="CK57" s="1246"/>
      <c r="CL57" s="1246"/>
      <c r="CM57" s="1246"/>
      <c r="CN57" s="1246">
        <v>64.2</v>
      </c>
      <c r="CO57" s="1246"/>
      <c r="CP57" s="1246"/>
      <c r="CQ57" s="1246"/>
      <c r="CR57" s="1246"/>
      <c r="CS57" s="1246"/>
      <c r="CT57" s="1246"/>
      <c r="CU57" s="1246"/>
      <c r="CV57" s="1246">
        <v>67</v>
      </c>
      <c r="CW57" s="1246"/>
      <c r="CX57" s="1246"/>
      <c r="CY57" s="1246"/>
      <c r="CZ57" s="1246"/>
      <c r="DA57" s="1246"/>
      <c r="DB57" s="1246"/>
      <c r="DC57" s="1246"/>
      <c r="DD57" s="1249"/>
      <c r="DE57" s="1247"/>
    </row>
    <row r="58" spans="1:109" s="1224" customFormat="1">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c r="B63" s="1255" t="s">
        <v>617</v>
      </c>
    </row>
    <row r="64" spans="1:109">
      <c r="B64" s="1216"/>
      <c r="G64" s="1223"/>
      <c r="I64" s="1256"/>
      <c r="J64" s="1256"/>
      <c r="K64" s="1256"/>
      <c r="L64" s="1256"/>
      <c r="M64" s="1256"/>
      <c r="N64" s="1257"/>
      <c r="AM64" s="1223"/>
      <c r="AN64" s="1223" t="s">
        <v>611</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c r="B65" s="1216"/>
      <c r="AN65" s="1225" t="s">
        <v>622</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c r="B71" s="1216"/>
      <c r="G71" s="1261"/>
      <c r="I71" s="1262"/>
      <c r="J71" s="1259"/>
      <c r="K71" s="1259"/>
      <c r="L71" s="1260"/>
      <c r="M71" s="1259"/>
      <c r="N71" s="1260"/>
      <c r="AM71" s="1261"/>
      <c r="AN71" s="1210" t="s">
        <v>612</v>
      </c>
    </row>
    <row r="72" spans="2:107">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554</v>
      </c>
      <c r="BQ72" s="1241"/>
      <c r="BR72" s="1241"/>
      <c r="BS72" s="1241"/>
      <c r="BT72" s="1241"/>
      <c r="BU72" s="1241"/>
      <c r="BV72" s="1241"/>
      <c r="BW72" s="1241"/>
      <c r="BX72" s="1241" t="s">
        <v>555</v>
      </c>
      <c r="BY72" s="1241"/>
      <c r="BZ72" s="1241"/>
      <c r="CA72" s="1241"/>
      <c r="CB72" s="1241"/>
      <c r="CC72" s="1241"/>
      <c r="CD72" s="1241"/>
      <c r="CE72" s="1241"/>
      <c r="CF72" s="1241" t="s">
        <v>556</v>
      </c>
      <c r="CG72" s="1241"/>
      <c r="CH72" s="1241"/>
      <c r="CI72" s="1241"/>
      <c r="CJ72" s="1241"/>
      <c r="CK72" s="1241"/>
      <c r="CL72" s="1241"/>
      <c r="CM72" s="1241"/>
      <c r="CN72" s="1241" t="s">
        <v>557</v>
      </c>
      <c r="CO72" s="1241"/>
      <c r="CP72" s="1241"/>
      <c r="CQ72" s="1241"/>
      <c r="CR72" s="1241"/>
      <c r="CS72" s="1241"/>
      <c r="CT72" s="1241"/>
      <c r="CU72" s="1241"/>
      <c r="CV72" s="1241" t="s">
        <v>558</v>
      </c>
      <c r="CW72" s="1241"/>
      <c r="CX72" s="1241"/>
      <c r="CY72" s="1241"/>
      <c r="CZ72" s="1241"/>
      <c r="DA72" s="1241"/>
      <c r="DB72" s="1241"/>
      <c r="DC72" s="1241"/>
    </row>
    <row r="73" spans="2:107">
      <c r="B73" s="1216"/>
      <c r="G73" s="1242"/>
      <c r="H73" s="1242"/>
      <c r="I73" s="1242"/>
      <c r="J73" s="1242"/>
      <c r="K73" s="1263"/>
      <c r="L73" s="1263"/>
      <c r="M73" s="1263"/>
      <c r="N73" s="1263"/>
      <c r="AM73" s="1234"/>
      <c r="AN73" s="1245" t="s">
        <v>613</v>
      </c>
      <c r="AO73" s="1245"/>
      <c r="AP73" s="1245"/>
      <c r="AQ73" s="1245"/>
      <c r="AR73" s="1245"/>
      <c r="AS73" s="1245"/>
      <c r="AT73" s="1245"/>
      <c r="AU73" s="1245"/>
      <c r="AV73" s="1245"/>
      <c r="AW73" s="1245"/>
      <c r="AX73" s="1245"/>
      <c r="AY73" s="1245"/>
      <c r="AZ73" s="1245"/>
      <c r="BA73" s="1245"/>
      <c r="BB73" s="1245" t="s">
        <v>614</v>
      </c>
      <c r="BC73" s="1245"/>
      <c r="BD73" s="1245"/>
      <c r="BE73" s="1245"/>
      <c r="BF73" s="1245"/>
      <c r="BG73" s="1245"/>
      <c r="BH73" s="1245"/>
      <c r="BI73" s="1245"/>
      <c r="BJ73" s="1245"/>
      <c r="BK73" s="1245"/>
      <c r="BL73" s="1245"/>
      <c r="BM73" s="1245"/>
      <c r="BN73" s="1245"/>
      <c r="BO73" s="1245"/>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618</v>
      </c>
      <c r="BC75" s="1245"/>
      <c r="BD75" s="1245"/>
      <c r="BE75" s="1245"/>
      <c r="BF75" s="1245"/>
      <c r="BG75" s="1245"/>
      <c r="BH75" s="1245"/>
      <c r="BI75" s="1245"/>
      <c r="BJ75" s="1245"/>
      <c r="BK75" s="1245"/>
      <c r="BL75" s="1245"/>
      <c r="BM75" s="1245"/>
      <c r="BN75" s="1245"/>
      <c r="BO75" s="1245"/>
      <c r="BP75" s="1246">
        <v>7.4</v>
      </c>
      <c r="BQ75" s="1246"/>
      <c r="BR75" s="1246"/>
      <c r="BS75" s="1246"/>
      <c r="BT75" s="1246"/>
      <c r="BU75" s="1246"/>
      <c r="BV75" s="1246"/>
      <c r="BW75" s="1246"/>
      <c r="BX75" s="1246">
        <v>7.4</v>
      </c>
      <c r="BY75" s="1246"/>
      <c r="BZ75" s="1246"/>
      <c r="CA75" s="1246"/>
      <c r="CB75" s="1246"/>
      <c r="CC75" s="1246"/>
      <c r="CD75" s="1246"/>
      <c r="CE75" s="1246"/>
      <c r="CF75" s="1246">
        <v>6.2</v>
      </c>
      <c r="CG75" s="1246"/>
      <c r="CH75" s="1246"/>
      <c r="CI75" s="1246"/>
      <c r="CJ75" s="1246"/>
      <c r="CK75" s="1246"/>
      <c r="CL75" s="1246"/>
      <c r="CM75" s="1246"/>
      <c r="CN75" s="1246">
        <v>5.5</v>
      </c>
      <c r="CO75" s="1246"/>
      <c r="CP75" s="1246"/>
      <c r="CQ75" s="1246"/>
      <c r="CR75" s="1246"/>
      <c r="CS75" s="1246"/>
      <c r="CT75" s="1246"/>
      <c r="CU75" s="1246"/>
      <c r="CV75" s="1246">
        <v>4.8</v>
      </c>
      <c r="CW75" s="1246"/>
      <c r="CX75" s="1246"/>
      <c r="CY75" s="1246"/>
      <c r="CZ75" s="1246"/>
      <c r="DA75" s="1246"/>
      <c r="DB75" s="1246"/>
      <c r="DC75" s="1246"/>
    </row>
    <row r="76" spans="2:107">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c r="B77" s="1216"/>
      <c r="G77" s="1235"/>
      <c r="H77" s="1235"/>
      <c r="I77" s="1235"/>
      <c r="J77" s="1235"/>
      <c r="K77" s="1263"/>
      <c r="L77" s="1263"/>
      <c r="M77" s="1263"/>
      <c r="N77" s="1263"/>
      <c r="AN77" s="1241" t="s">
        <v>616</v>
      </c>
      <c r="AO77" s="1241"/>
      <c r="AP77" s="1241"/>
      <c r="AQ77" s="1241"/>
      <c r="AR77" s="1241"/>
      <c r="AS77" s="1241"/>
      <c r="AT77" s="1241"/>
      <c r="AU77" s="1241"/>
      <c r="AV77" s="1241"/>
      <c r="AW77" s="1241"/>
      <c r="AX77" s="1241"/>
      <c r="AY77" s="1241"/>
      <c r="AZ77" s="1241"/>
      <c r="BA77" s="1241"/>
      <c r="BB77" s="1245" t="s">
        <v>614</v>
      </c>
      <c r="BC77" s="1245"/>
      <c r="BD77" s="1245"/>
      <c r="BE77" s="1245"/>
      <c r="BF77" s="1245"/>
      <c r="BG77" s="1245"/>
      <c r="BH77" s="1245"/>
      <c r="BI77" s="1245"/>
      <c r="BJ77" s="1245"/>
      <c r="BK77" s="1245"/>
      <c r="BL77" s="1245"/>
      <c r="BM77" s="1245"/>
      <c r="BN77" s="1245"/>
      <c r="BO77" s="1245"/>
      <c r="BP77" s="1246">
        <v>46.8</v>
      </c>
      <c r="BQ77" s="1246"/>
      <c r="BR77" s="1246"/>
      <c r="BS77" s="1246"/>
      <c r="BT77" s="1246"/>
      <c r="BU77" s="1246"/>
      <c r="BV77" s="1246"/>
      <c r="BW77" s="1246"/>
      <c r="BX77" s="1246">
        <v>48.4</v>
      </c>
      <c r="BY77" s="1246"/>
      <c r="BZ77" s="1246"/>
      <c r="CA77" s="1246"/>
      <c r="CB77" s="1246"/>
      <c r="CC77" s="1246"/>
      <c r="CD77" s="1246"/>
      <c r="CE77" s="1246"/>
      <c r="CF77" s="1246">
        <v>43</v>
      </c>
      <c r="CG77" s="1246"/>
      <c r="CH77" s="1246"/>
      <c r="CI77" s="1246"/>
      <c r="CJ77" s="1246"/>
      <c r="CK77" s="1246"/>
      <c r="CL77" s="1246"/>
      <c r="CM77" s="1246"/>
      <c r="CN77" s="1246">
        <v>32.4</v>
      </c>
      <c r="CO77" s="1246"/>
      <c r="CP77" s="1246"/>
      <c r="CQ77" s="1246"/>
      <c r="CR77" s="1246"/>
      <c r="CS77" s="1246"/>
      <c r="CT77" s="1246"/>
      <c r="CU77" s="1246"/>
      <c r="CV77" s="1246">
        <v>20</v>
      </c>
      <c r="CW77" s="1246"/>
      <c r="CX77" s="1246"/>
      <c r="CY77" s="1246"/>
      <c r="CZ77" s="1246"/>
      <c r="DA77" s="1246"/>
      <c r="DB77" s="1246"/>
      <c r="DC77" s="1246"/>
    </row>
    <row r="78" spans="2:107">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618</v>
      </c>
      <c r="BC79" s="1245"/>
      <c r="BD79" s="1245"/>
      <c r="BE79" s="1245"/>
      <c r="BF79" s="1245"/>
      <c r="BG79" s="1245"/>
      <c r="BH79" s="1245"/>
      <c r="BI79" s="1245"/>
      <c r="BJ79" s="1245"/>
      <c r="BK79" s="1245"/>
      <c r="BL79" s="1245"/>
      <c r="BM79" s="1245"/>
      <c r="BN79" s="1245"/>
      <c r="BO79" s="1245"/>
      <c r="BP79" s="1246">
        <v>9.9</v>
      </c>
      <c r="BQ79" s="1246"/>
      <c r="BR79" s="1246"/>
      <c r="BS79" s="1246"/>
      <c r="BT79" s="1246"/>
      <c r="BU79" s="1246"/>
      <c r="BV79" s="1246"/>
      <c r="BW79" s="1246"/>
      <c r="BX79" s="1246">
        <v>9.9</v>
      </c>
      <c r="BY79" s="1246"/>
      <c r="BZ79" s="1246"/>
      <c r="CA79" s="1246"/>
      <c r="CB79" s="1246"/>
      <c r="CC79" s="1246"/>
      <c r="CD79" s="1246"/>
      <c r="CE79" s="1246"/>
      <c r="CF79" s="1246">
        <v>9.9</v>
      </c>
      <c r="CG79" s="1246"/>
      <c r="CH79" s="1246"/>
      <c r="CI79" s="1246"/>
      <c r="CJ79" s="1246"/>
      <c r="CK79" s="1246"/>
      <c r="CL79" s="1246"/>
      <c r="CM79" s="1246"/>
      <c r="CN79" s="1246">
        <v>9.5</v>
      </c>
      <c r="CO79" s="1246"/>
      <c r="CP79" s="1246"/>
      <c r="CQ79" s="1246"/>
      <c r="CR79" s="1246"/>
      <c r="CS79" s="1246"/>
      <c r="CT79" s="1246"/>
      <c r="CU79" s="1246"/>
      <c r="CV79" s="1246">
        <v>9.5</v>
      </c>
      <c r="CW79" s="1246"/>
      <c r="CX79" s="1246"/>
      <c r="CY79" s="1246"/>
      <c r="CZ79" s="1246"/>
      <c r="DA79" s="1246"/>
      <c r="DB79" s="1246"/>
      <c r="DC79" s="1246"/>
    </row>
    <row r="80" spans="2:107">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c r="B81" s="1216"/>
    </row>
    <row r="82" spans="2:109" ht="17.2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c r="DD84" s="1210"/>
      <c r="DE84" s="1210"/>
    </row>
    <row r="85" spans="2:109">
      <c r="DD85" s="1210"/>
      <c r="DE85" s="1210"/>
    </row>
  </sheetData>
  <sheetProtection algorithmName="SHA-512" hashValue="uE3jbe9r3ucg+UltY9Khxg6gG61BBz5gK0K7uNm75L1TAlQEc4GTTX1zW8ObkQnCBIKiLSKjNzZWXjAIMl7IBQ==" saltValue="5wCZYivJfUPSebk58j04m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heetViews>
  <sheetFormatPr defaultColWidth="0" defaultRowHeight="13.5" customHeight="1" zeroHeight="1"/>
  <cols>
    <col min="1" max="34" width="2.5" style="251" customWidth="1"/>
    <col min="35" max="122" width="2.5" style="250" customWidth="1"/>
    <col min="123" max="16384" width="2.5" style="250" hidden="1"/>
  </cols>
  <sheetData>
    <row r="1" spans="1:34"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c r="S2" s="250"/>
      <c r="AH2" s="250"/>
    </row>
    <row r="3" spans="1: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row r="5" spans="1:34"/>
    <row r="6" spans="1:34"/>
    <row r="7" spans="1:34"/>
    <row r="8" spans="1:34"/>
    <row r="9" spans="1:34">
      <c r="AH9" s="250"/>
    </row>
    <row r="10" spans="1:34"/>
    <row r="11" spans="1:34"/>
    <row r="12" spans="1:34"/>
    <row r="13" spans="1:34"/>
    <row r="14" spans="1:34"/>
    <row r="15" spans="1:34"/>
    <row r="16" spans="1: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619</v>
      </c>
    </row>
  </sheetData>
  <sheetProtection algorithmName="SHA-512" hashValue="lu4ACt1UxwRftXA8/mEGnzYLCaA0eEkUhwTgpmH5Ys/4/KTfUDP8DMLuAxfh/9Uf4Mc3J//1pKenjqMzOsjOVQ==" saltValue="dji2QcSbT0LvUYd2wX3MB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C97" zoomScaleNormal="100" zoomScaleSheetLayoutView="55" workbookViewId="0">
      <selection activeCell="AE108" sqref="AE108"/>
    </sheetView>
  </sheetViews>
  <sheetFormatPr defaultColWidth="0" defaultRowHeight="13.5" customHeight="1" zeroHeight="1"/>
  <cols>
    <col min="1" max="34" width="2.5" style="251" customWidth="1"/>
    <col min="35" max="122" width="2.5" style="250" customWidth="1"/>
    <col min="123" max="16384" width="2.5" style="250" hidden="1"/>
  </cols>
  <sheetData>
    <row r="1" spans="2:34"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c r="S2" s="250"/>
      <c r="AH2" s="250"/>
    </row>
    <row r="3" spans="2:34">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row r="5" spans="2:34"/>
    <row r="6" spans="2:34"/>
    <row r="7" spans="2:34"/>
    <row r="8" spans="2:34"/>
    <row r="9" spans="2:34">
      <c r="AH9" s="250"/>
    </row>
    <row r="10" spans="2:34"/>
    <row r="11" spans="2:34"/>
    <row r="12" spans="2:34"/>
    <row r="13" spans="2:34"/>
    <row r="14" spans="2:34"/>
    <row r="15" spans="2:34"/>
    <row r="16" spans="2:34"/>
    <row r="17" spans="12:34">
      <c r="AH17" s="250"/>
    </row>
    <row r="18" spans="12:34"/>
    <row r="19" spans="12:34"/>
    <row r="20" spans="12:34">
      <c r="AH20" s="250"/>
    </row>
    <row r="21" spans="12:34">
      <c r="AH21" s="250"/>
    </row>
    <row r="22" spans="12:34"/>
    <row r="23" spans="12:34"/>
    <row r="24" spans="12:34">
      <c r="Q24" s="250"/>
    </row>
    <row r="25" spans="12:34"/>
    <row r="26" spans="12:34"/>
    <row r="27" spans="12:34"/>
    <row r="28" spans="12:34">
      <c r="O28" s="250"/>
      <c r="T28" s="250"/>
      <c r="AH28" s="250"/>
    </row>
    <row r="29" spans="12:34"/>
    <row r="30" spans="12:34"/>
    <row r="31" spans="12:34">
      <c r="Q31" s="250"/>
    </row>
    <row r="32" spans="12:34">
      <c r="L32" s="250"/>
    </row>
    <row r="33" spans="2:34">
      <c r="C33" s="250"/>
      <c r="E33" s="250"/>
      <c r="G33" s="250"/>
      <c r="I33" s="250"/>
      <c r="X33" s="250"/>
    </row>
    <row r="34" spans="2:34">
      <c r="B34" s="250"/>
      <c r="P34" s="250"/>
      <c r="R34" s="250"/>
      <c r="T34" s="250"/>
    </row>
    <row r="35" spans="2:34">
      <c r="D35" s="250"/>
      <c r="W35" s="250"/>
      <c r="AC35" s="250"/>
      <c r="AD35" s="250"/>
      <c r="AE35" s="250"/>
      <c r="AF35" s="250"/>
      <c r="AG35" s="250"/>
      <c r="AH35" s="250"/>
    </row>
    <row r="36" spans="2:34">
      <c r="H36" s="250"/>
      <c r="J36" s="250"/>
      <c r="K36" s="250"/>
      <c r="M36" s="250"/>
      <c r="Y36" s="250"/>
      <c r="Z36" s="250"/>
      <c r="AA36" s="250"/>
      <c r="AB36" s="250"/>
      <c r="AC36" s="250"/>
      <c r="AD36" s="250"/>
      <c r="AE36" s="250"/>
      <c r="AF36" s="250"/>
      <c r="AG36" s="250"/>
      <c r="AH36" s="250"/>
    </row>
    <row r="37" spans="2:34">
      <c r="AH37" s="250"/>
    </row>
    <row r="38" spans="2:34">
      <c r="AG38" s="250"/>
      <c r="AH38" s="250"/>
    </row>
    <row r="39" spans="2:34"/>
    <row r="40" spans="2:34">
      <c r="X40" s="250"/>
    </row>
    <row r="41" spans="2:34">
      <c r="R41" s="250"/>
    </row>
    <row r="42" spans="2:34">
      <c r="W42" s="250"/>
    </row>
    <row r="43" spans="2:34">
      <c r="Y43" s="250"/>
      <c r="Z43" s="250"/>
      <c r="AA43" s="250"/>
      <c r="AB43" s="250"/>
      <c r="AC43" s="250"/>
      <c r="AD43" s="250"/>
      <c r="AE43" s="250"/>
      <c r="AF43" s="250"/>
      <c r="AG43" s="250"/>
      <c r="AH43" s="250"/>
    </row>
    <row r="44" spans="2:34">
      <c r="AH44" s="250"/>
    </row>
    <row r="45" spans="2:34">
      <c r="X45" s="250"/>
    </row>
    <row r="46" spans="2:34"/>
    <row r="47" spans="2:34"/>
    <row r="48" spans="2:34">
      <c r="W48" s="250"/>
      <c r="Y48" s="250"/>
      <c r="Z48" s="250"/>
      <c r="AA48" s="250"/>
      <c r="AB48" s="250"/>
      <c r="AC48" s="250"/>
      <c r="AD48" s="250"/>
      <c r="AE48" s="250"/>
      <c r="AF48" s="250"/>
      <c r="AG48" s="250"/>
      <c r="AH48" s="250"/>
    </row>
    <row r="49" spans="28:34"/>
    <row r="50" spans="28:34">
      <c r="AE50" s="250"/>
      <c r="AF50" s="250"/>
      <c r="AG50" s="250"/>
      <c r="AH50" s="250"/>
    </row>
    <row r="51" spans="28:34">
      <c r="AC51" s="250"/>
      <c r="AD51" s="250"/>
      <c r="AE51" s="250"/>
      <c r="AF51" s="250"/>
      <c r="AG51" s="250"/>
      <c r="AH51" s="250"/>
    </row>
    <row r="52" spans="28:34"/>
    <row r="53" spans="28:34">
      <c r="AF53" s="250"/>
      <c r="AG53" s="250"/>
      <c r="AH53" s="250"/>
    </row>
    <row r="54" spans="28:34">
      <c r="AH54" s="250"/>
    </row>
    <row r="55" spans="28:34"/>
    <row r="56" spans="28:34">
      <c r="AB56" s="250"/>
      <c r="AC56" s="250"/>
      <c r="AD56" s="250"/>
      <c r="AE56" s="250"/>
      <c r="AF56" s="250"/>
      <c r="AG56" s="250"/>
      <c r="AH56" s="250"/>
    </row>
    <row r="57" spans="28:34">
      <c r="AH57" s="250"/>
    </row>
    <row r="58" spans="28:34">
      <c r="AH58" s="250"/>
    </row>
    <row r="59" spans="28:34">
      <c r="AG59" s="250"/>
      <c r="AH59" s="250"/>
    </row>
    <row r="60" spans="28:34"/>
    <row r="61" spans="28:34"/>
    <row r="62" spans="28:34"/>
    <row r="63" spans="28:34">
      <c r="AH63" s="250"/>
    </row>
    <row r="64" spans="28:34">
      <c r="AG64" s="250"/>
      <c r="AH64" s="250"/>
    </row>
    <row r="65" spans="28:34"/>
    <row r="66" spans="28:34"/>
    <row r="67" spans="28:34"/>
    <row r="68" spans="28:34">
      <c r="AB68" s="250"/>
      <c r="AC68" s="250"/>
      <c r="AD68" s="250"/>
      <c r="AE68" s="250"/>
      <c r="AF68" s="250"/>
      <c r="AG68" s="250"/>
      <c r="AH68" s="250"/>
    </row>
    <row r="69" spans="28:34">
      <c r="AF69" s="250"/>
      <c r="AG69" s="250"/>
      <c r="AH69" s="250"/>
    </row>
    <row r="70" spans="28:34"/>
    <row r="71" spans="28:34"/>
    <row r="72" spans="28:34"/>
    <row r="73" spans="28:34"/>
    <row r="74" spans="28:34"/>
    <row r="75" spans="28:34">
      <c r="AH75" s="250"/>
    </row>
    <row r="76" spans="28:34">
      <c r="AF76" s="250"/>
      <c r="AG76" s="250"/>
      <c r="AH76" s="250"/>
    </row>
    <row r="77" spans="28:34">
      <c r="AG77" s="250"/>
      <c r="AH77" s="250"/>
    </row>
    <row r="78" spans="28:34"/>
    <row r="79" spans="28:34"/>
    <row r="80" spans="28:34"/>
    <row r="81" spans="25:34"/>
    <row r="82" spans="25:34">
      <c r="Y82" s="250"/>
    </row>
    <row r="83" spans="25:34">
      <c r="Y83" s="250"/>
      <c r="Z83" s="250"/>
      <c r="AA83" s="250"/>
      <c r="AB83" s="250"/>
      <c r="AC83" s="250"/>
      <c r="AD83" s="250"/>
      <c r="AE83" s="250"/>
      <c r="AF83" s="250"/>
      <c r="AG83" s="250"/>
      <c r="AH83" s="250"/>
    </row>
    <row r="84" spans="25:34"/>
    <row r="85" spans="25:34"/>
    <row r="86" spans="25:34"/>
    <row r="87" spans="25:34"/>
    <row r="88" spans="25:34">
      <c r="AH88" s="250"/>
    </row>
    <row r="89" spans="25:34"/>
    <row r="90" spans="25:34"/>
    <row r="91" spans="25:34"/>
    <row r="92" spans="25:34" ht="13.5" customHeight="1"/>
    <row r="93" spans="25:34" ht="13.5" customHeight="1"/>
    <row r="94" spans="25:34" ht="13.5" customHeight="1">
      <c r="AF94" s="250"/>
      <c r="AG94" s="250"/>
      <c r="AH94" s="250"/>
    </row>
    <row r="95" spans="25:34" ht="13.5" customHeight="1">
      <c r="AH95" s="250"/>
    </row>
    <row r="96" spans="25:34" ht="13.5" customHeight="1"/>
    <row r="97" spans="33:34" ht="13.5" customHeight="1"/>
    <row r="98" spans="33:34" ht="13.5" customHeight="1"/>
    <row r="99" spans="33:34" ht="13.5" customHeight="1"/>
    <row r="100" spans="33:34" ht="13.5" customHeight="1"/>
    <row r="101" spans="33:34" ht="13.5" customHeight="1">
      <c r="AH101" s="250"/>
    </row>
    <row r="102" spans="33:34" ht="13.5" customHeight="1"/>
    <row r="103" spans="33:34" ht="13.5" customHeight="1"/>
    <row r="104" spans="33:34" ht="13.5" customHeight="1">
      <c r="AG104" s="250"/>
      <c r="AH104" s="2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0"/>
    </row>
    <row r="117" spans="34:122" ht="13.5" customHeight="1"/>
    <row r="118" spans="34:122" ht="13.5" customHeight="1"/>
    <row r="119" spans="34:122" ht="13.5" customHeight="1"/>
    <row r="120" spans="34:122" ht="13.5" customHeight="1">
      <c r="AH120" s="250"/>
    </row>
    <row r="121" spans="34:122" ht="13.5" customHeight="1">
      <c r="AH121" s="250"/>
    </row>
    <row r="122" spans="34:122" ht="13.5" customHeight="1"/>
    <row r="123" spans="34:122" ht="13.5" customHeight="1"/>
    <row r="124" spans="34:122" ht="13.5" customHeight="1"/>
    <row r="125" spans="34:122" ht="13.5" customHeight="1">
      <c r="DR125" s="250" t="s">
        <v>620</v>
      </c>
    </row>
  </sheetData>
  <sheetProtection algorithmName="SHA-512" hashValue="bzgrO8PoXPFckaIbVhEg55gVNlEko1DgBprahdplxUAYfsMM0oC7zLyBLY3OH7wxp51IfigAOurwjnSIZeaQ8A==" saltValue="7DhD0jcZkBA94HWBdmCyv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551</v>
      </c>
      <c r="G2" s="148"/>
      <c r="H2" s="149"/>
    </row>
    <row r="3" spans="1:8">
      <c r="A3" s="145" t="s">
        <v>544</v>
      </c>
      <c r="B3" s="150"/>
      <c r="C3" s="151"/>
      <c r="D3" s="152">
        <v>107426</v>
      </c>
      <c r="E3" s="153"/>
      <c r="F3" s="154">
        <v>113913</v>
      </c>
      <c r="G3" s="155"/>
      <c r="H3" s="156"/>
    </row>
    <row r="4" spans="1:8">
      <c r="A4" s="157"/>
      <c r="B4" s="158"/>
      <c r="C4" s="159"/>
      <c r="D4" s="160">
        <v>48213</v>
      </c>
      <c r="E4" s="161"/>
      <c r="F4" s="162">
        <v>53160</v>
      </c>
      <c r="G4" s="163"/>
      <c r="H4" s="164"/>
    </row>
    <row r="5" spans="1:8">
      <c r="A5" s="145" t="s">
        <v>546</v>
      </c>
      <c r="B5" s="150"/>
      <c r="C5" s="151"/>
      <c r="D5" s="152">
        <v>81684</v>
      </c>
      <c r="E5" s="153"/>
      <c r="F5" s="154">
        <v>115050</v>
      </c>
      <c r="G5" s="155"/>
      <c r="H5" s="156"/>
    </row>
    <row r="6" spans="1:8">
      <c r="A6" s="157"/>
      <c r="B6" s="158"/>
      <c r="C6" s="159"/>
      <c r="D6" s="160">
        <v>62259</v>
      </c>
      <c r="E6" s="161"/>
      <c r="F6" s="162">
        <v>53792</v>
      </c>
      <c r="G6" s="163"/>
      <c r="H6" s="164"/>
    </row>
    <row r="7" spans="1:8">
      <c r="A7" s="145" t="s">
        <v>547</v>
      </c>
      <c r="B7" s="150"/>
      <c r="C7" s="151"/>
      <c r="D7" s="152">
        <v>94597</v>
      </c>
      <c r="E7" s="153"/>
      <c r="F7" s="154">
        <v>118252</v>
      </c>
      <c r="G7" s="155"/>
      <c r="H7" s="156"/>
    </row>
    <row r="8" spans="1:8">
      <c r="A8" s="157"/>
      <c r="B8" s="158"/>
      <c r="C8" s="159"/>
      <c r="D8" s="160">
        <v>44689</v>
      </c>
      <c r="E8" s="161"/>
      <c r="F8" s="162">
        <v>49994</v>
      </c>
      <c r="G8" s="163"/>
      <c r="H8" s="164"/>
    </row>
    <row r="9" spans="1:8">
      <c r="A9" s="145" t="s">
        <v>548</v>
      </c>
      <c r="B9" s="150"/>
      <c r="C9" s="151"/>
      <c r="D9" s="152">
        <v>65057</v>
      </c>
      <c r="E9" s="153"/>
      <c r="F9" s="154">
        <v>120302</v>
      </c>
      <c r="G9" s="155"/>
      <c r="H9" s="156"/>
    </row>
    <row r="10" spans="1:8">
      <c r="A10" s="157"/>
      <c r="B10" s="158"/>
      <c r="C10" s="159"/>
      <c r="D10" s="160">
        <v>51327</v>
      </c>
      <c r="E10" s="161"/>
      <c r="F10" s="162">
        <v>59328</v>
      </c>
      <c r="G10" s="163"/>
      <c r="H10" s="164"/>
    </row>
    <row r="11" spans="1:8">
      <c r="A11" s="145" t="s">
        <v>549</v>
      </c>
      <c r="B11" s="150"/>
      <c r="C11" s="151"/>
      <c r="D11" s="152">
        <v>97102</v>
      </c>
      <c r="E11" s="153"/>
      <c r="F11" s="154">
        <v>114841</v>
      </c>
      <c r="G11" s="155"/>
      <c r="H11" s="156"/>
    </row>
    <row r="12" spans="1:8">
      <c r="A12" s="157"/>
      <c r="B12" s="158"/>
      <c r="C12" s="165"/>
      <c r="D12" s="160">
        <v>58935</v>
      </c>
      <c r="E12" s="161"/>
      <c r="F12" s="162">
        <v>51589</v>
      </c>
      <c r="G12" s="163"/>
      <c r="H12" s="164"/>
    </row>
    <row r="13" spans="1:8">
      <c r="A13" s="145"/>
      <c r="B13" s="150"/>
      <c r="C13" s="166"/>
      <c r="D13" s="167">
        <v>89173</v>
      </c>
      <c r="E13" s="168"/>
      <c r="F13" s="169">
        <v>116472</v>
      </c>
      <c r="G13" s="170"/>
      <c r="H13" s="156"/>
    </row>
    <row r="14" spans="1:8">
      <c r="A14" s="157"/>
      <c r="B14" s="158"/>
      <c r="C14" s="159"/>
      <c r="D14" s="160">
        <v>53085</v>
      </c>
      <c r="E14" s="161"/>
      <c r="F14" s="162">
        <v>53573</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6.74</v>
      </c>
      <c r="C19" s="171">
        <f>ROUND(VALUE(SUBSTITUTE(実質収支比率等に係る経年分析!G$48,"▲","-")),2)</f>
        <v>7.11</v>
      </c>
      <c r="D19" s="171">
        <f>ROUND(VALUE(SUBSTITUTE(実質収支比率等に係る経年分析!H$48,"▲","-")),2)</f>
        <v>7.23</v>
      </c>
      <c r="E19" s="171">
        <f>ROUND(VALUE(SUBSTITUTE(実質収支比率等に係る経年分析!I$48,"▲","-")),2)</f>
        <v>10.34</v>
      </c>
      <c r="F19" s="171">
        <f>ROUND(VALUE(SUBSTITUTE(実質収支比率等に係る経年分析!J$48,"▲","-")),2)</f>
        <v>9.5</v>
      </c>
    </row>
    <row r="20" spans="1:11">
      <c r="A20" s="171" t="s">
        <v>55</v>
      </c>
      <c r="B20" s="171">
        <f>ROUND(VALUE(SUBSTITUTE(実質収支比率等に係る経年分析!F$47,"▲","-")),2)</f>
        <v>26.61</v>
      </c>
      <c r="C20" s="171">
        <f>ROUND(VALUE(SUBSTITUTE(実質収支比率等に係る経年分析!G$47,"▲","-")),2)</f>
        <v>24.89</v>
      </c>
      <c r="D20" s="171">
        <f>ROUND(VALUE(SUBSTITUTE(実質収支比率等に係る経年分析!H$47,"▲","-")),2)</f>
        <v>24.07</v>
      </c>
      <c r="E20" s="171">
        <f>ROUND(VALUE(SUBSTITUTE(実質収支比率等に係る経年分析!I$47,"▲","-")),2)</f>
        <v>20.69</v>
      </c>
      <c r="F20" s="171">
        <f>ROUND(VALUE(SUBSTITUTE(実質収支比率等に係る経年分析!J$47,"▲","-")),2)</f>
        <v>19.489999999999998</v>
      </c>
    </row>
    <row r="21" spans="1:11">
      <c r="A21" s="171" t="s">
        <v>56</v>
      </c>
      <c r="B21" s="171">
        <f>IF(ISNUMBER(VALUE(SUBSTITUTE(実質収支比率等に係る経年分析!F$49,"▲","-"))),ROUND(VALUE(SUBSTITUTE(実質収支比率等に係る経年分析!F$49,"▲","-")),2),NA())</f>
        <v>-4.43</v>
      </c>
      <c r="C21" s="171">
        <f>IF(ISNUMBER(VALUE(SUBSTITUTE(実質収支比率等に係る経年分析!G$49,"▲","-"))),ROUND(VALUE(SUBSTITUTE(実質収支比率等に係る経年分析!G$49,"▲","-")),2),NA())</f>
        <v>-1.49</v>
      </c>
      <c r="D21" s="171">
        <f>IF(ISNUMBER(VALUE(SUBSTITUTE(実質収支比率等に係る経年分析!H$49,"▲","-"))),ROUND(VALUE(SUBSTITUTE(実質収支比率等に係る経年分析!H$49,"▲","-")),2),NA())</f>
        <v>-0.63</v>
      </c>
      <c r="E21" s="171">
        <f>IF(ISNUMBER(VALUE(SUBSTITUTE(実質収支比率等に係る経年分析!I$49,"▲","-"))),ROUND(VALUE(SUBSTITUTE(実質収支比率等に係る経年分析!I$49,"▲","-")),2),NA())</f>
        <v>1.63</v>
      </c>
      <c r="F21" s="171">
        <f>IF(ISNUMBER(VALUE(SUBSTITUTE(実質収支比率等に係る経年分析!J$49,"▲","-"))),ROUND(VALUE(SUBSTITUTE(実質収支比率等に係る経年分析!J$49,"▲","-")),2),NA())</f>
        <v>-0.5</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1.33</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発電事業特別会計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0.11</v>
      </c>
    </row>
    <row r="31" spans="1:11">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4.41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0.85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0.99</v>
      </c>
    </row>
    <row r="32" spans="1:11">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0.59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1.1499999999999999</v>
      </c>
    </row>
    <row r="33" spans="1:16">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2.35</v>
      </c>
    </row>
    <row r="34" spans="1:16">
      <c r="A34" s="172" t="str">
        <f>IF(連結実質赤字比率に係る赤字・黒字の構成分析!C$36="",NA(),連結実質赤字比率に係る赤字・黒字の構成分析!C$36)</f>
        <v>保養宿泊施設事業特別会計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7.93</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7.83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7.78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9.1999999999999993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9.2200000000000006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8.4499999999999993</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7.23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10.33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9.49</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757</v>
      </c>
      <c r="E42" s="173"/>
      <c r="F42" s="173"/>
      <c r="G42" s="173">
        <f>'実質公債費比率（分子）の構造'!L$52</f>
        <v>714</v>
      </c>
      <c r="H42" s="173"/>
      <c r="I42" s="173"/>
      <c r="J42" s="173">
        <f>'実質公債費比率（分子）の構造'!M$52</f>
        <v>701</v>
      </c>
      <c r="K42" s="173"/>
      <c r="L42" s="173"/>
      <c r="M42" s="173">
        <f>'実質公債費比率（分子）の構造'!N$52</f>
        <v>700</v>
      </c>
      <c r="N42" s="173"/>
      <c r="O42" s="173"/>
      <c r="P42" s="173">
        <f>'実質公債費比率（分子）の構造'!O$52</f>
        <v>698</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c r="A45" s="173" t="s">
        <v>66</v>
      </c>
      <c r="B45" s="173">
        <f>'実質公債費比率（分子）の構造'!K$49</f>
        <v>12</v>
      </c>
      <c r="C45" s="173"/>
      <c r="D45" s="173"/>
      <c r="E45" s="173">
        <f>'実質公債費比率（分子）の構造'!L$49</f>
        <v>4</v>
      </c>
      <c r="F45" s="173"/>
      <c r="G45" s="173"/>
      <c r="H45" s="173">
        <f>'実質公債費比率（分子）の構造'!M$49</f>
        <v>5</v>
      </c>
      <c r="I45" s="173"/>
      <c r="J45" s="173"/>
      <c r="K45" s="173">
        <f>'実質公債費比率（分子）の構造'!N$49</f>
        <v>22</v>
      </c>
      <c r="L45" s="173"/>
      <c r="M45" s="173"/>
      <c r="N45" s="173">
        <f>'実質公債費比率（分子）の構造'!O$49</f>
        <v>25</v>
      </c>
      <c r="O45" s="173"/>
      <c r="P45" s="173"/>
    </row>
    <row r="46" spans="1:16">
      <c r="A46" s="173" t="s">
        <v>67</v>
      </c>
      <c r="B46" s="173">
        <f>'実質公債費比率（分子）の構造'!K$48</f>
        <v>466</v>
      </c>
      <c r="C46" s="173"/>
      <c r="D46" s="173"/>
      <c r="E46" s="173">
        <f>'実質公債費比率（分子）の構造'!L$48</f>
        <v>466</v>
      </c>
      <c r="F46" s="173"/>
      <c r="G46" s="173"/>
      <c r="H46" s="173">
        <f>'実質公債費比率（分子）の構造'!M$48</f>
        <v>403</v>
      </c>
      <c r="I46" s="173"/>
      <c r="J46" s="173"/>
      <c r="K46" s="173">
        <f>'実質公債費比率（分子）の構造'!N$48</f>
        <v>430</v>
      </c>
      <c r="L46" s="173"/>
      <c r="M46" s="173"/>
      <c r="N46" s="173">
        <f>'実質公債費比率（分子）の構造'!O$48</f>
        <v>416</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520</v>
      </c>
      <c r="C49" s="173"/>
      <c r="D49" s="173"/>
      <c r="E49" s="173">
        <f>'実質公債費比率（分子）の構造'!L$45</f>
        <v>477</v>
      </c>
      <c r="F49" s="173"/>
      <c r="G49" s="173"/>
      <c r="H49" s="173">
        <f>'実質公債費比率（分子）の構造'!M$45</f>
        <v>449</v>
      </c>
      <c r="I49" s="173"/>
      <c r="J49" s="173"/>
      <c r="K49" s="173">
        <f>'実質公債費比率（分子）の構造'!N$45</f>
        <v>433</v>
      </c>
      <c r="L49" s="173"/>
      <c r="M49" s="173"/>
      <c r="N49" s="173">
        <f>'実質公債費比率（分子）の構造'!O$45</f>
        <v>450</v>
      </c>
      <c r="O49" s="173"/>
      <c r="P49" s="173"/>
    </row>
    <row r="50" spans="1:16">
      <c r="A50" s="173" t="s">
        <v>71</v>
      </c>
      <c r="B50" s="173" t="e">
        <f>NA()</f>
        <v>#N/A</v>
      </c>
      <c r="C50" s="173">
        <f>IF(ISNUMBER('実質公債費比率（分子）の構造'!K$53),'実質公債費比率（分子）の構造'!K$53,NA())</f>
        <v>241</v>
      </c>
      <c r="D50" s="173" t="e">
        <f>NA()</f>
        <v>#N/A</v>
      </c>
      <c r="E50" s="173" t="e">
        <f>NA()</f>
        <v>#N/A</v>
      </c>
      <c r="F50" s="173">
        <f>IF(ISNUMBER('実質公債費比率（分子）の構造'!L$53),'実質公債費比率（分子）の構造'!L$53,NA())</f>
        <v>233</v>
      </c>
      <c r="G50" s="173" t="e">
        <f>NA()</f>
        <v>#N/A</v>
      </c>
      <c r="H50" s="173" t="e">
        <f>NA()</f>
        <v>#N/A</v>
      </c>
      <c r="I50" s="173">
        <f>IF(ISNUMBER('実質公債費比率（分子）の構造'!M$53),'実質公債費比率（分子）の構造'!M$53,NA())</f>
        <v>156</v>
      </c>
      <c r="J50" s="173" t="e">
        <f>NA()</f>
        <v>#N/A</v>
      </c>
      <c r="K50" s="173" t="e">
        <f>NA()</f>
        <v>#N/A</v>
      </c>
      <c r="L50" s="173">
        <f>IF(ISNUMBER('実質公債費比率（分子）の構造'!N$53),'実質公債費比率（分子）の構造'!N$53,NA())</f>
        <v>185</v>
      </c>
      <c r="M50" s="173" t="e">
        <f>NA()</f>
        <v>#N/A</v>
      </c>
      <c r="N50" s="173" t="e">
        <f>NA()</f>
        <v>#N/A</v>
      </c>
      <c r="O50" s="173">
        <f>IF(ISNUMBER('実質公債費比率（分子）の構造'!O$53),'実質公債費比率（分子）の構造'!O$53,NA())</f>
        <v>193</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7189</v>
      </c>
      <c r="E56" s="172"/>
      <c r="F56" s="172"/>
      <c r="G56" s="172">
        <f>'将来負担比率（分子）の構造'!J$52</f>
        <v>7085</v>
      </c>
      <c r="H56" s="172"/>
      <c r="I56" s="172"/>
      <c r="J56" s="172">
        <f>'将来負担比率（分子）の構造'!K$52</f>
        <v>6732</v>
      </c>
      <c r="K56" s="172"/>
      <c r="L56" s="172"/>
      <c r="M56" s="172">
        <f>'将来負担比率（分子）の構造'!L$52</f>
        <v>6547</v>
      </c>
      <c r="N56" s="172"/>
      <c r="O56" s="172"/>
      <c r="P56" s="172">
        <f>'将来負担比率（分子）の構造'!M$52</f>
        <v>6268</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f>'将来負担比率（分子）の構造'!M$51</f>
        <v>52</v>
      </c>
    </row>
    <row r="58" spans="1:16">
      <c r="A58" s="172" t="s">
        <v>41</v>
      </c>
      <c r="B58" s="172"/>
      <c r="C58" s="172"/>
      <c r="D58" s="172">
        <f>'将来負担比率（分子）の構造'!I$50</f>
        <v>2903</v>
      </c>
      <c r="E58" s="172"/>
      <c r="F58" s="172"/>
      <c r="G58" s="172">
        <f>'将来負担比率（分子）の構造'!J$50</f>
        <v>2886</v>
      </c>
      <c r="H58" s="172"/>
      <c r="I58" s="172"/>
      <c r="J58" s="172">
        <f>'将来負担比率（分子）の構造'!K$50</f>
        <v>2737</v>
      </c>
      <c r="K58" s="172"/>
      <c r="L58" s="172"/>
      <c r="M58" s="172">
        <f>'将来負担比率（分子）の構造'!L$50</f>
        <v>2595</v>
      </c>
      <c r="N58" s="172"/>
      <c r="O58" s="172"/>
      <c r="P58" s="172">
        <f>'将来負担比率（分子）の構造'!M$50</f>
        <v>2546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918</v>
      </c>
      <c r="C62" s="172"/>
      <c r="D62" s="172"/>
      <c r="E62" s="172">
        <f>'将来負担比率（分子）の構造'!J$45</f>
        <v>905</v>
      </c>
      <c r="F62" s="172"/>
      <c r="G62" s="172"/>
      <c r="H62" s="172">
        <f>'将来負担比率（分子）の構造'!K$45</f>
        <v>863</v>
      </c>
      <c r="I62" s="172"/>
      <c r="J62" s="172"/>
      <c r="K62" s="172">
        <f>'将来負担比率（分子）の構造'!L$45</f>
        <v>863</v>
      </c>
      <c r="L62" s="172"/>
      <c r="M62" s="172"/>
      <c r="N62" s="172">
        <f>'将来負担比率（分子）の構造'!M$45</f>
        <v>829</v>
      </c>
      <c r="O62" s="172"/>
      <c r="P62" s="172"/>
    </row>
    <row r="63" spans="1:16">
      <c r="A63" s="172" t="s">
        <v>34</v>
      </c>
      <c r="B63" s="172">
        <f>'将来負担比率（分子）の構造'!I$44</f>
        <v>119</v>
      </c>
      <c r="C63" s="172"/>
      <c r="D63" s="172"/>
      <c r="E63" s="172">
        <f>'将来負担比率（分子）の構造'!J$44</f>
        <v>275</v>
      </c>
      <c r="F63" s="172"/>
      <c r="G63" s="172"/>
      <c r="H63" s="172">
        <f>'将来負担比率（分子）の構造'!K$44</f>
        <v>273</v>
      </c>
      <c r="I63" s="172"/>
      <c r="J63" s="172"/>
      <c r="K63" s="172">
        <f>'将来負担比率（分子）の構造'!L$44</f>
        <v>251</v>
      </c>
      <c r="L63" s="172"/>
      <c r="M63" s="172"/>
      <c r="N63" s="172">
        <f>'将来負担比率（分子）の構造'!M$44</f>
        <v>225</v>
      </c>
      <c r="O63" s="172"/>
      <c r="P63" s="172"/>
    </row>
    <row r="64" spans="1:16">
      <c r="A64" s="172" t="s">
        <v>33</v>
      </c>
      <c r="B64" s="172">
        <f>'将来負担比率（分子）の構造'!I$43</f>
        <v>4240</v>
      </c>
      <c r="C64" s="172"/>
      <c r="D64" s="172"/>
      <c r="E64" s="172">
        <f>'将来負担比率（分子）の構造'!J$43</f>
        <v>3976</v>
      </c>
      <c r="F64" s="172"/>
      <c r="G64" s="172"/>
      <c r="H64" s="172">
        <f>'将来負担比率（分子）の構造'!K$43</f>
        <v>3510</v>
      </c>
      <c r="I64" s="172"/>
      <c r="J64" s="172"/>
      <c r="K64" s="172">
        <f>'将来負担比率（分子）の構造'!L$43</f>
        <v>3061</v>
      </c>
      <c r="L64" s="172"/>
      <c r="M64" s="172"/>
      <c r="N64" s="172">
        <f>'将来負担比率（分子）の構造'!M$43</f>
        <v>2578</v>
      </c>
      <c r="O64" s="172"/>
      <c r="P64" s="172"/>
    </row>
    <row r="65" spans="1:16">
      <c r="A65" s="172" t="s">
        <v>32</v>
      </c>
      <c r="B65" s="172">
        <f>'将来負担比率（分子）の構造'!I$42</f>
        <v>1</v>
      </c>
      <c r="C65" s="172"/>
      <c r="D65" s="172"/>
      <c r="E65" s="172">
        <f>'将来負担比率（分子）の構造'!J$42</f>
        <v>0</v>
      </c>
      <c r="F65" s="172"/>
      <c r="G65" s="172"/>
      <c r="H65" s="172">
        <f>'将来負担比率（分子）の構造'!K$42</f>
        <v>1</v>
      </c>
      <c r="I65" s="172"/>
      <c r="J65" s="172"/>
      <c r="K65" s="172">
        <f>'将来負担比率（分子）の構造'!L$42</f>
        <v>2</v>
      </c>
      <c r="L65" s="172"/>
      <c r="M65" s="172"/>
      <c r="N65" s="172">
        <f>'将来負担比率（分子）の構造'!M$42</f>
        <v>2</v>
      </c>
      <c r="O65" s="172"/>
      <c r="P65" s="172"/>
    </row>
    <row r="66" spans="1:16">
      <c r="A66" s="172" t="s">
        <v>31</v>
      </c>
      <c r="B66" s="172">
        <f>'将来負担比率（分子）の構造'!I$41</f>
        <v>4174</v>
      </c>
      <c r="C66" s="172"/>
      <c r="D66" s="172"/>
      <c r="E66" s="172">
        <f>'将来負担比率（分子）の構造'!J$41</f>
        <v>4280</v>
      </c>
      <c r="F66" s="172"/>
      <c r="G66" s="172"/>
      <c r="H66" s="172">
        <f>'将来負担比率（分子）の構造'!K$41</f>
        <v>4346</v>
      </c>
      <c r="I66" s="172"/>
      <c r="J66" s="172"/>
      <c r="K66" s="172">
        <f>'将来負担比率（分子）の構造'!L$41</f>
        <v>4329</v>
      </c>
      <c r="L66" s="172"/>
      <c r="M66" s="172"/>
      <c r="N66" s="172">
        <f>'将来負担比率（分子）の構造'!M$41</f>
        <v>4557</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983</v>
      </c>
      <c r="C72" s="176">
        <f>基金残高に係る経年分析!G55</f>
        <v>900</v>
      </c>
      <c r="D72" s="176">
        <f>基金残高に係る経年分析!H55</f>
        <v>893</v>
      </c>
    </row>
    <row r="73" spans="1:16">
      <c r="A73" s="175" t="s">
        <v>78</v>
      </c>
      <c r="B73" s="176">
        <f>基金残高に係る経年分析!F56</f>
        <v>207</v>
      </c>
      <c r="C73" s="176">
        <f>基金残高に係る経年分析!G56</f>
        <v>207</v>
      </c>
      <c r="D73" s="176">
        <f>基金残高に係る経年分析!H56</f>
        <v>266</v>
      </c>
    </row>
    <row r="74" spans="1:16">
      <c r="A74" s="175" t="s">
        <v>79</v>
      </c>
      <c r="B74" s="176">
        <f>基金残高に係る経年分析!F57</f>
        <v>944</v>
      </c>
      <c r="C74" s="176">
        <f>基金残高に係る経年分析!G57</f>
        <v>951</v>
      </c>
      <c r="D74" s="176">
        <f>基金残高に係る経年分析!H57</f>
        <v>1203</v>
      </c>
    </row>
  </sheetData>
  <sheetProtection algorithmName="SHA-512" hashValue="K5kpkDg8EeZouXImYtVzdKuyoE+mTGqPQe4Hu8w8e8AhBPRNmj/h0HPxOBDAJ5/8XLBxWhcRVXNMQ3FifAJXOw==" saltValue="7lTGJqav1/2Almy5/it3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213</v>
      </c>
      <c r="DI1" s="600"/>
      <c r="DJ1" s="600"/>
      <c r="DK1" s="600"/>
      <c r="DL1" s="600"/>
      <c r="DM1" s="600"/>
      <c r="DN1" s="601"/>
      <c r="DO1" s="211"/>
      <c r="DP1" s="599" t="s">
        <v>214</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c r="B3" s="602" t="s">
        <v>216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218</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c r="B4" s="602" t="s">
        <v>1</v>
      </c>
      <c r="C4" s="603"/>
      <c r="D4" s="603"/>
      <c r="E4" s="603"/>
      <c r="F4" s="603"/>
      <c r="G4" s="603"/>
      <c r="H4" s="603"/>
      <c r="I4" s="603"/>
      <c r="J4" s="603"/>
      <c r="K4" s="603"/>
      <c r="L4" s="603"/>
      <c r="M4" s="603"/>
      <c r="N4" s="603"/>
      <c r="O4" s="603"/>
      <c r="P4" s="603"/>
      <c r="Q4" s="604"/>
      <c r="R4" s="602" t="s">
        <v>219</v>
      </c>
      <c r="S4" s="603"/>
      <c r="T4" s="603"/>
      <c r="U4" s="603"/>
      <c r="V4" s="603"/>
      <c r="W4" s="603"/>
      <c r="X4" s="603"/>
      <c r="Y4" s="604"/>
      <c r="Z4" s="602" t="s">
        <v>220</v>
      </c>
      <c r="AA4" s="603"/>
      <c r="AB4" s="603"/>
      <c r="AC4" s="604"/>
      <c r="AD4" s="602" t="s">
        <v>221</v>
      </c>
      <c r="AE4" s="603"/>
      <c r="AF4" s="603"/>
      <c r="AG4" s="603"/>
      <c r="AH4" s="603"/>
      <c r="AI4" s="603"/>
      <c r="AJ4" s="603"/>
      <c r="AK4" s="604"/>
      <c r="AL4" s="602" t="s">
        <v>220</v>
      </c>
      <c r="AM4" s="603"/>
      <c r="AN4" s="603"/>
      <c r="AO4" s="604"/>
      <c r="AP4" s="605" t="s">
        <v>222</v>
      </c>
      <c r="AQ4" s="605"/>
      <c r="AR4" s="605"/>
      <c r="AS4" s="605"/>
      <c r="AT4" s="605"/>
      <c r="AU4" s="605"/>
      <c r="AV4" s="605"/>
      <c r="AW4" s="605"/>
      <c r="AX4" s="605"/>
      <c r="AY4" s="605"/>
      <c r="AZ4" s="605"/>
      <c r="BA4" s="605"/>
      <c r="BB4" s="605"/>
      <c r="BC4" s="605"/>
      <c r="BD4" s="605"/>
      <c r="BE4" s="605"/>
      <c r="BF4" s="605"/>
      <c r="BG4" s="605" t="s">
        <v>223</v>
      </c>
      <c r="BH4" s="605"/>
      <c r="BI4" s="605"/>
      <c r="BJ4" s="605"/>
      <c r="BK4" s="605"/>
      <c r="BL4" s="605"/>
      <c r="BM4" s="605"/>
      <c r="BN4" s="605"/>
      <c r="BO4" s="605" t="s">
        <v>220</v>
      </c>
      <c r="BP4" s="605"/>
      <c r="BQ4" s="605"/>
      <c r="BR4" s="605"/>
      <c r="BS4" s="605" t="s">
        <v>224</v>
      </c>
      <c r="BT4" s="605"/>
      <c r="BU4" s="605"/>
      <c r="BV4" s="605"/>
      <c r="BW4" s="605"/>
      <c r="BX4" s="605"/>
      <c r="BY4" s="605"/>
      <c r="BZ4" s="605"/>
      <c r="CA4" s="605"/>
      <c r="CB4" s="605"/>
      <c r="CD4" s="602" t="s">
        <v>225</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c r="B5" s="606" t="s">
        <v>226</v>
      </c>
      <c r="C5" s="607"/>
      <c r="D5" s="607"/>
      <c r="E5" s="607"/>
      <c r="F5" s="607"/>
      <c r="G5" s="607"/>
      <c r="H5" s="607"/>
      <c r="I5" s="607"/>
      <c r="J5" s="607"/>
      <c r="K5" s="607"/>
      <c r="L5" s="607"/>
      <c r="M5" s="607"/>
      <c r="N5" s="607"/>
      <c r="O5" s="607"/>
      <c r="P5" s="607"/>
      <c r="Q5" s="608"/>
      <c r="R5" s="609">
        <v>1459522</v>
      </c>
      <c r="S5" s="610"/>
      <c r="T5" s="610"/>
      <c r="U5" s="610"/>
      <c r="V5" s="610"/>
      <c r="W5" s="610"/>
      <c r="X5" s="610"/>
      <c r="Y5" s="611"/>
      <c r="Z5" s="612">
        <v>17.100000000000001</v>
      </c>
      <c r="AA5" s="612"/>
      <c r="AB5" s="612"/>
      <c r="AC5" s="612"/>
      <c r="AD5" s="613">
        <v>1459522</v>
      </c>
      <c r="AE5" s="613"/>
      <c r="AF5" s="613"/>
      <c r="AG5" s="613"/>
      <c r="AH5" s="613"/>
      <c r="AI5" s="613"/>
      <c r="AJ5" s="613"/>
      <c r="AK5" s="613"/>
      <c r="AL5" s="614">
        <v>32.4</v>
      </c>
      <c r="AM5" s="615"/>
      <c r="AN5" s="615"/>
      <c r="AO5" s="616"/>
      <c r="AP5" s="606" t="s">
        <v>227</v>
      </c>
      <c r="AQ5" s="607"/>
      <c r="AR5" s="607"/>
      <c r="AS5" s="607"/>
      <c r="AT5" s="607"/>
      <c r="AU5" s="607"/>
      <c r="AV5" s="607"/>
      <c r="AW5" s="607"/>
      <c r="AX5" s="607"/>
      <c r="AY5" s="607"/>
      <c r="AZ5" s="607"/>
      <c r="BA5" s="607"/>
      <c r="BB5" s="607"/>
      <c r="BC5" s="607"/>
      <c r="BD5" s="607"/>
      <c r="BE5" s="607"/>
      <c r="BF5" s="608"/>
      <c r="BG5" s="620">
        <v>1449980</v>
      </c>
      <c r="BH5" s="621"/>
      <c r="BI5" s="621"/>
      <c r="BJ5" s="621"/>
      <c r="BK5" s="621"/>
      <c r="BL5" s="621"/>
      <c r="BM5" s="621"/>
      <c r="BN5" s="622"/>
      <c r="BO5" s="623">
        <v>99.3</v>
      </c>
      <c r="BP5" s="623"/>
      <c r="BQ5" s="623"/>
      <c r="BR5" s="623"/>
      <c r="BS5" s="624" t="s">
        <v>129</v>
      </c>
      <c r="BT5" s="624"/>
      <c r="BU5" s="624"/>
      <c r="BV5" s="624"/>
      <c r="BW5" s="624"/>
      <c r="BX5" s="624"/>
      <c r="BY5" s="624"/>
      <c r="BZ5" s="624"/>
      <c r="CA5" s="624"/>
      <c r="CB5" s="628"/>
      <c r="CD5" s="602" t="s">
        <v>222</v>
      </c>
      <c r="CE5" s="603"/>
      <c r="CF5" s="603"/>
      <c r="CG5" s="603"/>
      <c r="CH5" s="603"/>
      <c r="CI5" s="603"/>
      <c r="CJ5" s="603"/>
      <c r="CK5" s="603"/>
      <c r="CL5" s="603"/>
      <c r="CM5" s="603"/>
      <c r="CN5" s="603"/>
      <c r="CO5" s="603"/>
      <c r="CP5" s="603"/>
      <c r="CQ5" s="604"/>
      <c r="CR5" s="602" t="s">
        <v>228</v>
      </c>
      <c r="CS5" s="603"/>
      <c r="CT5" s="603"/>
      <c r="CU5" s="603"/>
      <c r="CV5" s="603"/>
      <c r="CW5" s="603"/>
      <c r="CX5" s="603"/>
      <c r="CY5" s="604"/>
      <c r="CZ5" s="602" t="s">
        <v>220</v>
      </c>
      <c r="DA5" s="603"/>
      <c r="DB5" s="603"/>
      <c r="DC5" s="604"/>
      <c r="DD5" s="602" t="s">
        <v>229</v>
      </c>
      <c r="DE5" s="603"/>
      <c r="DF5" s="603"/>
      <c r="DG5" s="603"/>
      <c r="DH5" s="603"/>
      <c r="DI5" s="603"/>
      <c r="DJ5" s="603"/>
      <c r="DK5" s="603"/>
      <c r="DL5" s="603"/>
      <c r="DM5" s="603"/>
      <c r="DN5" s="603"/>
      <c r="DO5" s="603"/>
      <c r="DP5" s="604"/>
      <c r="DQ5" s="602" t="s">
        <v>230</v>
      </c>
      <c r="DR5" s="603"/>
      <c r="DS5" s="603"/>
      <c r="DT5" s="603"/>
      <c r="DU5" s="603"/>
      <c r="DV5" s="603"/>
      <c r="DW5" s="603"/>
      <c r="DX5" s="603"/>
      <c r="DY5" s="603"/>
      <c r="DZ5" s="603"/>
      <c r="EA5" s="603"/>
      <c r="EB5" s="603"/>
      <c r="EC5" s="604"/>
    </row>
    <row r="6" spans="2:143" ht="11.25" customHeight="1">
      <c r="B6" s="617" t="s">
        <v>231</v>
      </c>
      <c r="C6" s="618"/>
      <c r="D6" s="618"/>
      <c r="E6" s="618"/>
      <c r="F6" s="618"/>
      <c r="G6" s="618"/>
      <c r="H6" s="618"/>
      <c r="I6" s="618"/>
      <c r="J6" s="618"/>
      <c r="K6" s="618"/>
      <c r="L6" s="618"/>
      <c r="M6" s="618"/>
      <c r="N6" s="618"/>
      <c r="O6" s="618"/>
      <c r="P6" s="618"/>
      <c r="Q6" s="619"/>
      <c r="R6" s="620">
        <v>80167</v>
      </c>
      <c r="S6" s="621"/>
      <c r="T6" s="621"/>
      <c r="U6" s="621"/>
      <c r="V6" s="621"/>
      <c r="W6" s="621"/>
      <c r="X6" s="621"/>
      <c r="Y6" s="622"/>
      <c r="Z6" s="623">
        <v>0.9</v>
      </c>
      <c r="AA6" s="623"/>
      <c r="AB6" s="623"/>
      <c r="AC6" s="623"/>
      <c r="AD6" s="624">
        <v>80167</v>
      </c>
      <c r="AE6" s="624"/>
      <c r="AF6" s="624"/>
      <c r="AG6" s="624"/>
      <c r="AH6" s="624"/>
      <c r="AI6" s="624"/>
      <c r="AJ6" s="624"/>
      <c r="AK6" s="624"/>
      <c r="AL6" s="625">
        <v>1.8</v>
      </c>
      <c r="AM6" s="626"/>
      <c r="AN6" s="626"/>
      <c r="AO6" s="627"/>
      <c r="AP6" s="617" t="s">
        <v>232</v>
      </c>
      <c r="AQ6" s="618"/>
      <c r="AR6" s="618"/>
      <c r="AS6" s="618"/>
      <c r="AT6" s="618"/>
      <c r="AU6" s="618"/>
      <c r="AV6" s="618"/>
      <c r="AW6" s="618"/>
      <c r="AX6" s="618"/>
      <c r="AY6" s="618"/>
      <c r="AZ6" s="618"/>
      <c r="BA6" s="618"/>
      <c r="BB6" s="618"/>
      <c r="BC6" s="618"/>
      <c r="BD6" s="618"/>
      <c r="BE6" s="618"/>
      <c r="BF6" s="619"/>
      <c r="BG6" s="620">
        <v>1449980</v>
      </c>
      <c r="BH6" s="621"/>
      <c r="BI6" s="621"/>
      <c r="BJ6" s="621"/>
      <c r="BK6" s="621"/>
      <c r="BL6" s="621"/>
      <c r="BM6" s="621"/>
      <c r="BN6" s="622"/>
      <c r="BO6" s="623">
        <v>99.3</v>
      </c>
      <c r="BP6" s="623"/>
      <c r="BQ6" s="623"/>
      <c r="BR6" s="623"/>
      <c r="BS6" s="624" t="s">
        <v>129</v>
      </c>
      <c r="BT6" s="624"/>
      <c r="BU6" s="624"/>
      <c r="BV6" s="624"/>
      <c r="BW6" s="624"/>
      <c r="BX6" s="624"/>
      <c r="BY6" s="624"/>
      <c r="BZ6" s="624"/>
      <c r="CA6" s="624"/>
      <c r="CB6" s="628"/>
      <c r="CD6" s="606" t="s">
        <v>233</v>
      </c>
      <c r="CE6" s="607"/>
      <c r="CF6" s="607"/>
      <c r="CG6" s="607"/>
      <c r="CH6" s="607"/>
      <c r="CI6" s="607"/>
      <c r="CJ6" s="607"/>
      <c r="CK6" s="607"/>
      <c r="CL6" s="607"/>
      <c r="CM6" s="607"/>
      <c r="CN6" s="607"/>
      <c r="CO6" s="607"/>
      <c r="CP6" s="607"/>
      <c r="CQ6" s="608"/>
      <c r="CR6" s="620">
        <v>76793</v>
      </c>
      <c r="CS6" s="621"/>
      <c r="CT6" s="621"/>
      <c r="CU6" s="621"/>
      <c r="CV6" s="621"/>
      <c r="CW6" s="621"/>
      <c r="CX6" s="621"/>
      <c r="CY6" s="622"/>
      <c r="CZ6" s="614">
        <v>1</v>
      </c>
      <c r="DA6" s="615"/>
      <c r="DB6" s="615"/>
      <c r="DC6" s="631"/>
      <c r="DD6" s="629" t="s">
        <v>129</v>
      </c>
      <c r="DE6" s="621"/>
      <c r="DF6" s="621"/>
      <c r="DG6" s="621"/>
      <c r="DH6" s="621"/>
      <c r="DI6" s="621"/>
      <c r="DJ6" s="621"/>
      <c r="DK6" s="621"/>
      <c r="DL6" s="621"/>
      <c r="DM6" s="621"/>
      <c r="DN6" s="621"/>
      <c r="DO6" s="621"/>
      <c r="DP6" s="622"/>
      <c r="DQ6" s="629">
        <v>76793</v>
      </c>
      <c r="DR6" s="621"/>
      <c r="DS6" s="621"/>
      <c r="DT6" s="621"/>
      <c r="DU6" s="621"/>
      <c r="DV6" s="621"/>
      <c r="DW6" s="621"/>
      <c r="DX6" s="621"/>
      <c r="DY6" s="621"/>
      <c r="DZ6" s="621"/>
      <c r="EA6" s="621"/>
      <c r="EB6" s="621"/>
      <c r="EC6" s="630"/>
    </row>
    <row r="7" spans="2:143" ht="11.25" customHeight="1">
      <c r="B7" s="617" t="s">
        <v>234</v>
      </c>
      <c r="C7" s="618"/>
      <c r="D7" s="618"/>
      <c r="E7" s="618"/>
      <c r="F7" s="618"/>
      <c r="G7" s="618"/>
      <c r="H7" s="618"/>
      <c r="I7" s="618"/>
      <c r="J7" s="618"/>
      <c r="K7" s="618"/>
      <c r="L7" s="618"/>
      <c r="M7" s="618"/>
      <c r="N7" s="618"/>
      <c r="O7" s="618"/>
      <c r="P7" s="618"/>
      <c r="Q7" s="619"/>
      <c r="R7" s="620">
        <v>995</v>
      </c>
      <c r="S7" s="621"/>
      <c r="T7" s="621"/>
      <c r="U7" s="621"/>
      <c r="V7" s="621"/>
      <c r="W7" s="621"/>
      <c r="X7" s="621"/>
      <c r="Y7" s="622"/>
      <c r="Z7" s="623">
        <v>0</v>
      </c>
      <c r="AA7" s="623"/>
      <c r="AB7" s="623"/>
      <c r="AC7" s="623"/>
      <c r="AD7" s="624">
        <v>995</v>
      </c>
      <c r="AE7" s="624"/>
      <c r="AF7" s="624"/>
      <c r="AG7" s="624"/>
      <c r="AH7" s="624"/>
      <c r="AI7" s="624"/>
      <c r="AJ7" s="624"/>
      <c r="AK7" s="624"/>
      <c r="AL7" s="625">
        <v>0</v>
      </c>
      <c r="AM7" s="626"/>
      <c r="AN7" s="626"/>
      <c r="AO7" s="627"/>
      <c r="AP7" s="617" t="s">
        <v>235</v>
      </c>
      <c r="AQ7" s="618"/>
      <c r="AR7" s="618"/>
      <c r="AS7" s="618"/>
      <c r="AT7" s="618"/>
      <c r="AU7" s="618"/>
      <c r="AV7" s="618"/>
      <c r="AW7" s="618"/>
      <c r="AX7" s="618"/>
      <c r="AY7" s="618"/>
      <c r="AZ7" s="618"/>
      <c r="BA7" s="618"/>
      <c r="BB7" s="618"/>
      <c r="BC7" s="618"/>
      <c r="BD7" s="618"/>
      <c r="BE7" s="618"/>
      <c r="BF7" s="619"/>
      <c r="BG7" s="620">
        <v>637268</v>
      </c>
      <c r="BH7" s="621"/>
      <c r="BI7" s="621"/>
      <c r="BJ7" s="621"/>
      <c r="BK7" s="621"/>
      <c r="BL7" s="621"/>
      <c r="BM7" s="621"/>
      <c r="BN7" s="622"/>
      <c r="BO7" s="623">
        <v>43.7</v>
      </c>
      <c r="BP7" s="623"/>
      <c r="BQ7" s="623"/>
      <c r="BR7" s="623"/>
      <c r="BS7" s="624" t="s">
        <v>129</v>
      </c>
      <c r="BT7" s="624"/>
      <c r="BU7" s="624"/>
      <c r="BV7" s="624"/>
      <c r="BW7" s="624"/>
      <c r="BX7" s="624"/>
      <c r="BY7" s="624"/>
      <c r="BZ7" s="624"/>
      <c r="CA7" s="624"/>
      <c r="CB7" s="628"/>
      <c r="CD7" s="617" t="s">
        <v>236</v>
      </c>
      <c r="CE7" s="618"/>
      <c r="CF7" s="618"/>
      <c r="CG7" s="618"/>
      <c r="CH7" s="618"/>
      <c r="CI7" s="618"/>
      <c r="CJ7" s="618"/>
      <c r="CK7" s="618"/>
      <c r="CL7" s="618"/>
      <c r="CM7" s="618"/>
      <c r="CN7" s="618"/>
      <c r="CO7" s="618"/>
      <c r="CP7" s="618"/>
      <c r="CQ7" s="619"/>
      <c r="CR7" s="620">
        <v>1428637</v>
      </c>
      <c r="CS7" s="621"/>
      <c r="CT7" s="621"/>
      <c r="CU7" s="621"/>
      <c r="CV7" s="621"/>
      <c r="CW7" s="621"/>
      <c r="CX7" s="621"/>
      <c r="CY7" s="622"/>
      <c r="CZ7" s="623">
        <v>18.5</v>
      </c>
      <c r="DA7" s="623"/>
      <c r="DB7" s="623"/>
      <c r="DC7" s="623"/>
      <c r="DD7" s="629">
        <v>72253</v>
      </c>
      <c r="DE7" s="621"/>
      <c r="DF7" s="621"/>
      <c r="DG7" s="621"/>
      <c r="DH7" s="621"/>
      <c r="DI7" s="621"/>
      <c r="DJ7" s="621"/>
      <c r="DK7" s="621"/>
      <c r="DL7" s="621"/>
      <c r="DM7" s="621"/>
      <c r="DN7" s="621"/>
      <c r="DO7" s="621"/>
      <c r="DP7" s="622"/>
      <c r="DQ7" s="629">
        <v>947830</v>
      </c>
      <c r="DR7" s="621"/>
      <c r="DS7" s="621"/>
      <c r="DT7" s="621"/>
      <c r="DU7" s="621"/>
      <c r="DV7" s="621"/>
      <c r="DW7" s="621"/>
      <c r="DX7" s="621"/>
      <c r="DY7" s="621"/>
      <c r="DZ7" s="621"/>
      <c r="EA7" s="621"/>
      <c r="EB7" s="621"/>
      <c r="EC7" s="630"/>
    </row>
    <row r="8" spans="2:143" ht="11.25" customHeight="1">
      <c r="B8" s="617" t="s">
        <v>237</v>
      </c>
      <c r="C8" s="618"/>
      <c r="D8" s="618"/>
      <c r="E8" s="618"/>
      <c r="F8" s="618"/>
      <c r="G8" s="618"/>
      <c r="H8" s="618"/>
      <c r="I8" s="618"/>
      <c r="J8" s="618"/>
      <c r="K8" s="618"/>
      <c r="L8" s="618"/>
      <c r="M8" s="618"/>
      <c r="N8" s="618"/>
      <c r="O8" s="618"/>
      <c r="P8" s="618"/>
      <c r="Q8" s="619"/>
      <c r="R8" s="620">
        <v>7720</v>
      </c>
      <c r="S8" s="621"/>
      <c r="T8" s="621"/>
      <c r="U8" s="621"/>
      <c r="V8" s="621"/>
      <c r="W8" s="621"/>
      <c r="X8" s="621"/>
      <c r="Y8" s="622"/>
      <c r="Z8" s="623">
        <v>0.1</v>
      </c>
      <c r="AA8" s="623"/>
      <c r="AB8" s="623"/>
      <c r="AC8" s="623"/>
      <c r="AD8" s="624">
        <v>7720</v>
      </c>
      <c r="AE8" s="624"/>
      <c r="AF8" s="624"/>
      <c r="AG8" s="624"/>
      <c r="AH8" s="624"/>
      <c r="AI8" s="624"/>
      <c r="AJ8" s="624"/>
      <c r="AK8" s="624"/>
      <c r="AL8" s="625">
        <v>0.2</v>
      </c>
      <c r="AM8" s="626"/>
      <c r="AN8" s="626"/>
      <c r="AO8" s="627"/>
      <c r="AP8" s="617" t="s">
        <v>238</v>
      </c>
      <c r="AQ8" s="618"/>
      <c r="AR8" s="618"/>
      <c r="AS8" s="618"/>
      <c r="AT8" s="618"/>
      <c r="AU8" s="618"/>
      <c r="AV8" s="618"/>
      <c r="AW8" s="618"/>
      <c r="AX8" s="618"/>
      <c r="AY8" s="618"/>
      <c r="AZ8" s="618"/>
      <c r="BA8" s="618"/>
      <c r="BB8" s="618"/>
      <c r="BC8" s="618"/>
      <c r="BD8" s="618"/>
      <c r="BE8" s="618"/>
      <c r="BF8" s="619"/>
      <c r="BG8" s="620">
        <v>23042</v>
      </c>
      <c r="BH8" s="621"/>
      <c r="BI8" s="621"/>
      <c r="BJ8" s="621"/>
      <c r="BK8" s="621"/>
      <c r="BL8" s="621"/>
      <c r="BM8" s="621"/>
      <c r="BN8" s="622"/>
      <c r="BO8" s="623">
        <v>1.6</v>
      </c>
      <c r="BP8" s="623"/>
      <c r="BQ8" s="623"/>
      <c r="BR8" s="623"/>
      <c r="BS8" s="624" t="s">
        <v>129</v>
      </c>
      <c r="BT8" s="624"/>
      <c r="BU8" s="624"/>
      <c r="BV8" s="624"/>
      <c r="BW8" s="624"/>
      <c r="BX8" s="624"/>
      <c r="BY8" s="624"/>
      <c r="BZ8" s="624"/>
      <c r="CA8" s="624"/>
      <c r="CB8" s="628"/>
      <c r="CD8" s="617" t="s">
        <v>239</v>
      </c>
      <c r="CE8" s="618"/>
      <c r="CF8" s="618"/>
      <c r="CG8" s="618"/>
      <c r="CH8" s="618"/>
      <c r="CI8" s="618"/>
      <c r="CJ8" s="618"/>
      <c r="CK8" s="618"/>
      <c r="CL8" s="618"/>
      <c r="CM8" s="618"/>
      <c r="CN8" s="618"/>
      <c r="CO8" s="618"/>
      <c r="CP8" s="618"/>
      <c r="CQ8" s="619"/>
      <c r="CR8" s="620">
        <v>2167046</v>
      </c>
      <c r="CS8" s="621"/>
      <c r="CT8" s="621"/>
      <c r="CU8" s="621"/>
      <c r="CV8" s="621"/>
      <c r="CW8" s="621"/>
      <c r="CX8" s="621"/>
      <c r="CY8" s="622"/>
      <c r="CZ8" s="623">
        <v>28.1</v>
      </c>
      <c r="DA8" s="623"/>
      <c r="DB8" s="623"/>
      <c r="DC8" s="623"/>
      <c r="DD8" s="629">
        <v>21551</v>
      </c>
      <c r="DE8" s="621"/>
      <c r="DF8" s="621"/>
      <c r="DG8" s="621"/>
      <c r="DH8" s="621"/>
      <c r="DI8" s="621"/>
      <c r="DJ8" s="621"/>
      <c r="DK8" s="621"/>
      <c r="DL8" s="621"/>
      <c r="DM8" s="621"/>
      <c r="DN8" s="621"/>
      <c r="DO8" s="621"/>
      <c r="DP8" s="622"/>
      <c r="DQ8" s="629">
        <v>1178502</v>
      </c>
      <c r="DR8" s="621"/>
      <c r="DS8" s="621"/>
      <c r="DT8" s="621"/>
      <c r="DU8" s="621"/>
      <c r="DV8" s="621"/>
      <c r="DW8" s="621"/>
      <c r="DX8" s="621"/>
      <c r="DY8" s="621"/>
      <c r="DZ8" s="621"/>
      <c r="EA8" s="621"/>
      <c r="EB8" s="621"/>
      <c r="EC8" s="630"/>
    </row>
    <row r="9" spans="2:143" ht="11.25" customHeight="1">
      <c r="B9" s="617" t="s">
        <v>240</v>
      </c>
      <c r="C9" s="618"/>
      <c r="D9" s="618"/>
      <c r="E9" s="618"/>
      <c r="F9" s="618"/>
      <c r="G9" s="618"/>
      <c r="H9" s="618"/>
      <c r="I9" s="618"/>
      <c r="J9" s="618"/>
      <c r="K9" s="618"/>
      <c r="L9" s="618"/>
      <c r="M9" s="618"/>
      <c r="N9" s="618"/>
      <c r="O9" s="618"/>
      <c r="P9" s="618"/>
      <c r="Q9" s="619"/>
      <c r="R9" s="620">
        <v>8302</v>
      </c>
      <c r="S9" s="621"/>
      <c r="T9" s="621"/>
      <c r="U9" s="621"/>
      <c r="V9" s="621"/>
      <c r="W9" s="621"/>
      <c r="X9" s="621"/>
      <c r="Y9" s="622"/>
      <c r="Z9" s="623">
        <v>0.1</v>
      </c>
      <c r="AA9" s="623"/>
      <c r="AB9" s="623"/>
      <c r="AC9" s="623"/>
      <c r="AD9" s="624">
        <v>8302</v>
      </c>
      <c r="AE9" s="624"/>
      <c r="AF9" s="624"/>
      <c r="AG9" s="624"/>
      <c r="AH9" s="624"/>
      <c r="AI9" s="624"/>
      <c r="AJ9" s="624"/>
      <c r="AK9" s="624"/>
      <c r="AL9" s="625">
        <v>0.2</v>
      </c>
      <c r="AM9" s="626"/>
      <c r="AN9" s="626"/>
      <c r="AO9" s="627"/>
      <c r="AP9" s="617" t="s">
        <v>241</v>
      </c>
      <c r="AQ9" s="618"/>
      <c r="AR9" s="618"/>
      <c r="AS9" s="618"/>
      <c r="AT9" s="618"/>
      <c r="AU9" s="618"/>
      <c r="AV9" s="618"/>
      <c r="AW9" s="618"/>
      <c r="AX9" s="618"/>
      <c r="AY9" s="618"/>
      <c r="AZ9" s="618"/>
      <c r="BA9" s="618"/>
      <c r="BB9" s="618"/>
      <c r="BC9" s="618"/>
      <c r="BD9" s="618"/>
      <c r="BE9" s="618"/>
      <c r="BF9" s="619"/>
      <c r="BG9" s="620">
        <v>532653</v>
      </c>
      <c r="BH9" s="621"/>
      <c r="BI9" s="621"/>
      <c r="BJ9" s="621"/>
      <c r="BK9" s="621"/>
      <c r="BL9" s="621"/>
      <c r="BM9" s="621"/>
      <c r="BN9" s="622"/>
      <c r="BO9" s="623">
        <v>36.5</v>
      </c>
      <c r="BP9" s="623"/>
      <c r="BQ9" s="623"/>
      <c r="BR9" s="623"/>
      <c r="BS9" s="624" t="s">
        <v>129</v>
      </c>
      <c r="BT9" s="624"/>
      <c r="BU9" s="624"/>
      <c r="BV9" s="624"/>
      <c r="BW9" s="624"/>
      <c r="BX9" s="624"/>
      <c r="BY9" s="624"/>
      <c r="BZ9" s="624"/>
      <c r="CA9" s="624"/>
      <c r="CB9" s="628"/>
      <c r="CD9" s="617" t="s">
        <v>242</v>
      </c>
      <c r="CE9" s="618"/>
      <c r="CF9" s="618"/>
      <c r="CG9" s="618"/>
      <c r="CH9" s="618"/>
      <c r="CI9" s="618"/>
      <c r="CJ9" s="618"/>
      <c r="CK9" s="618"/>
      <c r="CL9" s="618"/>
      <c r="CM9" s="618"/>
      <c r="CN9" s="618"/>
      <c r="CO9" s="618"/>
      <c r="CP9" s="618"/>
      <c r="CQ9" s="619"/>
      <c r="CR9" s="620">
        <v>537024</v>
      </c>
      <c r="CS9" s="621"/>
      <c r="CT9" s="621"/>
      <c r="CU9" s="621"/>
      <c r="CV9" s="621"/>
      <c r="CW9" s="621"/>
      <c r="CX9" s="621"/>
      <c r="CY9" s="622"/>
      <c r="CZ9" s="623">
        <v>7</v>
      </c>
      <c r="DA9" s="623"/>
      <c r="DB9" s="623"/>
      <c r="DC9" s="623"/>
      <c r="DD9" s="629">
        <v>117854</v>
      </c>
      <c r="DE9" s="621"/>
      <c r="DF9" s="621"/>
      <c r="DG9" s="621"/>
      <c r="DH9" s="621"/>
      <c r="DI9" s="621"/>
      <c r="DJ9" s="621"/>
      <c r="DK9" s="621"/>
      <c r="DL9" s="621"/>
      <c r="DM9" s="621"/>
      <c r="DN9" s="621"/>
      <c r="DO9" s="621"/>
      <c r="DP9" s="622"/>
      <c r="DQ9" s="629">
        <v>406732</v>
      </c>
      <c r="DR9" s="621"/>
      <c r="DS9" s="621"/>
      <c r="DT9" s="621"/>
      <c r="DU9" s="621"/>
      <c r="DV9" s="621"/>
      <c r="DW9" s="621"/>
      <c r="DX9" s="621"/>
      <c r="DY9" s="621"/>
      <c r="DZ9" s="621"/>
      <c r="EA9" s="621"/>
      <c r="EB9" s="621"/>
      <c r="EC9" s="630"/>
    </row>
    <row r="10" spans="2:143" ht="11.25" customHeight="1">
      <c r="B10" s="617" t="s">
        <v>243</v>
      </c>
      <c r="C10" s="618"/>
      <c r="D10" s="618"/>
      <c r="E10" s="618"/>
      <c r="F10" s="618"/>
      <c r="G10" s="618"/>
      <c r="H10" s="618"/>
      <c r="I10" s="618"/>
      <c r="J10" s="618"/>
      <c r="K10" s="618"/>
      <c r="L10" s="618"/>
      <c r="M10" s="618"/>
      <c r="N10" s="618"/>
      <c r="O10" s="618"/>
      <c r="P10" s="618"/>
      <c r="Q10" s="619"/>
      <c r="R10" s="620" t="s">
        <v>129</v>
      </c>
      <c r="S10" s="621"/>
      <c r="T10" s="621"/>
      <c r="U10" s="621"/>
      <c r="V10" s="621"/>
      <c r="W10" s="621"/>
      <c r="X10" s="621"/>
      <c r="Y10" s="622"/>
      <c r="Z10" s="623" t="s">
        <v>129</v>
      </c>
      <c r="AA10" s="623"/>
      <c r="AB10" s="623"/>
      <c r="AC10" s="623"/>
      <c r="AD10" s="624" t="s">
        <v>129</v>
      </c>
      <c r="AE10" s="624"/>
      <c r="AF10" s="624"/>
      <c r="AG10" s="624"/>
      <c r="AH10" s="624"/>
      <c r="AI10" s="624"/>
      <c r="AJ10" s="624"/>
      <c r="AK10" s="624"/>
      <c r="AL10" s="625" t="s">
        <v>129</v>
      </c>
      <c r="AM10" s="626"/>
      <c r="AN10" s="626"/>
      <c r="AO10" s="627"/>
      <c r="AP10" s="617" t="s">
        <v>244</v>
      </c>
      <c r="AQ10" s="618"/>
      <c r="AR10" s="618"/>
      <c r="AS10" s="618"/>
      <c r="AT10" s="618"/>
      <c r="AU10" s="618"/>
      <c r="AV10" s="618"/>
      <c r="AW10" s="618"/>
      <c r="AX10" s="618"/>
      <c r="AY10" s="618"/>
      <c r="AZ10" s="618"/>
      <c r="BA10" s="618"/>
      <c r="BB10" s="618"/>
      <c r="BC10" s="618"/>
      <c r="BD10" s="618"/>
      <c r="BE10" s="618"/>
      <c r="BF10" s="619"/>
      <c r="BG10" s="620">
        <v>32330</v>
      </c>
      <c r="BH10" s="621"/>
      <c r="BI10" s="621"/>
      <c r="BJ10" s="621"/>
      <c r="BK10" s="621"/>
      <c r="BL10" s="621"/>
      <c r="BM10" s="621"/>
      <c r="BN10" s="622"/>
      <c r="BO10" s="623">
        <v>2.2000000000000002</v>
      </c>
      <c r="BP10" s="623"/>
      <c r="BQ10" s="623"/>
      <c r="BR10" s="623"/>
      <c r="BS10" s="624" t="s">
        <v>129</v>
      </c>
      <c r="BT10" s="624"/>
      <c r="BU10" s="624"/>
      <c r="BV10" s="624"/>
      <c r="BW10" s="624"/>
      <c r="BX10" s="624"/>
      <c r="BY10" s="624"/>
      <c r="BZ10" s="624"/>
      <c r="CA10" s="624"/>
      <c r="CB10" s="628"/>
      <c r="CD10" s="617" t="s">
        <v>245</v>
      </c>
      <c r="CE10" s="618"/>
      <c r="CF10" s="618"/>
      <c r="CG10" s="618"/>
      <c r="CH10" s="618"/>
      <c r="CI10" s="618"/>
      <c r="CJ10" s="618"/>
      <c r="CK10" s="618"/>
      <c r="CL10" s="618"/>
      <c r="CM10" s="618"/>
      <c r="CN10" s="618"/>
      <c r="CO10" s="618"/>
      <c r="CP10" s="618"/>
      <c r="CQ10" s="619"/>
      <c r="CR10" s="620">
        <v>1261</v>
      </c>
      <c r="CS10" s="621"/>
      <c r="CT10" s="621"/>
      <c r="CU10" s="621"/>
      <c r="CV10" s="621"/>
      <c r="CW10" s="621"/>
      <c r="CX10" s="621"/>
      <c r="CY10" s="622"/>
      <c r="CZ10" s="623">
        <v>0</v>
      </c>
      <c r="DA10" s="623"/>
      <c r="DB10" s="623"/>
      <c r="DC10" s="623"/>
      <c r="DD10" s="629" t="s">
        <v>129</v>
      </c>
      <c r="DE10" s="621"/>
      <c r="DF10" s="621"/>
      <c r="DG10" s="621"/>
      <c r="DH10" s="621"/>
      <c r="DI10" s="621"/>
      <c r="DJ10" s="621"/>
      <c r="DK10" s="621"/>
      <c r="DL10" s="621"/>
      <c r="DM10" s="621"/>
      <c r="DN10" s="621"/>
      <c r="DO10" s="621"/>
      <c r="DP10" s="622"/>
      <c r="DQ10" s="629">
        <v>1261</v>
      </c>
      <c r="DR10" s="621"/>
      <c r="DS10" s="621"/>
      <c r="DT10" s="621"/>
      <c r="DU10" s="621"/>
      <c r="DV10" s="621"/>
      <c r="DW10" s="621"/>
      <c r="DX10" s="621"/>
      <c r="DY10" s="621"/>
      <c r="DZ10" s="621"/>
      <c r="EA10" s="621"/>
      <c r="EB10" s="621"/>
      <c r="EC10" s="630"/>
    </row>
    <row r="11" spans="2:143" ht="11.25" customHeight="1">
      <c r="B11" s="617" t="s">
        <v>246</v>
      </c>
      <c r="C11" s="618"/>
      <c r="D11" s="618"/>
      <c r="E11" s="618"/>
      <c r="F11" s="618"/>
      <c r="G11" s="618"/>
      <c r="H11" s="618"/>
      <c r="I11" s="618"/>
      <c r="J11" s="618"/>
      <c r="K11" s="618"/>
      <c r="L11" s="618"/>
      <c r="M11" s="618"/>
      <c r="N11" s="618"/>
      <c r="O11" s="618"/>
      <c r="P11" s="618"/>
      <c r="Q11" s="619"/>
      <c r="R11" s="620">
        <v>312894</v>
      </c>
      <c r="S11" s="621"/>
      <c r="T11" s="621"/>
      <c r="U11" s="621"/>
      <c r="V11" s="621"/>
      <c r="W11" s="621"/>
      <c r="X11" s="621"/>
      <c r="Y11" s="622"/>
      <c r="Z11" s="625">
        <v>3.7</v>
      </c>
      <c r="AA11" s="626"/>
      <c r="AB11" s="626"/>
      <c r="AC11" s="632"/>
      <c r="AD11" s="629">
        <v>312894</v>
      </c>
      <c r="AE11" s="621"/>
      <c r="AF11" s="621"/>
      <c r="AG11" s="621"/>
      <c r="AH11" s="621"/>
      <c r="AI11" s="621"/>
      <c r="AJ11" s="621"/>
      <c r="AK11" s="622"/>
      <c r="AL11" s="625">
        <v>7</v>
      </c>
      <c r="AM11" s="626"/>
      <c r="AN11" s="626"/>
      <c r="AO11" s="627"/>
      <c r="AP11" s="617" t="s">
        <v>247</v>
      </c>
      <c r="AQ11" s="618"/>
      <c r="AR11" s="618"/>
      <c r="AS11" s="618"/>
      <c r="AT11" s="618"/>
      <c r="AU11" s="618"/>
      <c r="AV11" s="618"/>
      <c r="AW11" s="618"/>
      <c r="AX11" s="618"/>
      <c r="AY11" s="618"/>
      <c r="AZ11" s="618"/>
      <c r="BA11" s="618"/>
      <c r="BB11" s="618"/>
      <c r="BC11" s="618"/>
      <c r="BD11" s="618"/>
      <c r="BE11" s="618"/>
      <c r="BF11" s="619"/>
      <c r="BG11" s="620">
        <v>49243</v>
      </c>
      <c r="BH11" s="621"/>
      <c r="BI11" s="621"/>
      <c r="BJ11" s="621"/>
      <c r="BK11" s="621"/>
      <c r="BL11" s="621"/>
      <c r="BM11" s="621"/>
      <c r="BN11" s="622"/>
      <c r="BO11" s="623">
        <v>3.4</v>
      </c>
      <c r="BP11" s="623"/>
      <c r="BQ11" s="623"/>
      <c r="BR11" s="623"/>
      <c r="BS11" s="624" t="s">
        <v>129</v>
      </c>
      <c r="BT11" s="624"/>
      <c r="BU11" s="624"/>
      <c r="BV11" s="624"/>
      <c r="BW11" s="624"/>
      <c r="BX11" s="624"/>
      <c r="BY11" s="624"/>
      <c r="BZ11" s="624"/>
      <c r="CA11" s="624"/>
      <c r="CB11" s="628"/>
      <c r="CD11" s="617" t="s">
        <v>248</v>
      </c>
      <c r="CE11" s="618"/>
      <c r="CF11" s="618"/>
      <c r="CG11" s="618"/>
      <c r="CH11" s="618"/>
      <c r="CI11" s="618"/>
      <c r="CJ11" s="618"/>
      <c r="CK11" s="618"/>
      <c r="CL11" s="618"/>
      <c r="CM11" s="618"/>
      <c r="CN11" s="618"/>
      <c r="CO11" s="618"/>
      <c r="CP11" s="618"/>
      <c r="CQ11" s="619"/>
      <c r="CR11" s="620">
        <v>528359</v>
      </c>
      <c r="CS11" s="621"/>
      <c r="CT11" s="621"/>
      <c r="CU11" s="621"/>
      <c r="CV11" s="621"/>
      <c r="CW11" s="621"/>
      <c r="CX11" s="621"/>
      <c r="CY11" s="622"/>
      <c r="CZ11" s="623">
        <v>6.8</v>
      </c>
      <c r="DA11" s="623"/>
      <c r="DB11" s="623"/>
      <c r="DC11" s="623"/>
      <c r="DD11" s="629">
        <v>97755</v>
      </c>
      <c r="DE11" s="621"/>
      <c r="DF11" s="621"/>
      <c r="DG11" s="621"/>
      <c r="DH11" s="621"/>
      <c r="DI11" s="621"/>
      <c r="DJ11" s="621"/>
      <c r="DK11" s="621"/>
      <c r="DL11" s="621"/>
      <c r="DM11" s="621"/>
      <c r="DN11" s="621"/>
      <c r="DO11" s="621"/>
      <c r="DP11" s="622"/>
      <c r="DQ11" s="629">
        <v>422616</v>
      </c>
      <c r="DR11" s="621"/>
      <c r="DS11" s="621"/>
      <c r="DT11" s="621"/>
      <c r="DU11" s="621"/>
      <c r="DV11" s="621"/>
      <c r="DW11" s="621"/>
      <c r="DX11" s="621"/>
      <c r="DY11" s="621"/>
      <c r="DZ11" s="621"/>
      <c r="EA11" s="621"/>
      <c r="EB11" s="621"/>
      <c r="EC11" s="630"/>
    </row>
    <row r="12" spans="2:143" ht="11.25" customHeight="1">
      <c r="B12" s="617" t="s">
        <v>249</v>
      </c>
      <c r="C12" s="618"/>
      <c r="D12" s="618"/>
      <c r="E12" s="618"/>
      <c r="F12" s="618"/>
      <c r="G12" s="618"/>
      <c r="H12" s="618"/>
      <c r="I12" s="618"/>
      <c r="J12" s="618"/>
      <c r="K12" s="618"/>
      <c r="L12" s="618"/>
      <c r="M12" s="618"/>
      <c r="N12" s="618"/>
      <c r="O12" s="618"/>
      <c r="P12" s="618"/>
      <c r="Q12" s="619"/>
      <c r="R12" s="620" t="s">
        <v>129</v>
      </c>
      <c r="S12" s="621"/>
      <c r="T12" s="621"/>
      <c r="U12" s="621"/>
      <c r="V12" s="621"/>
      <c r="W12" s="621"/>
      <c r="X12" s="621"/>
      <c r="Y12" s="622"/>
      <c r="Z12" s="623" t="s">
        <v>129</v>
      </c>
      <c r="AA12" s="623"/>
      <c r="AB12" s="623"/>
      <c r="AC12" s="623"/>
      <c r="AD12" s="624" t="s">
        <v>129</v>
      </c>
      <c r="AE12" s="624"/>
      <c r="AF12" s="624"/>
      <c r="AG12" s="624"/>
      <c r="AH12" s="624"/>
      <c r="AI12" s="624"/>
      <c r="AJ12" s="624"/>
      <c r="AK12" s="624"/>
      <c r="AL12" s="625" t="s">
        <v>129</v>
      </c>
      <c r="AM12" s="626"/>
      <c r="AN12" s="626"/>
      <c r="AO12" s="627"/>
      <c r="AP12" s="617" t="s">
        <v>250</v>
      </c>
      <c r="AQ12" s="618"/>
      <c r="AR12" s="618"/>
      <c r="AS12" s="618"/>
      <c r="AT12" s="618"/>
      <c r="AU12" s="618"/>
      <c r="AV12" s="618"/>
      <c r="AW12" s="618"/>
      <c r="AX12" s="618"/>
      <c r="AY12" s="618"/>
      <c r="AZ12" s="618"/>
      <c r="BA12" s="618"/>
      <c r="BB12" s="618"/>
      <c r="BC12" s="618"/>
      <c r="BD12" s="618"/>
      <c r="BE12" s="618"/>
      <c r="BF12" s="619"/>
      <c r="BG12" s="620">
        <v>688415</v>
      </c>
      <c r="BH12" s="621"/>
      <c r="BI12" s="621"/>
      <c r="BJ12" s="621"/>
      <c r="BK12" s="621"/>
      <c r="BL12" s="621"/>
      <c r="BM12" s="621"/>
      <c r="BN12" s="622"/>
      <c r="BO12" s="623">
        <v>47.2</v>
      </c>
      <c r="BP12" s="623"/>
      <c r="BQ12" s="623"/>
      <c r="BR12" s="623"/>
      <c r="BS12" s="624" t="s">
        <v>129</v>
      </c>
      <c r="BT12" s="624"/>
      <c r="BU12" s="624"/>
      <c r="BV12" s="624"/>
      <c r="BW12" s="624"/>
      <c r="BX12" s="624"/>
      <c r="BY12" s="624"/>
      <c r="BZ12" s="624"/>
      <c r="CA12" s="624"/>
      <c r="CB12" s="628"/>
      <c r="CD12" s="617" t="s">
        <v>251</v>
      </c>
      <c r="CE12" s="618"/>
      <c r="CF12" s="618"/>
      <c r="CG12" s="618"/>
      <c r="CH12" s="618"/>
      <c r="CI12" s="618"/>
      <c r="CJ12" s="618"/>
      <c r="CK12" s="618"/>
      <c r="CL12" s="618"/>
      <c r="CM12" s="618"/>
      <c r="CN12" s="618"/>
      <c r="CO12" s="618"/>
      <c r="CP12" s="618"/>
      <c r="CQ12" s="619"/>
      <c r="CR12" s="620">
        <v>526668</v>
      </c>
      <c r="CS12" s="621"/>
      <c r="CT12" s="621"/>
      <c r="CU12" s="621"/>
      <c r="CV12" s="621"/>
      <c r="CW12" s="621"/>
      <c r="CX12" s="621"/>
      <c r="CY12" s="622"/>
      <c r="CZ12" s="623">
        <v>6.8</v>
      </c>
      <c r="DA12" s="623"/>
      <c r="DB12" s="623"/>
      <c r="DC12" s="623"/>
      <c r="DD12" s="629">
        <v>20836</v>
      </c>
      <c r="DE12" s="621"/>
      <c r="DF12" s="621"/>
      <c r="DG12" s="621"/>
      <c r="DH12" s="621"/>
      <c r="DI12" s="621"/>
      <c r="DJ12" s="621"/>
      <c r="DK12" s="621"/>
      <c r="DL12" s="621"/>
      <c r="DM12" s="621"/>
      <c r="DN12" s="621"/>
      <c r="DO12" s="621"/>
      <c r="DP12" s="622"/>
      <c r="DQ12" s="629">
        <v>219043</v>
      </c>
      <c r="DR12" s="621"/>
      <c r="DS12" s="621"/>
      <c r="DT12" s="621"/>
      <c r="DU12" s="621"/>
      <c r="DV12" s="621"/>
      <c r="DW12" s="621"/>
      <c r="DX12" s="621"/>
      <c r="DY12" s="621"/>
      <c r="DZ12" s="621"/>
      <c r="EA12" s="621"/>
      <c r="EB12" s="621"/>
      <c r="EC12" s="630"/>
    </row>
    <row r="13" spans="2:143" ht="11.25" customHeight="1">
      <c r="B13" s="617" t="s">
        <v>252</v>
      </c>
      <c r="C13" s="618"/>
      <c r="D13" s="618"/>
      <c r="E13" s="618"/>
      <c r="F13" s="618"/>
      <c r="G13" s="618"/>
      <c r="H13" s="618"/>
      <c r="I13" s="618"/>
      <c r="J13" s="618"/>
      <c r="K13" s="618"/>
      <c r="L13" s="618"/>
      <c r="M13" s="618"/>
      <c r="N13" s="618"/>
      <c r="O13" s="618"/>
      <c r="P13" s="618"/>
      <c r="Q13" s="619"/>
      <c r="R13" s="620" t="s">
        <v>129</v>
      </c>
      <c r="S13" s="621"/>
      <c r="T13" s="621"/>
      <c r="U13" s="621"/>
      <c r="V13" s="621"/>
      <c r="W13" s="621"/>
      <c r="X13" s="621"/>
      <c r="Y13" s="622"/>
      <c r="Z13" s="623" t="s">
        <v>129</v>
      </c>
      <c r="AA13" s="623"/>
      <c r="AB13" s="623"/>
      <c r="AC13" s="623"/>
      <c r="AD13" s="624" t="s">
        <v>129</v>
      </c>
      <c r="AE13" s="624"/>
      <c r="AF13" s="624"/>
      <c r="AG13" s="624"/>
      <c r="AH13" s="624"/>
      <c r="AI13" s="624"/>
      <c r="AJ13" s="624"/>
      <c r="AK13" s="624"/>
      <c r="AL13" s="625" t="s">
        <v>129</v>
      </c>
      <c r="AM13" s="626"/>
      <c r="AN13" s="626"/>
      <c r="AO13" s="627"/>
      <c r="AP13" s="617" t="s">
        <v>253</v>
      </c>
      <c r="AQ13" s="618"/>
      <c r="AR13" s="618"/>
      <c r="AS13" s="618"/>
      <c r="AT13" s="618"/>
      <c r="AU13" s="618"/>
      <c r="AV13" s="618"/>
      <c r="AW13" s="618"/>
      <c r="AX13" s="618"/>
      <c r="AY13" s="618"/>
      <c r="AZ13" s="618"/>
      <c r="BA13" s="618"/>
      <c r="BB13" s="618"/>
      <c r="BC13" s="618"/>
      <c r="BD13" s="618"/>
      <c r="BE13" s="618"/>
      <c r="BF13" s="619"/>
      <c r="BG13" s="620">
        <v>664469</v>
      </c>
      <c r="BH13" s="621"/>
      <c r="BI13" s="621"/>
      <c r="BJ13" s="621"/>
      <c r="BK13" s="621"/>
      <c r="BL13" s="621"/>
      <c r="BM13" s="621"/>
      <c r="BN13" s="622"/>
      <c r="BO13" s="623">
        <v>45.5</v>
      </c>
      <c r="BP13" s="623"/>
      <c r="BQ13" s="623"/>
      <c r="BR13" s="623"/>
      <c r="BS13" s="624" t="s">
        <v>129</v>
      </c>
      <c r="BT13" s="624"/>
      <c r="BU13" s="624"/>
      <c r="BV13" s="624"/>
      <c r="BW13" s="624"/>
      <c r="BX13" s="624"/>
      <c r="BY13" s="624"/>
      <c r="BZ13" s="624"/>
      <c r="CA13" s="624"/>
      <c r="CB13" s="628"/>
      <c r="CD13" s="617" t="s">
        <v>254</v>
      </c>
      <c r="CE13" s="618"/>
      <c r="CF13" s="618"/>
      <c r="CG13" s="618"/>
      <c r="CH13" s="618"/>
      <c r="CI13" s="618"/>
      <c r="CJ13" s="618"/>
      <c r="CK13" s="618"/>
      <c r="CL13" s="618"/>
      <c r="CM13" s="618"/>
      <c r="CN13" s="618"/>
      <c r="CO13" s="618"/>
      <c r="CP13" s="618"/>
      <c r="CQ13" s="619"/>
      <c r="CR13" s="620">
        <v>927613</v>
      </c>
      <c r="CS13" s="621"/>
      <c r="CT13" s="621"/>
      <c r="CU13" s="621"/>
      <c r="CV13" s="621"/>
      <c r="CW13" s="621"/>
      <c r="CX13" s="621"/>
      <c r="CY13" s="622"/>
      <c r="CZ13" s="623">
        <v>12</v>
      </c>
      <c r="DA13" s="623"/>
      <c r="DB13" s="623"/>
      <c r="DC13" s="623"/>
      <c r="DD13" s="629">
        <v>620575</v>
      </c>
      <c r="DE13" s="621"/>
      <c r="DF13" s="621"/>
      <c r="DG13" s="621"/>
      <c r="DH13" s="621"/>
      <c r="DI13" s="621"/>
      <c r="DJ13" s="621"/>
      <c r="DK13" s="621"/>
      <c r="DL13" s="621"/>
      <c r="DM13" s="621"/>
      <c r="DN13" s="621"/>
      <c r="DO13" s="621"/>
      <c r="DP13" s="622"/>
      <c r="DQ13" s="629">
        <v>694862</v>
      </c>
      <c r="DR13" s="621"/>
      <c r="DS13" s="621"/>
      <c r="DT13" s="621"/>
      <c r="DU13" s="621"/>
      <c r="DV13" s="621"/>
      <c r="DW13" s="621"/>
      <c r="DX13" s="621"/>
      <c r="DY13" s="621"/>
      <c r="DZ13" s="621"/>
      <c r="EA13" s="621"/>
      <c r="EB13" s="621"/>
      <c r="EC13" s="630"/>
    </row>
    <row r="14" spans="2:143" ht="11.25" customHeight="1">
      <c r="B14" s="617" t="s">
        <v>255</v>
      </c>
      <c r="C14" s="618"/>
      <c r="D14" s="618"/>
      <c r="E14" s="618"/>
      <c r="F14" s="618"/>
      <c r="G14" s="618"/>
      <c r="H14" s="618"/>
      <c r="I14" s="618"/>
      <c r="J14" s="618"/>
      <c r="K14" s="618"/>
      <c r="L14" s="618"/>
      <c r="M14" s="618"/>
      <c r="N14" s="618"/>
      <c r="O14" s="618"/>
      <c r="P14" s="618"/>
      <c r="Q14" s="619"/>
      <c r="R14" s="620" t="s">
        <v>129</v>
      </c>
      <c r="S14" s="621"/>
      <c r="T14" s="621"/>
      <c r="U14" s="621"/>
      <c r="V14" s="621"/>
      <c r="W14" s="621"/>
      <c r="X14" s="621"/>
      <c r="Y14" s="622"/>
      <c r="Z14" s="623" t="s">
        <v>129</v>
      </c>
      <c r="AA14" s="623"/>
      <c r="AB14" s="623"/>
      <c r="AC14" s="623"/>
      <c r="AD14" s="624" t="s">
        <v>129</v>
      </c>
      <c r="AE14" s="624"/>
      <c r="AF14" s="624"/>
      <c r="AG14" s="624"/>
      <c r="AH14" s="624"/>
      <c r="AI14" s="624"/>
      <c r="AJ14" s="624"/>
      <c r="AK14" s="624"/>
      <c r="AL14" s="625" t="s">
        <v>129</v>
      </c>
      <c r="AM14" s="626"/>
      <c r="AN14" s="626"/>
      <c r="AO14" s="627"/>
      <c r="AP14" s="617" t="s">
        <v>256</v>
      </c>
      <c r="AQ14" s="618"/>
      <c r="AR14" s="618"/>
      <c r="AS14" s="618"/>
      <c r="AT14" s="618"/>
      <c r="AU14" s="618"/>
      <c r="AV14" s="618"/>
      <c r="AW14" s="618"/>
      <c r="AX14" s="618"/>
      <c r="AY14" s="618"/>
      <c r="AZ14" s="618"/>
      <c r="BA14" s="618"/>
      <c r="BB14" s="618"/>
      <c r="BC14" s="618"/>
      <c r="BD14" s="618"/>
      <c r="BE14" s="618"/>
      <c r="BF14" s="619"/>
      <c r="BG14" s="620">
        <v>62491</v>
      </c>
      <c r="BH14" s="621"/>
      <c r="BI14" s="621"/>
      <c r="BJ14" s="621"/>
      <c r="BK14" s="621"/>
      <c r="BL14" s="621"/>
      <c r="BM14" s="621"/>
      <c r="BN14" s="622"/>
      <c r="BO14" s="623">
        <v>4.3</v>
      </c>
      <c r="BP14" s="623"/>
      <c r="BQ14" s="623"/>
      <c r="BR14" s="623"/>
      <c r="BS14" s="624" t="s">
        <v>129</v>
      </c>
      <c r="BT14" s="624"/>
      <c r="BU14" s="624"/>
      <c r="BV14" s="624"/>
      <c r="BW14" s="624"/>
      <c r="BX14" s="624"/>
      <c r="BY14" s="624"/>
      <c r="BZ14" s="624"/>
      <c r="CA14" s="624"/>
      <c r="CB14" s="628"/>
      <c r="CD14" s="617" t="s">
        <v>257</v>
      </c>
      <c r="CE14" s="618"/>
      <c r="CF14" s="618"/>
      <c r="CG14" s="618"/>
      <c r="CH14" s="618"/>
      <c r="CI14" s="618"/>
      <c r="CJ14" s="618"/>
      <c r="CK14" s="618"/>
      <c r="CL14" s="618"/>
      <c r="CM14" s="618"/>
      <c r="CN14" s="618"/>
      <c r="CO14" s="618"/>
      <c r="CP14" s="618"/>
      <c r="CQ14" s="619"/>
      <c r="CR14" s="620">
        <v>319809</v>
      </c>
      <c r="CS14" s="621"/>
      <c r="CT14" s="621"/>
      <c r="CU14" s="621"/>
      <c r="CV14" s="621"/>
      <c r="CW14" s="621"/>
      <c r="CX14" s="621"/>
      <c r="CY14" s="622"/>
      <c r="CZ14" s="623">
        <v>4.0999999999999996</v>
      </c>
      <c r="DA14" s="623"/>
      <c r="DB14" s="623"/>
      <c r="DC14" s="623"/>
      <c r="DD14" s="629">
        <v>74768</v>
      </c>
      <c r="DE14" s="621"/>
      <c r="DF14" s="621"/>
      <c r="DG14" s="621"/>
      <c r="DH14" s="621"/>
      <c r="DI14" s="621"/>
      <c r="DJ14" s="621"/>
      <c r="DK14" s="621"/>
      <c r="DL14" s="621"/>
      <c r="DM14" s="621"/>
      <c r="DN14" s="621"/>
      <c r="DO14" s="621"/>
      <c r="DP14" s="622"/>
      <c r="DQ14" s="629">
        <v>228108</v>
      </c>
      <c r="DR14" s="621"/>
      <c r="DS14" s="621"/>
      <c r="DT14" s="621"/>
      <c r="DU14" s="621"/>
      <c r="DV14" s="621"/>
      <c r="DW14" s="621"/>
      <c r="DX14" s="621"/>
      <c r="DY14" s="621"/>
      <c r="DZ14" s="621"/>
      <c r="EA14" s="621"/>
      <c r="EB14" s="621"/>
      <c r="EC14" s="630"/>
    </row>
    <row r="15" spans="2:143" ht="11.25" customHeight="1">
      <c r="B15" s="617" t="s">
        <v>258</v>
      </c>
      <c r="C15" s="618"/>
      <c r="D15" s="618"/>
      <c r="E15" s="618"/>
      <c r="F15" s="618"/>
      <c r="G15" s="618"/>
      <c r="H15" s="618"/>
      <c r="I15" s="618"/>
      <c r="J15" s="618"/>
      <c r="K15" s="618"/>
      <c r="L15" s="618"/>
      <c r="M15" s="618"/>
      <c r="N15" s="618"/>
      <c r="O15" s="618"/>
      <c r="P15" s="618"/>
      <c r="Q15" s="619"/>
      <c r="R15" s="620" t="s">
        <v>129</v>
      </c>
      <c r="S15" s="621"/>
      <c r="T15" s="621"/>
      <c r="U15" s="621"/>
      <c r="V15" s="621"/>
      <c r="W15" s="621"/>
      <c r="X15" s="621"/>
      <c r="Y15" s="622"/>
      <c r="Z15" s="623" t="s">
        <v>129</v>
      </c>
      <c r="AA15" s="623"/>
      <c r="AB15" s="623"/>
      <c r="AC15" s="623"/>
      <c r="AD15" s="624" t="s">
        <v>129</v>
      </c>
      <c r="AE15" s="624"/>
      <c r="AF15" s="624"/>
      <c r="AG15" s="624"/>
      <c r="AH15" s="624"/>
      <c r="AI15" s="624"/>
      <c r="AJ15" s="624"/>
      <c r="AK15" s="624"/>
      <c r="AL15" s="625" t="s">
        <v>129</v>
      </c>
      <c r="AM15" s="626"/>
      <c r="AN15" s="626"/>
      <c r="AO15" s="627"/>
      <c r="AP15" s="617" t="s">
        <v>259</v>
      </c>
      <c r="AQ15" s="618"/>
      <c r="AR15" s="618"/>
      <c r="AS15" s="618"/>
      <c r="AT15" s="618"/>
      <c r="AU15" s="618"/>
      <c r="AV15" s="618"/>
      <c r="AW15" s="618"/>
      <c r="AX15" s="618"/>
      <c r="AY15" s="618"/>
      <c r="AZ15" s="618"/>
      <c r="BA15" s="618"/>
      <c r="BB15" s="618"/>
      <c r="BC15" s="618"/>
      <c r="BD15" s="618"/>
      <c r="BE15" s="618"/>
      <c r="BF15" s="619"/>
      <c r="BG15" s="620">
        <v>61806</v>
      </c>
      <c r="BH15" s="621"/>
      <c r="BI15" s="621"/>
      <c r="BJ15" s="621"/>
      <c r="BK15" s="621"/>
      <c r="BL15" s="621"/>
      <c r="BM15" s="621"/>
      <c r="BN15" s="622"/>
      <c r="BO15" s="623">
        <v>4.2</v>
      </c>
      <c r="BP15" s="623"/>
      <c r="BQ15" s="623"/>
      <c r="BR15" s="623"/>
      <c r="BS15" s="624" t="s">
        <v>129</v>
      </c>
      <c r="BT15" s="624"/>
      <c r="BU15" s="624"/>
      <c r="BV15" s="624"/>
      <c r="BW15" s="624"/>
      <c r="BX15" s="624"/>
      <c r="BY15" s="624"/>
      <c r="BZ15" s="624"/>
      <c r="CA15" s="624"/>
      <c r="CB15" s="628"/>
      <c r="CD15" s="617" t="s">
        <v>260</v>
      </c>
      <c r="CE15" s="618"/>
      <c r="CF15" s="618"/>
      <c r="CG15" s="618"/>
      <c r="CH15" s="618"/>
      <c r="CI15" s="618"/>
      <c r="CJ15" s="618"/>
      <c r="CK15" s="618"/>
      <c r="CL15" s="618"/>
      <c r="CM15" s="618"/>
      <c r="CN15" s="618"/>
      <c r="CO15" s="618"/>
      <c r="CP15" s="618"/>
      <c r="CQ15" s="619"/>
      <c r="CR15" s="620">
        <v>688053</v>
      </c>
      <c r="CS15" s="621"/>
      <c r="CT15" s="621"/>
      <c r="CU15" s="621"/>
      <c r="CV15" s="621"/>
      <c r="CW15" s="621"/>
      <c r="CX15" s="621"/>
      <c r="CY15" s="622"/>
      <c r="CZ15" s="623">
        <v>8.9</v>
      </c>
      <c r="DA15" s="623"/>
      <c r="DB15" s="623"/>
      <c r="DC15" s="623"/>
      <c r="DD15" s="629">
        <v>221493</v>
      </c>
      <c r="DE15" s="621"/>
      <c r="DF15" s="621"/>
      <c r="DG15" s="621"/>
      <c r="DH15" s="621"/>
      <c r="DI15" s="621"/>
      <c r="DJ15" s="621"/>
      <c r="DK15" s="621"/>
      <c r="DL15" s="621"/>
      <c r="DM15" s="621"/>
      <c r="DN15" s="621"/>
      <c r="DO15" s="621"/>
      <c r="DP15" s="622"/>
      <c r="DQ15" s="629">
        <v>503811</v>
      </c>
      <c r="DR15" s="621"/>
      <c r="DS15" s="621"/>
      <c r="DT15" s="621"/>
      <c r="DU15" s="621"/>
      <c r="DV15" s="621"/>
      <c r="DW15" s="621"/>
      <c r="DX15" s="621"/>
      <c r="DY15" s="621"/>
      <c r="DZ15" s="621"/>
      <c r="EA15" s="621"/>
      <c r="EB15" s="621"/>
      <c r="EC15" s="630"/>
    </row>
    <row r="16" spans="2:143" ht="11.25" customHeight="1">
      <c r="B16" s="617" t="s">
        <v>261</v>
      </c>
      <c r="C16" s="618"/>
      <c r="D16" s="618"/>
      <c r="E16" s="618"/>
      <c r="F16" s="618"/>
      <c r="G16" s="618"/>
      <c r="H16" s="618"/>
      <c r="I16" s="618"/>
      <c r="J16" s="618"/>
      <c r="K16" s="618"/>
      <c r="L16" s="618"/>
      <c r="M16" s="618"/>
      <c r="N16" s="618"/>
      <c r="O16" s="618"/>
      <c r="P16" s="618"/>
      <c r="Q16" s="619"/>
      <c r="R16" s="620">
        <v>5565</v>
      </c>
      <c r="S16" s="621"/>
      <c r="T16" s="621"/>
      <c r="U16" s="621"/>
      <c r="V16" s="621"/>
      <c r="W16" s="621"/>
      <c r="X16" s="621"/>
      <c r="Y16" s="622"/>
      <c r="Z16" s="623">
        <v>0.1</v>
      </c>
      <c r="AA16" s="623"/>
      <c r="AB16" s="623"/>
      <c r="AC16" s="623"/>
      <c r="AD16" s="624">
        <v>5565</v>
      </c>
      <c r="AE16" s="624"/>
      <c r="AF16" s="624"/>
      <c r="AG16" s="624"/>
      <c r="AH16" s="624"/>
      <c r="AI16" s="624"/>
      <c r="AJ16" s="624"/>
      <c r="AK16" s="624"/>
      <c r="AL16" s="625">
        <v>0.1</v>
      </c>
      <c r="AM16" s="626"/>
      <c r="AN16" s="626"/>
      <c r="AO16" s="627"/>
      <c r="AP16" s="617" t="s">
        <v>262</v>
      </c>
      <c r="AQ16" s="618"/>
      <c r="AR16" s="618"/>
      <c r="AS16" s="618"/>
      <c r="AT16" s="618"/>
      <c r="AU16" s="618"/>
      <c r="AV16" s="618"/>
      <c r="AW16" s="618"/>
      <c r="AX16" s="618"/>
      <c r="AY16" s="618"/>
      <c r="AZ16" s="618"/>
      <c r="BA16" s="618"/>
      <c r="BB16" s="618"/>
      <c r="BC16" s="618"/>
      <c r="BD16" s="618"/>
      <c r="BE16" s="618"/>
      <c r="BF16" s="619"/>
      <c r="BG16" s="620" t="s">
        <v>129</v>
      </c>
      <c r="BH16" s="621"/>
      <c r="BI16" s="621"/>
      <c r="BJ16" s="621"/>
      <c r="BK16" s="621"/>
      <c r="BL16" s="621"/>
      <c r="BM16" s="621"/>
      <c r="BN16" s="622"/>
      <c r="BO16" s="623" t="s">
        <v>129</v>
      </c>
      <c r="BP16" s="623"/>
      <c r="BQ16" s="623"/>
      <c r="BR16" s="623"/>
      <c r="BS16" s="624" t="s">
        <v>129</v>
      </c>
      <c r="BT16" s="624"/>
      <c r="BU16" s="624"/>
      <c r="BV16" s="624"/>
      <c r="BW16" s="624"/>
      <c r="BX16" s="624"/>
      <c r="BY16" s="624"/>
      <c r="BZ16" s="624"/>
      <c r="CA16" s="624"/>
      <c r="CB16" s="628"/>
      <c r="CD16" s="617" t="s">
        <v>263</v>
      </c>
      <c r="CE16" s="618"/>
      <c r="CF16" s="618"/>
      <c r="CG16" s="618"/>
      <c r="CH16" s="618"/>
      <c r="CI16" s="618"/>
      <c r="CJ16" s="618"/>
      <c r="CK16" s="618"/>
      <c r="CL16" s="618"/>
      <c r="CM16" s="618"/>
      <c r="CN16" s="618"/>
      <c r="CO16" s="618"/>
      <c r="CP16" s="618"/>
      <c r="CQ16" s="619"/>
      <c r="CR16" s="620">
        <v>62397</v>
      </c>
      <c r="CS16" s="621"/>
      <c r="CT16" s="621"/>
      <c r="CU16" s="621"/>
      <c r="CV16" s="621"/>
      <c r="CW16" s="621"/>
      <c r="CX16" s="621"/>
      <c r="CY16" s="622"/>
      <c r="CZ16" s="623">
        <v>0.8</v>
      </c>
      <c r="DA16" s="623"/>
      <c r="DB16" s="623"/>
      <c r="DC16" s="623"/>
      <c r="DD16" s="629" t="s">
        <v>129</v>
      </c>
      <c r="DE16" s="621"/>
      <c r="DF16" s="621"/>
      <c r="DG16" s="621"/>
      <c r="DH16" s="621"/>
      <c r="DI16" s="621"/>
      <c r="DJ16" s="621"/>
      <c r="DK16" s="621"/>
      <c r="DL16" s="621"/>
      <c r="DM16" s="621"/>
      <c r="DN16" s="621"/>
      <c r="DO16" s="621"/>
      <c r="DP16" s="622"/>
      <c r="DQ16" s="629">
        <v>2767</v>
      </c>
      <c r="DR16" s="621"/>
      <c r="DS16" s="621"/>
      <c r="DT16" s="621"/>
      <c r="DU16" s="621"/>
      <c r="DV16" s="621"/>
      <c r="DW16" s="621"/>
      <c r="DX16" s="621"/>
      <c r="DY16" s="621"/>
      <c r="DZ16" s="621"/>
      <c r="EA16" s="621"/>
      <c r="EB16" s="621"/>
      <c r="EC16" s="630"/>
    </row>
    <row r="17" spans="2:133" ht="11.25" customHeight="1">
      <c r="B17" s="617" t="s">
        <v>264</v>
      </c>
      <c r="C17" s="618"/>
      <c r="D17" s="618"/>
      <c r="E17" s="618"/>
      <c r="F17" s="618"/>
      <c r="G17" s="618"/>
      <c r="H17" s="618"/>
      <c r="I17" s="618"/>
      <c r="J17" s="618"/>
      <c r="K17" s="618"/>
      <c r="L17" s="618"/>
      <c r="M17" s="618"/>
      <c r="N17" s="618"/>
      <c r="O17" s="618"/>
      <c r="P17" s="618"/>
      <c r="Q17" s="619"/>
      <c r="R17" s="620">
        <v>17748</v>
      </c>
      <c r="S17" s="621"/>
      <c r="T17" s="621"/>
      <c r="U17" s="621"/>
      <c r="V17" s="621"/>
      <c r="W17" s="621"/>
      <c r="X17" s="621"/>
      <c r="Y17" s="622"/>
      <c r="Z17" s="623">
        <v>0.2</v>
      </c>
      <c r="AA17" s="623"/>
      <c r="AB17" s="623"/>
      <c r="AC17" s="623"/>
      <c r="AD17" s="624">
        <v>17748</v>
      </c>
      <c r="AE17" s="624"/>
      <c r="AF17" s="624"/>
      <c r="AG17" s="624"/>
      <c r="AH17" s="624"/>
      <c r="AI17" s="624"/>
      <c r="AJ17" s="624"/>
      <c r="AK17" s="624"/>
      <c r="AL17" s="625">
        <v>0.4</v>
      </c>
      <c r="AM17" s="626"/>
      <c r="AN17" s="626"/>
      <c r="AO17" s="627"/>
      <c r="AP17" s="617" t="s">
        <v>265</v>
      </c>
      <c r="AQ17" s="618"/>
      <c r="AR17" s="618"/>
      <c r="AS17" s="618"/>
      <c r="AT17" s="618"/>
      <c r="AU17" s="618"/>
      <c r="AV17" s="618"/>
      <c r="AW17" s="618"/>
      <c r="AX17" s="618"/>
      <c r="AY17" s="618"/>
      <c r="AZ17" s="618"/>
      <c r="BA17" s="618"/>
      <c r="BB17" s="618"/>
      <c r="BC17" s="618"/>
      <c r="BD17" s="618"/>
      <c r="BE17" s="618"/>
      <c r="BF17" s="619"/>
      <c r="BG17" s="620" t="s">
        <v>129</v>
      </c>
      <c r="BH17" s="621"/>
      <c r="BI17" s="621"/>
      <c r="BJ17" s="621"/>
      <c r="BK17" s="621"/>
      <c r="BL17" s="621"/>
      <c r="BM17" s="621"/>
      <c r="BN17" s="622"/>
      <c r="BO17" s="623" t="s">
        <v>129</v>
      </c>
      <c r="BP17" s="623"/>
      <c r="BQ17" s="623"/>
      <c r="BR17" s="623"/>
      <c r="BS17" s="624" t="s">
        <v>129</v>
      </c>
      <c r="BT17" s="624"/>
      <c r="BU17" s="624"/>
      <c r="BV17" s="624"/>
      <c r="BW17" s="624"/>
      <c r="BX17" s="624"/>
      <c r="BY17" s="624"/>
      <c r="BZ17" s="624"/>
      <c r="CA17" s="624"/>
      <c r="CB17" s="628"/>
      <c r="CD17" s="617" t="s">
        <v>266</v>
      </c>
      <c r="CE17" s="618"/>
      <c r="CF17" s="618"/>
      <c r="CG17" s="618"/>
      <c r="CH17" s="618"/>
      <c r="CI17" s="618"/>
      <c r="CJ17" s="618"/>
      <c r="CK17" s="618"/>
      <c r="CL17" s="618"/>
      <c r="CM17" s="618"/>
      <c r="CN17" s="618"/>
      <c r="CO17" s="618"/>
      <c r="CP17" s="618"/>
      <c r="CQ17" s="619"/>
      <c r="CR17" s="620">
        <v>449614</v>
      </c>
      <c r="CS17" s="621"/>
      <c r="CT17" s="621"/>
      <c r="CU17" s="621"/>
      <c r="CV17" s="621"/>
      <c r="CW17" s="621"/>
      <c r="CX17" s="621"/>
      <c r="CY17" s="622"/>
      <c r="CZ17" s="623">
        <v>5.8</v>
      </c>
      <c r="DA17" s="623"/>
      <c r="DB17" s="623"/>
      <c r="DC17" s="623"/>
      <c r="DD17" s="629" t="s">
        <v>129</v>
      </c>
      <c r="DE17" s="621"/>
      <c r="DF17" s="621"/>
      <c r="DG17" s="621"/>
      <c r="DH17" s="621"/>
      <c r="DI17" s="621"/>
      <c r="DJ17" s="621"/>
      <c r="DK17" s="621"/>
      <c r="DL17" s="621"/>
      <c r="DM17" s="621"/>
      <c r="DN17" s="621"/>
      <c r="DO17" s="621"/>
      <c r="DP17" s="622"/>
      <c r="DQ17" s="629">
        <v>449614</v>
      </c>
      <c r="DR17" s="621"/>
      <c r="DS17" s="621"/>
      <c r="DT17" s="621"/>
      <c r="DU17" s="621"/>
      <c r="DV17" s="621"/>
      <c r="DW17" s="621"/>
      <c r="DX17" s="621"/>
      <c r="DY17" s="621"/>
      <c r="DZ17" s="621"/>
      <c r="EA17" s="621"/>
      <c r="EB17" s="621"/>
      <c r="EC17" s="630"/>
    </row>
    <row r="18" spans="2:133" ht="11.25" customHeight="1">
      <c r="B18" s="617" t="s">
        <v>267</v>
      </c>
      <c r="C18" s="618"/>
      <c r="D18" s="618"/>
      <c r="E18" s="618"/>
      <c r="F18" s="618"/>
      <c r="G18" s="618"/>
      <c r="H18" s="618"/>
      <c r="I18" s="618"/>
      <c r="J18" s="618"/>
      <c r="K18" s="618"/>
      <c r="L18" s="618"/>
      <c r="M18" s="618"/>
      <c r="N18" s="618"/>
      <c r="O18" s="618"/>
      <c r="P18" s="618"/>
      <c r="Q18" s="619"/>
      <c r="R18" s="620">
        <v>33263</v>
      </c>
      <c r="S18" s="621"/>
      <c r="T18" s="621"/>
      <c r="U18" s="621"/>
      <c r="V18" s="621"/>
      <c r="W18" s="621"/>
      <c r="X18" s="621"/>
      <c r="Y18" s="622"/>
      <c r="Z18" s="623">
        <v>0.4</v>
      </c>
      <c r="AA18" s="623"/>
      <c r="AB18" s="623"/>
      <c r="AC18" s="623"/>
      <c r="AD18" s="624">
        <v>33263</v>
      </c>
      <c r="AE18" s="624"/>
      <c r="AF18" s="624"/>
      <c r="AG18" s="624"/>
      <c r="AH18" s="624"/>
      <c r="AI18" s="624"/>
      <c r="AJ18" s="624"/>
      <c r="AK18" s="624"/>
      <c r="AL18" s="625">
        <v>0.69999998807907104</v>
      </c>
      <c r="AM18" s="626"/>
      <c r="AN18" s="626"/>
      <c r="AO18" s="627"/>
      <c r="AP18" s="617" t="s">
        <v>268</v>
      </c>
      <c r="AQ18" s="618"/>
      <c r="AR18" s="618"/>
      <c r="AS18" s="618"/>
      <c r="AT18" s="618"/>
      <c r="AU18" s="618"/>
      <c r="AV18" s="618"/>
      <c r="AW18" s="618"/>
      <c r="AX18" s="618"/>
      <c r="AY18" s="618"/>
      <c r="AZ18" s="618"/>
      <c r="BA18" s="618"/>
      <c r="BB18" s="618"/>
      <c r="BC18" s="618"/>
      <c r="BD18" s="618"/>
      <c r="BE18" s="618"/>
      <c r="BF18" s="619"/>
      <c r="BG18" s="620" t="s">
        <v>129</v>
      </c>
      <c r="BH18" s="621"/>
      <c r="BI18" s="621"/>
      <c r="BJ18" s="621"/>
      <c r="BK18" s="621"/>
      <c r="BL18" s="621"/>
      <c r="BM18" s="621"/>
      <c r="BN18" s="622"/>
      <c r="BO18" s="623" t="s">
        <v>129</v>
      </c>
      <c r="BP18" s="623"/>
      <c r="BQ18" s="623"/>
      <c r="BR18" s="623"/>
      <c r="BS18" s="624" t="s">
        <v>129</v>
      </c>
      <c r="BT18" s="624"/>
      <c r="BU18" s="624"/>
      <c r="BV18" s="624"/>
      <c r="BW18" s="624"/>
      <c r="BX18" s="624"/>
      <c r="BY18" s="624"/>
      <c r="BZ18" s="624"/>
      <c r="CA18" s="624"/>
      <c r="CB18" s="628"/>
      <c r="CD18" s="617" t="s">
        <v>269</v>
      </c>
      <c r="CE18" s="618"/>
      <c r="CF18" s="618"/>
      <c r="CG18" s="618"/>
      <c r="CH18" s="618"/>
      <c r="CI18" s="618"/>
      <c r="CJ18" s="618"/>
      <c r="CK18" s="618"/>
      <c r="CL18" s="618"/>
      <c r="CM18" s="618"/>
      <c r="CN18" s="618"/>
      <c r="CO18" s="618"/>
      <c r="CP18" s="618"/>
      <c r="CQ18" s="619"/>
      <c r="CR18" s="620" t="s">
        <v>129</v>
      </c>
      <c r="CS18" s="621"/>
      <c r="CT18" s="621"/>
      <c r="CU18" s="621"/>
      <c r="CV18" s="621"/>
      <c r="CW18" s="621"/>
      <c r="CX18" s="621"/>
      <c r="CY18" s="622"/>
      <c r="CZ18" s="623" t="s">
        <v>129</v>
      </c>
      <c r="DA18" s="623"/>
      <c r="DB18" s="623"/>
      <c r="DC18" s="623"/>
      <c r="DD18" s="629" t="s">
        <v>129</v>
      </c>
      <c r="DE18" s="621"/>
      <c r="DF18" s="621"/>
      <c r="DG18" s="621"/>
      <c r="DH18" s="621"/>
      <c r="DI18" s="621"/>
      <c r="DJ18" s="621"/>
      <c r="DK18" s="621"/>
      <c r="DL18" s="621"/>
      <c r="DM18" s="621"/>
      <c r="DN18" s="621"/>
      <c r="DO18" s="621"/>
      <c r="DP18" s="622"/>
      <c r="DQ18" s="629" t="s">
        <v>129</v>
      </c>
      <c r="DR18" s="621"/>
      <c r="DS18" s="621"/>
      <c r="DT18" s="621"/>
      <c r="DU18" s="621"/>
      <c r="DV18" s="621"/>
      <c r="DW18" s="621"/>
      <c r="DX18" s="621"/>
      <c r="DY18" s="621"/>
      <c r="DZ18" s="621"/>
      <c r="EA18" s="621"/>
      <c r="EB18" s="621"/>
      <c r="EC18" s="630"/>
    </row>
    <row r="19" spans="2:133" ht="11.25" customHeight="1">
      <c r="B19" s="617" t="s">
        <v>270</v>
      </c>
      <c r="C19" s="618"/>
      <c r="D19" s="618"/>
      <c r="E19" s="618"/>
      <c r="F19" s="618"/>
      <c r="G19" s="618"/>
      <c r="H19" s="618"/>
      <c r="I19" s="618"/>
      <c r="J19" s="618"/>
      <c r="K19" s="618"/>
      <c r="L19" s="618"/>
      <c r="M19" s="618"/>
      <c r="N19" s="618"/>
      <c r="O19" s="618"/>
      <c r="P19" s="618"/>
      <c r="Q19" s="619"/>
      <c r="R19" s="620">
        <v>10088</v>
      </c>
      <c r="S19" s="621"/>
      <c r="T19" s="621"/>
      <c r="U19" s="621"/>
      <c r="V19" s="621"/>
      <c r="W19" s="621"/>
      <c r="X19" s="621"/>
      <c r="Y19" s="622"/>
      <c r="Z19" s="623">
        <v>0.1</v>
      </c>
      <c r="AA19" s="623"/>
      <c r="AB19" s="623"/>
      <c r="AC19" s="623"/>
      <c r="AD19" s="624">
        <v>10088</v>
      </c>
      <c r="AE19" s="624"/>
      <c r="AF19" s="624"/>
      <c r="AG19" s="624"/>
      <c r="AH19" s="624"/>
      <c r="AI19" s="624"/>
      <c r="AJ19" s="624"/>
      <c r="AK19" s="624"/>
      <c r="AL19" s="625">
        <v>0.2</v>
      </c>
      <c r="AM19" s="626"/>
      <c r="AN19" s="626"/>
      <c r="AO19" s="627"/>
      <c r="AP19" s="617" t="s">
        <v>271</v>
      </c>
      <c r="AQ19" s="618"/>
      <c r="AR19" s="618"/>
      <c r="AS19" s="618"/>
      <c r="AT19" s="618"/>
      <c r="AU19" s="618"/>
      <c r="AV19" s="618"/>
      <c r="AW19" s="618"/>
      <c r="AX19" s="618"/>
      <c r="AY19" s="618"/>
      <c r="AZ19" s="618"/>
      <c r="BA19" s="618"/>
      <c r="BB19" s="618"/>
      <c r="BC19" s="618"/>
      <c r="BD19" s="618"/>
      <c r="BE19" s="618"/>
      <c r="BF19" s="619"/>
      <c r="BG19" s="620">
        <v>9542</v>
      </c>
      <c r="BH19" s="621"/>
      <c r="BI19" s="621"/>
      <c r="BJ19" s="621"/>
      <c r="BK19" s="621"/>
      <c r="BL19" s="621"/>
      <c r="BM19" s="621"/>
      <c r="BN19" s="622"/>
      <c r="BO19" s="623">
        <v>0.7</v>
      </c>
      <c r="BP19" s="623"/>
      <c r="BQ19" s="623"/>
      <c r="BR19" s="623"/>
      <c r="BS19" s="624" t="s">
        <v>129</v>
      </c>
      <c r="BT19" s="624"/>
      <c r="BU19" s="624"/>
      <c r="BV19" s="624"/>
      <c r="BW19" s="624"/>
      <c r="BX19" s="624"/>
      <c r="BY19" s="624"/>
      <c r="BZ19" s="624"/>
      <c r="CA19" s="624"/>
      <c r="CB19" s="628"/>
      <c r="CD19" s="617" t="s">
        <v>272</v>
      </c>
      <c r="CE19" s="618"/>
      <c r="CF19" s="618"/>
      <c r="CG19" s="618"/>
      <c r="CH19" s="618"/>
      <c r="CI19" s="618"/>
      <c r="CJ19" s="618"/>
      <c r="CK19" s="618"/>
      <c r="CL19" s="618"/>
      <c r="CM19" s="618"/>
      <c r="CN19" s="618"/>
      <c r="CO19" s="618"/>
      <c r="CP19" s="618"/>
      <c r="CQ19" s="619"/>
      <c r="CR19" s="620" t="s">
        <v>129</v>
      </c>
      <c r="CS19" s="621"/>
      <c r="CT19" s="621"/>
      <c r="CU19" s="621"/>
      <c r="CV19" s="621"/>
      <c r="CW19" s="621"/>
      <c r="CX19" s="621"/>
      <c r="CY19" s="622"/>
      <c r="CZ19" s="623" t="s">
        <v>129</v>
      </c>
      <c r="DA19" s="623"/>
      <c r="DB19" s="623"/>
      <c r="DC19" s="623"/>
      <c r="DD19" s="629" t="s">
        <v>129</v>
      </c>
      <c r="DE19" s="621"/>
      <c r="DF19" s="621"/>
      <c r="DG19" s="621"/>
      <c r="DH19" s="621"/>
      <c r="DI19" s="621"/>
      <c r="DJ19" s="621"/>
      <c r="DK19" s="621"/>
      <c r="DL19" s="621"/>
      <c r="DM19" s="621"/>
      <c r="DN19" s="621"/>
      <c r="DO19" s="621"/>
      <c r="DP19" s="622"/>
      <c r="DQ19" s="629" t="s">
        <v>129</v>
      </c>
      <c r="DR19" s="621"/>
      <c r="DS19" s="621"/>
      <c r="DT19" s="621"/>
      <c r="DU19" s="621"/>
      <c r="DV19" s="621"/>
      <c r="DW19" s="621"/>
      <c r="DX19" s="621"/>
      <c r="DY19" s="621"/>
      <c r="DZ19" s="621"/>
      <c r="EA19" s="621"/>
      <c r="EB19" s="621"/>
      <c r="EC19" s="630"/>
    </row>
    <row r="20" spans="2:133" ht="11.25" customHeight="1">
      <c r="B20" s="617" t="s">
        <v>273</v>
      </c>
      <c r="C20" s="618"/>
      <c r="D20" s="618"/>
      <c r="E20" s="618"/>
      <c r="F20" s="618"/>
      <c r="G20" s="618"/>
      <c r="H20" s="618"/>
      <c r="I20" s="618"/>
      <c r="J20" s="618"/>
      <c r="K20" s="618"/>
      <c r="L20" s="618"/>
      <c r="M20" s="618"/>
      <c r="N20" s="618"/>
      <c r="O20" s="618"/>
      <c r="P20" s="618"/>
      <c r="Q20" s="619"/>
      <c r="R20" s="620">
        <v>1623</v>
      </c>
      <c r="S20" s="621"/>
      <c r="T20" s="621"/>
      <c r="U20" s="621"/>
      <c r="V20" s="621"/>
      <c r="W20" s="621"/>
      <c r="X20" s="621"/>
      <c r="Y20" s="622"/>
      <c r="Z20" s="623">
        <v>0</v>
      </c>
      <c r="AA20" s="623"/>
      <c r="AB20" s="623"/>
      <c r="AC20" s="623"/>
      <c r="AD20" s="624">
        <v>1623</v>
      </c>
      <c r="AE20" s="624"/>
      <c r="AF20" s="624"/>
      <c r="AG20" s="624"/>
      <c r="AH20" s="624"/>
      <c r="AI20" s="624"/>
      <c r="AJ20" s="624"/>
      <c r="AK20" s="624"/>
      <c r="AL20" s="625">
        <v>0</v>
      </c>
      <c r="AM20" s="626"/>
      <c r="AN20" s="626"/>
      <c r="AO20" s="627"/>
      <c r="AP20" s="617" t="s">
        <v>274</v>
      </c>
      <c r="AQ20" s="618"/>
      <c r="AR20" s="618"/>
      <c r="AS20" s="618"/>
      <c r="AT20" s="618"/>
      <c r="AU20" s="618"/>
      <c r="AV20" s="618"/>
      <c r="AW20" s="618"/>
      <c r="AX20" s="618"/>
      <c r="AY20" s="618"/>
      <c r="AZ20" s="618"/>
      <c r="BA20" s="618"/>
      <c r="BB20" s="618"/>
      <c r="BC20" s="618"/>
      <c r="BD20" s="618"/>
      <c r="BE20" s="618"/>
      <c r="BF20" s="619"/>
      <c r="BG20" s="620">
        <v>9542</v>
      </c>
      <c r="BH20" s="621"/>
      <c r="BI20" s="621"/>
      <c r="BJ20" s="621"/>
      <c r="BK20" s="621"/>
      <c r="BL20" s="621"/>
      <c r="BM20" s="621"/>
      <c r="BN20" s="622"/>
      <c r="BO20" s="623">
        <v>0.7</v>
      </c>
      <c r="BP20" s="623"/>
      <c r="BQ20" s="623"/>
      <c r="BR20" s="623"/>
      <c r="BS20" s="624" t="s">
        <v>129</v>
      </c>
      <c r="BT20" s="624"/>
      <c r="BU20" s="624"/>
      <c r="BV20" s="624"/>
      <c r="BW20" s="624"/>
      <c r="BX20" s="624"/>
      <c r="BY20" s="624"/>
      <c r="BZ20" s="624"/>
      <c r="CA20" s="624"/>
      <c r="CB20" s="628"/>
      <c r="CD20" s="617" t="s">
        <v>275</v>
      </c>
      <c r="CE20" s="618"/>
      <c r="CF20" s="618"/>
      <c r="CG20" s="618"/>
      <c r="CH20" s="618"/>
      <c r="CI20" s="618"/>
      <c r="CJ20" s="618"/>
      <c r="CK20" s="618"/>
      <c r="CL20" s="618"/>
      <c r="CM20" s="618"/>
      <c r="CN20" s="618"/>
      <c r="CO20" s="618"/>
      <c r="CP20" s="618"/>
      <c r="CQ20" s="619"/>
      <c r="CR20" s="620">
        <v>7713274</v>
      </c>
      <c r="CS20" s="621"/>
      <c r="CT20" s="621"/>
      <c r="CU20" s="621"/>
      <c r="CV20" s="621"/>
      <c r="CW20" s="621"/>
      <c r="CX20" s="621"/>
      <c r="CY20" s="622"/>
      <c r="CZ20" s="623">
        <v>100</v>
      </c>
      <c r="DA20" s="623"/>
      <c r="DB20" s="623"/>
      <c r="DC20" s="623"/>
      <c r="DD20" s="629">
        <v>1247085</v>
      </c>
      <c r="DE20" s="621"/>
      <c r="DF20" s="621"/>
      <c r="DG20" s="621"/>
      <c r="DH20" s="621"/>
      <c r="DI20" s="621"/>
      <c r="DJ20" s="621"/>
      <c r="DK20" s="621"/>
      <c r="DL20" s="621"/>
      <c r="DM20" s="621"/>
      <c r="DN20" s="621"/>
      <c r="DO20" s="621"/>
      <c r="DP20" s="622"/>
      <c r="DQ20" s="629">
        <v>5131939</v>
      </c>
      <c r="DR20" s="621"/>
      <c r="DS20" s="621"/>
      <c r="DT20" s="621"/>
      <c r="DU20" s="621"/>
      <c r="DV20" s="621"/>
      <c r="DW20" s="621"/>
      <c r="DX20" s="621"/>
      <c r="DY20" s="621"/>
      <c r="DZ20" s="621"/>
      <c r="EA20" s="621"/>
      <c r="EB20" s="621"/>
      <c r="EC20" s="630"/>
    </row>
    <row r="21" spans="2:133" ht="11.25" customHeight="1">
      <c r="B21" s="617" t="s">
        <v>276</v>
      </c>
      <c r="C21" s="618"/>
      <c r="D21" s="618"/>
      <c r="E21" s="618"/>
      <c r="F21" s="618"/>
      <c r="G21" s="618"/>
      <c r="H21" s="618"/>
      <c r="I21" s="618"/>
      <c r="J21" s="618"/>
      <c r="K21" s="618"/>
      <c r="L21" s="618"/>
      <c r="M21" s="618"/>
      <c r="N21" s="618"/>
      <c r="O21" s="618"/>
      <c r="P21" s="618"/>
      <c r="Q21" s="619"/>
      <c r="R21" s="620">
        <v>1247</v>
      </c>
      <c r="S21" s="621"/>
      <c r="T21" s="621"/>
      <c r="U21" s="621"/>
      <c r="V21" s="621"/>
      <c r="W21" s="621"/>
      <c r="X21" s="621"/>
      <c r="Y21" s="622"/>
      <c r="Z21" s="623">
        <v>0</v>
      </c>
      <c r="AA21" s="623"/>
      <c r="AB21" s="623"/>
      <c r="AC21" s="623"/>
      <c r="AD21" s="624">
        <v>1247</v>
      </c>
      <c r="AE21" s="624"/>
      <c r="AF21" s="624"/>
      <c r="AG21" s="624"/>
      <c r="AH21" s="624"/>
      <c r="AI21" s="624"/>
      <c r="AJ21" s="624"/>
      <c r="AK21" s="624"/>
      <c r="AL21" s="625">
        <v>0</v>
      </c>
      <c r="AM21" s="626"/>
      <c r="AN21" s="626"/>
      <c r="AO21" s="627"/>
      <c r="AP21" s="617" t="s">
        <v>277</v>
      </c>
      <c r="AQ21" s="633"/>
      <c r="AR21" s="633"/>
      <c r="AS21" s="633"/>
      <c r="AT21" s="633"/>
      <c r="AU21" s="633"/>
      <c r="AV21" s="633"/>
      <c r="AW21" s="633"/>
      <c r="AX21" s="633"/>
      <c r="AY21" s="633"/>
      <c r="AZ21" s="633"/>
      <c r="BA21" s="633"/>
      <c r="BB21" s="633"/>
      <c r="BC21" s="633"/>
      <c r="BD21" s="633"/>
      <c r="BE21" s="633"/>
      <c r="BF21" s="634"/>
      <c r="BG21" s="620">
        <v>9542</v>
      </c>
      <c r="BH21" s="621"/>
      <c r="BI21" s="621"/>
      <c r="BJ21" s="621"/>
      <c r="BK21" s="621"/>
      <c r="BL21" s="621"/>
      <c r="BM21" s="621"/>
      <c r="BN21" s="622"/>
      <c r="BO21" s="623">
        <v>0.7</v>
      </c>
      <c r="BP21" s="623"/>
      <c r="BQ21" s="623"/>
      <c r="BR21" s="623"/>
      <c r="BS21" s="624" t="s">
        <v>129</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c r="B22" s="638" t="s">
        <v>278</v>
      </c>
      <c r="C22" s="639"/>
      <c r="D22" s="639"/>
      <c r="E22" s="639"/>
      <c r="F22" s="639"/>
      <c r="G22" s="639"/>
      <c r="H22" s="639"/>
      <c r="I22" s="639"/>
      <c r="J22" s="639"/>
      <c r="K22" s="639"/>
      <c r="L22" s="639"/>
      <c r="M22" s="639"/>
      <c r="N22" s="639"/>
      <c r="O22" s="639"/>
      <c r="P22" s="639"/>
      <c r="Q22" s="640"/>
      <c r="R22" s="620">
        <v>20305</v>
      </c>
      <c r="S22" s="621"/>
      <c r="T22" s="621"/>
      <c r="U22" s="621"/>
      <c r="V22" s="621"/>
      <c r="W22" s="621"/>
      <c r="X22" s="621"/>
      <c r="Y22" s="622"/>
      <c r="Z22" s="623">
        <v>0.2</v>
      </c>
      <c r="AA22" s="623"/>
      <c r="AB22" s="623"/>
      <c r="AC22" s="623"/>
      <c r="AD22" s="624">
        <v>20305</v>
      </c>
      <c r="AE22" s="624"/>
      <c r="AF22" s="624"/>
      <c r="AG22" s="624"/>
      <c r="AH22" s="624"/>
      <c r="AI22" s="624"/>
      <c r="AJ22" s="624"/>
      <c r="AK22" s="624"/>
      <c r="AL22" s="625">
        <v>0.5</v>
      </c>
      <c r="AM22" s="626"/>
      <c r="AN22" s="626"/>
      <c r="AO22" s="627"/>
      <c r="AP22" s="617" t="s">
        <v>279</v>
      </c>
      <c r="AQ22" s="633"/>
      <c r="AR22" s="633"/>
      <c r="AS22" s="633"/>
      <c r="AT22" s="633"/>
      <c r="AU22" s="633"/>
      <c r="AV22" s="633"/>
      <c r="AW22" s="633"/>
      <c r="AX22" s="633"/>
      <c r="AY22" s="633"/>
      <c r="AZ22" s="633"/>
      <c r="BA22" s="633"/>
      <c r="BB22" s="633"/>
      <c r="BC22" s="633"/>
      <c r="BD22" s="633"/>
      <c r="BE22" s="633"/>
      <c r="BF22" s="634"/>
      <c r="BG22" s="620" t="s">
        <v>129</v>
      </c>
      <c r="BH22" s="621"/>
      <c r="BI22" s="621"/>
      <c r="BJ22" s="621"/>
      <c r="BK22" s="621"/>
      <c r="BL22" s="621"/>
      <c r="BM22" s="621"/>
      <c r="BN22" s="622"/>
      <c r="BO22" s="623" t="s">
        <v>129</v>
      </c>
      <c r="BP22" s="623"/>
      <c r="BQ22" s="623"/>
      <c r="BR22" s="623"/>
      <c r="BS22" s="624" t="s">
        <v>129</v>
      </c>
      <c r="BT22" s="624"/>
      <c r="BU22" s="624"/>
      <c r="BV22" s="624"/>
      <c r="BW22" s="624"/>
      <c r="BX22" s="624"/>
      <c r="BY22" s="624"/>
      <c r="BZ22" s="624"/>
      <c r="CA22" s="624"/>
      <c r="CB22" s="628"/>
      <c r="CD22" s="602" t="s">
        <v>280</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c r="B23" s="617" t="s">
        <v>281</v>
      </c>
      <c r="C23" s="618"/>
      <c r="D23" s="618"/>
      <c r="E23" s="618"/>
      <c r="F23" s="618"/>
      <c r="G23" s="618"/>
      <c r="H23" s="618"/>
      <c r="I23" s="618"/>
      <c r="J23" s="618"/>
      <c r="K23" s="618"/>
      <c r="L23" s="618"/>
      <c r="M23" s="618"/>
      <c r="N23" s="618"/>
      <c r="O23" s="618"/>
      <c r="P23" s="618"/>
      <c r="Q23" s="619"/>
      <c r="R23" s="620">
        <v>2896703</v>
      </c>
      <c r="S23" s="621"/>
      <c r="T23" s="621"/>
      <c r="U23" s="621"/>
      <c r="V23" s="621"/>
      <c r="W23" s="621"/>
      <c r="X23" s="621"/>
      <c r="Y23" s="622"/>
      <c r="Z23" s="623">
        <v>34</v>
      </c>
      <c r="AA23" s="623"/>
      <c r="AB23" s="623"/>
      <c r="AC23" s="623"/>
      <c r="AD23" s="624">
        <v>2571050</v>
      </c>
      <c r="AE23" s="624"/>
      <c r="AF23" s="624"/>
      <c r="AG23" s="624"/>
      <c r="AH23" s="624"/>
      <c r="AI23" s="624"/>
      <c r="AJ23" s="624"/>
      <c r="AK23" s="624"/>
      <c r="AL23" s="625">
        <v>57.2</v>
      </c>
      <c r="AM23" s="626"/>
      <c r="AN23" s="626"/>
      <c r="AO23" s="627"/>
      <c r="AP23" s="617" t="s">
        <v>282</v>
      </c>
      <c r="AQ23" s="633"/>
      <c r="AR23" s="633"/>
      <c r="AS23" s="633"/>
      <c r="AT23" s="633"/>
      <c r="AU23" s="633"/>
      <c r="AV23" s="633"/>
      <c r="AW23" s="633"/>
      <c r="AX23" s="633"/>
      <c r="AY23" s="633"/>
      <c r="AZ23" s="633"/>
      <c r="BA23" s="633"/>
      <c r="BB23" s="633"/>
      <c r="BC23" s="633"/>
      <c r="BD23" s="633"/>
      <c r="BE23" s="633"/>
      <c r="BF23" s="634"/>
      <c r="BG23" s="620" t="s">
        <v>129</v>
      </c>
      <c r="BH23" s="621"/>
      <c r="BI23" s="621"/>
      <c r="BJ23" s="621"/>
      <c r="BK23" s="621"/>
      <c r="BL23" s="621"/>
      <c r="BM23" s="621"/>
      <c r="BN23" s="622"/>
      <c r="BO23" s="623" t="s">
        <v>129</v>
      </c>
      <c r="BP23" s="623"/>
      <c r="BQ23" s="623"/>
      <c r="BR23" s="623"/>
      <c r="BS23" s="624" t="s">
        <v>129</v>
      </c>
      <c r="BT23" s="624"/>
      <c r="BU23" s="624"/>
      <c r="BV23" s="624"/>
      <c r="BW23" s="624"/>
      <c r="BX23" s="624"/>
      <c r="BY23" s="624"/>
      <c r="BZ23" s="624"/>
      <c r="CA23" s="624"/>
      <c r="CB23" s="628"/>
      <c r="CD23" s="602" t="s">
        <v>222</v>
      </c>
      <c r="CE23" s="603"/>
      <c r="CF23" s="603"/>
      <c r="CG23" s="603"/>
      <c r="CH23" s="603"/>
      <c r="CI23" s="603"/>
      <c r="CJ23" s="603"/>
      <c r="CK23" s="603"/>
      <c r="CL23" s="603"/>
      <c r="CM23" s="603"/>
      <c r="CN23" s="603"/>
      <c r="CO23" s="603"/>
      <c r="CP23" s="603"/>
      <c r="CQ23" s="604"/>
      <c r="CR23" s="602" t="s">
        <v>283</v>
      </c>
      <c r="CS23" s="603"/>
      <c r="CT23" s="603"/>
      <c r="CU23" s="603"/>
      <c r="CV23" s="603"/>
      <c r="CW23" s="603"/>
      <c r="CX23" s="603"/>
      <c r="CY23" s="604"/>
      <c r="CZ23" s="602" t="s">
        <v>284</v>
      </c>
      <c r="DA23" s="603"/>
      <c r="DB23" s="603"/>
      <c r="DC23" s="604"/>
      <c r="DD23" s="602" t="s">
        <v>285</v>
      </c>
      <c r="DE23" s="603"/>
      <c r="DF23" s="603"/>
      <c r="DG23" s="603"/>
      <c r="DH23" s="603"/>
      <c r="DI23" s="603"/>
      <c r="DJ23" s="603"/>
      <c r="DK23" s="604"/>
      <c r="DL23" s="647" t="s">
        <v>286</v>
      </c>
      <c r="DM23" s="648"/>
      <c r="DN23" s="648"/>
      <c r="DO23" s="648"/>
      <c r="DP23" s="648"/>
      <c r="DQ23" s="648"/>
      <c r="DR23" s="648"/>
      <c r="DS23" s="648"/>
      <c r="DT23" s="648"/>
      <c r="DU23" s="648"/>
      <c r="DV23" s="649"/>
      <c r="DW23" s="602" t="s">
        <v>287</v>
      </c>
      <c r="DX23" s="603"/>
      <c r="DY23" s="603"/>
      <c r="DZ23" s="603"/>
      <c r="EA23" s="603"/>
      <c r="EB23" s="603"/>
      <c r="EC23" s="604"/>
    </row>
    <row r="24" spans="2:133" ht="11.25" customHeight="1">
      <c r="B24" s="617" t="s">
        <v>288</v>
      </c>
      <c r="C24" s="618"/>
      <c r="D24" s="618"/>
      <c r="E24" s="618"/>
      <c r="F24" s="618"/>
      <c r="G24" s="618"/>
      <c r="H24" s="618"/>
      <c r="I24" s="618"/>
      <c r="J24" s="618"/>
      <c r="K24" s="618"/>
      <c r="L24" s="618"/>
      <c r="M24" s="618"/>
      <c r="N24" s="618"/>
      <c r="O24" s="618"/>
      <c r="P24" s="618"/>
      <c r="Q24" s="619"/>
      <c r="R24" s="620">
        <v>2571050</v>
      </c>
      <c r="S24" s="621"/>
      <c r="T24" s="621"/>
      <c r="U24" s="621"/>
      <c r="V24" s="621"/>
      <c r="W24" s="621"/>
      <c r="X24" s="621"/>
      <c r="Y24" s="622"/>
      <c r="Z24" s="623">
        <v>30.2</v>
      </c>
      <c r="AA24" s="623"/>
      <c r="AB24" s="623"/>
      <c r="AC24" s="623"/>
      <c r="AD24" s="624">
        <v>2571050</v>
      </c>
      <c r="AE24" s="624"/>
      <c r="AF24" s="624"/>
      <c r="AG24" s="624"/>
      <c r="AH24" s="624"/>
      <c r="AI24" s="624"/>
      <c r="AJ24" s="624"/>
      <c r="AK24" s="624"/>
      <c r="AL24" s="625">
        <v>57.2</v>
      </c>
      <c r="AM24" s="626"/>
      <c r="AN24" s="626"/>
      <c r="AO24" s="627"/>
      <c r="AP24" s="617" t="s">
        <v>289</v>
      </c>
      <c r="AQ24" s="633"/>
      <c r="AR24" s="633"/>
      <c r="AS24" s="633"/>
      <c r="AT24" s="633"/>
      <c r="AU24" s="633"/>
      <c r="AV24" s="633"/>
      <c r="AW24" s="633"/>
      <c r="AX24" s="633"/>
      <c r="AY24" s="633"/>
      <c r="AZ24" s="633"/>
      <c r="BA24" s="633"/>
      <c r="BB24" s="633"/>
      <c r="BC24" s="633"/>
      <c r="BD24" s="633"/>
      <c r="BE24" s="633"/>
      <c r="BF24" s="634"/>
      <c r="BG24" s="620" t="s">
        <v>129</v>
      </c>
      <c r="BH24" s="621"/>
      <c r="BI24" s="621"/>
      <c r="BJ24" s="621"/>
      <c r="BK24" s="621"/>
      <c r="BL24" s="621"/>
      <c r="BM24" s="621"/>
      <c r="BN24" s="622"/>
      <c r="BO24" s="623" t="s">
        <v>129</v>
      </c>
      <c r="BP24" s="623"/>
      <c r="BQ24" s="623"/>
      <c r="BR24" s="623"/>
      <c r="BS24" s="624" t="s">
        <v>129</v>
      </c>
      <c r="BT24" s="624"/>
      <c r="BU24" s="624"/>
      <c r="BV24" s="624"/>
      <c r="BW24" s="624"/>
      <c r="BX24" s="624"/>
      <c r="BY24" s="624"/>
      <c r="BZ24" s="624"/>
      <c r="CA24" s="624"/>
      <c r="CB24" s="628"/>
      <c r="CD24" s="606" t="s">
        <v>290</v>
      </c>
      <c r="CE24" s="607"/>
      <c r="CF24" s="607"/>
      <c r="CG24" s="607"/>
      <c r="CH24" s="607"/>
      <c r="CI24" s="607"/>
      <c r="CJ24" s="607"/>
      <c r="CK24" s="607"/>
      <c r="CL24" s="607"/>
      <c r="CM24" s="607"/>
      <c r="CN24" s="607"/>
      <c r="CO24" s="607"/>
      <c r="CP24" s="607"/>
      <c r="CQ24" s="608"/>
      <c r="CR24" s="609">
        <v>2703857</v>
      </c>
      <c r="CS24" s="610"/>
      <c r="CT24" s="610"/>
      <c r="CU24" s="610"/>
      <c r="CV24" s="610"/>
      <c r="CW24" s="610"/>
      <c r="CX24" s="610"/>
      <c r="CY24" s="611"/>
      <c r="CZ24" s="614">
        <v>35.1</v>
      </c>
      <c r="DA24" s="615"/>
      <c r="DB24" s="615"/>
      <c r="DC24" s="631"/>
      <c r="DD24" s="650">
        <v>1795195</v>
      </c>
      <c r="DE24" s="610"/>
      <c r="DF24" s="610"/>
      <c r="DG24" s="610"/>
      <c r="DH24" s="610"/>
      <c r="DI24" s="610"/>
      <c r="DJ24" s="610"/>
      <c r="DK24" s="611"/>
      <c r="DL24" s="650">
        <v>1766745</v>
      </c>
      <c r="DM24" s="610"/>
      <c r="DN24" s="610"/>
      <c r="DO24" s="610"/>
      <c r="DP24" s="610"/>
      <c r="DQ24" s="610"/>
      <c r="DR24" s="610"/>
      <c r="DS24" s="610"/>
      <c r="DT24" s="610"/>
      <c r="DU24" s="610"/>
      <c r="DV24" s="611"/>
      <c r="DW24" s="614">
        <v>37.5</v>
      </c>
      <c r="DX24" s="615"/>
      <c r="DY24" s="615"/>
      <c r="DZ24" s="615"/>
      <c r="EA24" s="615"/>
      <c r="EB24" s="615"/>
      <c r="EC24" s="616"/>
    </row>
    <row r="25" spans="2:133" ht="11.25" customHeight="1">
      <c r="B25" s="617" t="s">
        <v>291</v>
      </c>
      <c r="C25" s="618"/>
      <c r="D25" s="618"/>
      <c r="E25" s="618"/>
      <c r="F25" s="618"/>
      <c r="G25" s="618"/>
      <c r="H25" s="618"/>
      <c r="I25" s="618"/>
      <c r="J25" s="618"/>
      <c r="K25" s="618"/>
      <c r="L25" s="618"/>
      <c r="M25" s="618"/>
      <c r="N25" s="618"/>
      <c r="O25" s="618"/>
      <c r="P25" s="618"/>
      <c r="Q25" s="619"/>
      <c r="R25" s="620">
        <v>325628</v>
      </c>
      <c r="S25" s="621"/>
      <c r="T25" s="621"/>
      <c r="U25" s="621"/>
      <c r="V25" s="621"/>
      <c r="W25" s="621"/>
      <c r="X25" s="621"/>
      <c r="Y25" s="622"/>
      <c r="Z25" s="623">
        <v>3.8</v>
      </c>
      <c r="AA25" s="623"/>
      <c r="AB25" s="623"/>
      <c r="AC25" s="623"/>
      <c r="AD25" s="624" t="s">
        <v>129</v>
      </c>
      <c r="AE25" s="624"/>
      <c r="AF25" s="624"/>
      <c r="AG25" s="624"/>
      <c r="AH25" s="624"/>
      <c r="AI25" s="624"/>
      <c r="AJ25" s="624"/>
      <c r="AK25" s="624"/>
      <c r="AL25" s="625" t="s">
        <v>129</v>
      </c>
      <c r="AM25" s="626"/>
      <c r="AN25" s="626"/>
      <c r="AO25" s="627"/>
      <c r="AP25" s="617" t="s">
        <v>292</v>
      </c>
      <c r="AQ25" s="633"/>
      <c r="AR25" s="633"/>
      <c r="AS25" s="633"/>
      <c r="AT25" s="633"/>
      <c r="AU25" s="633"/>
      <c r="AV25" s="633"/>
      <c r="AW25" s="633"/>
      <c r="AX25" s="633"/>
      <c r="AY25" s="633"/>
      <c r="AZ25" s="633"/>
      <c r="BA25" s="633"/>
      <c r="BB25" s="633"/>
      <c r="BC25" s="633"/>
      <c r="BD25" s="633"/>
      <c r="BE25" s="633"/>
      <c r="BF25" s="634"/>
      <c r="BG25" s="620" t="s">
        <v>129</v>
      </c>
      <c r="BH25" s="621"/>
      <c r="BI25" s="621"/>
      <c r="BJ25" s="621"/>
      <c r="BK25" s="621"/>
      <c r="BL25" s="621"/>
      <c r="BM25" s="621"/>
      <c r="BN25" s="622"/>
      <c r="BO25" s="623" t="s">
        <v>129</v>
      </c>
      <c r="BP25" s="623"/>
      <c r="BQ25" s="623"/>
      <c r="BR25" s="623"/>
      <c r="BS25" s="624" t="s">
        <v>129</v>
      </c>
      <c r="BT25" s="624"/>
      <c r="BU25" s="624"/>
      <c r="BV25" s="624"/>
      <c r="BW25" s="624"/>
      <c r="BX25" s="624"/>
      <c r="BY25" s="624"/>
      <c r="BZ25" s="624"/>
      <c r="CA25" s="624"/>
      <c r="CB25" s="628"/>
      <c r="CD25" s="617" t="s">
        <v>293</v>
      </c>
      <c r="CE25" s="618"/>
      <c r="CF25" s="618"/>
      <c r="CG25" s="618"/>
      <c r="CH25" s="618"/>
      <c r="CI25" s="618"/>
      <c r="CJ25" s="618"/>
      <c r="CK25" s="618"/>
      <c r="CL25" s="618"/>
      <c r="CM25" s="618"/>
      <c r="CN25" s="618"/>
      <c r="CO25" s="618"/>
      <c r="CP25" s="618"/>
      <c r="CQ25" s="619"/>
      <c r="CR25" s="620">
        <v>1220669</v>
      </c>
      <c r="CS25" s="651"/>
      <c r="CT25" s="651"/>
      <c r="CU25" s="651"/>
      <c r="CV25" s="651"/>
      <c r="CW25" s="651"/>
      <c r="CX25" s="651"/>
      <c r="CY25" s="652"/>
      <c r="CZ25" s="625">
        <v>15.8</v>
      </c>
      <c r="DA25" s="653"/>
      <c r="DB25" s="653"/>
      <c r="DC25" s="655"/>
      <c r="DD25" s="629">
        <v>1078100</v>
      </c>
      <c r="DE25" s="651"/>
      <c r="DF25" s="651"/>
      <c r="DG25" s="651"/>
      <c r="DH25" s="651"/>
      <c r="DI25" s="651"/>
      <c r="DJ25" s="651"/>
      <c r="DK25" s="652"/>
      <c r="DL25" s="629">
        <v>1049650</v>
      </c>
      <c r="DM25" s="651"/>
      <c r="DN25" s="651"/>
      <c r="DO25" s="651"/>
      <c r="DP25" s="651"/>
      <c r="DQ25" s="651"/>
      <c r="DR25" s="651"/>
      <c r="DS25" s="651"/>
      <c r="DT25" s="651"/>
      <c r="DU25" s="651"/>
      <c r="DV25" s="652"/>
      <c r="DW25" s="625">
        <v>22.3</v>
      </c>
      <c r="DX25" s="653"/>
      <c r="DY25" s="653"/>
      <c r="DZ25" s="653"/>
      <c r="EA25" s="653"/>
      <c r="EB25" s="653"/>
      <c r="EC25" s="654"/>
    </row>
    <row r="26" spans="2:133" ht="11.25" customHeight="1">
      <c r="B26" s="617" t="s">
        <v>294</v>
      </c>
      <c r="C26" s="618"/>
      <c r="D26" s="618"/>
      <c r="E26" s="618"/>
      <c r="F26" s="618"/>
      <c r="G26" s="618"/>
      <c r="H26" s="618"/>
      <c r="I26" s="618"/>
      <c r="J26" s="618"/>
      <c r="K26" s="618"/>
      <c r="L26" s="618"/>
      <c r="M26" s="618"/>
      <c r="N26" s="618"/>
      <c r="O26" s="618"/>
      <c r="P26" s="618"/>
      <c r="Q26" s="619"/>
      <c r="R26" s="620">
        <v>25</v>
      </c>
      <c r="S26" s="621"/>
      <c r="T26" s="621"/>
      <c r="U26" s="621"/>
      <c r="V26" s="621"/>
      <c r="W26" s="621"/>
      <c r="X26" s="621"/>
      <c r="Y26" s="622"/>
      <c r="Z26" s="623">
        <v>0</v>
      </c>
      <c r="AA26" s="623"/>
      <c r="AB26" s="623"/>
      <c r="AC26" s="623"/>
      <c r="AD26" s="624" t="s">
        <v>129</v>
      </c>
      <c r="AE26" s="624"/>
      <c r="AF26" s="624"/>
      <c r="AG26" s="624"/>
      <c r="AH26" s="624"/>
      <c r="AI26" s="624"/>
      <c r="AJ26" s="624"/>
      <c r="AK26" s="624"/>
      <c r="AL26" s="625" t="s">
        <v>129</v>
      </c>
      <c r="AM26" s="626"/>
      <c r="AN26" s="626"/>
      <c r="AO26" s="627"/>
      <c r="AP26" s="617" t="s">
        <v>295</v>
      </c>
      <c r="AQ26" s="633"/>
      <c r="AR26" s="633"/>
      <c r="AS26" s="633"/>
      <c r="AT26" s="633"/>
      <c r="AU26" s="633"/>
      <c r="AV26" s="633"/>
      <c r="AW26" s="633"/>
      <c r="AX26" s="633"/>
      <c r="AY26" s="633"/>
      <c r="AZ26" s="633"/>
      <c r="BA26" s="633"/>
      <c r="BB26" s="633"/>
      <c r="BC26" s="633"/>
      <c r="BD26" s="633"/>
      <c r="BE26" s="633"/>
      <c r="BF26" s="634"/>
      <c r="BG26" s="620" t="s">
        <v>129</v>
      </c>
      <c r="BH26" s="621"/>
      <c r="BI26" s="621"/>
      <c r="BJ26" s="621"/>
      <c r="BK26" s="621"/>
      <c r="BL26" s="621"/>
      <c r="BM26" s="621"/>
      <c r="BN26" s="622"/>
      <c r="BO26" s="623" t="s">
        <v>129</v>
      </c>
      <c r="BP26" s="623"/>
      <c r="BQ26" s="623"/>
      <c r="BR26" s="623"/>
      <c r="BS26" s="624" t="s">
        <v>129</v>
      </c>
      <c r="BT26" s="624"/>
      <c r="BU26" s="624"/>
      <c r="BV26" s="624"/>
      <c r="BW26" s="624"/>
      <c r="BX26" s="624"/>
      <c r="BY26" s="624"/>
      <c r="BZ26" s="624"/>
      <c r="CA26" s="624"/>
      <c r="CB26" s="628"/>
      <c r="CD26" s="617" t="s">
        <v>296</v>
      </c>
      <c r="CE26" s="618"/>
      <c r="CF26" s="618"/>
      <c r="CG26" s="618"/>
      <c r="CH26" s="618"/>
      <c r="CI26" s="618"/>
      <c r="CJ26" s="618"/>
      <c r="CK26" s="618"/>
      <c r="CL26" s="618"/>
      <c r="CM26" s="618"/>
      <c r="CN26" s="618"/>
      <c r="CO26" s="618"/>
      <c r="CP26" s="618"/>
      <c r="CQ26" s="619"/>
      <c r="CR26" s="620">
        <v>598031</v>
      </c>
      <c r="CS26" s="621"/>
      <c r="CT26" s="621"/>
      <c r="CU26" s="621"/>
      <c r="CV26" s="621"/>
      <c r="CW26" s="621"/>
      <c r="CX26" s="621"/>
      <c r="CY26" s="622"/>
      <c r="CZ26" s="625">
        <v>7.8</v>
      </c>
      <c r="DA26" s="653"/>
      <c r="DB26" s="653"/>
      <c r="DC26" s="655"/>
      <c r="DD26" s="629">
        <v>540618</v>
      </c>
      <c r="DE26" s="621"/>
      <c r="DF26" s="621"/>
      <c r="DG26" s="621"/>
      <c r="DH26" s="621"/>
      <c r="DI26" s="621"/>
      <c r="DJ26" s="621"/>
      <c r="DK26" s="622"/>
      <c r="DL26" s="629" t="s">
        <v>129</v>
      </c>
      <c r="DM26" s="621"/>
      <c r="DN26" s="621"/>
      <c r="DO26" s="621"/>
      <c r="DP26" s="621"/>
      <c r="DQ26" s="621"/>
      <c r="DR26" s="621"/>
      <c r="DS26" s="621"/>
      <c r="DT26" s="621"/>
      <c r="DU26" s="621"/>
      <c r="DV26" s="622"/>
      <c r="DW26" s="625" t="s">
        <v>129</v>
      </c>
      <c r="DX26" s="653"/>
      <c r="DY26" s="653"/>
      <c r="DZ26" s="653"/>
      <c r="EA26" s="653"/>
      <c r="EB26" s="653"/>
      <c r="EC26" s="654"/>
    </row>
    <row r="27" spans="2:133" ht="11.25" customHeight="1">
      <c r="B27" s="617" t="s">
        <v>297</v>
      </c>
      <c r="C27" s="618"/>
      <c r="D27" s="618"/>
      <c r="E27" s="618"/>
      <c r="F27" s="618"/>
      <c r="G27" s="618"/>
      <c r="H27" s="618"/>
      <c r="I27" s="618"/>
      <c r="J27" s="618"/>
      <c r="K27" s="618"/>
      <c r="L27" s="618"/>
      <c r="M27" s="618"/>
      <c r="N27" s="618"/>
      <c r="O27" s="618"/>
      <c r="P27" s="618"/>
      <c r="Q27" s="619"/>
      <c r="R27" s="620">
        <v>4822879</v>
      </c>
      <c r="S27" s="621"/>
      <c r="T27" s="621"/>
      <c r="U27" s="621"/>
      <c r="V27" s="621"/>
      <c r="W27" s="621"/>
      <c r="X27" s="621"/>
      <c r="Y27" s="622"/>
      <c r="Z27" s="623">
        <v>56.7</v>
      </c>
      <c r="AA27" s="623"/>
      <c r="AB27" s="623"/>
      <c r="AC27" s="623"/>
      <c r="AD27" s="624">
        <v>4497226</v>
      </c>
      <c r="AE27" s="624"/>
      <c r="AF27" s="624"/>
      <c r="AG27" s="624"/>
      <c r="AH27" s="624"/>
      <c r="AI27" s="624"/>
      <c r="AJ27" s="624"/>
      <c r="AK27" s="624"/>
      <c r="AL27" s="625">
        <v>100</v>
      </c>
      <c r="AM27" s="626"/>
      <c r="AN27" s="626"/>
      <c r="AO27" s="627"/>
      <c r="AP27" s="617" t="s">
        <v>298</v>
      </c>
      <c r="AQ27" s="618"/>
      <c r="AR27" s="618"/>
      <c r="AS27" s="618"/>
      <c r="AT27" s="618"/>
      <c r="AU27" s="618"/>
      <c r="AV27" s="618"/>
      <c r="AW27" s="618"/>
      <c r="AX27" s="618"/>
      <c r="AY27" s="618"/>
      <c r="AZ27" s="618"/>
      <c r="BA27" s="618"/>
      <c r="BB27" s="618"/>
      <c r="BC27" s="618"/>
      <c r="BD27" s="618"/>
      <c r="BE27" s="618"/>
      <c r="BF27" s="619"/>
      <c r="BG27" s="620">
        <v>1459522</v>
      </c>
      <c r="BH27" s="621"/>
      <c r="BI27" s="621"/>
      <c r="BJ27" s="621"/>
      <c r="BK27" s="621"/>
      <c r="BL27" s="621"/>
      <c r="BM27" s="621"/>
      <c r="BN27" s="622"/>
      <c r="BO27" s="623">
        <v>100</v>
      </c>
      <c r="BP27" s="623"/>
      <c r="BQ27" s="623"/>
      <c r="BR27" s="623"/>
      <c r="BS27" s="624" t="s">
        <v>129</v>
      </c>
      <c r="BT27" s="624"/>
      <c r="BU27" s="624"/>
      <c r="BV27" s="624"/>
      <c r="BW27" s="624"/>
      <c r="BX27" s="624"/>
      <c r="BY27" s="624"/>
      <c r="BZ27" s="624"/>
      <c r="CA27" s="624"/>
      <c r="CB27" s="628"/>
      <c r="CD27" s="617" t="s">
        <v>299</v>
      </c>
      <c r="CE27" s="618"/>
      <c r="CF27" s="618"/>
      <c r="CG27" s="618"/>
      <c r="CH27" s="618"/>
      <c r="CI27" s="618"/>
      <c r="CJ27" s="618"/>
      <c r="CK27" s="618"/>
      <c r="CL27" s="618"/>
      <c r="CM27" s="618"/>
      <c r="CN27" s="618"/>
      <c r="CO27" s="618"/>
      <c r="CP27" s="618"/>
      <c r="CQ27" s="619"/>
      <c r="CR27" s="620">
        <v>1033574</v>
      </c>
      <c r="CS27" s="651"/>
      <c r="CT27" s="651"/>
      <c r="CU27" s="651"/>
      <c r="CV27" s="651"/>
      <c r="CW27" s="651"/>
      <c r="CX27" s="651"/>
      <c r="CY27" s="652"/>
      <c r="CZ27" s="625">
        <v>13.4</v>
      </c>
      <c r="DA27" s="653"/>
      <c r="DB27" s="653"/>
      <c r="DC27" s="655"/>
      <c r="DD27" s="629">
        <v>267481</v>
      </c>
      <c r="DE27" s="651"/>
      <c r="DF27" s="651"/>
      <c r="DG27" s="651"/>
      <c r="DH27" s="651"/>
      <c r="DI27" s="651"/>
      <c r="DJ27" s="651"/>
      <c r="DK27" s="652"/>
      <c r="DL27" s="629">
        <v>267481</v>
      </c>
      <c r="DM27" s="651"/>
      <c r="DN27" s="651"/>
      <c r="DO27" s="651"/>
      <c r="DP27" s="651"/>
      <c r="DQ27" s="651"/>
      <c r="DR27" s="651"/>
      <c r="DS27" s="651"/>
      <c r="DT27" s="651"/>
      <c r="DU27" s="651"/>
      <c r="DV27" s="652"/>
      <c r="DW27" s="625">
        <v>5.7</v>
      </c>
      <c r="DX27" s="653"/>
      <c r="DY27" s="653"/>
      <c r="DZ27" s="653"/>
      <c r="EA27" s="653"/>
      <c r="EB27" s="653"/>
      <c r="EC27" s="654"/>
    </row>
    <row r="28" spans="2:133" ht="11.25" customHeight="1">
      <c r="B28" s="617" t="s">
        <v>300</v>
      </c>
      <c r="C28" s="618"/>
      <c r="D28" s="618"/>
      <c r="E28" s="618"/>
      <c r="F28" s="618"/>
      <c r="G28" s="618"/>
      <c r="H28" s="618"/>
      <c r="I28" s="618"/>
      <c r="J28" s="618"/>
      <c r="K28" s="618"/>
      <c r="L28" s="618"/>
      <c r="M28" s="618"/>
      <c r="N28" s="618"/>
      <c r="O28" s="618"/>
      <c r="P28" s="618"/>
      <c r="Q28" s="619"/>
      <c r="R28" s="620">
        <v>1296</v>
      </c>
      <c r="S28" s="621"/>
      <c r="T28" s="621"/>
      <c r="U28" s="621"/>
      <c r="V28" s="621"/>
      <c r="W28" s="621"/>
      <c r="X28" s="621"/>
      <c r="Y28" s="622"/>
      <c r="Z28" s="623">
        <v>0</v>
      </c>
      <c r="AA28" s="623"/>
      <c r="AB28" s="623"/>
      <c r="AC28" s="623"/>
      <c r="AD28" s="624">
        <v>1296</v>
      </c>
      <c r="AE28" s="624"/>
      <c r="AF28" s="624"/>
      <c r="AG28" s="624"/>
      <c r="AH28" s="624"/>
      <c r="AI28" s="624"/>
      <c r="AJ28" s="624"/>
      <c r="AK28" s="624"/>
      <c r="AL28" s="625">
        <v>0</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301</v>
      </c>
      <c r="CE28" s="618"/>
      <c r="CF28" s="618"/>
      <c r="CG28" s="618"/>
      <c r="CH28" s="618"/>
      <c r="CI28" s="618"/>
      <c r="CJ28" s="618"/>
      <c r="CK28" s="618"/>
      <c r="CL28" s="618"/>
      <c r="CM28" s="618"/>
      <c r="CN28" s="618"/>
      <c r="CO28" s="618"/>
      <c r="CP28" s="618"/>
      <c r="CQ28" s="619"/>
      <c r="CR28" s="620">
        <v>449614</v>
      </c>
      <c r="CS28" s="621"/>
      <c r="CT28" s="621"/>
      <c r="CU28" s="621"/>
      <c r="CV28" s="621"/>
      <c r="CW28" s="621"/>
      <c r="CX28" s="621"/>
      <c r="CY28" s="622"/>
      <c r="CZ28" s="625">
        <v>5.8</v>
      </c>
      <c r="DA28" s="653"/>
      <c r="DB28" s="653"/>
      <c r="DC28" s="655"/>
      <c r="DD28" s="629">
        <v>449614</v>
      </c>
      <c r="DE28" s="621"/>
      <c r="DF28" s="621"/>
      <c r="DG28" s="621"/>
      <c r="DH28" s="621"/>
      <c r="DI28" s="621"/>
      <c r="DJ28" s="621"/>
      <c r="DK28" s="622"/>
      <c r="DL28" s="629">
        <v>449614</v>
      </c>
      <c r="DM28" s="621"/>
      <c r="DN28" s="621"/>
      <c r="DO28" s="621"/>
      <c r="DP28" s="621"/>
      <c r="DQ28" s="621"/>
      <c r="DR28" s="621"/>
      <c r="DS28" s="621"/>
      <c r="DT28" s="621"/>
      <c r="DU28" s="621"/>
      <c r="DV28" s="622"/>
      <c r="DW28" s="625">
        <v>9.5</v>
      </c>
      <c r="DX28" s="653"/>
      <c r="DY28" s="653"/>
      <c r="DZ28" s="653"/>
      <c r="EA28" s="653"/>
      <c r="EB28" s="653"/>
      <c r="EC28" s="654"/>
    </row>
    <row r="29" spans="2:133" ht="11.25" customHeight="1">
      <c r="B29" s="617" t="s">
        <v>302</v>
      </c>
      <c r="C29" s="618"/>
      <c r="D29" s="618"/>
      <c r="E29" s="618"/>
      <c r="F29" s="618"/>
      <c r="G29" s="618"/>
      <c r="H29" s="618"/>
      <c r="I29" s="618"/>
      <c r="J29" s="618"/>
      <c r="K29" s="618"/>
      <c r="L29" s="618"/>
      <c r="M29" s="618"/>
      <c r="N29" s="618"/>
      <c r="O29" s="618"/>
      <c r="P29" s="618"/>
      <c r="Q29" s="619"/>
      <c r="R29" s="620">
        <v>12959</v>
      </c>
      <c r="S29" s="621"/>
      <c r="T29" s="621"/>
      <c r="U29" s="621"/>
      <c r="V29" s="621"/>
      <c r="W29" s="621"/>
      <c r="X29" s="621"/>
      <c r="Y29" s="622"/>
      <c r="Z29" s="623">
        <v>0.2</v>
      </c>
      <c r="AA29" s="623"/>
      <c r="AB29" s="623"/>
      <c r="AC29" s="623"/>
      <c r="AD29" s="624" t="s">
        <v>129</v>
      </c>
      <c r="AE29" s="624"/>
      <c r="AF29" s="624"/>
      <c r="AG29" s="624"/>
      <c r="AH29" s="624"/>
      <c r="AI29" s="624"/>
      <c r="AJ29" s="624"/>
      <c r="AK29" s="624"/>
      <c r="AL29" s="625" t="s">
        <v>129</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303</v>
      </c>
      <c r="CE29" s="659"/>
      <c r="CF29" s="617" t="s">
        <v>70</v>
      </c>
      <c r="CG29" s="618"/>
      <c r="CH29" s="618"/>
      <c r="CI29" s="618"/>
      <c r="CJ29" s="618"/>
      <c r="CK29" s="618"/>
      <c r="CL29" s="618"/>
      <c r="CM29" s="618"/>
      <c r="CN29" s="618"/>
      <c r="CO29" s="618"/>
      <c r="CP29" s="618"/>
      <c r="CQ29" s="619"/>
      <c r="CR29" s="620">
        <v>449614</v>
      </c>
      <c r="CS29" s="651"/>
      <c r="CT29" s="651"/>
      <c r="CU29" s="651"/>
      <c r="CV29" s="651"/>
      <c r="CW29" s="651"/>
      <c r="CX29" s="651"/>
      <c r="CY29" s="652"/>
      <c r="CZ29" s="625">
        <v>5.8</v>
      </c>
      <c r="DA29" s="653"/>
      <c r="DB29" s="653"/>
      <c r="DC29" s="655"/>
      <c r="DD29" s="629">
        <v>449614</v>
      </c>
      <c r="DE29" s="651"/>
      <c r="DF29" s="651"/>
      <c r="DG29" s="651"/>
      <c r="DH29" s="651"/>
      <c r="DI29" s="651"/>
      <c r="DJ29" s="651"/>
      <c r="DK29" s="652"/>
      <c r="DL29" s="629">
        <v>449614</v>
      </c>
      <c r="DM29" s="651"/>
      <c r="DN29" s="651"/>
      <c r="DO29" s="651"/>
      <c r="DP29" s="651"/>
      <c r="DQ29" s="651"/>
      <c r="DR29" s="651"/>
      <c r="DS29" s="651"/>
      <c r="DT29" s="651"/>
      <c r="DU29" s="651"/>
      <c r="DV29" s="652"/>
      <c r="DW29" s="625">
        <v>9.5</v>
      </c>
      <c r="DX29" s="653"/>
      <c r="DY29" s="653"/>
      <c r="DZ29" s="653"/>
      <c r="EA29" s="653"/>
      <c r="EB29" s="653"/>
      <c r="EC29" s="654"/>
    </row>
    <row r="30" spans="2:133" ht="11.25" customHeight="1">
      <c r="B30" s="617" t="s">
        <v>304</v>
      </c>
      <c r="C30" s="618"/>
      <c r="D30" s="618"/>
      <c r="E30" s="618"/>
      <c r="F30" s="618"/>
      <c r="G30" s="618"/>
      <c r="H30" s="618"/>
      <c r="I30" s="618"/>
      <c r="J30" s="618"/>
      <c r="K30" s="618"/>
      <c r="L30" s="618"/>
      <c r="M30" s="618"/>
      <c r="N30" s="618"/>
      <c r="O30" s="618"/>
      <c r="P30" s="618"/>
      <c r="Q30" s="619"/>
      <c r="R30" s="620">
        <v>62968</v>
      </c>
      <c r="S30" s="621"/>
      <c r="T30" s="621"/>
      <c r="U30" s="621"/>
      <c r="V30" s="621"/>
      <c r="W30" s="621"/>
      <c r="X30" s="621"/>
      <c r="Y30" s="622"/>
      <c r="Z30" s="623">
        <v>0.7</v>
      </c>
      <c r="AA30" s="623"/>
      <c r="AB30" s="623"/>
      <c r="AC30" s="623"/>
      <c r="AD30" s="624" t="s">
        <v>129</v>
      </c>
      <c r="AE30" s="624"/>
      <c r="AF30" s="624"/>
      <c r="AG30" s="624"/>
      <c r="AH30" s="624"/>
      <c r="AI30" s="624"/>
      <c r="AJ30" s="624"/>
      <c r="AK30" s="624"/>
      <c r="AL30" s="625" t="s">
        <v>129</v>
      </c>
      <c r="AM30" s="626"/>
      <c r="AN30" s="626"/>
      <c r="AO30" s="627"/>
      <c r="AP30" s="602" t="s">
        <v>222</v>
      </c>
      <c r="AQ30" s="603"/>
      <c r="AR30" s="603"/>
      <c r="AS30" s="603"/>
      <c r="AT30" s="603"/>
      <c r="AU30" s="603"/>
      <c r="AV30" s="603"/>
      <c r="AW30" s="603"/>
      <c r="AX30" s="603"/>
      <c r="AY30" s="603"/>
      <c r="AZ30" s="603"/>
      <c r="BA30" s="603"/>
      <c r="BB30" s="603"/>
      <c r="BC30" s="603"/>
      <c r="BD30" s="603"/>
      <c r="BE30" s="603"/>
      <c r="BF30" s="604"/>
      <c r="BG30" s="602" t="s">
        <v>305</v>
      </c>
      <c r="BH30" s="656"/>
      <c r="BI30" s="656"/>
      <c r="BJ30" s="656"/>
      <c r="BK30" s="656"/>
      <c r="BL30" s="656"/>
      <c r="BM30" s="656"/>
      <c r="BN30" s="656"/>
      <c r="BO30" s="656"/>
      <c r="BP30" s="656"/>
      <c r="BQ30" s="657"/>
      <c r="BR30" s="602" t="s">
        <v>306</v>
      </c>
      <c r="BS30" s="656"/>
      <c r="BT30" s="656"/>
      <c r="BU30" s="656"/>
      <c r="BV30" s="656"/>
      <c r="BW30" s="656"/>
      <c r="BX30" s="656"/>
      <c r="BY30" s="656"/>
      <c r="BZ30" s="656"/>
      <c r="CA30" s="656"/>
      <c r="CB30" s="657"/>
      <c r="CD30" s="660"/>
      <c r="CE30" s="661"/>
      <c r="CF30" s="617" t="s">
        <v>307</v>
      </c>
      <c r="CG30" s="618"/>
      <c r="CH30" s="618"/>
      <c r="CI30" s="618"/>
      <c r="CJ30" s="618"/>
      <c r="CK30" s="618"/>
      <c r="CL30" s="618"/>
      <c r="CM30" s="618"/>
      <c r="CN30" s="618"/>
      <c r="CO30" s="618"/>
      <c r="CP30" s="618"/>
      <c r="CQ30" s="619"/>
      <c r="CR30" s="620">
        <v>436121</v>
      </c>
      <c r="CS30" s="621"/>
      <c r="CT30" s="621"/>
      <c r="CU30" s="621"/>
      <c r="CV30" s="621"/>
      <c r="CW30" s="621"/>
      <c r="CX30" s="621"/>
      <c r="CY30" s="622"/>
      <c r="CZ30" s="625">
        <v>5.7</v>
      </c>
      <c r="DA30" s="653"/>
      <c r="DB30" s="653"/>
      <c r="DC30" s="655"/>
      <c r="DD30" s="629">
        <v>436121</v>
      </c>
      <c r="DE30" s="621"/>
      <c r="DF30" s="621"/>
      <c r="DG30" s="621"/>
      <c r="DH30" s="621"/>
      <c r="DI30" s="621"/>
      <c r="DJ30" s="621"/>
      <c r="DK30" s="622"/>
      <c r="DL30" s="629">
        <v>436121</v>
      </c>
      <c r="DM30" s="621"/>
      <c r="DN30" s="621"/>
      <c r="DO30" s="621"/>
      <c r="DP30" s="621"/>
      <c r="DQ30" s="621"/>
      <c r="DR30" s="621"/>
      <c r="DS30" s="621"/>
      <c r="DT30" s="621"/>
      <c r="DU30" s="621"/>
      <c r="DV30" s="622"/>
      <c r="DW30" s="625">
        <v>9.3000000000000007</v>
      </c>
      <c r="DX30" s="653"/>
      <c r="DY30" s="653"/>
      <c r="DZ30" s="653"/>
      <c r="EA30" s="653"/>
      <c r="EB30" s="653"/>
      <c r="EC30" s="654"/>
    </row>
    <row r="31" spans="2:133" ht="11.25" customHeight="1">
      <c r="B31" s="617" t="s">
        <v>308</v>
      </c>
      <c r="C31" s="618"/>
      <c r="D31" s="618"/>
      <c r="E31" s="618"/>
      <c r="F31" s="618"/>
      <c r="G31" s="618"/>
      <c r="H31" s="618"/>
      <c r="I31" s="618"/>
      <c r="J31" s="618"/>
      <c r="K31" s="618"/>
      <c r="L31" s="618"/>
      <c r="M31" s="618"/>
      <c r="N31" s="618"/>
      <c r="O31" s="618"/>
      <c r="P31" s="618"/>
      <c r="Q31" s="619"/>
      <c r="R31" s="620">
        <v>23718</v>
      </c>
      <c r="S31" s="621"/>
      <c r="T31" s="621"/>
      <c r="U31" s="621"/>
      <c r="V31" s="621"/>
      <c r="W31" s="621"/>
      <c r="X31" s="621"/>
      <c r="Y31" s="622"/>
      <c r="Z31" s="623">
        <v>0.3</v>
      </c>
      <c r="AA31" s="623"/>
      <c r="AB31" s="623"/>
      <c r="AC31" s="623"/>
      <c r="AD31" s="624" t="s">
        <v>129</v>
      </c>
      <c r="AE31" s="624"/>
      <c r="AF31" s="624"/>
      <c r="AG31" s="624"/>
      <c r="AH31" s="624"/>
      <c r="AI31" s="624"/>
      <c r="AJ31" s="624"/>
      <c r="AK31" s="624"/>
      <c r="AL31" s="625" t="s">
        <v>129</v>
      </c>
      <c r="AM31" s="626"/>
      <c r="AN31" s="626"/>
      <c r="AO31" s="627"/>
      <c r="AP31" s="664" t="s">
        <v>309</v>
      </c>
      <c r="AQ31" s="665"/>
      <c r="AR31" s="665"/>
      <c r="AS31" s="665"/>
      <c r="AT31" s="670" t="s">
        <v>310</v>
      </c>
      <c r="AU31" s="356"/>
      <c r="AV31" s="356"/>
      <c r="AW31" s="356"/>
      <c r="AX31" s="606" t="s">
        <v>188</v>
      </c>
      <c r="AY31" s="607"/>
      <c r="AZ31" s="607"/>
      <c r="BA31" s="607"/>
      <c r="BB31" s="607"/>
      <c r="BC31" s="607"/>
      <c r="BD31" s="607"/>
      <c r="BE31" s="607"/>
      <c r="BF31" s="608"/>
      <c r="BG31" s="673">
        <v>99.2</v>
      </c>
      <c r="BH31" s="674"/>
      <c r="BI31" s="674"/>
      <c r="BJ31" s="674"/>
      <c r="BK31" s="674"/>
      <c r="BL31" s="674"/>
      <c r="BM31" s="615">
        <v>97.2</v>
      </c>
      <c r="BN31" s="674"/>
      <c r="BO31" s="674"/>
      <c r="BP31" s="674"/>
      <c r="BQ31" s="675"/>
      <c r="BR31" s="673">
        <v>99</v>
      </c>
      <c r="BS31" s="674"/>
      <c r="BT31" s="674"/>
      <c r="BU31" s="674"/>
      <c r="BV31" s="674"/>
      <c r="BW31" s="674"/>
      <c r="BX31" s="615">
        <v>97</v>
      </c>
      <c r="BY31" s="674"/>
      <c r="BZ31" s="674"/>
      <c r="CA31" s="674"/>
      <c r="CB31" s="675"/>
      <c r="CD31" s="660"/>
      <c r="CE31" s="661"/>
      <c r="CF31" s="617" t="s">
        <v>311</v>
      </c>
      <c r="CG31" s="618"/>
      <c r="CH31" s="618"/>
      <c r="CI31" s="618"/>
      <c r="CJ31" s="618"/>
      <c r="CK31" s="618"/>
      <c r="CL31" s="618"/>
      <c r="CM31" s="618"/>
      <c r="CN31" s="618"/>
      <c r="CO31" s="618"/>
      <c r="CP31" s="618"/>
      <c r="CQ31" s="619"/>
      <c r="CR31" s="620">
        <v>13493</v>
      </c>
      <c r="CS31" s="651"/>
      <c r="CT31" s="651"/>
      <c r="CU31" s="651"/>
      <c r="CV31" s="651"/>
      <c r="CW31" s="651"/>
      <c r="CX31" s="651"/>
      <c r="CY31" s="652"/>
      <c r="CZ31" s="625">
        <v>0.2</v>
      </c>
      <c r="DA31" s="653"/>
      <c r="DB31" s="653"/>
      <c r="DC31" s="655"/>
      <c r="DD31" s="629">
        <v>13493</v>
      </c>
      <c r="DE31" s="651"/>
      <c r="DF31" s="651"/>
      <c r="DG31" s="651"/>
      <c r="DH31" s="651"/>
      <c r="DI31" s="651"/>
      <c r="DJ31" s="651"/>
      <c r="DK31" s="652"/>
      <c r="DL31" s="629">
        <v>13493</v>
      </c>
      <c r="DM31" s="651"/>
      <c r="DN31" s="651"/>
      <c r="DO31" s="651"/>
      <c r="DP31" s="651"/>
      <c r="DQ31" s="651"/>
      <c r="DR31" s="651"/>
      <c r="DS31" s="651"/>
      <c r="DT31" s="651"/>
      <c r="DU31" s="651"/>
      <c r="DV31" s="652"/>
      <c r="DW31" s="625">
        <v>0.3</v>
      </c>
      <c r="DX31" s="653"/>
      <c r="DY31" s="653"/>
      <c r="DZ31" s="653"/>
      <c r="EA31" s="653"/>
      <c r="EB31" s="653"/>
      <c r="EC31" s="654"/>
    </row>
    <row r="32" spans="2:133" ht="11.25" customHeight="1">
      <c r="B32" s="617" t="s">
        <v>312</v>
      </c>
      <c r="C32" s="618"/>
      <c r="D32" s="618"/>
      <c r="E32" s="618"/>
      <c r="F32" s="618"/>
      <c r="G32" s="618"/>
      <c r="H32" s="618"/>
      <c r="I32" s="618"/>
      <c r="J32" s="618"/>
      <c r="K32" s="618"/>
      <c r="L32" s="618"/>
      <c r="M32" s="618"/>
      <c r="N32" s="618"/>
      <c r="O32" s="618"/>
      <c r="P32" s="618"/>
      <c r="Q32" s="619"/>
      <c r="R32" s="620">
        <v>1222674</v>
      </c>
      <c r="S32" s="621"/>
      <c r="T32" s="621"/>
      <c r="U32" s="621"/>
      <c r="V32" s="621"/>
      <c r="W32" s="621"/>
      <c r="X32" s="621"/>
      <c r="Y32" s="622"/>
      <c r="Z32" s="623">
        <v>14.4</v>
      </c>
      <c r="AA32" s="623"/>
      <c r="AB32" s="623"/>
      <c r="AC32" s="623"/>
      <c r="AD32" s="624" t="s">
        <v>129</v>
      </c>
      <c r="AE32" s="624"/>
      <c r="AF32" s="624"/>
      <c r="AG32" s="624"/>
      <c r="AH32" s="624"/>
      <c r="AI32" s="624"/>
      <c r="AJ32" s="624"/>
      <c r="AK32" s="624"/>
      <c r="AL32" s="625" t="s">
        <v>129</v>
      </c>
      <c r="AM32" s="626"/>
      <c r="AN32" s="626"/>
      <c r="AO32" s="627"/>
      <c r="AP32" s="666"/>
      <c r="AQ32" s="667"/>
      <c r="AR32" s="667"/>
      <c r="AS32" s="667"/>
      <c r="AT32" s="671"/>
      <c r="AU32" s="211" t="s">
        <v>313</v>
      </c>
      <c r="AX32" s="617" t="s">
        <v>314</v>
      </c>
      <c r="AY32" s="618"/>
      <c r="AZ32" s="618"/>
      <c r="BA32" s="618"/>
      <c r="BB32" s="618"/>
      <c r="BC32" s="618"/>
      <c r="BD32" s="618"/>
      <c r="BE32" s="618"/>
      <c r="BF32" s="619"/>
      <c r="BG32" s="676">
        <v>99.2</v>
      </c>
      <c r="BH32" s="651"/>
      <c r="BI32" s="651"/>
      <c r="BJ32" s="651"/>
      <c r="BK32" s="651"/>
      <c r="BL32" s="651"/>
      <c r="BM32" s="626">
        <v>98</v>
      </c>
      <c r="BN32" s="651"/>
      <c r="BO32" s="651"/>
      <c r="BP32" s="651"/>
      <c r="BQ32" s="677"/>
      <c r="BR32" s="676">
        <v>98.6</v>
      </c>
      <c r="BS32" s="651"/>
      <c r="BT32" s="651"/>
      <c r="BU32" s="651"/>
      <c r="BV32" s="651"/>
      <c r="BW32" s="651"/>
      <c r="BX32" s="626">
        <v>97.4</v>
      </c>
      <c r="BY32" s="651"/>
      <c r="BZ32" s="651"/>
      <c r="CA32" s="651"/>
      <c r="CB32" s="677"/>
      <c r="CD32" s="662"/>
      <c r="CE32" s="663"/>
      <c r="CF32" s="617" t="s">
        <v>315</v>
      </c>
      <c r="CG32" s="618"/>
      <c r="CH32" s="618"/>
      <c r="CI32" s="618"/>
      <c r="CJ32" s="618"/>
      <c r="CK32" s="618"/>
      <c r="CL32" s="618"/>
      <c r="CM32" s="618"/>
      <c r="CN32" s="618"/>
      <c r="CO32" s="618"/>
      <c r="CP32" s="618"/>
      <c r="CQ32" s="619"/>
      <c r="CR32" s="620" t="s">
        <v>129</v>
      </c>
      <c r="CS32" s="621"/>
      <c r="CT32" s="621"/>
      <c r="CU32" s="621"/>
      <c r="CV32" s="621"/>
      <c r="CW32" s="621"/>
      <c r="CX32" s="621"/>
      <c r="CY32" s="622"/>
      <c r="CZ32" s="625" t="s">
        <v>129</v>
      </c>
      <c r="DA32" s="653"/>
      <c r="DB32" s="653"/>
      <c r="DC32" s="655"/>
      <c r="DD32" s="629" t="s">
        <v>129</v>
      </c>
      <c r="DE32" s="621"/>
      <c r="DF32" s="621"/>
      <c r="DG32" s="621"/>
      <c r="DH32" s="621"/>
      <c r="DI32" s="621"/>
      <c r="DJ32" s="621"/>
      <c r="DK32" s="622"/>
      <c r="DL32" s="629" t="s">
        <v>129</v>
      </c>
      <c r="DM32" s="621"/>
      <c r="DN32" s="621"/>
      <c r="DO32" s="621"/>
      <c r="DP32" s="621"/>
      <c r="DQ32" s="621"/>
      <c r="DR32" s="621"/>
      <c r="DS32" s="621"/>
      <c r="DT32" s="621"/>
      <c r="DU32" s="621"/>
      <c r="DV32" s="622"/>
      <c r="DW32" s="625" t="s">
        <v>129</v>
      </c>
      <c r="DX32" s="653"/>
      <c r="DY32" s="653"/>
      <c r="DZ32" s="653"/>
      <c r="EA32" s="653"/>
      <c r="EB32" s="653"/>
      <c r="EC32" s="654"/>
    </row>
    <row r="33" spans="2:133" ht="11.25" customHeight="1">
      <c r="B33" s="638" t="s">
        <v>316</v>
      </c>
      <c r="C33" s="639"/>
      <c r="D33" s="639"/>
      <c r="E33" s="639"/>
      <c r="F33" s="639"/>
      <c r="G33" s="639"/>
      <c r="H33" s="639"/>
      <c r="I33" s="639"/>
      <c r="J33" s="639"/>
      <c r="K33" s="639"/>
      <c r="L33" s="639"/>
      <c r="M33" s="639"/>
      <c r="N33" s="639"/>
      <c r="O33" s="639"/>
      <c r="P33" s="639"/>
      <c r="Q33" s="640"/>
      <c r="R33" s="620" t="s">
        <v>129</v>
      </c>
      <c r="S33" s="621"/>
      <c r="T33" s="621"/>
      <c r="U33" s="621"/>
      <c r="V33" s="621"/>
      <c r="W33" s="621"/>
      <c r="X33" s="621"/>
      <c r="Y33" s="622"/>
      <c r="Z33" s="623" t="s">
        <v>129</v>
      </c>
      <c r="AA33" s="623"/>
      <c r="AB33" s="623"/>
      <c r="AC33" s="623"/>
      <c r="AD33" s="624" t="s">
        <v>129</v>
      </c>
      <c r="AE33" s="624"/>
      <c r="AF33" s="624"/>
      <c r="AG33" s="624"/>
      <c r="AH33" s="624"/>
      <c r="AI33" s="624"/>
      <c r="AJ33" s="624"/>
      <c r="AK33" s="624"/>
      <c r="AL33" s="625" t="s">
        <v>129</v>
      </c>
      <c r="AM33" s="626"/>
      <c r="AN33" s="626"/>
      <c r="AO33" s="627"/>
      <c r="AP33" s="668"/>
      <c r="AQ33" s="669"/>
      <c r="AR33" s="669"/>
      <c r="AS33" s="669"/>
      <c r="AT33" s="672"/>
      <c r="AU33" s="355"/>
      <c r="AV33" s="355"/>
      <c r="AW33" s="355"/>
      <c r="AX33" s="641" t="s">
        <v>317</v>
      </c>
      <c r="AY33" s="642"/>
      <c r="AZ33" s="642"/>
      <c r="BA33" s="642"/>
      <c r="BB33" s="642"/>
      <c r="BC33" s="642"/>
      <c r="BD33" s="642"/>
      <c r="BE33" s="642"/>
      <c r="BF33" s="643"/>
      <c r="BG33" s="678">
        <v>99.1</v>
      </c>
      <c r="BH33" s="679"/>
      <c r="BI33" s="679"/>
      <c r="BJ33" s="679"/>
      <c r="BK33" s="679"/>
      <c r="BL33" s="679"/>
      <c r="BM33" s="680">
        <v>96.1</v>
      </c>
      <c r="BN33" s="679"/>
      <c r="BO33" s="679"/>
      <c r="BP33" s="679"/>
      <c r="BQ33" s="681"/>
      <c r="BR33" s="678">
        <v>99.3</v>
      </c>
      <c r="BS33" s="679"/>
      <c r="BT33" s="679"/>
      <c r="BU33" s="679"/>
      <c r="BV33" s="679"/>
      <c r="BW33" s="679"/>
      <c r="BX33" s="680">
        <v>96.3</v>
      </c>
      <c r="BY33" s="679"/>
      <c r="BZ33" s="679"/>
      <c r="CA33" s="679"/>
      <c r="CB33" s="681"/>
      <c r="CD33" s="617" t="s">
        <v>318</v>
      </c>
      <c r="CE33" s="618"/>
      <c r="CF33" s="618"/>
      <c r="CG33" s="618"/>
      <c r="CH33" s="618"/>
      <c r="CI33" s="618"/>
      <c r="CJ33" s="618"/>
      <c r="CK33" s="618"/>
      <c r="CL33" s="618"/>
      <c r="CM33" s="618"/>
      <c r="CN33" s="618"/>
      <c r="CO33" s="618"/>
      <c r="CP33" s="618"/>
      <c r="CQ33" s="619"/>
      <c r="CR33" s="620">
        <v>3699935</v>
      </c>
      <c r="CS33" s="651"/>
      <c r="CT33" s="651"/>
      <c r="CU33" s="651"/>
      <c r="CV33" s="651"/>
      <c r="CW33" s="651"/>
      <c r="CX33" s="651"/>
      <c r="CY33" s="652"/>
      <c r="CZ33" s="625">
        <v>48</v>
      </c>
      <c r="DA33" s="653"/>
      <c r="DB33" s="653"/>
      <c r="DC33" s="655"/>
      <c r="DD33" s="629">
        <v>2660941</v>
      </c>
      <c r="DE33" s="651"/>
      <c r="DF33" s="651"/>
      <c r="DG33" s="651"/>
      <c r="DH33" s="651"/>
      <c r="DI33" s="651"/>
      <c r="DJ33" s="651"/>
      <c r="DK33" s="652"/>
      <c r="DL33" s="629">
        <v>2010752</v>
      </c>
      <c r="DM33" s="651"/>
      <c r="DN33" s="651"/>
      <c r="DO33" s="651"/>
      <c r="DP33" s="651"/>
      <c r="DQ33" s="651"/>
      <c r="DR33" s="651"/>
      <c r="DS33" s="651"/>
      <c r="DT33" s="651"/>
      <c r="DU33" s="651"/>
      <c r="DV33" s="652"/>
      <c r="DW33" s="625">
        <v>42.7</v>
      </c>
      <c r="DX33" s="653"/>
      <c r="DY33" s="653"/>
      <c r="DZ33" s="653"/>
      <c r="EA33" s="653"/>
      <c r="EB33" s="653"/>
      <c r="EC33" s="654"/>
    </row>
    <row r="34" spans="2:133" ht="11.25" customHeight="1">
      <c r="B34" s="617" t="s">
        <v>319</v>
      </c>
      <c r="C34" s="618"/>
      <c r="D34" s="618"/>
      <c r="E34" s="618"/>
      <c r="F34" s="618"/>
      <c r="G34" s="618"/>
      <c r="H34" s="618"/>
      <c r="I34" s="618"/>
      <c r="J34" s="618"/>
      <c r="K34" s="618"/>
      <c r="L34" s="618"/>
      <c r="M34" s="618"/>
      <c r="N34" s="618"/>
      <c r="O34" s="618"/>
      <c r="P34" s="618"/>
      <c r="Q34" s="619"/>
      <c r="R34" s="620">
        <v>383062</v>
      </c>
      <c r="S34" s="621"/>
      <c r="T34" s="621"/>
      <c r="U34" s="621"/>
      <c r="V34" s="621"/>
      <c r="W34" s="621"/>
      <c r="X34" s="621"/>
      <c r="Y34" s="622"/>
      <c r="Z34" s="623">
        <v>4.5</v>
      </c>
      <c r="AA34" s="623"/>
      <c r="AB34" s="623"/>
      <c r="AC34" s="623"/>
      <c r="AD34" s="624" t="s">
        <v>129</v>
      </c>
      <c r="AE34" s="624"/>
      <c r="AF34" s="624"/>
      <c r="AG34" s="624"/>
      <c r="AH34" s="624"/>
      <c r="AI34" s="624"/>
      <c r="AJ34" s="624"/>
      <c r="AK34" s="624"/>
      <c r="AL34" s="625" t="s">
        <v>129</v>
      </c>
      <c r="AM34" s="626"/>
      <c r="AN34" s="626"/>
      <c r="AO34" s="627"/>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320</v>
      </c>
      <c r="CE34" s="618"/>
      <c r="CF34" s="618"/>
      <c r="CG34" s="618"/>
      <c r="CH34" s="618"/>
      <c r="CI34" s="618"/>
      <c r="CJ34" s="618"/>
      <c r="CK34" s="618"/>
      <c r="CL34" s="618"/>
      <c r="CM34" s="618"/>
      <c r="CN34" s="618"/>
      <c r="CO34" s="618"/>
      <c r="CP34" s="618"/>
      <c r="CQ34" s="619"/>
      <c r="CR34" s="620">
        <v>1135659</v>
      </c>
      <c r="CS34" s="621"/>
      <c r="CT34" s="621"/>
      <c r="CU34" s="621"/>
      <c r="CV34" s="621"/>
      <c r="CW34" s="621"/>
      <c r="CX34" s="621"/>
      <c r="CY34" s="622"/>
      <c r="CZ34" s="625">
        <v>14.7</v>
      </c>
      <c r="DA34" s="653"/>
      <c r="DB34" s="653"/>
      <c r="DC34" s="655"/>
      <c r="DD34" s="629">
        <v>854682</v>
      </c>
      <c r="DE34" s="621"/>
      <c r="DF34" s="621"/>
      <c r="DG34" s="621"/>
      <c r="DH34" s="621"/>
      <c r="DI34" s="621"/>
      <c r="DJ34" s="621"/>
      <c r="DK34" s="622"/>
      <c r="DL34" s="629">
        <v>764137</v>
      </c>
      <c r="DM34" s="621"/>
      <c r="DN34" s="621"/>
      <c r="DO34" s="621"/>
      <c r="DP34" s="621"/>
      <c r="DQ34" s="621"/>
      <c r="DR34" s="621"/>
      <c r="DS34" s="621"/>
      <c r="DT34" s="621"/>
      <c r="DU34" s="621"/>
      <c r="DV34" s="622"/>
      <c r="DW34" s="625">
        <v>16.2</v>
      </c>
      <c r="DX34" s="653"/>
      <c r="DY34" s="653"/>
      <c r="DZ34" s="653"/>
      <c r="EA34" s="653"/>
      <c r="EB34" s="653"/>
      <c r="EC34" s="654"/>
    </row>
    <row r="35" spans="2:133" ht="11.25" customHeight="1">
      <c r="B35" s="617" t="s">
        <v>321</v>
      </c>
      <c r="C35" s="618"/>
      <c r="D35" s="618"/>
      <c r="E35" s="618"/>
      <c r="F35" s="618"/>
      <c r="G35" s="618"/>
      <c r="H35" s="618"/>
      <c r="I35" s="618"/>
      <c r="J35" s="618"/>
      <c r="K35" s="618"/>
      <c r="L35" s="618"/>
      <c r="M35" s="618"/>
      <c r="N35" s="618"/>
      <c r="O35" s="618"/>
      <c r="P35" s="618"/>
      <c r="Q35" s="619"/>
      <c r="R35" s="620">
        <v>6629</v>
      </c>
      <c r="S35" s="621"/>
      <c r="T35" s="621"/>
      <c r="U35" s="621"/>
      <c r="V35" s="621"/>
      <c r="W35" s="621"/>
      <c r="X35" s="621"/>
      <c r="Y35" s="622"/>
      <c r="Z35" s="623">
        <v>0.1</v>
      </c>
      <c r="AA35" s="623"/>
      <c r="AB35" s="623"/>
      <c r="AC35" s="623"/>
      <c r="AD35" s="624">
        <v>96</v>
      </c>
      <c r="AE35" s="624"/>
      <c r="AF35" s="624"/>
      <c r="AG35" s="624"/>
      <c r="AH35" s="624"/>
      <c r="AI35" s="624"/>
      <c r="AJ35" s="624"/>
      <c r="AK35" s="624"/>
      <c r="AL35" s="625">
        <v>0</v>
      </c>
      <c r="AM35" s="626"/>
      <c r="AN35" s="626"/>
      <c r="AO35" s="627"/>
      <c r="AP35" s="216"/>
      <c r="AQ35" s="602" t="s">
        <v>322</v>
      </c>
      <c r="AR35" s="603"/>
      <c r="AS35" s="603"/>
      <c r="AT35" s="603"/>
      <c r="AU35" s="603"/>
      <c r="AV35" s="603"/>
      <c r="AW35" s="603"/>
      <c r="AX35" s="603"/>
      <c r="AY35" s="603"/>
      <c r="AZ35" s="603"/>
      <c r="BA35" s="603"/>
      <c r="BB35" s="603"/>
      <c r="BC35" s="603"/>
      <c r="BD35" s="603"/>
      <c r="BE35" s="603"/>
      <c r="BF35" s="604"/>
      <c r="BG35" s="602" t="s">
        <v>323</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324</v>
      </c>
      <c r="CE35" s="618"/>
      <c r="CF35" s="618"/>
      <c r="CG35" s="618"/>
      <c r="CH35" s="618"/>
      <c r="CI35" s="618"/>
      <c r="CJ35" s="618"/>
      <c r="CK35" s="618"/>
      <c r="CL35" s="618"/>
      <c r="CM35" s="618"/>
      <c r="CN35" s="618"/>
      <c r="CO35" s="618"/>
      <c r="CP35" s="618"/>
      <c r="CQ35" s="619"/>
      <c r="CR35" s="620">
        <v>49220</v>
      </c>
      <c r="CS35" s="651"/>
      <c r="CT35" s="651"/>
      <c r="CU35" s="651"/>
      <c r="CV35" s="651"/>
      <c r="CW35" s="651"/>
      <c r="CX35" s="651"/>
      <c r="CY35" s="652"/>
      <c r="CZ35" s="625">
        <v>0.6</v>
      </c>
      <c r="DA35" s="653"/>
      <c r="DB35" s="653"/>
      <c r="DC35" s="655"/>
      <c r="DD35" s="629">
        <v>48182</v>
      </c>
      <c r="DE35" s="651"/>
      <c r="DF35" s="651"/>
      <c r="DG35" s="651"/>
      <c r="DH35" s="651"/>
      <c r="DI35" s="651"/>
      <c r="DJ35" s="651"/>
      <c r="DK35" s="652"/>
      <c r="DL35" s="629">
        <v>46784</v>
      </c>
      <c r="DM35" s="651"/>
      <c r="DN35" s="651"/>
      <c r="DO35" s="651"/>
      <c r="DP35" s="651"/>
      <c r="DQ35" s="651"/>
      <c r="DR35" s="651"/>
      <c r="DS35" s="651"/>
      <c r="DT35" s="651"/>
      <c r="DU35" s="651"/>
      <c r="DV35" s="652"/>
      <c r="DW35" s="625">
        <v>1</v>
      </c>
      <c r="DX35" s="653"/>
      <c r="DY35" s="653"/>
      <c r="DZ35" s="653"/>
      <c r="EA35" s="653"/>
      <c r="EB35" s="653"/>
      <c r="EC35" s="654"/>
    </row>
    <row r="36" spans="2:133" ht="11.25" customHeight="1">
      <c r="B36" s="617" t="s">
        <v>325</v>
      </c>
      <c r="C36" s="618"/>
      <c r="D36" s="618"/>
      <c r="E36" s="618"/>
      <c r="F36" s="618"/>
      <c r="G36" s="618"/>
      <c r="H36" s="618"/>
      <c r="I36" s="618"/>
      <c r="J36" s="618"/>
      <c r="K36" s="618"/>
      <c r="L36" s="618"/>
      <c r="M36" s="618"/>
      <c r="N36" s="618"/>
      <c r="O36" s="618"/>
      <c r="P36" s="618"/>
      <c r="Q36" s="619"/>
      <c r="R36" s="620">
        <v>222324</v>
      </c>
      <c r="S36" s="621"/>
      <c r="T36" s="621"/>
      <c r="U36" s="621"/>
      <c r="V36" s="621"/>
      <c r="W36" s="621"/>
      <c r="X36" s="621"/>
      <c r="Y36" s="622"/>
      <c r="Z36" s="623">
        <v>2.6</v>
      </c>
      <c r="AA36" s="623"/>
      <c r="AB36" s="623"/>
      <c r="AC36" s="623"/>
      <c r="AD36" s="624" t="s">
        <v>129</v>
      </c>
      <c r="AE36" s="624"/>
      <c r="AF36" s="624"/>
      <c r="AG36" s="624"/>
      <c r="AH36" s="624"/>
      <c r="AI36" s="624"/>
      <c r="AJ36" s="624"/>
      <c r="AK36" s="624"/>
      <c r="AL36" s="625" t="s">
        <v>129</v>
      </c>
      <c r="AM36" s="626"/>
      <c r="AN36" s="626"/>
      <c r="AO36" s="627"/>
      <c r="AP36" s="216"/>
      <c r="AQ36" s="682" t="s">
        <v>326</v>
      </c>
      <c r="AR36" s="683"/>
      <c r="AS36" s="683"/>
      <c r="AT36" s="683"/>
      <c r="AU36" s="683"/>
      <c r="AV36" s="683"/>
      <c r="AW36" s="683"/>
      <c r="AX36" s="683"/>
      <c r="AY36" s="684"/>
      <c r="AZ36" s="609">
        <v>1053754</v>
      </c>
      <c r="BA36" s="610"/>
      <c r="BB36" s="610"/>
      <c r="BC36" s="610"/>
      <c r="BD36" s="610"/>
      <c r="BE36" s="610"/>
      <c r="BF36" s="685"/>
      <c r="BG36" s="606" t="s">
        <v>327</v>
      </c>
      <c r="BH36" s="607"/>
      <c r="BI36" s="607"/>
      <c r="BJ36" s="607"/>
      <c r="BK36" s="607"/>
      <c r="BL36" s="607"/>
      <c r="BM36" s="607"/>
      <c r="BN36" s="607"/>
      <c r="BO36" s="607"/>
      <c r="BP36" s="607"/>
      <c r="BQ36" s="607"/>
      <c r="BR36" s="607"/>
      <c r="BS36" s="607"/>
      <c r="BT36" s="607"/>
      <c r="BU36" s="608"/>
      <c r="BV36" s="609">
        <v>45759</v>
      </c>
      <c r="BW36" s="610"/>
      <c r="BX36" s="610"/>
      <c r="BY36" s="610"/>
      <c r="BZ36" s="610"/>
      <c r="CA36" s="610"/>
      <c r="CB36" s="685"/>
      <c r="CD36" s="617" t="s">
        <v>328</v>
      </c>
      <c r="CE36" s="618"/>
      <c r="CF36" s="618"/>
      <c r="CG36" s="618"/>
      <c r="CH36" s="618"/>
      <c r="CI36" s="618"/>
      <c r="CJ36" s="618"/>
      <c r="CK36" s="618"/>
      <c r="CL36" s="618"/>
      <c r="CM36" s="618"/>
      <c r="CN36" s="618"/>
      <c r="CO36" s="618"/>
      <c r="CP36" s="618"/>
      <c r="CQ36" s="619"/>
      <c r="CR36" s="620">
        <v>1509310</v>
      </c>
      <c r="CS36" s="621"/>
      <c r="CT36" s="621"/>
      <c r="CU36" s="621"/>
      <c r="CV36" s="621"/>
      <c r="CW36" s="621"/>
      <c r="CX36" s="621"/>
      <c r="CY36" s="622"/>
      <c r="CZ36" s="625">
        <v>19.600000000000001</v>
      </c>
      <c r="DA36" s="653"/>
      <c r="DB36" s="653"/>
      <c r="DC36" s="655"/>
      <c r="DD36" s="629">
        <v>1181530</v>
      </c>
      <c r="DE36" s="621"/>
      <c r="DF36" s="621"/>
      <c r="DG36" s="621"/>
      <c r="DH36" s="621"/>
      <c r="DI36" s="621"/>
      <c r="DJ36" s="621"/>
      <c r="DK36" s="622"/>
      <c r="DL36" s="629">
        <v>859630</v>
      </c>
      <c r="DM36" s="621"/>
      <c r="DN36" s="621"/>
      <c r="DO36" s="621"/>
      <c r="DP36" s="621"/>
      <c r="DQ36" s="621"/>
      <c r="DR36" s="621"/>
      <c r="DS36" s="621"/>
      <c r="DT36" s="621"/>
      <c r="DU36" s="621"/>
      <c r="DV36" s="622"/>
      <c r="DW36" s="625">
        <v>18.2</v>
      </c>
      <c r="DX36" s="653"/>
      <c r="DY36" s="653"/>
      <c r="DZ36" s="653"/>
      <c r="EA36" s="653"/>
      <c r="EB36" s="653"/>
      <c r="EC36" s="654"/>
    </row>
    <row r="37" spans="2:133" ht="11.25" customHeight="1">
      <c r="B37" s="617" t="s">
        <v>329</v>
      </c>
      <c r="C37" s="618"/>
      <c r="D37" s="618"/>
      <c r="E37" s="618"/>
      <c r="F37" s="618"/>
      <c r="G37" s="618"/>
      <c r="H37" s="618"/>
      <c r="I37" s="618"/>
      <c r="J37" s="618"/>
      <c r="K37" s="618"/>
      <c r="L37" s="618"/>
      <c r="M37" s="618"/>
      <c r="N37" s="618"/>
      <c r="O37" s="618"/>
      <c r="P37" s="618"/>
      <c r="Q37" s="619"/>
      <c r="R37" s="620">
        <v>59733</v>
      </c>
      <c r="S37" s="621"/>
      <c r="T37" s="621"/>
      <c r="U37" s="621"/>
      <c r="V37" s="621"/>
      <c r="W37" s="621"/>
      <c r="X37" s="621"/>
      <c r="Y37" s="622"/>
      <c r="Z37" s="623">
        <v>0.7</v>
      </c>
      <c r="AA37" s="623"/>
      <c r="AB37" s="623"/>
      <c r="AC37" s="623"/>
      <c r="AD37" s="624" t="s">
        <v>129</v>
      </c>
      <c r="AE37" s="624"/>
      <c r="AF37" s="624"/>
      <c r="AG37" s="624"/>
      <c r="AH37" s="624"/>
      <c r="AI37" s="624"/>
      <c r="AJ37" s="624"/>
      <c r="AK37" s="624"/>
      <c r="AL37" s="625" t="s">
        <v>129</v>
      </c>
      <c r="AM37" s="626"/>
      <c r="AN37" s="626"/>
      <c r="AO37" s="627"/>
      <c r="AQ37" s="686" t="s">
        <v>330</v>
      </c>
      <c r="AR37" s="687"/>
      <c r="AS37" s="687"/>
      <c r="AT37" s="687"/>
      <c r="AU37" s="687"/>
      <c r="AV37" s="687"/>
      <c r="AW37" s="687"/>
      <c r="AX37" s="687"/>
      <c r="AY37" s="688"/>
      <c r="AZ37" s="620">
        <v>499096</v>
      </c>
      <c r="BA37" s="621"/>
      <c r="BB37" s="621"/>
      <c r="BC37" s="621"/>
      <c r="BD37" s="651"/>
      <c r="BE37" s="651"/>
      <c r="BF37" s="677"/>
      <c r="BG37" s="617" t="s">
        <v>331</v>
      </c>
      <c r="BH37" s="618"/>
      <c r="BI37" s="618"/>
      <c r="BJ37" s="618"/>
      <c r="BK37" s="618"/>
      <c r="BL37" s="618"/>
      <c r="BM37" s="618"/>
      <c r="BN37" s="618"/>
      <c r="BO37" s="618"/>
      <c r="BP37" s="618"/>
      <c r="BQ37" s="618"/>
      <c r="BR37" s="618"/>
      <c r="BS37" s="618"/>
      <c r="BT37" s="618"/>
      <c r="BU37" s="619"/>
      <c r="BV37" s="620">
        <v>45759</v>
      </c>
      <c r="BW37" s="621"/>
      <c r="BX37" s="621"/>
      <c r="BY37" s="621"/>
      <c r="BZ37" s="621"/>
      <c r="CA37" s="621"/>
      <c r="CB37" s="630"/>
      <c r="CD37" s="617" t="s">
        <v>332</v>
      </c>
      <c r="CE37" s="618"/>
      <c r="CF37" s="618"/>
      <c r="CG37" s="618"/>
      <c r="CH37" s="618"/>
      <c r="CI37" s="618"/>
      <c r="CJ37" s="618"/>
      <c r="CK37" s="618"/>
      <c r="CL37" s="618"/>
      <c r="CM37" s="618"/>
      <c r="CN37" s="618"/>
      <c r="CO37" s="618"/>
      <c r="CP37" s="618"/>
      <c r="CQ37" s="619"/>
      <c r="CR37" s="620">
        <v>310450</v>
      </c>
      <c r="CS37" s="651"/>
      <c r="CT37" s="651"/>
      <c r="CU37" s="651"/>
      <c r="CV37" s="651"/>
      <c r="CW37" s="651"/>
      <c r="CX37" s="651"/>
      <c r="CY37" s="652"/>
      <c r="CZ37" s="625">
        <v>4</v>
      </c>
      <c r="DA37" s="653"/>
      <c r="DB37" s="653"/>
      <c r="DC37" s="655"/>
      <c r="DD37" s="629">
        <v>290350</v>
      </c>
      <c r="DE37" s="651"/>
      <c r="DF37" s="651"/>
      <c r="DG37" s="651"/>
      <c r="DH37" s="651"/>
      <c r="DI37" s="651"/>
      <c r="DJ37" s="651"/>
      <c r="DK37" s="652"/>
      <c r="DL37" s="629">
        <v>243190</v>
      </c>
      <c r="DM37" s="651"/>
      <c r="DN37" s="651"/>
      <c r="DO37" s="651"/>
      <c r="DP37" s="651"/>
      <c r="DQ37" s="651"/>
      <c r="DR37" s="651"/>
      <c r="DS37" s="651"/>
      <c r="DT37" s="651"/>
      <c r="DU37" s="651"/>
      <c r="DV37" s="652"/>
      <c r="DW37" s="625">
        <v>5.2</v>
      </c>
      <c r="DX37" s="653"/>
      <c r="DY37" s="653"/>
      <c r="DZ37" s="653"/>
      <c r="EA37" s="653"/>
      <c r="EB37" s="653"/>
      <c r="EC37" s="654"/>
    </row>
    <row r="38" spans="2:133" ht="11.25" customHeight="1">
      <c r="B38" s="617" t="s">
        <v>333</v>
      </c>
      <c r="C38" s="618"/>
      <c r="D38" s="618"/>
      <c r="E38" s="618"/>
      <c r="F38" s="618"/>
      <c r="G38" s="618"/>
      <c r="H38" s="618"/>
      <c r="I38" s="618"/>
      <c r="J38" s="618"/>
      <c r="K38" s="618"/>
      <c r="L38" s="618"/>
      <c r="M38" s="618"/>
      <c r="N38" s="618"/>
      <c r="O38" s="618"/>
      <c r="P38" s="618"/>
      <c r="Q38" s="619"/>
      <c r="R38" s="620">
        <v>660370</v>
      </c>
      <c r="S38" s="621"/>
      <c r="T38" s="621"/>
      <c r="U38" s="621"/>
      <c r="V38" s="621"/>
      <c r="W38" s="621"/>
      <c r="X38" s="621"/>
      <c r="Y38" s="622"/>
      <c r="Z38" s="623">
        <v>7.8</v>
      </c>
      <c r="AA38" s="623"/>
      <c r="AB38" s="623"/>
      <c r="AC38" s="623"/>
      <c r="AD38" s="624" t="s">
        <v>129</v>
      </c>
      <c r="AE38" s="624"/>
      <c r="AF38" s="624"/>
      <c r="AG38" s="624"/>
      <c r="AH38" s="624"/>
      <c r="AI38" s="624"/>
      <c r="AJ38" s="624"/>
      <c r="AK38" s="624"/>
      <c r="AL38" s="625" t="s">
        <v>129</v>
      </c>
      <c r="AM38" s="626"/>
      <c r="AN38" s="626"/>
      <c r="AO38" s="627"/>
      <c r="AQ38" s="686" t="s">
        <v>334</v>
      </c>
      <c r="AR38" s="687"/>
      <c r="AS38" s="687"/>
      <c r="AT38" s="687"/>
      <c r="AU38" s="687"/>
      <c r="AV38" s="687"/>
      <c r="AW38" s="687"/>
      <c r="AX38" s="687"/>
      <c r="AY38" s="688"/>
      <c r="AZ38" s="620">
        <v>52000</v>
      </c>
      <c r="BA38" s="621"/>
      <c r="BB38" s="621"/>
      <c r="BC38" s="621"/>
      <c r="BD38" s="651"/>
      <c r="BE38" s="651"/>
      <c r="BF38" s="677"/>
      <c r="BG38" s="617" t="s">
        <v>335</v>
      </c>
      <c r="BH38" s="618"/>
      <c r="BI38" s="618"/>
      <c r="BJ38" s="618"/>
      <c r="BK38" s="618"/>
      <c r="BL38" s="618"/>
      <c r="BM38" s="618"/>
      <c r="BN38" s="618"/>
      <c r="BO38" s="618"/>
      <c r="BP38" s="618"/>
      <c r="BQ38" s="618"/>
      <c r="BR38" s="618"/>
      <c r="BS38" s="618"/>
      <c r="BT38" s="618"/>
      <c r="BU38" s="619"/>
      <c r="BV38" s="620">
        <v>1763</v>
      </c>
      <c r="BW38" s="621"/>
      <c r="BX38" s="621"/>
      <c r="BY38" s="621"/>
      <c r="BZ38" s="621"/>
      <c r="CA38" s="621"/>
      <c r="CB38" s="630"/>
      <c r="CD38" s="617" t="s">
        <v>336</v>
      </c>
      <c r="CE38" s="618"/>
      <c r="CF38" s="618"/>
      <c r="CG38" s="618"/>
      <c r="CH38" s="618"/>
      <c r="CI38" s="618"/>
      <c r="CJ38" s="618"/>
      <c r="CK38" s="618"/>
      <c r="CL38" s="618"/>
      <c r="CM38" s="618"/>
      <c r="CN38" s="618"/>
      <c r="CO38" s="618"/>
      <c r="CP38" s="618"/>
      <c r="CQ38" s="619"/>
      <c r="CR38" s="620">
        <v>544664</v>
      </c>
      <c r="CS38" s="621"/>
      <c r="CT38" s="621"/>
      <c r="CU38" s="621"/>
      <c r="CV38" s="621"/>
      <c r="CW38" s="621"/>
      <c r="CX38" s="621"/>
      <c r="CY38" s="622"/>
      <c r="CZ38" s="625">
        <v>7.1</v>
      </c>
      <c r="DA38" s="653"/>
      <c r="DB38" s="653"/>
      <c r="DC38" s="655"/>
      <c r="DD38" s="629">
        <v>434093</v>
      </c>
      <c r="DE38" s="621"/>
      <c r="DF38" s="621"/>
      <c r="DG38" s="621"/>
      <c r="DH38" s="621"/>
      <c r="DI38" s="621"/>
      <c r="DJ38" s="621"/>
      <c r="DK38" s="622"/>
      <c r="DL38" s="629">
        <v>340201</v>
      </c>
      <c r="DM38" s="621"/>
      <c r="DN38" s="621"/>
      <c r="DO38" s="621"/>
      <c r="DP38" s="621"/>
      <c r="DQ38" s="621"/>
      <c r="DR38" s="621"/>
      <c r="DS38" s="621"/>
      <c r="DT38" s="621"/>
      <c r="DU38" s="621"/>
      <c r="DV38" s="622"/>
      <c r="DW38" s="625">
        <v>7.2</v>
      </c>
      <c r="DX38" s="653"/>
      <c r="DY38" s="653"/>
      <c r="DZ38" s="653"/>
      <c r="EA38" s="653"/>
      <c r="EB38" s="653"/>
      <c r="EC38" s="654"/>
    </row>
    <row r="39" spans="2:133" ht="11.25" customHeight="1">
      <c r="B39" s="617" t="s">
        <v>337</v>
      </c>
      <c r="C39" s="618"/>
      <c r="D39" s="618"/>
      <c r="E39" s="618"/>
      <c r="F39" s="618"/>
      <c r="G39" s="618"/>
      <c r="H39" s="618"/>
      <c r="I39" s="618"/>
      <c r="J39" s="618"/>
      <c r="K39" s="618"/>
      <c r="L39" s="618"/>
      <c r="M39" s="618"/>
      <c r="N39" s="618"/>
      <c r="O39" s="618"/>
      <c r="P39" s="618"/>
      <c r="Q39" s="619"/>
      <c r="R39" s="620">
        <v>370642</v>
      </c>
      <c r="S39" s="621"/>
      <c r="T39" s="621"/>
      <c r="U39" s="621"/>
      <c r="V39" s="621"/>
      <c r="W39" s="621"/>
      <c r="X39" s="621"/>
      <c r="Y39" s="622"/>
      <c r="Z39" s="623">
        <v>4.4000000000000004</v>
      </c>
      <c r="AA39" s="623"/>
      <c r="AB39" s="623"/>
      <c r="AC39" s="623"/>
      <c r="AD39" s="624">
        <v>15</v>
      </c>
      <c r="AE39" s="624"/>
      <c r="AF39" s="624"/>
      <c r="AG39" s="624"/>
      <c r="AH39" s="624"/>
      <c r="AI39" s="624"/>
      <c r="AJ39" s="624"/>
      <c r="AK39" s="624"/>
      <c r="AL39" s="625">
        <v>0</v>
      </c>
      <c r="AM39" s="626"/>
      <c r="AN39" s="626"/>
      <c r="AO39" s="627"/>
      <c r="AQ39" s="686" t="s">
        <v>338</v>
      </c>
      <c r="AR39" s="687"/>
      <c r="AS39" s="687"/>
      <c r="AT39" s="687"/>
      <c r="AU39" s="687"/>
      <c r="AV39" s="687"/>
      <c r="AW39" s="687"/>
      <c r="AX39" s="687"/>
      <c r="AY39" s="688"/>
      <c r="AZ39" s="620">
        <v>9994</v>
      </c>
      <c r="BA39" s="621"/>
      <c r="BB39" s="621"/>
      <c r="BC39" s="621"/>
      <c r="BD39" s="651"/>
      <c r="BE39" s="651"/>
      <c r="BF39" s="677"/>
      <c r="BG39" s="617" t="s">
        <v>339</v>
      </c>
      <c r="BH39" s="618"/>
      <c r="BI39" s="618"/>
      <c r="BJ39" s="618"/>
      <c r="BK39" s="618"/>
      <c r="BL39" s="618"/>
      <c r="BM39" s="618"/>
      <c r="BN39" s="618"/>
      <c r="BO39" s="618"/>
      <c r="BP39" s="618"/>
      <c r="BQ39" s="618"/>
      <c r="BR39" s="618"/>
      <c r="BS39" s="618"/>
      <c r="BT39" s="618"/>
      <c r="BU39" s="619"/>
      <c r="BV39" s="620">
        <v>2936</v>
      </c>
      <c r="BW39" s="621"/>
      <c r="BX39" s="621"/>
      <c r="BY39" s="621"/>
      <c r="BZ39" s="621"/>
      <c r="CA39" s="621"/>
      <c r="CB39" s="630"/>
      <c r="CD39" s="617" t="s">
        <v>340</v>
      </c>
      <c r="CE39" s="618"/>
      <c r="CF39" s="618"/>
      <c r="CG39" s="618"/>
      <c r="CH39" s="618"/>
      <c r="CI39" s="618"/>
      <c r="CJ39" s="618"/>
      <c r="CK39" s="618"/>
      <c r="CL39" s="618"/>
      <c r="CM39" s="618"/>
      <c r="CN39" s="618"/>
      <c r="CO39" s="618"/>
      <c r="CP39" s="618"/>
      <c r="CQ39" s="619"/>
      <c r="CR39" s="620">
        <v>352392</v>
      </c>
      <c r="CS39" s="651"/>
      <c r="CT39" s="651"/>
      <c r="CU39" s="651"/>
      <c r="CV39" s="651"/>
      <c r="CW39" s="651"/>
      <c r="CX39" s="651"/>
      <c r="CY39" s="652"/>
      <c r="CZ39" s="625">
        <v>4.5999999999999996</v>
      </c>
      <c r="DA39" s="653"/>
      <c r="DB39" s="653"/>
      <c r="DC39" s="655"/>
      <c r="DD39" s="629">
        <v>142454</v>
      </c>
      <c r="DE39" s="651"/>
      <c r="DF39" s="651"/>
      <c r="DG39" s="651"/>
      <c r="DH39" s="651"/>
      <c r="DI39" s="651"/>
      <c r="DJ39" s="651"/>
      <c r="DK39" s="652"/>
      <c r="DL39" s="629" t="s">
        <v>129</v>
      </c>
      <c r="DM39" s="651"/>
      <c r="DN39" s="651"/>
      <c r="DO39" s="651"/>
      <c r="DP39" s="651"/>
      <c r="DQ39" s="651"/>
      <c r="DR39" s="651"/>
      <c r="DS39" s="651"/>
      <c r="DT39" s="651"/>
      <c r="DU39" s="651"/>
      <c r="DV39" s="652"/>
      <c r="DW39" s="625" t="s">
        <v>129</v>
      </c>
      <c r="DX39" s="653"/>
      <c r="DY39" s="653"/>
      <c r="DZ39" s="653"/>
      <c r="EA39" s="653"/>
      <c r="EB39" s="653"/>
      <c r="EC39" s="654"/>
    </row>
    <row r="40" spans="2:133" ht="11.25" customHeight="1">
      <c r="B40" s="617" t="s">
        <v>341</v>
      </c>
      <c r="C40" s="618"/>
      <c r="D40" s="618"/>
      <c r="E40" s="618"/>
      <c r="F40" s="618"/>
      <c r="G40" s="618"/>
      <c r="H40" s="618"/>
      <c r="I40" s="618"/>
      <c r="J40" s="618"/>
      <c r="K40" s="618"/>
      <c r="L40" s="618"/>
      <c r="M40" s="618"/>
      <c r="N40" s="618"/>
      <c r="O40" s="618"/>
      <c r="P40" s="618"/>
      <c r="Q40" s="619"/>
      <c r="R40" s="620">
        <v>664000</v>
      </c>
      <c r="S40" s="621"/>
      <c r="T40" s="621"/>
      <c r="U40" s="621"/>
      <c r="V40" s="621"/>
      <c r="W40" s="621"/>
      <c r="X40" s="621"/>
      <c r="Y40" s="622"/>
      <c r="Z40" s="623">
        <v>7.8</v>
      </c>
      <c r="AA40" s="623"/>
      <c r="AB40" s="623"/>
      <c r="AC40" s="623"/>
      <c r="AD40" s="624" t="s">
        <v>129</v>
      </c>
      <c r="AE40" s="624"/>
      <c r="AF40" s="624"/>
      <c r="AG40" s="624"/>
      <c r="AH40" s="624"/>
      <c r="AI40" s="624"/>
      <c r="AJ40" s="624"/>
      <c r="AK40" s="624"/>
      <c r="AL40" s="625" t="s">
        <v>129</v>
      </c>
      <c r="AM40" s="626"/>
      <c r="AN40" s="626"/>
      <c r="AO40" s="627"/>
      <c r="AQ40" s="686" t="s">
        <v>342</v>
      </c>
      <c r="AR40" s="687"/>
      <c r="AS40" s="687"/>
      <c r="AT40" s="687"/>
      <c r="AU40" s="687"/>
      <c r="AV40" s="687"/>
      <c r="AW40" s="687"/>
      <c r="AX40" s="687"/>
      <c r="AY40" s="688"/>
      <c r="AZ40" s="620" t="s">
        <v>129</v>
      </c>
      <c r="BA40" s="621"/>
      <c r="BB40" s="621"/>
      <c r="BC40" s="621"/>
      <c r="BD40" s="651"/>
      <c r="BE40" s="651"/>
      <c r="BF40" s="677"/>
      <c r="BG40" s="666" t="s">
        <v>343</v>
      </c>
      <c r="BH40" s="667"/>
      <c r="BI40" s="667"/>
      <c r="BJ40" s="667"/>
      <c r="BK40" s="667"/>
      <c r="BL40" s="359"/>
      <c r="BM40" s="618" t="s">
        <v>344</v>
      </c>
      <c r="BN40" s="618"/>
      <c r="BO40" s="618"/>
      <c r="BP40" s="618"/>
      <c r="BQ40" s="618"/>
      <c r="BR40" s="618"/>
      <c r="BS40" s="618"/>
      <c r="BT40" s="618"/>
      <c r="BU40" s="619"/>
      <c r="BV40" s="620">
        <v>80</v>
      </c>
      <c r="BW40" s="621"/>
      <c r="BX40" s="621"/>
      <c r="BY40" s="621"/>
      <c r="BZ40" s="621"/>
      <c r="CA40" s="621"/>
      <c r="CB40" s="630"/>
      <c r="CD40" s="617" t="s">
        <v>345</v>
      </c>
      <c r="CE40" s="618"/>
      <c r="CF40" s="618"/>
      <c r="CG40" s="618"/>
      <c r="CH40" s="618"/>
      <c r="CI40" s="618"/>
      <c r="CJ40" s="618"/>
      <c r="CK40" s="618"/>
      <c r="CL40" s="618"/>
      <c r="CM40" s="618"/>
      <c r="CN40" s="618"/>
      <c r="CO40" s="618"/>
      <c r="CP40" s="618"/>
      <c r="CQ40" s="619"/>
      <c r="CR40" s="620">
        <v>108690</v>
      </c>
      <c r="CS40" s="621"/>
      <c r="CT40" s="621"/>
      <c r="CU40" s="621"/>
      <c r="CV40" s="621"/>
      <c r="CW40" s="621"/>
      <c r="CX40" s="621"/>
      <c r="CY40" s="622"/>
      <c r="CZ40" s="625">
        <v>1.4</v>
      </c>
      <c r="DA40" s="653"/>
      <c r="DB40" s="653"/>
      <c r="DC40" s="655"/>
      <c r="DD40" s="629" t="s">
        <v>129</v>
      </c>
      <c r="DE40" s="621"/>
      <c r="DF40" s="621"/>
      <c r="DG40" s="621"/>
      <c r="DH40" s="621"/>
      <c r="DI40" s="621"/>
      <c r="DJ40" s="621"/>
      <c r="DK40" s="622"/>
      <c r="DL40" s="629" t="s">
        <v>129</v>
      </c>
      <c r="DM40" s="621"/>
      <c r="DN40" s="621"/>
      <c r="DO40" s="621"/>
      <c r="DP40" s="621"/>
      <c r="DQ40" s="621"/>
      <c r="DR40" s="621"/>
      <c r="DS40" s="621"/>
      <c r="DT40" s="621"/>
      <c r="DU40" s="621"/>
      <c r="DV40" s="622"/>
      <c r="DW40" s="625" t="s">
        <v>129</v>
      </c>
      <c r="DX40" s="653"/>
      <c r="DY40" s="653"/>
      <c r="DZ40" s="653"/>
      <c r="EA40" s="653"/>
      <c r="EB40" s="653"/>
      <c r="EC40" s="654"/>
    </row>
    <row r="41" spans="2:133" ht="11.25" customHeight="1">
      <c r="B41" s="617" t="s">
        <v>346</v>
      </c>
      <c r="C41" s="618"/>
      <c r="D41" s="618"/>
      <c r="E41" s="618"/>
      <c r="F41" s="618"/>
      <c r="G41" s="618"/>
      <c r="H41" s="618"/>
      <c r="I41" s="618"/>
      <c r="J41" s="618"/>
      <c r="K41" s="618"/>
      <c r="L41" s="618"/>
      <c r="M41" s="618"/>
      <c r="N41" s="618"/>
      <c r="O41" s="618"/>
      <c r="P41" s="618"/>
      <c r="Q41" s="619"/>
      <c r="R41" s="620" t="s">
        <v>129</v>
      </c>
      <c r="S41" s="621"/>
      <c r="T41" s="621"/>
      <c r="U41" s="621"/>
      <c r="V41" s="621"/>
      <c r="W41" s="621"/>
      <c r="X41" s="621"/>
      <c r="Y41" s="622"/>
      <c r="Z41" s="623" t="s">
        <v>129</v>
      </c>
      <c r="AA41" s="623"/>
      <c r="AB41" s="623"/>
      <c r="AC41" s="623"/>
      <c r="AD41" s="624" t="s">
        <v>129</v>
      </c>
      <c r="AE41" s="624"/>
      <c r="AF41" s="624"/>
      <c r="AG41" s="624"/>
      <c r="AH41" s="624"/>
      <c r="AI41" s="624"/>
      <c r="AJ41" s="624"/>
      <c r="AK41" s="624"/>
      <c r="AL41" s="625" t="s">
        <v>129</v>
      </c>
      <c r="AM41" s="626"/>
      <c r="AN41" s="626"/>
      <c r="AO41" s="627"/>
      <c r="AQ41" s="686" t="s">
        <v>347</v>
      </c>
      <c r="AR41" s="687"/>
      <c r="AS41" s="687"/>
      <c r="AT41" s="687"/>
      <c r="AU41" s="687"/>
      <c r="AV41" s="687"/>
      <c r="AW41" s="687"/>
      <c r="AX41" s="687"/>
      <c r="AY41" s="688"/>
      <c r="AZ41" s="620">
        <v>86747</v>
      </c>
      <c r="BA41" s="621"/>
      <c r="BB41" s="621"/>
      <c r="BC41" s="621"/>
      <c r="BD41" s="651"/>
      <c r="BE41" s="651"/>
      <c r="BF41" s="677"/>
      <c r="BG41" s="666"/>
      <c r="BH41" s="667"/>
      <c r="BI41" s="667"/>
      <c r="BJ41" s="667"/>
      <c r="BK41" s="667"/>
      <c r="BL41" s="359"/>
      <c r="BM41" s="618" t="s">
        <v>348</v>
      </c>
      <c r="BN41" s="618"/>
      <c r="BO41" s="618"/>
      <c r="BP41" s="618"/>
      <c r="BQ41" s="618"/>
      <c r="BR41" s="618"/>
      <c r="BS41" s="618"/>
      <c r="BT41" s="618"/>
      <c r="BU41" s="619"/>
      <c r="BV41" s="620" t="s">
        <v>129</v>
      </c>
      <c r="BW41" s="621"/>
      <c r="BX41" s="621"/>
      <c r="BY41" s="621"/>
      <c r="BZ41" s="621"/>
      <c r="CA41" s="621"/>
      <c r="CB41" s="630"/>
      <c r="CD41" s="617" t="s">
        <v>349</v>
      </c>
      <c r="CE41" s="618"/>
      <c r="CF41" s="618"/>
      <c r="CG41" s="618"/>
      <c r="CH41" s="618"/>
      <c r="CI41" s="618"/>
      <c r="CJ41" s="618"/>
      <c r="CK41" s="618"/>
      <c r="CL41" s="618"/>
      <c r="CM41" s="618"/>
      <c r="CN41" s="618"/>
      <c r="CO41" s="618"/>
      <c r="CP41" s="618"/>
      <c r="CQ41" s="619"/>
      <c r="CR41" s="620" t="s">
        <v>129</v>
      </c>
      <c r="CS41" s="651"/>
      <c r="CT41" s="651"/>
      <c r="CU41" s="651"/>
      <c r="CV41" s="651"/>
      <c r="CW41" s="651"/>
      <c r="CX41" s="651"/>
      <c r="CY41" s="652"/>
      <c r="CZ41" s="625" t="s">
        <v>129</v>
      </c>
      <c r="DA41" s="653"/>
      <c r="DB41" s="653"/>
      <c r="DC41" s="655"/>
      <c r="DD41" s="629" t="s">
        <v>129</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c r="B42" s="617" t="s">
        <v>350</v>
      </c>
      <c r="C42" s="618"/>
      <c r="D42" s="618"/>
      <c r="E42" s="618"/>
      <c r="F42" s="618"/>
      <c r="G42" s="618"/>
      <c r="H42" s="618"/>
      <c r="I42" s="618"/>
      <c r="J42" s="618"/>
      <c r="K42" s="618"/>
      <c r="L42" s="618"/>
      <c r="M42" s="618"/>
      <c r="N42" s="618"/>
      <c r="O42" s="618"/>
      <c r="P42" s="618"/>
      <c r="Q42" s="619"/>
      <c r="R42" s="620" t="s">
        <v>129</v>
      </c>
      <c r="S42" s="621"/>
      <c r="T42" s="621"/>
      <c r="U42" s="621"/>
      <c r="V42" s="621"/>
      <c r="W42" s="621"/>
      <c r="X42" s="621"/>
      <c r="Y42" s="622"/>
      <c r="Z42" s="623" t="s">
        <v>129</v>
      </c>
      <c r="AA42" s="623"/>
      <c r="AB42" s="623"/>
      <c r="AC42" s="623"/>
      <c r="AD42" s="624" t="s">
        <v>129</v>
      </c>
      <c r="AE42" s="624"/>
      <c r="AF42" s="624"/>
      <c r="AG42" s="624"/>
      <c r="AH42" s="624"/>
      <c r="AI42" s="624"/>
      <c r="AJ42" s="624"/>
      <c r="AK42" s="624"/>
      <c r="AL42" s="625" t="s">
        <v>129</v>
      </c>
      <c r="AM42" s="626"/>
      <c r="AN42" s="626"/>
      <c r="AO42" s="627"/>
      <c r="AQ42" s="692" t="s">
        <v>351</v>
      </c>
      <c r="AR42" s="693"/>
      <c r="AS42" s="693"/>
      <c r="AT42" s="693"/>
      <c r="AU42" s="693"/>
      <c r="AV42" s="693"/>
      <c r="AW42" s="693"/>
      <c r="AX42" s="693"/>
      <c r="AY42" s="694"/>
      <c r="AZ42" s="698">
        <v>405917</v>
      </c>
      <c r="BA42" s="699"/>
      <c r="BB42" s="699"/>
      <c r="BC42" s="699"/>
      <c r="BD42" s="679"/>
      <c r="BE42" s="679"/>
      <c r="BF42" s="681"/>
      <c r="BG42" s="668"/>
      <c r="BH42" s="669"/>
      <c r="BI42" s="669"/>
      <c r="BJ42" s="669"/>
      <c r="BK42" s="669"/>
      <c r="BL42" s="357"/>
      <c r="BM42" s="642" t="s">
        <v>352</v>
      </c>
      <c r="BN42" s="642"/>
      <c r="BO42" s="642"/>
      <c r="BP42" s="642"/>
      <c r="BQ42" s="642"/>
      <c r="BR42" s="642"/>
      <c r="BS42" s="642"/>
      <c r="BT42" s="642"/>
      <c r="BU42" s="643"/>
      <c r="BV42" s="698">
        <v>266</v>
      </c>
      <c r="BW42" s="699"/>
      <c r="BX42" s="699"/>
      <c r="BY42" s="699"/>
      <c r="BZ42" s="699"/>
      <c r="CA42" s="699"/>
      <c r="CB42" s="705"/>
      <c r="CD42" s="617" t="s">
        <v>353</v>
      </c>
      <c r="CE42" s="618"/>
      <c r="CF42" s="618"/>
      <c r="CG42" s="618"/>
      <c r="CH42" s="618"/>
      <c r="CI42" s="618"/>
      <c r="CJ42" s="618"/>
      <c r="CK42" s="618"/>
      <c r="CL42" s="618"/>
      <c r="CM42" s="618"/>
      <c r="CN42" s="618"/>
      <c r="CO42" s="618"/>
      <c r="CP42" s="618"/>
      <c r="CQ42" s="619"/>
      <c r="CR42" s="620">
        <v>1309482</v>
      </c>
      <c r="CS42" s="651"/>
      <c r="CT42" s="651"/>
      <c r="CU42" s="651"/>
      <c r="CV42" s="651"/>
      <c r="CW42" s="651"/>
      <c r="CX42" s="651"/>
      <c r="CY42" s="652"/>
      <c r="CZ42" s="625">
        <v>17</v>
      </c>
      <c r="DA42" s="653"/>
      <c r="DB42" s="653"/>
      <c r="DC42" s="655"/>
      <c r="DD42" s="629">
        <v>675803</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c r="B43" s="617" t="s">
        <v>354</v>
      </c>
      <c r="C43" s="618"/>
      <c r="D43" s="618"/>
      <c r="E43" s="618"/>
      <c r="F43" s="618"/>
      <c r="G43" s="618"/>
      <c r="H43" s="618"/>
      <c r="I43" s="618"/>
      <c r="J43" s="618"/>
      <c r="K43" s="618"/>
      <c r="L43" s="618"/>
      <c r="M43" s="618"/>
      <c r="N43" s="618"/>
      <c r="O43" s="618"/>
      <c r="P43" s="618"/>
      <c r="Q43" s="619"/>
      <c r="R43" s="620">
        <v>212400</v>
      </c>
      <c r="S43" s="621"/>
      <c r="T43" s="621"/>
      <c r="U43" s="621"/>
      <c r="V43" s="621"/>
      <c r="W43" s="621"/>
      <c r="X43" s="621"/>
      <c r="Y43" s="622"/>
      <c r="Z43" s="623">
        <v>2.5</v>
      </c>
      <c r="AA43" s="623"/>
      <c r="AB43" s="623"/>
      <c r="AC43" s="623"/>
      <c r="AD43" s="624" t="s">
        <v>129</v>
      </c>
      <c r="AE43" s="624"/>
      <c r="AF43" s="624"/>
      <c r="AG43" s="624"/>
      <c r="AH43" s="624"/>
      <c r="AI43" s="624"/>
      <c r="AJ43" s="624"/>
      <c r="AK43" s="624"/>
      <c r="AL43" s="625" t="s">
        <v>129</v>
      </c>
      <c r="AM43" s="626"/>
      <c r="AN43" s="626"/>
      <c r="AO43" s="627"/>
      <c r="CD43" s="617" t="s">
        <v>355</v>
      </c>
      <c r="CE43" s="618"/>
      <c r="CF43" s="618"/>
      <c r="CG43" s="618"/>
      <c r="CH43" s="618"/>
      <c r="CI43" s="618"/>
      <c r="CJ43" s="618"/>
      <c r="CK43" s="618"/>
      <c r="CL43" s="618"/>
      <c r="CM43" s="618"/>
      <c r="CN43" s="618"/>
      <c r="CO43" s="618"/>
      <c r="CP43" s="618"/>
      <c r="CQ43" s="619"/>
      <c r="CR43" s="620">
        <v>44732</v>
      </c>
      <c r="CS43" s="651"/>
      <c r="CT43" s="651"/>
      <c r="CU43" s="651"/>
      <c r="CV43" s="651"/>
      <c r="CW43" s="651"/>
      <c r="CX43" s="651"/>
      <c r="CY43" s="652"/>
      <c r="CZ43" s="625">
        <v>0.6</v>
      </c>
      <c r="DA43" s="653"/>
      <c r="DB43" s="653"/>
      <c r="DC43" s="655"/>
      <c r="DD43" s="629">
        <v>44732</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c r="B44" s="641" t="s">
        <v>356</v>
      </c>
      <c r="C44" s="642"/>
      <c r="D44" s="642"/>
      <c r="E44" s="642"/>
      <c r="F44" s="642"/>
      <c r="G44" s="642"/>
      <c r="H44" s="642"/>
      <c r="I44" s="642"/>
      <c r="J44" s="642"/>
      <c r="K44" s="642"/>
      <c r="L44" s="642"/>
      <c r="M44" s="642"/>
      <c r="N44" s="642"/>
      <c r="O44" s="642"/>
      <c r="P44" s="642"/>
      <c r="Q44" s="643"/>
      <c r="R44" s="698">
        <v>8513254</v>
      </c>
      <c r="S44" s="699"/>
      <c r="T44" s="699"/>
      <c r="U44" s="699"/>
      <c r="V44" s="699"/>
      <c r="W44" s="699"/>
      <c r="X44" s="699"/>
      <c r="Y44" s="700"/>
      <c r="Z44" s="701">
        <v>100</v>
      </c>
      <c r="AA44" s="701"/>
      <c r="AB44" s="701"/>
      <c r="AC44" s="701"/>
      <c r="AD44" s="702">
        <v>4498633</v>
      </c>
      <c r="AE44" s="702"/>
      <c r="AF44" s="702"/>
      <c r="AG44" s="702"/>
      <c r="AH44" s="702"/>
      <c r="AI44" s="702"/>
      <c r="AJ44" s="702"/>
      <c r="AK44" s="702"/>
      <c r="AL44" s="703">
        <v>100</v>
      </c>
      <c r="AM44" s="680"/>
      <c r="AN44" s="680"/>
      <c r="AO44" s="704"/>
      <c r="CD44" s="658" t="s">
        <v>303</v>
      </c>
      <c r="CE44" s="659"/>
      <c r="CF44" s="617" t="s">
        <v>357</v>
      </c>
      <c r="CG44" s="618"/>
      <c r="CH44" s="618"/>
      <c r="CI44" s="618"/>
      <c r="CJ44" s="618"/>
      <c r="CK44" s="618"/>
      <c r="CL44" s="618"/>
      <c r="CM44" s="618"/>
      <c r="CN44" s="618"/>
      <c r="CO44" s="618"/>
      <c r="CP44" s="618"/>
      <c r="CQ44" s="619"/>
      <c r="CR44" s="620">
        <v>1247085</v>
      </c>
      <c r="CS44" s="621"/>
      <c r="CT44" s="621"/>
      <c r="CU44" s="621"/>
      <c r="CV44" s="621"/>
      <c r="CW44" s="621"/>
      <c r="CX44" s="621"/>
      <c r="CY44" s="622"/>
      <c r="CZ44" s="625">
        <v>16.2</v>
      </c>
      <c r="DA44" s="626"/>
      <c r="DB44" s="626"/>
      <c r="DC44" s="632"/>
      <c r="DD44" s="629">
        <v>673036</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c r="CD45" s="660"/>
      <c r="CE45" s="661"/>
      <c r="CF45" s="617" t="s">
        <v>358</v>
      </c>
      <c r="CG45" s="618"/>
      <c r="CH45" s="618"/>
      <c r="CI45" s="618"/>
      <c r="CJ45" s="618"/>
      <c r="CK45" s="618"/>
      <c r="CL45" s="618"/>
      <c r="CM45" s="618"/>
      <c r="CN45" s="618"/>
      <c r="CO45" s="618"/>
      <c r="CP45" s="618"/>
      <c r="CQ45" s="619"/>
      <c r="CR45" s="620">
        <v>490180</v>
      </c>
      <c r="CS45" s="651"/>
      <c r="CT45" s="651"/>
      <c r="CU45" s="651"/>
      <c r="CV45" s="651"/>
      <c r="CW45" s="651"/>
      <c r="CX45" s="651"/>
      <c r="CY45" s="652"/>
      <c r="CZ45" s="625">
        <v>6.4</v>
      </c>
      <c r="DA45" s="653"/>
      <c r="DB45" s="653"/>
      <c r="DC45" s="655"/>
      <c r="DD45" s="629">
        <v>149771</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c r="B46" s="211" t="s">
        <v>359</v>
      </c>
      <c r="CD46" s="660"/>
      <c r="CE46" s="661"/>
      <c r="CF46" s="617" t="s">
        <v>360</v>
      </c>
      <c r="CG46" s="618"/>
      <c r="CH46" s="618"/>
      <c r="CI46" s="618"/>
      <c r="CJ46" s="618"/>
      <c r="CK46" s="618"/>
      <c r="CL46" s="618"/>
      <c r="CM46" s="618"/>
      <c r="CN46" s="618"/>
      <c r="CO46" s="618"/>
      <c r="CP46" s="618"/>
      <c r="CQ46" s="619"/>
      <c r="CR46" s="620">
        <v>756905</v>
      </c>
      <c r="CS46" s="621"/>
      <c r="CT46" s="621"/>
      <c r="CU46" s="621"/>
      <c r="CV46" s="621"/>
      <c r="CW46" s="621"/>
      <c r="CX46" s="621"/>
      <c r="CY46" s="622"/>
      <c r="CZ46" s="625">
        <v>9.8000000000000007</v>
      </c>
      <c r="DA46" s="626"/>
      <c r="DB46" s="626"/>
      <c r="DC46" s="632"/>
      <c r="DD46" s="629">
        <v>523265</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c r="B47" s="716" t="s">
        <v>361</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362</v>
      </c>
      <c r="CG47" s="618"/>
      <c r="CH47" s="618"/>
      <c r="CI47" s="618"/>
      <c r="CJ47" s="618"/>
      <c r="CK47" s="618"/>
      <c r="CL47" s="618"/>
      <c r="CM47" s="618"/>
      <c r="CN47" s="618"/>
      <c r="CO47" s="618"/>
      <c r="CP47" s="618"/>
      <c r="CQ47" s="619"/>
      <c r="CR47" s="620">
        <v>62397</v>
      </c>
      <c r="CS47" s="651"/>
      <c r="CT47" s="651"/>
      <c r="CU47" s="651"/>
      <c r="CV47" s="651"/>
      <c r="CW47" s="651"/>
      <c r="CX47" s="651"/>
      <c r="CY47" s="652"/>
      <c r="CZ47" s="625">
        <v>0.8</v>
      </c>
      <c r="DA47" s="653"/>
      <c r="DB47" s="653"/>
      <c r="DC47" s="655"/>
      <c r="DD47" s="629">
        <v>2767</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c r="B48" s="716" t="s">
        <v>363</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364</v>
      </c>
      <c r="CG48" s="618"/>
      <c r="CH48" s="618"/>
      <c r="CI48" s="618"/>
      <c r="CJ48" s="618"/>
      <c r="CK48" s="618"/>
      <c r="CL48" s="618"/>
      <c r="CM48" s="618"/>
      <c r="CN48" s="618"/>
      <c r="CO48" s="618"/>
      <c r="CP48" s="618"/>
      <c r="CQ48" s="619"/>
      <c r="CR48" s="620" t="s">
        <v>129</v>
      </c>
      <c r="CS48" s="621"/>
      <c r="CT48" s="621"/>
      <c r="CU48" s="621"/>
      <c r="CV48" s="621"/>
      <c r="CW48" s="621"/>
      <c r="CX48" s="621"/>
      <c r="CY48" s="622"/>
      <c r="CZ48" s="625" t="s">
        <v>129</v>
      </c>
      <c r="DA48" s="626"/>
      <c r="DB48" s="626"/>
      <c r="DC48" s="632"/>
      <c r="DD48" s="629" t="s">
        <v>129</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c r="B49" s="360"/>
      <c r="CD49" s="641" t="s">
        <v>365</v>
      </c>
      <c r="CE49" s="642"/>
      <c r="CF49" s="642"/>
      <c r="CG49" s="642"/>
      <c r="CH49" s="642"/>
      <c r="CI49" s="642"/>
      <c r="CJ49" s="642"/>
      <c r="CK49" s="642"/>
      <c r="CL49" s="642"/>
      <c r="CM49" s="642"/>
      <c r="CN49" s="642"/>
      <c r="CO49" s="642"/>
      <c r="CP49" s="642"/>
      <c r="CQ49" s="643"/>
      <c r="CR49" s="698">
        <v>7713274</v>
      </c>
      <c r="CS49" s="679"/>
      <c r="CT49" s="679"/>
      <c r="CU49" s="679"/>
      <c r="CV49" s="679"/>
      <c r="CW49" s="679"/>
      <c r="CX49" s="679"/>
      <c r="CY49" s="706"/>
      <c r="CZ49" s="703">
        <v>100</v>
      </c>
      <c r="DA49" s="707"/>
      <c r="DB49" s="707"/>
      <c r="DC49" s="708"/>
      <c r="DD49" s="709">
        <v>5131939</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c r="B50" s="360"/>
    </row>
  </sheetData>
  <sheetProtection algorithmName="SHA-512" hashValue="WE9/OLwnWai+rrCygLoyAPU11pDFCdvcrveOynv56ymw/Htfpp8jCvA2YcVKUOfnuLM7wGfNA8aMICtecEGJyA==" saltValue="hrohIePHaFP9fpK/FT2g4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4" zoomScale="70" zoomScaleNormal="25" zoomScaleSheetLayoutView="70" workbookViewId="0">
      <selection activeCell="AU14" sqref="AU14:AY14"/>
    </sheetView>
  </sheetViews>
  <sheetFormatPr defaultColWidth="0" defaultRowHeight="13.5" zeroHeight="1"/>
  <cols>
    <col min="1" max="130" width="2.75" style="222" customWidth="1"/>
    <col min="131" max="131" width="1.625" style="222" customWidth="1"/>
    <col min="132" max="16384" width="9" style="222" hidden="1"/>
  </cols>
  <sheetData>
    <row r="1" spans="1:131" ht="11.25" customHeight="1" thickBot="1">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c r="A2" s="717" t="s">
        <v>366</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367</v>
      </c>
      <c r="DK2" s="719"/>
      <c r="DL2" s="719"/>
      <c r="DM2" s="719"/>
      <c r="DN2" s="719"/>
      <c r="DO2" s="720"/>
      <c r="DP2" s="219"/>
      <c r="DQ2" s="718" t="s">
        <v>368</v>
      </c>
      <c r="DR2" s="719"/>
      <c r="DS2" s="719"/>
      <c r="DT2" s="719"/>
      <c r="DU2" s="719"/>
      <c r="DV2" s="719"/>
      <c r="DW2" s="719"/>
      <c r="DX2" s="719"/>
      <c r="DY2" s="719"/>
      <c r="DZ2" s="720"/>
      <c r="EA2" s="221"/>
    </row>
    <row r="3" spans="1:131" ht="11.2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c r="A4" s="721" t="s">
        <v>369</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370</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c r="A5" s="723" t="s">
        <v>371</v>
      </c>
      <c r="B5" s="724"/>
      <c r="C5" s="724"/>
      <c r="D5" s="724"/>
      <c r="E5" s="724"/>
      <c r="F5" s="724"/>
      <c r="G5" s="724"/>
      <c r="H5" s="724"/>
      <c r="I5" s="724"/>
      <c r="J5" s="724"/>
      <c r="K5" s="724"/>
      <c r="L5" s="724"/>
      <c r="M5" s="724"/>
      <c r="N5" s="724"/>
      <c r="O5" s="724"/>
      <c r="P5" s="725"/>
      <c r="Q5" s="729" t="s">
        <v>372</v>
      </c>
      <c r="R5" s="730"/>
      <c r="S5" s="730"/>
      <c r="T5" s="730"/>
      <c r="U5" s="731"/>
      <c r="V5" s="729" t="s">
        <v>373</v>
      </c>
      <c r="W5" s="730"/>
      <c r="X5" s="730"/>
      <c r="Y5" s="730"/>
      <c r="Z5" s="731"/>
      <c r="AA5" s="729" t="s">
        <v>374</v>
      </c>
      <c r="AB5" s="730"/>
      <c r="AC5" s="730"/>
      <c r="AD5" s="730"/>
      <c r="AE5" s="730"/>
      <c r="AF5" s="735" t="s">
        <v>375</v>
      </c>
      <c r="AG5" s="730"/>
      <c r="AH5" s="730"/>
      <c r="AI5" s="730"/>
      <c r="AJ5" s="736"/>
      <c r="AK5" s="730" t="s">
        <v>376</v>
      </c>
      <c r="AL5" s="730"/>
      <c r="AM5" s="730"/>
      <c r="AN5" s="730"/>
      <c r="AO5" s="731"/>
      <c r="AP5" s="729" t="s">
        <v>377</v>
      </c>
      <c r="AQ5" s="730"/>
      <c r="AR5" s="730"/>
      <c r="AS5" s="730"/>
      <c r="AT5" s="731"/>
      <c r="AU5" s="729" t="s">
        <v>378</v>
      </c>
      <c r="AV5" s="730"/>
      <c r="AW5" s="730"/>
      <c r="AX5" s="730"/>
      <c r="AY5" s="736"/>
      <c r="AZ5" s="223"/>
      <c r="BA5" s="223"/>
      <c r="BB5" s="223"/>
      <c r="BC5" s="223"/>
      <c r="BD5" s="223"/>
      <c r="BE5" s="224"/>
      <c r="BF5" s="224"/>
      <c r="BG5" s="224"/>
      <c r="BH5" s="224"/>
      <c r="BI5" s="224"/>
      <c r="BJ5" s="224"/>
      <c r="BK5" s="224"/>
      <c r="BL5" s="224"/>
      <c r="BM5" s="224"/>
      <c r="BN5" s="224"/>
      <c r="BO5" s="224"/>
      <c r="BP5" s="224"/>
      <c r="BQ5" s="723" t="s">
        <v>379</v>
      </c>
      <c r="BR5" s="724"/>
      <c r="BS5" s="724"/>
      <c r="BT5" s="724"/>
      <c r="BU5" s="724"/>
      <c r="BV5" s="724"/>
      <c r="BW5" s="724"/>
      <c r="BX5" s="724"/>
      <c r="BY5" s="724"/>
      <c r="BZ5" s="724"/>
      <c r="CA5" s="724"/>
      <c r="CB5" s="724"/>
      <c r="CC5" s="724"/>
      <c r="CD5" s="724"/>
      <c r="CE5" s="724"/>
      <c r="CF5" s="724"/>
      <c r="CG5" s="725"/>
      <c r="CH5" s="729" t="s">
        <v>380</v>
      </c>
      <c r="CI5" s="730"/>
      <c r="CJ5" s="730"/>
      <c r="CK5" s="730"/>
      <c r="CL5" s="731"/>
      <c r="CM5" s="729" t="s">
        <v>381</v>
      </c>
      <c r="CN5" s="730"/>
      <c r="CO5" s="730"/>
      <c r="CP5" s="730"/>
      <c r="CQ5" s="731"/>
      <c r="CR5" s="729" t="s">
        <v>382</v>
      </c>
      <c r="CS5" s="730"/>
      <c r="CT5" s="730"/>
      <c r="CU5" s="730"/>
      <c r="CV5" s="731"/>
      <c r="CW5" s="729" t="s">
        <v>383</v>
      </c>
      <c r="CX5" s="730"/>
      <c r="CY5" s="730"/>
      <c r="CZ5" s="730"/>
      <c r="DA5" s="731"/>
      <c r="DB5" s="729" t="s">
        <v>384</v>
      </c>
      <c r="DC5" s="730"/>
      <c r="DD5" s="730"/>
      <c r="DE5" s="730"/>
      <c r="DF5" s="731"/>
      <c r="DG5" s="759" t="s">
        <v>385</v>
      </c>
      <c r="DH5" s="760"/>
      <c r="DI5" s="760"/>
      <c r="DJ5" s="760"/>
      <c r="DK5" s="761"/>
      <c r="DL5" s="759" t="s">
        <v>386</v>
      </c>
      <c r="DM5" s="760"/>
      <c r="DN5" s="760"/>
      <c r="DO5" s="760"/>
      <c r="DP5" s="761"/>
      <c r="DQ5" s="729" t="s">
        <v>387</v>
      </c>
      <c r="DR5" s="730"/>
      <c r="DS5" s="730"/>
      <c r="DT5" s="730"/>
      <c r="DU5" s="731"/>
      <c r="DV5" s="729" t="s">
        <v>378</v>
      </c>
      <c r="DW5" s="730"/>
      <c r="DX5" s="730"/>
      <c r="DY5" s="730"/>
      <c r="DZ5" s="736"/>
      <c r="EA5" s="225"/>
    </row>
    <row r="6" spans="1:131" s="226" customFormat="1" ht="26.25" customHeight="1" thickBot="1">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c r="A7" s="227">
        <v>1</v>
      </c>
      <c r="B7" s="745" t="s">
        <v>388</v>
      </c>
      <c r="C7" s="746"/>
      <c r="D7" s="746"/>
      <c r="E7" s="746"/>
      <c r="F7" s="746"/>
      <c r="G7" s="746"/>
      <c r="H7" s="746"/>
      <c r="I7" s="746"/>
      <c r="J7" s="746"/>
      <c r="K7" s="746"/>
      <c r="L7" s="746"/>
      <c r="M7" s="746"/>
      <c r="N7" s="746"/>
      <c r="O7" s="746"/>
      <c r="P7" s="747"/>
      <c r="Q7" s="748">
        <v>8513</v>
      </c>
      <c r="R7" s="749"/>
      <c r="S7" s="749"/>
      <c r="T7" s="749"/>
      <c r="U7" s="749"/>
      <c r="V7" s="749">
        <v>7713</v>
      </c>
      <c r="W7" s="749"/>
      <c r="X7" s="749"/>
      <c r="Y7" s="749"/>
      <c r="Z7" s="749"/>
      <c r="AA7" s="749">
        <v>800</v>
      </c>
      <c r="AB7" s="749"/>
      <c r="AC7" s="749"/>
      <c r="AD7" s="749"/>
      <c r="AE7" s="750"/>
      <c r="AF7" s="751">
        <v>435</v>
      </c>
      <c r="AG7" s="752"/>
      <c r="AH7" s="752"/>
      <c r="AI7" s="752"/>
      <c r="AJ7" s="753"/>
      <c r="AK7" s="754">
        <v>60</v>
      </c>
      <c r="AL7" s="755"/>
      <c r="AM7" s="755"/>
      <c r="AN7" s="755"/>
      <c r="AO7" s="755"/>
      <c r="AP7" s="755">
        <v>4557</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598</v>
      </c>
      <c r="BT7" s="743"/>
      <c r="BU7" s="743"/>
      <c r="BV7" s="743"/>
      <c r="BW7" s="743"/>
      <c r="BX7" s="743"/>
      <c r="BY7" s="743"/>
      <c r="BZ7" s="743"/>
      <c r="CA7" s="743"/>
      <c r="CB7" s="743"/>
      <c r="CC7" s="743"/>
      <c r="CD7" s="743"/>
      <c r="CE7" s="743"/>
      <c r="CF7" s="743"/>
      <c r="CG7" s="758"/>
      <c r="CH7" s="739">
        <v>0</v>
      </c>
      <c r="CI7" s="740"/>
      <c r="CJ7" s="740"/>
      <c r="CK7" s="740"/>
      <c r="CL7" s="741"/>
      <c r="CM7" s="739">
        <v>61</v>
      </c>
      <c r="CN7" s="740"/>
      <c r="CO7" s="740"/>
      <c r="CP7" s="740"/>
      <c r="CQ7" s="741"/>
      <c r="CR7" s="739">
        <v>4</v>
      </c>
      <c r="CS7" s="740"/>
      <c r="CT7" s="740"/>
      <c r="CU7" s="740"/>
      <c r="CV7" s="741"/>
      <c r="CW7" s="739" t="s">
        <v>579</v>
      </c>
      <c r="CX7" s="740"/>
      <c r="CY7" s="740"/>
      <c r="CZ7" s="740"/>
      <c r="DA7" s="741"/>
      <c r="DB7" s="739" t="s">
        <v>579</v>
      </c>
      <c r="DC7" s="740"/>
      <c r="DD7" s="740"/>
      <c r="DE7" s="740"/>
      <c r="DF7" s="741"/>
      <c r="DG7" s="739" t="s">
        <v>581</v>
      </c>
      <c r="DH7" s="740"/>
      <c r="DI7" s="740"/>
      <c r="DJ7" s="740"/>
      <c r="DK7" s="741"/>
      <c r="DL7" s="739" t="s">
        <v>579</v>
      </c>
      <c r="DM7" s="740"/>
      <c r="DN7" s="740"/>
      <c r="DO7" s="740"/>
      <c r="DP7" s="741"/>
      <c r="DQ7" s="739" t="s">
        <v>579</v>
      </c>
      <c r="DR7" s="740"/>
      <c r="DS7" s="740"/>
      <c r="DT7" s="740"/>
      <c r="DU7" s="741"/>
      <c r="DV7" s="742"/>
      <c r="DW7" s="743"/>
      <c r="DX7" s="743"/>
      <c r="DY7" s="743"/>
      <c r="DZ7" s="744"/>
      <c r="EA7" s="225"/>
    </row>
    <row r="8" spans="1:131" s="226" customFormat="1" ht="26.25" customHeight="1">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600</v>
      </c>
      <c r="BT8" s="770"/>
      <c r="BU8" s="770"/>
      <c r="BV8" s="770"/>
      <c r="BW8" s="770"/>
      <c r="BX8" s="770"/>
      <c r="BY8" s="770"/>
      <c r="BZ8" s="770"/>
      <c r="CA8" s="770"/>
      <c r="CB8" s="770"/>
      <c r="CC8" s="770"/>
      <c r="CD8" s="770"/>
      <c r="CE8" s="770"/>
      <c r="CF8" s="770"/>
      <c r="CG8" s="771"/>
      <c r="CH8" s="772">
        <v>13</v>
      </c>
      <c r="CI8" s="773"/>
      <c r="CJ8" s="773"/>
      <c r="CK8" s="773"/>
      <c r="CL8" s="774"/>
      <c r="CM8" s="772">
        <v>139</v>
      </c>
      <c r="CN8" s="773"/>
      <c r="CO8" s="773"/>
      <c r="CP8" s="773"/>
      <c r="CQ8" s="774"/>
      <c r="CR8" s="772">
        <v>9</v>
      </c>
      <c r="CS8" s="773"/>
      <c r="CT8" s="773"/>
      <c r="CU8" s="773"/>
      <c r="CV8" s="774"/>
      <c r="CW8" s="772" t="s">
        <v>512</v>
      </c>
      <c r="CX8" s="773"/>
      <c r="CY8" s="773"/>
      <c r="CZ8" s="773"/>
      <c r="DA8" s="774"/>
      <c r="DB8" s="772" t="s">
        <v>512</v>
      </c>
      <c r="DC8" s="773"/>
      <c r="DD8" s="773"/>
      <c r="DE8" s="773"/>
      <c r="DF8" s="774"/>
      <c r="DG8" s="772" t="s">
        <v>512</v>
      </c>
      <c r="DH8" s="773"/>
      <c r="DI8" s="773"/>
      <c r="DJ8" s="773"/>
      <c r="DK8" s="774"/>
      <c r="DL8" s="772" t="s">
        <v>512</v>
      </c>
      <c r="DM8" s="773"/>
      <c r="DN8" s="773"/>
      <c r="DO8" s="773"/>
      <c r="DP8" s="774"/>
      <c r="DQ8" s="772" t="s">
        <v>512</v>
      </c>
      <c r="DR8" s="773"/>
      <c r="DS8" s="773"/>
      <c r="DT8" s="773"/>
      <c r="DU8" s="774"/>
      <c r="DV8" s="769"/>
      <c r="DW8" s="770"/>
      <c r="DX8" s="770"/>
      <c r="DY8" s="770"/>
      <c r="DZ8" s="775"/>
      <c r="EA8" s="225"/>
    </row>
    <row r="9" spans="1:131" s="226" customFormat="1" ht="26.25" customHeight="1">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t="s">
        <v>599</v>
      </c>
      <c r="BT9" s="770"/>
      <c r="BU9" s="770"/>
      <c r="BV9" s="770"/>
      <c r="BW9" s="770"/>
      <c r="BX9" s="770"/>
      <c r="BY9" s="770"/>
      <c r="BZ9" s="770"/>
      <c r="CA9" s="770"/>
      <c r="CB9" s="770"/>
      <c r="CC9" s="770"/>
      <c r="CD9" s="770"/>
      <c r="CE9" s="770"/>
      <c r="CF9" s="770"/>
      <c r="CG9" s="771"/>
      <c r="CH9" s="772">
        <v>3</v>
      </c>
      <c r="CI9" s="773"/>
      <c r="CJ9" s="773"/>
      <c r="CK9" s="773"/>
      <c r="CL9" s="774"/>
      <c r="CM9" s="772">
        <v>21</v>
      </c>
      <c r="CN9" s="773"/>
      <c r="CO9" s="773"/>
      <c r="CP9" s="773"/>
      <c r="CQ9" s="774"/>
      <c r="CR9" s="772">
        <v>4</v>
      </c>
      <c r="CS9" s="773"/>
      <c r="CT9" s="773"/>
      <c r="CU9" s="773"/>
      <c r="CV9" s="774"/>
      <c r="CW9" s="772">
        <v>54</v>
      </c>
      <c r="CX9" s="773"/>
      <c r="CY9" s="773"/>
      <c r="CZ9" s="773"/>
      <c r="DA9" s="774"/>
      <c r="DB9" s="772" t="s">
        <v>512</v>
      </c>
      <c r="DC9" s="773"/>
      <c r="DD9" s="773"/>
      <c r="DE9" s="773"/>
      <c r="DF9" s="774"/>
      <c r="DG9" s="772" t="s">
        <v>512</v>
      </c>
      <c r="DH9" s="773"/>
      <c r="DI9" s="773"/>
      <c r="DJ9" s="773"/>
      <c r="DK9" s="774"/>
      <c r="DL9" s="772" t="s">
        <v>512</v>
      </c>
      <c r="DM9" s="773"/>
      <c r="DN9" s="773"/>
      <c r="DO9" s="773"/>
      <c r="DP9" s="774"/>
      <c r="DQ9" s="772" t="s">
        <v>512</v>
      </c>
      <c r="DR9" s="773"/>
      <c r="DS9" s="773"/>
      <c r="DT9" s="773"/>
      <c r="DU9" s="774"/>
      <c r="DV9" s="769"/>
      <c r="DW9" s="770"/>
      <c r="DX9" s="770"/>
      <c r="DY9" s="770"/>
      <c r="DZ9" s="775"/>
      <c r="EA9" s="225"/>
    </row>
    <row r="10" spans="1:131" s="226" customFormat="1" ht="26.25" customHeight="1">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389</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c r="A23" s="231" t="s">
        <v>390</v>
      </c>
      <c r="B23" s="785" t="s">
        <v>391</v>
      </c>
      <c r="C23" s="786"/>
      <c r="D23" s="786"/>
      <c r="E23" s="786"/>
      <c r="F23" s="786"/>
      <c r="G23" s="786"/>
      <c r="H23" s="786"/>
      <c r="I23" s="786"/>
      <c r="J23" s="786"/>
      <c r="K23" s="786"/>
      <c r="L23" s="786"/>
      <c r="M23" s="786"/>
      <c r="N23" s="786"/>
      <c r="O23" s="786"/>
      <c r="P23" s="787"/>
      <c r="Q23" s="788"/>
      <c r="R23" s="789"/>
      <c r="S23" s="789"/>
      <c r="T23" s="789"/>
      <c r="U23" s="789"/>
      <c r="V23" s="789"/>
      <c r="W23" s="789"/>
      <c r="X23" s="789"/>
      <c r="Y23" s="789"/>
      <c r="Z23" s="789"/>
      <c r="AA23" s="789"/>
      <c r="AB23" s="789"/>
      <c r="AC23" s="789"/>
      <c r="AD23" s="789"/>
      <c r="AE23" s="790"/>
      <c r="AF23" s="791">
        <v>435</v>
      </c>
      <c r="AG23" s="789"/>
      <c r="AH23" s="789"/>
      <c r="AI23" s="789"/>
      <c r="AJ23" s="792"/>
      <c r="AK23" s="793"/>
      <c r="AL23" s="794"/>
      <c r="AM23" s="794"/>
      <c r="AN23" s="794"/>
      <c r="AO23" s="794"/>
      <c r="AP23" s="789"/>
      <c r="AQ23" s="789"/>
      <c r="AR23" s="789"/>
      <c r="AS23" s="789"/>
      <c r="AT23" s="789"/>
      <c r="AU23" s="805"/>
      <c r="AV23" s="805"/>
      <c r="AW23" s="805"/>
      <c r="AX23" s="805"/>
      <c r="AY23" s="806"/>
      <c r="AZ23" s="807" t="s">
        <v>129</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c r="A24" s="804" t="s">
        <v>392</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c r="A25" s="721" t="s">
        <v>393</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c r="A26" s="723" t="s">
        <v>371</v>
      </c>
      <c r="B26" s="724"/>
      <c r="C26" s="724"/>
      <c r="D26" s="724"/>
      <c r="E26" s="724"/>
      <c r="F26" s="724"/>
      <c r="G26" s="724"/>
      <c r="H26" s="724"/>
      <c r="I26" s="724"/>
      <c r="J26" s="724"/>
      <c r="K26" s="724"/>
      <c r="L26" s="724"/>
      <c r="M26" s="724"/>
      <c r="N26" s="724"/>
      <c r="O26" s="724"/>
      <c r="P26" s="725"/>
      <c r="Q26" s="729" t="s">
        <v>394</v>
      </c>
      <c r="R26" s="730"/>
      <c r="S26" s="730"/>
      <c r="T26" s="730"/>
      <c r="U26" s="731"/>
      <c r="V26" s="729" t="s">
        <v>395</v>
      </c>
      <c r="W26" s="730"/>
      <c r="X26" s="730"/>
      <c r="Y26" s="730"/>
      <c r="Z26" s="731"/>
      <c r="AA26" s="729" t="s">
        <v>396</v>
      </c>
      <c r="AB26" s="730"/>
      <c r="AC26" s="730"/>
      <c r="AD26" s="730"/>
      <c r="AE26" s="730"/>
      <c r="AF26" s="810" t="s">
        <v>397</v>
      </c>
      <c r="AG26" s="811"/>
      <c r="AH26" s="811"/>
      <c r="AI26" s="811"/>
      <c r="AJ26" s="812"/>
      <c r="AK26" s="730" t="s">
        <v>398</v>
      </c>
      <c r="AL26" s="730"/>
      <c r="AM26" s="730"/>
      <c r="AN26" s="730"/>
      <c r="AO26" s="731"/>
      <c r="AP26" s="729" t="s">
        <v>399</v>
      </c>
      <c r="AQ26" s="730"/>
      <c r="AR26" s="730"/>
      <c r="AS26" s="730"/>
      <c r="AT26" s="731"/>
      <c r="AU26" s="729" t="s">
        <v>400</v>
      </c>
      <c r="AV26" s="730"/>
      <c r="AW26" s="730"/>
      <c r="AX26" s="730"/>
      <c r="AY26" s="731"/>
      <c r="AZ26" s="729" t="s">
        <v>401</v>
      </c>
      <c r="BA26" s="730"/>
      <c r="BB26" s="730"/>
      <c r="BC26" s="730"/>
      <c r="BD26" s="731"/>
      <c r="BE26" s="729" t="s">
        <v>378</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c r="A28" s="233">
        <v>1</v>
      </c>
      <c r="B28" s="745" t="s">
        <v>402</v>
      </c>
      <c r="C28" s="746"/>
      <c r="D28" s="746"/>
      <c r="E28" s="746"/>
      <c r="F28" s="746"/>
      <c r="G28" s="746"/>
      <c r="H28" s="746"/>
      <c r="I28" s="746"/>
      <c r="J28" s="746"/>
      <c r="K28" s="746"/>
      <c r="L28" s="746"/>
      <c r="M28" s="746"/>
      <c r="N28" s="746"/>
      <c r="O28" s="746"/>
      <c r="P28" s="747"/>
      <c r="Q28" s="818">
        <v>1158</v>
      </c>
      <c r="R28" s="819"/>
      <c r="S28" s="819"/>
      <c r="T28" s="819"/>
      <c r="U28" s="819"/>
      <c r="V28" s="819">
        <v>1113</v>
      </c>
      <c r="W28" s="819"/>
      <c r="X28" s="819"/>
      <c r="Y28" s="819"/>
      <c r="Z28" s="819"/>
      <c r="AA28" s="819">
        <v>46</v>
      </c>
      <c r="AB28" s="819"/>
      <c r="AC28" s="819"/>
      <c r="AD28" s="819"/>
      <c r="AE28" s="820"/>
      <c r="AF28" s="821">
        <v>46</v>
      </c>
      <c r="AG28" s="819"/>
      <c r="AH28" s="819"/>
      <c r="AI28" s="819"/>
      <c r="AJ28" s="822"/>
      <c r="AK28" s="823">
        <v>107</v>
      </c>
      <c r="AL28" s="824"/>
      <c r="AM28" s="824"/>
      <c r="AN28" s="824"/>
      <c r="AO28" s="824"/>
      <c r="AP28" s="824" t="s">
        <v>580</v>
      </c>
      <c r="AQ28" s="824"/>
      <c r="AR28" s="824"/>
      <c r="AS28" s="824"/>
      <c r="AT28" s="824"/>
      <c r="AU28" s="824" t="s">
        <v>579</v>
      </c>
      <c r="AV28" s="824"/>
      <c r="AW28" s="824"/>
      <c r="AX28" s="824"/>
      <c r="AY28" s="824"/>
      <c r="AZ28" s="825" t="s">
        <v>581</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c r="A29" s="233">
        <v>2</v>
      </c>
      <c r="B29" s="776" t="s">
        <v>403</v>
      </c>
      <c r="C29" s="777"/>
      <c r="D29" s="777"/>
      <c r="E29" s="777"/>
      <c r="F29" s="777"/>
      <c r="G29" s="777"/>
      <c r="H29" s="777"/>
      <c r="I29" s="777"/>
      <c r="J29" s="777"/>
      <c r="K29" s="777"/>
      <c r="L29" s="777"/>
      <c r="M29" s="777"/>
      <c r="N29" s="777"/>
      <c r="O29" s="777"/>
      <c r="P29" s="778"/>
      <c r="Q29" s="779">
        <v>1451</v>
      </c>
      <c r="R29" s="780"/>
      <c r="S29" s="780"/>
      <c r="T29" s="780"/>
      <c r="U29" s="780"/>
      <c r="V29" s="780">
        <v>1398</v>
      </c>
      <c r="W29" s="780"/>
      <c r="X29" s="780"/>
      <c r="Y29" s="780"/>
      <c r="Z29" s="780"/>
      <c r="AA29" s="780">
        <v>53</v>
      </c>
      <c r="AB29" s="780"/>
      <c r="AC29" s="780"/>
      <c r="AD29" s="780"/>
      <c r="AE29" s="781"/>
      <c r="AF29" s="782">
        <v>53</v>
      </c>
      <c r="AG29" s="783"/>
      <c r="AH29" s="783"/>
      <c r="AI29" s="783"/>
      <c r="AJ29" s="784"/>
      <c r="AK29" s="830">
        <v>224</v>
      </c>
      <c r="AL29" s="826"/>
      <c r="AM29" s="826"/>
      <c r="AN29" s="826"/>
      <c r="AO29" s="826"/>
      <c r="AP29" s="826" t="s">
        <v>579</v>
      </c>
      <c r="AQ29" s="826"/>
      <c r="AR29" s="826"/>
      <c r="AS29" s="826"/>
      <c r="AT29" s="826"/>
      <c r="AU29" s="826" t="s">
        <v>579</v>
      </c>
      <c r="AV29" s="826"/>
      <c r="AW29" s="826"/>
      <c r="AX29" s="826"/>
      <c r="AY29" s="826"/>
      <c r="AZ29" s="827" t="s">
        <v>579</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c r="A30" s="233">
        <v>3</v>
      </c>
      <c r="B30" s="776" t="s">
        <v>404</v>
      </c>
      <c r="C30" s="777"/>
      <c r="D30" s="777"/>
      <c r="E30" s="777"/>
      <c r="F30" s="777"/>
      <c r="G30" s="777"/>
      <c r="H30" s="777"/>
      <c r="I30" s="777"/>
      <c r="J30" s="777"/>
      <c r="K30" s="777"/>
      <c r="L30" s="777"/>
      <c r="M30" s="777"/>
      <c r="N30" s="777"/>
      <c r="O30" s="777"/>
      <c r="P30" s="778"/>
      <c r="Q30" s="779">
        <v>171</v>
      </c>
      <c r="R30" s="780"/>
      <c r="S30" s="780"/>
      <c r="T30" s="780"/>
      <c r="U30" s="780"/>
      <c r="V30" s="780">
        <v>170</v>
      </c>
      <c r="W30" s="780"/>
      <c r="X30" s="780"/>
      <c r="Y30" s="780"/>
      <c r="Z30" s="780"/>
      <c r="AA30" s="780">
        <v>1</v>
      </c>
      <c r="AB30" s="780"/>
      <c r="AC30" s="780"/>
      <c r="AD30" s="780"/>
      <c r="AE30" s="781"/>
      <c r="AF30" s="782">
        <v>1</v>
      </c>
      <c r="AG30" s="783"/>
      <c r="AH30" s="783"/>
      <c r="AI30" s="783"/>
      <c r="AJ30" s="784"/>
      <c r="AK30" s="830">
        <v>41</v>
      </c>
      <c r="AL30" s="826"/>
      <c r="AM30" s="826"/>
      <c r="AN30" s="826"/>
      <c r="AO30" s="826"/>
      <c r="AP30" s="826" t="s">
        <v>579</v>
      </c>
      <c r="AQ30" s="826"/>
      <c r="AR30" s="826"/>
      <c r="AS30" s="826"/>
      <c r="AT30" s="826"/>
      <c r="AU30" s="826" t="s">
        <v>579</v>
      </c>
      <c r="AV30" s="826"/>
      <c r="AW30" s="826"/>
      <c r="AX30" s="826"/>
      <c r="AY30" s="826"/>
      <c r="AZ30" s="827" t="s">
        <v>579</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c r="A31" s="233">
        <v>4</v>
      </c>
      <c r="B31" s="776" t="s">
        <v>405</v>
      </c>
      <c r="C31" s="777"/>
      <c r="D31" s="777"/>
      <c r="E31" s="777"/>
      <c r="F31" s="777"/>
      <c r="G31" s="777"/>
      <c r="H31" s="777"/>
      <c r="I31" s="777"/>
      <c r="J31" s="777"/>
      <c r="K31" s="777"/>
      <c r="L31" s="777"/>
      <c r="M31" s="777"/>
      <c r="N31" s="777"/>
      <c r="O31" s="777"/>
      <c r="P31" s="778"/>
      <c r="Q31" s="779">
        <v>272</v>
      </c>
      <c r="R31" s="780"/>
      <c r="S31" s="780"/>
      <c r="T31" s="780"/>
      <c r="U31" s="780"/>
      <c r="V31" s="780">
        <v>259</v>
      </c>
      <c r="W31" s="780"/>
      <c r="X31" s="780"/>
      <c r="Y31" s="780"/>
      <c r="Z31" s="780"/>
      <c r="AA31" s="780">
        <v>13</v>
      </c>
      <c r="AB31" s="780"/>
      <c r="AC31" s="780"/>
      <c r="AD31" s="780"/>
      <c r="AE31" s="781"/>
      <c r="AF31" s="782">
        <v>387</v>
      </c>
      <c r="AG31" s="783"/>
      <c r="AH31" s="783"/>
      <c r="AI31" s="783"/>
      <c r="AJ31" s="784"/>
      <c r="AK31" s="826">
        <v>10</v>
      </c>
      <c r="AL31" s="826"/>
      <c r="AM31" s="826"/>
      <c r="AN31" s="826"/>
      <c r="AO31" s="826"/>
      <c r="AP31" s="826">
        <v>518</v>
      </c>
      <c r="AQ31" s="826"/>
      <c r="AR31" s="826"/>
      <c r="AS31" s="826"/>
      <c r="AT31" s="826"/>
      <c r="AU31" s="826">
        <v>85</v>
      </c>
      <c r="AV31" s="826"/>
      <c r="AW31" s="826"/>
      <c r="AX31" s="826"/>
      <c r="AY31" s="826"/>
      <c r="AZ31" s="827" t="s">
        <v>579</v>
      </c>
      <c r="BA31" s="827"/>
      <c r="BB31" s="827"/>
      <c r="BC31" s="827"/>
      <c r="BD31" s="827"/>
      <c r="BE31" s="828" t="s">
        <v>406</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c r="A32" s="233">
        <v>5</v>
      </c>
      <c r="B32" s="776" t="s">
        <v>407</v>
      </c>
      <c r="C32" s="777"/>
      <c r="D32" s="777"/>
      <c r="E32" s="777"/>
      <c r="F32" s="777"/>
      <c r="G32" s="777"/>
      <c r="H32" s="777"/>
      <c r="I32" s="777"/>
      <c r="J32" s="777"/>
      <c r="K32" s="777"/>
      <c r="L32" s="777"/>
      <c r="M32" s="777"/>
      <c r="N32" s="777"/>
      <c r="O32" s="777"/>
      <c r="P32" s="778"/>
      <c r="Q32" s="779">
        <v>591</v>
      </c>
      <c r="R32" s="780"/>
      <c r="S32" s="780"/>
      <c r="T32" s="780"/>
      <c r="U32" s="780"/>
      <c r="V32" s="780">
        <v>540</v>
      </c>
      <c r="W32" s="780"/>
      <c r="X32" s="780"/>
      <c r="Y32" s="780"/>
      <c r="Z32" s="780"/>
      <c r="AA32" s="780">
        <v>51</v>
      </c>
      <c r="AB32" s="780"/>
      <c r="AC32" s="780"/>
      <c r="AD32" s="780"/>
      <c r="AE32" s="781"/>
      <c r="AF32" s="782">
        <v>108</v>
      </c>
      <c r="AG32" s="783"/>
      <c r="AH32" s="783"/>
      <c r="AI32" s="783"/>
      <c r="AJ32" s="784"/>
      <c r="AK32" s="826">
        <v>499</v>
      </c>
      <c r="AL32" s="826"/>
      <c r="AM32" s="826"/>
      <c r="AN32" s="826"/>
      <c r="AO32" s="826"/>
      <c r="AP32" s="826">
        <v>3164</v>
      </c>
      <c r="AQ32" s="826"/>
      <c r="AR32" s="826"/>
      <c r="AS32" s="826"/>
      <c r="AT32" s="826"/>
      <c r="AU32" s="826">
        <v>2493</v>
      </c>
      <c r="AV32" s="826"/>
      <c r="AW32" s="826"/>
      <c r="AX32" s="826"/>
      <c r="AY32" s="826"/>
      <c r="AZ32" s="827" t="s">
        <v>579</v>
      </c>
      <c r="BA32" s="827"/>
      <c r="BB32" s="827"/>
      <c r="BC32" s="827"/>
      <c r="BD32" s="827"/>
      <c r="BE32" s="828" t="s">
        <v>406</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c r="A33" s="233">
        <v>6</v>
      </c>
      <c r="B33" s="776" t="s">
        <v>408</v>
      </c>
      <c r="C33" s="777"/>
      <c r="D33" s="777"/>
      <c r="E33" s="777"/>
      <c r="F33" s="777"/>
      <c r="G33" s="777"/>
      <c r="H33" s="777"/>
      <c r="I33" s="777"/>
      <c r="J33" s="777"/>
      <c r="K33" s="777"/>
      <c r="L33" s="777"/>
      <c r="M33" s="777"/>
      <c r="N33" s="777"/>
      <c r="O33" s="777"/>
      <c r="P33" s="778"/>
      <c r="Q33" s="779">
        <v>635</v>
      </c>
      <c r="R33" s="780"/>
      <c r="S33" s="780"/>
      <c r="T33" s="780"/>
      <c r="U33" s="780"/>
      <c r="V33" s="780">
        <v>271</v>
      </c>
      <c r="W33" s="780"/>
      <c r="X33" s="780"/>
      <c r="Y33" s="780"/>
      <c r="Z33" s="780"/>
      <c r="AA33" s="780">
        <v>363</v>
      </c>
      <c r="AB33" s="780"/>
      <c r="AC33" s="780"/>
      <c r="AD33" s="780"/>
      <c r="AE33" s="781"/>
      <c r="AF33" s="782">
        <v>363</v>
      </c>
      <c r="AG33" s="783"/>
      <c r="AH33" s="783"/>
      <c r="AI33" s="783"/>
      <c r="AJ33" s="784"/>
      <c r="AK33" s="830" t="s">
        <v>579</v>
      </c>
      <c r="AL33" s="826"/>
      <c r="AM33" s="826"/>
      <c r="AN33" s="826"/>
      <c r="AO33" s="826"/>
      <c r="AP33" s="826" t="s">
        <v>579</v>
      </c>
      <c r="AQ33" s="826"/>
      <c r="AR33" s="826"/>
      <c r="AS33" s="826"/>
      <c r="AT33" s="826"/>
      <c r="AU33" s="826" t="s">
        <v>579</v>
      </c>
      <c r="AV33" s="826"/>
      <c r="AW33" s="826"/>
      <c r="AX33" s="826"/>
      <c r="AY33" s="826"/>
      <c r="AZ33" s="827" t="s">
        <v>579</v>
      </c>
      <c r="BA33" s="827"/>
      <c r="BB33" s="827"/>
      <c r="BC33" s="827"/>
      <c r="BD33" s="827"/>
      <c r="BE33" s="828" t="s">
        <v>409</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c r="A34" s="233">
        <v>7</v>
      </c>
      <c r="B34" s="776" t="s">
        <v>410</v>
      </c>
      <c r="C34" s="777"/>
      <c r="D34" s="777"/>
      <c r="E34" s="777"/>
      <c r="F34" s="777"/>
      <c r="G34" s="777"/>
      <c r="H34" s="777"/>
      <c r="I34" s="777"/>
      <c r="J34" s="777"/>
      <c r="K34" s="777"/>
      <c r="L34" s="777"/>
      <c r="M34" s="777"/>
      <c r="N34" s="777"/>
      <c r="O34" s="777"/>
      <c r="P34" s="778"/>
      <c r="Q34" s="779">
        <v>15</v>
      </c>
      <c r="R34" s="780"/>
      <c r="S34" s="780"/>
      <c r="T34" s="780"/>
      <c r="U34" s="780"/>
      <c r="V34" s="780">
        <v>9</v>
      </c>
      <c r="W34" s="780"/>
      <c r="X34" s="780"/>
      <c r="Y34" s="780"/>
      <c r="Z34" s="780"/>
      <c r="AA34" s="780">
        <v>5</v>
      </c>
      <c r="AB34" s="780"/>
      <c r="AC34" s="780"/>
      <c r="AD34" s="780"/>
      <c r="AE34" s="781"/>
      <c r="AF34" s="782">
        <v>5</v>
      </c>
      <c r="AG34" s="783"/>
      <c r="AH34" s="783"/>
      <c r="AI34" s="783"/>
      <c r="AJ34" s="784"/>
      <c r="AK34" s="830" t="s">
        <v>579</v>
      </c>
      <c r="AL34" s="826"/>
      <c r="AM34" s="826"/>
      <c r="AN34" s="826"/>
      <c r="AO34" s="826"/>
      <c r="AP34" s="826" t="s">
        <v>579</v>
      </c>
      <c r="AQ34" s="826"/>
      <c r="AR34" s="826"/>
      <c r="AS34" s="826"/>
      <c r="AT34" s="826"/>
      <c r="AU34" s="826" t="s">
        <v>579</v>
      </c>
      <c r="AV34" s="826"/>
      <c r="AW34" s="826"/>
      <c r="AX34" s="826"/>
      <c r="AY34" s="826"/>
      <c r="AZ34" s="827" t="s">
        <v>579</v>
      </c>
      <c r="BA34" s="827"/>
      <c r="BB34" s="827"/>
      <c r="BC34" s="827"/>
      <c r="BD34" s="827"/>
      <c r="BE34" s="828" t="s">
        <v>411</v>
      </c>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30"/>
      <c r="AL35" s="826"/>
      <c r="AM35" s="826"/>
      <c r="AN35" s="826"/>
      <c r="AO35" s="826"/>
      <c r="AP35" s="826"/>
      <c r="AQ35" s="826"/>
      <c r="AR35" s="826"/>
      <c r="AS35" s="826"/>
      <c r="AT35" s="826"/>
      <c r="AU35" s="826"/>
      <c r="AV35" s="826"/>
      <c r="AW35" s="826"/>
      <c r="AX35" s="826"/>
      <c r="AY35" s="826"/>
      <c r="AZ35" s="827"/>
      <c r="BA35" s="827"/>
      <c r="BB35" s="827"/>
      <c r="BC35" s="827"/>
      <c r="BD35" s="827"/>
      <c r="BE35" s="828"/>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c r="A50" s="229">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c r="A51" s="229">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c r="A52" s="229">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c r="A53" s="229">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c r="A54" s="229">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c r="A55" s="229">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c r="A56" s="229">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c r="A57" s="229">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c r="A58" s="229">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c r="A59" s="229">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c r="A60" s="229">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c r="A61" s="229">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c r="A62" s="229">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412</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c r="A63" s="231" t="s">
        <v>390</v>
      </c>
      <c r="B63" s="785" t="s">
        <v>413</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963</v>
      </c>
      <c r="AG63" s="840"/>
      <c r="AH63" s="840"/>
      <c r="AI63" s="840"/>
      <c r="AJ63" s="841"/>
      <c r="AK63" s="842"/>
      <c r="AL63" s="837"/>
      <c r="AM63" s="837"/>
      <c r="AN63" s="837"/>
      <c r="AO63" s="837"/>
      <c r="AP63" s="840">
        <f>SUM(AP28:AT34)</f>
        <v>3682</v>
      </c>
      <c r="AQ63" s="840"/>
      <c r="AR63" s="840"/>
      <c r="AS63" s="840"/>
      <c r="AT63" s="840"/>
      <c r="AU63" s="840">
        <f>SUM(AU28:AY34)</f>
        <v>2578</v>
      </c>
      <c r="AV63" s="840"/>
      <c r="AW63" s="840"/>
      <c r="AX63" s="840"/>
      <c r="AY63" s="840"/>
      <c r="AZ63" s="844"/>
      <c r="BA63" s="844"/>
      <c r="BB63" s="844"/>
      <c r="BC63" s="844"/>
      <c r="BD63" s="844"/>
      <c r="BE63" s="845"/>
      <c r="BF63" s="845"/>
      <c r="BG63" s="845"/>
      <c r="BH63" s="845"/>
      <c r="BI63" s="846"/>
      <c r="BJ63" s="847" t="s">
        <v>414</v>
      </c>
      <c r="BK63" s="848"/>
      <c r="BL63" s="848"/>
      <c r="BM63" s="848"/>
      <c r="BN63" s="849"/>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c r="A66" s="723" t="s">
        <v>416</v>
      </c>
      <c r="B66" s="724"/>
      <c r="C66" s="724"/>
      <c r="D66" s="724"/>
      <c r="E66" s="724"/>
      <c r="F66" s="724"/>
      <c r="G66" s="724"/>
      <c r="H66" s="724"/>
      <c r="I66" s="724"/>
      <c r="J66" s="724"/>
      <c r="K66" s="724"/>
      <c r="L66" s="724"/>
      <c r="M66" s="724"/>
      <c r="N66" s="724"/>
      <c r="O66" s="724"/>
      <c r="P66" s="725"/>
      <c r="Q66" s="729" t="s">
        <v>417</v>
      </c>
      <c r="R66" s="730"/>
      <c r="S66" s="730"/>
      <c r="T66" s="730"/>
      <c r="U66" s="731"/>
      <c r="V66" s="729" t="s">
        <v>418</v>
      </c>
      <c r="W66" s="730"/>
      <c r="X66" s="730"/>
      <c r="Y66" s="730"/>
      <c r="Z66" s="731"/>
      <c r="AA66" s="729" t="s">
        <v>419</v>
      </c>
      <c r="AB66" s="730"/>
      <c r="AC66" s="730"/>
      <c r="AD66" s="730"/>
      <c r="AE66" s="731"/>
      <c r="AF66" s="850" t="s">
        <v>420</v>
      </c>
      <c r="AG66" s="811"/>
      <c r="AH66" s="811"/>
      <c r="AI66" s="811"/>
      <c r="AJ66" s="851"/>
      <c r="AK66" s="729" t="s">
        <v>398</v>
      </c>
      <c r="AL66" s="724"/>
      <c r="AM66" s="724"/>
      <c r="AN66" s="724"/>
      <c r="AO66" s="725"/>
      <c r="AP66" s="729" t="s">
        <v>421</v>
      </c>
      <c r="AQ66" s="730"/>
      <c r="AR66" s="730"/>
      <c r="AS66" s="730"/>
      <c r="AT66" s="731"/>
      <c r="AU66" s="729" t="s">
        <v>422</v>
      </c>
      <c r="AV66" s="730"/>
      <c r="AW66" s="730"/>
      <c r="AX66" s="730"/>
      <c r="AY66" s="731"/>
      <c r="AZ66" s="729" t="s">
        <v>378</v>
      </c>
      <c r="BA66" s="730"/>
      <c r="BB66" s="730"/>
      <c r="BC66" s="730"/>
      <c r="BD66" s="736"/>
      <c r="BE66" s="232"/>
      <c r="BF66" s="232"/>
      <c r="BG66" s="232"/>
      <c r="BH66" s="232"/>
      <c r="BI66" s="232"/>
      <c r="BJ66" s="232"/>
      <c r="BK66" s="232"/>
      <c r="BL66" s="232"/>
      <c r="BM66" s="232"/>
      <c r="BN66" s="232"/>
      <c r="BO66" s="232"/>
      <c r="BP66" s="232"/>
      <c r="BQ66" s="229">
        <v>60</v>
      </c>
      <c r="BR66" s="234"/>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1"/>
    </row>
    <row r="67" spans="1:131" ht="26.25" customHeight="1" thickBot="1">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1"/>
    </row>
    <row r="68" spans="1:131" ht="26.25" customHeight="1" thickTop="1">
      <c r="A68" s="227">
        <v>1</v>
      </c>
      <c r="B68" s="865" t="s">
        <v>582</v>
      </c>
      <c r="C68" s="866"/>
      <c r="D68" s="866"/>
      <c r="E68" s="866"/>
      <c r="F68" s="866"/>
      <c r="G68" s="866"/>
      <c r="H68" s="866"/>
      <c r="I68" s="866"/>
      <c r="J68" s="866"/>
      <c r="K68" s="866"/>
      <c r="L68" s="866"/>
      <c r="M68" s="866"/>
      <c r="N68" s="866"/>
      <c r="O68" s="866"/>
      <c r="P68" s="867"/>
      <c r="Q68" s="868">
        <v>1746</v>
      </c>
      <c r="R68" s="862"/>
      <c r="S68" s="862"/>
      <c r="T68" s="862"/>
      <c r="U68" s="862"/>
      <c r="V68" s="862">
        <v>1649</v>
      </c>
      <c r="W68" s="862"/>
      <c r="X68" s="862"/>
      <c r="Y68" s="862"/>
      <c r="Z68" s="862"/>
      <c r="AA68" s="862">
        <v>97</v>
      </c>
      <c r="AB68" s="862"/>
      <c r="AC68" s="862"/>
      <c r="AD68" s="862"/>
      <c r="AE68" s="862"/>
      <c r="AF68" s="862">
        <v>78</v>
      </c>
      <c r="AG68" s="862"/>
      <c r="AH68" s="862"/>
      <c r="AI68" s="862"/>
      <c r="AJ68" s="862"/>
      <c r="AK68" s="862">
        <v>69</v>
      </c>
      <c r="AL68" s="862"/>
      <c r="AM68" s="862"/>
      <c r="AN68" s="862"/>
      <c r="AO68" s="862"/>
      <c r="AP68" s="862">
        <v>2851</v>
      </c>
      <c r="AQ68" s="862"/>
      <c r="AR68" s="862"/>
      <c r="AS68" s="862"/>
      <c r="AT68" s="862"/>
      <c r="AU68" s="862">
        <v>219</v>
      </c>
      <c r="AV68" s="862"/>
      <c r="AW68" s="862"/>
      <c r="AX68" s="862"/>
      <c r="AY68" s="862"/>
      <c r="AZ68" s="863"/>
      <c r="BA68" s="863"/>
      <c r="BB68" s="863"/>
      <c r="BC68" s="863"/>
      <c r="BD68" s="864"/>
      <c r="BE68" s="232"/>
      <c r="BF68" s="232"/>
      <c r="BG68" s="232"/>
      <c r="BH68" s="232"/>
      <c r="BI68" s="232"/>
      <c r="BJ68" s="232"/>
      <c r="BK68" s="232"/>
      <c r="BL68" s="232"/>
      <c r="BM68" s="232"/>
      <c r="BN68" s="232"/>
      <c r="BO68" s="232"/>
      <c r="BP68" s="232"/>
      <c r="BQ68" s="229">
        <v>62</v>
      </c>
      <c r="BR68" s="234"/>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1"/>
    </row>
    <row r="69" spans="1:131" ht="26.25" customHeight="1">
      <c r="A69" s="229">
        <v>2</v>
      </c>
      <c r="B69" s="869" t="s">
        <v>583</v>
      </c>
      <c r="C69" s="870"/>
      <c r="D69" s="870"/>
      <c r="E69" s="870"/>
      <c r="F69" s="870"/>
      <c r="G69" s="870"/>
      <c r="H69" s="870"/>
      <c r="I69" s="870"/>
      <c r="J69" s="870"/>
      <c r="K69" s="870"/>
      <c r="L69" s="870"/>
      <c r="M69" s="870"/>
      <c r="N69" s="870"/>
      <c r="O69" s="870"/>
      <c r="P69" s="871"/>
      <c r="Q69" s="872">
        <v>15</v>
      </c>
      <c r="R69" s="826"/>
      <c r="S69" s="826"/>
      <c r="T69" s="826"/>
      <c r="U69" s="826"/>
      <c r="V69" s="826">
        <v>5</v>
      </c>
      <c r="W69" s="826"/>
      <c r="X69" s="826"/>
      <c r="Y69" s="826"/>
      <c r="Z69" s="826"/>
      <c r="AA69" s="826">
        <v>10</v>
      </c>
      <c r="AB69" s="826"/>
      <c r="AC69" s="826"/>
      <c r="AD69" s="826"/>
      <c r="AE69" s="826"/>
      <c r="AF69" s="826">
        <v>7</v>
      </c>
      <c r="AG69" s="826"/>
      <c r="AH69" s="826"/>
      <c r="AI69" s="826"/>
      <c r="AJ69" s="826"/>
      <c r="AK69" s="826" t="s">
        <v>512</v>
      </c>
      <c r="AL69" s="826"/>
      <c r="AM69" s="826"/>
      <c r="AN69" s="826"/>
      <c r="AO69" s="826"/>
      <c r="AP69" s="826" t="s">
        <v>601</v>
      </c>
      <c r="AQ69" s="826"/>
      <c r="AR69" s="826"/>
      <c r="AS69" s="826"/>
      <c r="AT69" s="826"/>
      <c r="AU69" s="826" t="s">
        <v>601</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1"/>
    </row>
    <row r="70" spans="1:131" ht="26.25" customHeight="1">
      <c r="A70" s="229">
        <v>3</v>
      </c>
      <c r="B70" s="869" t="s">
        <v>584</v>
      </c>
      <c r="C70" s="870"/>
      <c r="D70" s="870"/>
      <c r="E70" s="870"/>
      <c r="F70" s="870"/>
      <c r="G70" s="870"/>
      <c r="H70" s="870"/>
      <c r="I70" s="870"/>
      <c r="J70" s="870"/>
      <c r="K70" s="870"/>
      <c r="L70" s="870"/>
      <c r="M70" s="870"/>
      <c r="N70" s="870"/>
      <c r="O70" s="870"/>
      <c r="P70" s="871"/>
      <c r="Q70" s="872">
        <v>2183</v>
      </c>
      <c r="R70" s="826"/>
      <c r="S70" s="826"/>
      <c r="T70" s="826"/>
      <c r="U70" s="826"/>
      <c r="V70" s="826">
        <v>2135</v>
      </c>
      <c r="W70" s="826"/>
      <c r="X70" s="826"/>
      <c r="Y70" s="826"/>
      <c r="Z70" s="826"/>
      <c r="AA70" s="826">
        <v>48</v>
      </c>
      <c r="AB70" s="826"/>
      <c r="AC70" s="826"/>
      <c r="AD70" s="826"/>
      <c r="AE70" s="826"/>
      <c r="AF70" s="826">
        <v>68</v>
      </c>
      <c r="AG70" s="826"/>
      <c r="AH70" s="826"/>
      <c r="AI70" s="826"/>
      <c r="AJ70" s="826"/>
      <c r="AK70" s="826">
        <v>121</v>
      </c>
      <c r="AL70" s="826"/>
      <c r="AM70" s="826"/>
      <c r="AN70" s="826"/>
      <c r="AO70" s="826"/>
      <c r="AP70" s="826">
        <v>56</v>
      </c>
      <c r="AQ70" s="826"/>
      <c r="AR70" s="826"/>
      <c r="AS70" s="826"/>
      <c r="AT70" s="826"/>
      <c r="AU70" s="826">
        <v>5</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1"/>
    </row>
    <row r="71" spans="1:131" ht="26.25" customHeight="1">
      <c r="A71" s="229">
        <v>4</v>
      </c>
      <c r="B71" s="869" t="s">
        <v>585</v>
      </c>
      <c r="C71" s="870"/>
      <c r="D71" s="870"/>
      <c r="E71" s="870"/>
      <c r="F71" s="870"/>
      <c r="G71" s="870"/>
      <c r="H71" s="870"/>
      <c r="I71" s="870"/>
      <c r="J71" s="870"/>
      <c r="K71" s="870"/>
      <c r="L71" s="870"/>
      <c r="M71" s="870"/>
      <c r="N71" s="870"/>
      <c r="O71" s="870"/>
      <c r="P71" s="871"/>
      <c r="Q71" s="872">
        <v>205</v>
      </c>
      <c r="R71" s="826"/>
      <c r="S71" s="826"/>
      <c r="T71" s="826"/>
      <c r="U71" s="826"/>
      <c r="V71" s="826">
        <v>199</v>
      </c>
      <c r="W71" s="826"/>
      <c r="X71" s="826"/>
      <c r="Y71" s="826"/>
      <c r="Z71" s="826"/>
      <c r="AA71" s="826">
        <v>6</v>
      </c>
      <c r="AB71" s="826"/>
      <c r="AC71" s="826"/>
      <c r="AD71" s="826"/>
      <c r="AE71" s="826"/>
      <c r="AF71" s="826">
        <v>6</v>
      </c>
      <c r="AG71" s="826"/>
      <c r="AH71" s="826"/>
      <c r="AI71" s="826"/>
      <c r="AJ71" s="826"/>
      <c r="AK71" s="826">
        <v>93</v>
      </c>
      <c r="AL71" s="826"/>
      <c r="AM71" s="826"/>
      <c r="AN71" s="826"/>
      <c r="AO71" s="826"/>
      <c r="AP71" s="826" t="s">
        <v>601</v>
      </c>
      <c r="AQ71" s="826"/>
      <c r="AR71" s="826"/>
      <c r="AS71" s="826"/>
      <c r="AT71" s="826"/>
      <c r="AU71" s="826" t="s">
        <v>601</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1"/>
    </row>
    <row r="72" spans="1:131" ht="26.25" customHeight="1">
      <c r="A72" s="229">
        <v>5</v>
      </c>
      <c r="B72" s="869" t="s">
        <v>586</v>
      </c>
      <c r="C72" s="870"/>
      <c r="D72" s="870"/>
      <c r="E72" s="870"/>
      <c r="F72" s="870"/>
      <c r="G72" s="870"/>
      <c r="H72" s="870"/>
      <c r="I72" s="870"/>
      <c r="J72" s="870"/>
      <c r="K72" s="870"/>
      <c r="L72" s="870"/>
      <c r="M72" s="870"/>
      <c r="N72" s="870"/>
      <c r="O72" s="870"/>
      <c r="P72" s="871"/>
      <c r="Q72" s="872">
        <v>1447</v>
      </c>
      <c r="R72" s="826"/>
      <c r="S72" s="826"/>
      <c r="T72" s="826"/>
      <c r="U72" s="826"/>
      <c r="V72" s="826">
        <v>1407</v>
      </c>
      <c r="W72" s="826"/>
      <c r="X72" s="826"/>
      <c r="Y72" s="826"/>
      <c r="Z72" s="826"/>
      <c r="AA72" s="826">
        <v>39</v>
      </c>
      <c r="AB72" s="826"/>
      <c r="AC72" s="826"/>
      <c r="AD72" s="826"/>
      <c r="AE72" s="826"/>
      <c r="AF72" s="826">
        <v>39</v>
      </c>
      <c r="AG72" s="826"/>
      <c r="AH72" s="826"/>
      <c r="AI72" s="826"/>
      <c r="AJ72" s="826"/>
      <c r="AK72" s="826">
        <v>15</v>
      </c>
      <c r="AL72" s="826"/>
      <c r="AM72" s="826"/>
      <c r="AN72" s="826"/>
      <c r="AO72" s="826"/>
      <c r="AP72" s="826" t="s">
        <v>601</v>
      </c>
      <c r="AQ72" s="826"/>
      <c r="AR72" s="826"/>
      <c r="AS72" s="826"/>
      <c r="AT72" s="826"/>
      <c r="AU72" s="826" t="s">
        <v>601</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1"/>
    </row>
    <row r="73" spans="1:131" ht="26.25" customHeight="1">
      <c r="A73" s="229">
        <v>6</v>
      </c>
      <c r="B73" s="869" t="s">
        <v>587</v>
      </c>
      <c r="C73" s="870"/>
      <c r="D73" s="870"/>
      <c r="E73" s="870"/>
      <c r="F73" s="870"/>
      <c r="G73" s="870"/>
      <c r="H73" s="870"/>
      <c r="I73" s="870"/>
      <c r="J73" s="870"/>
      <c r="K73" s="870"/>
      <c r="L73" s="870"/>
      <c r="M73" s="870"/>
      <c r="N73" s="870"/>
      <c r="O73" s="870"/>
      <c r="P73" s="871"/>
      <c r="Q73" s="872">
        <v>192</v>
      </c>
      <c r="R73" s="826"/>
      <c r="S73" s="826"/>
      <c r="T73" s="826"/>
      <c r="U73" s="826"/>
      <c r="V73" s="826">
        <v>184</v>
      </c>
      <c r="W73" s="826"/>
      <c r="X73" s="826"/>
      <c r="Y73" s="826"/>
      <c r="Z73" s="826"/>
      <c r="AA73" s="826">
        <v>7</v>
      </c>
      <c r="AB73" s="826"/>
      <c r="AC73" s="826"/>
      <c r="AD73" s="826"/>
      <c r="AE73" s="826"/>
      <c r="AF73" s="826">
        <v>7</v>
      </c>
      <c r="AG73" s="826"/>
      <c r="AH73" s="826"/>
      <c r="AI73" s="826"/>
      <c r="AJ73" s="826"/>
      <c r="AK73" s="826" t="s">
        <v>512</v>
      </c>
      <c r="AL73" s="826"/>
      <c r="AM73" s="826"/>
      <c r="AN73" s="826"/>
      <c r="AO73" s="826"/>
      <c r="AP73" s="826" t="s">
        <v>601</v>
      </c>
      <c r="AQ73" s="826"/>
      <c r="AR73" s="826"/>
      <c r="AS73" s="826"/>
      <c r="AT73" s="826"/>
      <c r="AU73" s="826" t="s">
        <v>601</v>
      </c>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1"/>
    </row>
    <row r="74" spans="1:131" ht="26.25" customHeight="1">
      <c r="A74" s="229">
        <v>7</v>
      </c>
      <c r="B74" s="869" t="s">
        <v>588</v>
      </c>
      <c r="C74" s="870"/>
      <c r="D74" s="870"/>
      <c r="E74" s="870"/>
      <c r="F74" s="870"/>
      <c r="G74" s="870"/>
      <c r="H74" s="870"/>
      <c r="I74" s="870"/>
      <c r="J74" s="870"/>
      <c r="K74" s="870"/>
      <c r="L74" s="870"/>
      <c r="M74" s="870"/>
      <c r="N74" s="870"/>
      <c r="O74" s="870"/>
      <c r="P74" s="871"/>
      <c r="Q74" s="872">
        <v>6522</v>
      </c>
      <c r="R74" s="826"/>
      <c r="S74" s="826"/>
      <c r="T74" s="826"/>
      <c r="U74" s="826"/>
      <c r="V74" s="826">
        <v>5585</v>
      </c>
      <c r="W74" s="826"/>
      <c r="X74" s="826"/>
      <c r="Y74" s="826"/>
      <c r="Z74" s="826"/>
      <c r="AA74" s="826">
        <v>937</v>
      </c>
      <c r="AB74" s="826"/>
      <c r="AC74" s="826"/>
      <c r="AD74" s="826"/>
      <c r="AE74" s="826"/>
      <c r="AF74" s="826">
        <v>937</v>
      </c>
      <c r="AG74" s="826"/>
      <c r="AH74" s="826"/>
      <c r="AI74" s="826"/>
      <c r="AJ74" s="826"/>
      <c r="AK74" s="826">
        <v>7</v>
      </c>
      <c r="AL74" s="826"/>
      <c r="AM74" s="826"/>
      <c r="AN74" s="826"/>
      <c r="AO74" s="826"/>
      <c r="AP74" s="826" t="s">
        <v>601</v>
      </c>
      <c r="AQ74" s="826"/>
      <c r="AR74" s="826"/>
      <c r="AS74" s="826"/>
      <c r="AT74" s="826"/>
      <c r="AU74" s="826" t="s">
        <v>601</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1"/>
    </row>
    <row r="75" spans="1:131" ht="26.25" customHeight="1">
      <c r="A75" s="229">
        <v>8</v>
      </c>
      <c r="B75" s="869" t="s">
        <v>589</v>
      </c>
      <c r="C75" s="870"/>
      <c r="D75" s="870"/>
      <c r="E75" s="870"/>
      <c r="F75" s="870"/>
      <c r="G75" s="870"/>
      <c r="H75" s="870"/>
      <c r="I75" s="870"/>
      <c r="J75" s="870"/>
      <c r="K75" s="870"/>
      <c r="L75" s="870"/>
      <c r="M75" s="870"/>
      <c r="N75" s="870"/>
      <c r="O75" s="870"/>
      <c r="P75" s="871"/>
      <c r="Q75" s="873">
        <v>13</v>
      </c>
      <c r="R75" s="874"/>
      <c r="S75" s="874"/>
      <c r="T75" s="874"/>
      <c r="U75" s="830"/>
      <c r="V75" s="875">
        <v>11</v>
      </c>
      <c r="W75" s="874"/>
      <c r="X75" s="874"/>
      <c r="Y75" s="874"/>
      <c r="Z75" s="830"/>
      <c r="AA75" s="875">
        <v>2</v>
      </c>
      <c r="AB75" s="874"/>
      <c r="AC75" s="874"/>
      <c r="AD75" s="874"/>
      <c r="AE75" s="830"/>
      <c r="AF75" s="875">
        <v>2</v>
      </c>
      <c r="AG75" s="874"/>
      <c r="AH75" s="874"/>
      <c r="AI75" s="874"/>
      <c r="AJ75" s="830"/>
      <c r="AK75" s="875">
        <v>0</v>
      </c>
      <c r="AL75" s="874"/>
      <c r="AM75" s="874"/>
      <c r="AN75" s="874"/>
      <c r="AO75" s="830"/>
      <c r="AP75" s="826" t="s">
        <v>601</v>
      </c>
      <c r="AQ75" s="826"/>
      <c r="AR75" s="826"/>
      <c r="AS75" s="826"/>
      <c r="AT75" s="826"/>
      <c r="AU75" s="826" t="s">
        <v>601</v>
      </c>
      <c r="AV75" s="826"/>
      <c r="AW75" s="826"/>
      <c r="AX75" s="826"/>
      <c r="AY75" s="826"/>
      <c r="AZ75" s="828"/>
      <c r="BA75" s="828"/>
      <c r="BB75" s="828"/>
      <c r="BC75" s="828"/>
      <c r="BD75" s="829"/>
      <c r="BE75" s="232"/>
      <c r="BF75" s="232"/>
      <c r="BG75" s="232"/>
      <c r="BH75" s="232"/>
      <c r="BI75" s="232"/>
      <c r="BJ75" s="232"/>
      <c r="BK75" s="232"/>
      <c r="BL75" s="232"/>
      <c r="BM75" s="232"/>
      <c r="BN75" s="232"/>
      <c r="BO75" s="232"/>
      <c r="BP75" s="232"/>
      <c r="BQ75" s="229">
        <v>69</v>
      </c>
      <c r="BR75" s="234"/>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1"/>
    </row>
    <row r="76" spans="1:131" ht="26.25" customHeight="1">
      <c r="A76" s="229">
        <v>9</v>
      </c>
      <c r="B76" s="869" t="s">
        <v>590</v>
      </c>
      <c r="C76" s="870"/>
      <c r="D76" s="870"/>
      <c r="E76" s="870"/>
      <c r="F76" s="870"/>
      <c r="G76" s="870"/>
      <c r="H76" s="870"/>
      <c r="I76" s="870"/>
      <c r="J76" s="870"/>
      <c r="K76" s="870"/>
      <c r="L76" s="870"/>
      <c r="M76" s="870"/>
      <c r="N76" s="870"/>
      <c r="O76" s="870"/>
      <c r="P76" s="871"/>
      <c r="Q76" s="873">
        <v>347</v>
      </c>
      <c r="R76" s="874"/>
      <c r="S76" s="874"/>
      <c r="T76" s="874"/>
      <c r="U76" s="830"/>
      <c r="V76" s="875">
        <v>294</v>
      </c>
      <c r="W76" s="874"/>
      <c r="X76" s="874"/>
      <c r="Y76" s="874"/>
      <c r="Z76" s="830"/>
      <c r="AA76" s="875">
        <v>54</v>
      </c>
      <c r="AB76" s="874"/>
      <c r="AC76" s="874"/>
      <c r="AD76" s="874"/>
      <c r="AE76" s="830"/>
      <c r="AF76" s="875">
        <v>54</v>
      </c>
      <c r="AG76" s="874"/>
      <c r="AH76" s="874"/>
      <c r="AI76" s="874"/>
      <c r="AJ76" s="830"/>
      <c r="AK76" s="875">
        <v>135</v>
      </c>
      <c r="AL76" s="874"/>
      <c r="AM76" s="874"/>
      <c r="AN76" s="874"/>
      <c r="AO76" s="830"/>
      <c r="AP76" s="826" t="s">
        <v>601</v>
      </c>
      <c r="AQ76" s="826"/>
      <c r="AR76" s="826"/>
      <c r="AS76" s="826"/>
      <c r="AT76" s="826"/>
      <c r="AU76" s="826" t="s">
        <v>601</v>
      </c>
      <c r="AV76" s="826"/>
      <c r="AW76" s="826"/>
      <c r="AX76" s="826"/>
      <c r="AY76" s="826"/>
      <c r="AZ76" s="828"/>
      <c r="BA76" s="828"/>
      <c r="BB76" s="828"/>
      <c r="BC76" s="828"/>
      <c r="BD76" s="829"/>
      <c r="BE76" s="232"/>
      <c r="BF76" s="232"/>
      <c r="BG76" s="232"/>
      <c r="BH76" s="232"/>
      <c r="BI76" s="232"/>
      <c r="BJ76" s="232"/>
      <c r="BK76" s="232"/>
      <c r="BL76" s="232"/>
      <c r="BM76" s="232"/>
      <c r="BN76" s="232"/>
      <c r="BO76" s="232"/>
      <c r="BP76" s="232"/>
      <c r="BQ76" s="229">
        <v>70</v>
      </c>
      <c r="BR76" s="234"/>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1"/>
    </row>
    <row r="77" spans="1:131" ht="26.25" customHeight="1">
      <c r="A77" s="229">
        <v>10</v>
      </c>
      <c r="B77" s="869" t="s">
        <v>591</v>
      </c>
      <c r="C77" s="870"/>
      <c r="D77" s="870"/>
      <c r="E77" s="870"/>
      <c r="F77" s="870"/>
      <c r="G77" s="870"/>
      <c r="H77" s="870"/>
      <c r="I77" s="870"/>
      <c r="J77" s="870"/>
      <c r="K77" s="870"/>
      <c r="L77" s="870"/>
      <c r="M77" s="870"/>
      <c r="N77" s="870"/>
      <c r="O77" s="870"/>
      <c r="P77" s="871"/>
      <c r="Q77" s="873">
        <v>304201</v>
      </c>
      <c r="R77" s="874"/>
      <c r="S77" s="874"/>
      <c r="T77" s="874"/>
      <c r="U77" s="830"/>
      <c r="V77" s="875">
        <v>288028</v>
      </c>
      <c r="W77" s="874"/>
      <c r="X77" s="874"/>
      <c r="Y77" s="874"/>
      <c r="Z77" s="830"/>
      <c r="AA77" s="875">
        <v>16173</v>
      </c>
      <c r="AB77" s="874"/>
      <c r="AC77" s="874"/>
      <c r="AD77" s="874"/>
      <c r="AE77" s="830"/>
      <c r="AF77" s="875">
        <v>16179</v>
      </c>
      <c r="AG77" s="874"/>
      <c r="AH77" s="874"/>
      <c r="AI77" s="874"/>
      <c r="AJ77" s="830"/>
      <c r="AK77" s="875">
        <v>0</v>
      </c>
      <c r="AL77" s="874"/>
      <c r="AM77" s="874"/>
      <c r="AN77" s="874"/>
      <c r="AO77" s="830"/>
      <c r="AP77" s="826" t="s">
        <v>601</v>
      </c>
      <c r="AQ77" s="826"/>
      <c r="AR77" s="826"/>
      <c r="AS77" s="826"/>
      <c r="AT77" s="826"/>
      <c r="AU77" s="826" t="s">
        <v>601</v>
      </c>
      <c r="AV77" s="826"/>
      <c r="AW77" s="826"/>
      <c r="AX77" s="826"/>
      <c r="AY77" s="826"/>
      <c r="AZ77" s="828"/>
      <c r="BA77" s="828"/>
      <c r="BB77" s="828"/>
      <c r="BC77" s="828"/>
      <c r="BD77" s="829"/>
      <c r="BE77" s="232"/>
      <c r="BF77" s="232"/>
      <c r="BG77" s="232"/>
      <c r="BH77" s="232"/>
      <c r="BI77" s="232"/>
      <c r="BJ77" s="232"/>
      <c r="BK77" s="232"/>
      <c r="BL77" s="232"/>
      <c r="BM77" s="232"/>
      <c r="BN77" s="232"/>
      <c r="BO77" s="232"/>
      <c r="BP77" s="232"/>
      <c r="BQ77" s="229">
        <v>71</v>
      </c>
      <c r="BR77" s="234"/>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1"/>
    </row>
    <row r="78" spans="1:131" ht="26.25" customHeight="1">
      <c r="A78" s="229">
        <v>11</v>
      </c>
      <c r="B78" s="869" t="s">
        <v>592</v>
      </c>
      <c r="C78" s="870"/>
      <c r="D78" s="870"/>
      <c r="E78" s="870"/>
      <c r="F78" s="870"/>
      <c r="G78" s="870"/>
      <c r="H78" s="870"/>
      <c r="I78" s="870"/>
      <c r="J78" s="870"/>
      <c r="K78" s="870"/>
      <c r="L78" s="870"/>
      <c r="M78" s="870"/>
      <c r="N78" s="870"/>
      <c r="O78" s="870"/>
      <c r="P78" s="871"/>
      <c r="Q78" s="872">
        <v>212</v>
      </c>
      <c r="R78" s="826"/>
      <c r="S78" s="826"/>
      <c r="T78" s="826"/>
      <c r="U78" s="826"/>
      <c r="V78" s="826">
        <v>205</v>
      </c>
      <c r="W78" s="826"/>
      <c r="X78" s="826"/>
      <c r="Y78" s="826"/>
      <c r="Z78" s="826"/>
      <c r="AA78" s="826">
        <v>7</v>
      </c>
      <c r="AB78" s="826"/>
      <c r="AC78" s="826"/>
      <c r="AD78" s="826"/>
      <c r="AE78" s="826"/>
      <c r="AF78" s="826">
        <v>7</v>
      </c>
      <c r="AG78" s="826"/>
      <c r="AH78" s="826"/>
      <c r="AI78" s="826"/>
      <c r="AJ78" s="826"/>
      <c r="AK78" s="826" t="s">
        <v>512</v>
      </c>
      <c r="AL78" s="826"/>
      <c r="AM78" s="826"/>
      <c r="AN78" s="826"/>
      <c r="AO78" s="826"/>
      <c r="AP78" s="826" t="s">
        <v>601</v>
      </c>
      <c r="AQ78" s="826"/>
      <c r="AR78" s="826"/>
      <c r="AS78" s="826"/>
      <c r="AT78" s="826"/>
      <c r="AU78" s="826" t="s">
        <v>601</v>
      </c>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1"/>
    </row>
    <row r="79" spans="1:131" ht="26.25" customHeight="1">
      <c r="A79" s="229">
        <v>12</v>
      </c>
      <c r="B79" s="869" t="s">
        <v>593</v>
      </c>
      <c r="C79" s="870"/>
      <c r="D79" s="870"/>
      <c r="E79" s="870"/>
      <c r="F79" s="870"/>
      <c r="G79" s="870"/>
      <c r="H79" s="870"/>
      <c r="I79" s="870"/>
      <c r="J79" s="870"/>
      <c r="K79" s="870"/>
      <c r="L79" s="870"/>
      <c r="M79" s="870"/>
      <c r="N79" s="870"/>
      <c r="O79" s="870"/>
      <c r="P79" s="871"/>
      <c r="Q79" s="872">
        <v>2</v>
      </c>
      <c r="R79" s="826"/>
      <c r="S79" s="826"/>
      <c r="T79" s="826"/>
      <c r="U79" s="826"/>
      <c r="V79" s="826">
        <v>2</v>
      </c>
      <c r="W79" s="826"/>
      <c r="X79" s="826"/>
      <c r="Y79" s="826"/>
      <c r="Z79" s="826"/>
      <c r="AA79" s="826">
        <v>0</v>
      </c>
      <c r="AB79" s="826"/>
      <c r="AC79" s="826"/>
      <c r="AD79" s="826"/>
      <c r="AE79" s="826"/>
      <c r="AF79" s="826">
        <v>0</v>
      </c>
      <c r="AG79" s="826"/>
      <c r="AH79" s="826"/>
      <c r="AI79" s="826"/>
      <c r="AJ79" s="826"/>
      <c r="AK79" s="826" t="s">
        <v>512</v>
      </c>
      <c r="AL79" s="826"/>
      <c r="AM79" s="826"/>
      <c r="AN79" s="826"/>
      <c r="AO79" s="826"/>
      <c r="AP79" s="826" t="s">
        <v>601</v>
      </c>
      <c r="AQ79" s="826"/>
      <c r="AR79" s="826"/>
      <c r="AS79" s="826"/>
      <c r="AT79" s="826"/>
      <c r="AU79" s="826" t="s">
        <v>601</v>
      </c>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1"/>
    </row>
    <row r="80" spans="1:131" ht="26.25" customHeight="1">
      <c r="A80" s="229">
        <v>13</v>
      </c>
      <c r="B80" s="869" t="s">
        <v>594</v>
      </c>
      <c r="C80" s="870"/>
      <c r="D80" s="870"/>
      <c r="E80" s="870"/>
      <c r="F80" s="870"/>
      <c r="G80" s="870"/>
      <c r="H80" s="870"/>
      <c r="I80" s="870"/>
      <c r="J80" s="870"/>
      <c r="K80" s="870"/>
      <c r="L80" s="870"/>
      <c r="M80" s="870"/>
      <c r="N80" s="870"/>
      <c r="O80" s="870"/>
      <c r="P80" s="871"/>
      <c r="Q80" s="872">
        <v>28</v>
      </c>
      <c r="R80" s="826"/>
      <c r="S80" s="826"/>
      <c r="T80" s="826"/>
      <c r="U80" s="826"/>
      <c r="V80" s="826">
        <v>26</v>
      </c>
      <c r="W80" s="826"/>
      <c r="X80" s="826"/>
      <c r="Y80" s="826"/>
      <c r="Z80" s="826"/>
      <c r="AA80" s="826">
        <v>2</v>
      </c>
      <c r="AB80" s="826"/>
      <c r="AC80" s="826"/>
      <c r="AD80" s="826"/>
      <c r="AE80" s="826"/>
      <c r="AF80" s="826">
        <v>0</v>
      </c>
      <c r="AG80" s="826"/>
      <c r="AH80" s="826"/>
      <c r="AI80" s="826"/>
      <c r="AJ80" s="826"/>
      <c r="AK80" s="826" t="s">
        <v>512</v>
      </c>
      <c r="AL80" s="826"/>
      <c r="AM80" s="826"/>
      <c r="AN80" s="826"/>
      <c r="AO80" s="826"/>
      <c r="AP80" s="826" t="s">
        <v>601</v>
      </c>
      <c r="AQ80" s="826"/>
      <c r="AR80" s="826"/>
      <c r="AS80" s="826"/>
      <c r="AT80" s="826"/>
      <c r="AU80" s="826" t="s">
        <v>601</v>
      </c>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1"/>
    </row>
    <row r="81" spans="1:131" ht="26.25" customHeight="1">
      <c r="A81" s="229">
        <v>14</v>
      </c>
      <c r="B81" s="869" t="s">
        <v>595</v>
      </c>
      <c r="C81" s="870"/>
      <c r="D81" s="870"/>
      <c r="E81" s="870"/>
      <c r="F81" s="870"/>
      <c r="G81" s="870"/>
      <c r="H81" s="870"/>
      <c r="I81" s="870"/>
      <c r="J81" s="870"/>
      <c r="K81" s="870"/>
      <c r="L81" s="870"/>
      <c r="M81" s="870"/>
      <c r="N81" s="870"/>
      <c r="O81" s="870"/>
      <c r="P81" s="871"/>
      <c r="Q81" s="872">
        <v>11</v>
      </c>
      <c r="R81" s="826"/>
      <c r="S81" s="826"/>
      <c r="T81" s="826"/>
      <c r="U81" s="826"/>
      <c r="V81" s="826">
        <v>11</v>
      </c>
      <c r="W81" s="826"/>
      <c r="X81" s="826"/>
      <c r="Y81" s="826"/>
      <c r="Z81" s="826"/>
      <c r="AA81" s="826">
        <v>0</v>
      </c>
      <c r="AB81" s="826"/>
      <c r="AC81" s="826"/>
      <c r="AD81" s="826"/>
      <c r="AE81" s="826"/>
      <c r="AF81" s="826">
        <v>0</v>
      </c>
      <c r="AG81" s="826"/>
      <c r="AH81" s="826"/>
      <c r="AI81" s="826"/>
      <c r="AJ81" s="826"/>
      <c r="AK81" s="826" t="s">
        <v>512</v>
      </c>
      <c r="AL81" s="826"/>
      <c r="AM81" s="826"/>
      <c r="AN81" s="826"/>
      <c r="AO81" s="826"/>
      <c r="AP81" s="826" t="s">
        <v>601</v>
      </c>
      <c r="AQ81" s="826"/>
      <c r="AR81" s="826"/>
      <c r="AS81" s="826"/>
      <c r="AT81" s="826"/>
      <c r="AU81" s="826" t="s">
        <v>601</v>
      </c>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1"/>
    </row>
    <row r="82" spans="1:131" ht="26.25" customHeight="1">
      <c r="A82" s="229">
        <v>15</v>
      </c>
      <c r="B82" s="869" t="s">
        <v>596</v>
      </c>
      <c r="C82" s="870"/>
      <c r="D82" s="870"/>
      <c r="E82" s="870"/>
      <c r="F82" s="870"/>
      <c r="G82" s="870"/>
      <c r="H82" s="870"/>
      <c r="I82" s="870"/>
      <c r="J82" s="870"/>
      <c r="K82" s="870"/>
      <c r="L82" s="870"/>
      <c r="M82" s="870"/>
      <c r="N82" s="870"/>
      <c r="O82" s="870"/>
      <c r="P82" s="871"/>
      <c r="Q82" s="872">
        <v>51</v>
      </c>
      <c r="R82" s="826"/>
      <c r="S82" s="826"/>
      <c r="T82" s="826"/>
      <c r="U82" s="826"/>
      <c r="V82" s="826">
        <v>48</v>
      </c>
      <c r="W82" s="826"/>
      <c r="X82" s="826"/>
      <c r="Y82" s="826"/>
      <c r="Z82" s="826"/>
      <c r="AA82" s="826">
        <v>3</v>
      </c>
      <c r="AB82" s="826"/>
      <c r="AC82" s="826"/>
      <c r="AD82" s="826"/>
      <c r="AE82" s="826"/>
      <c r="AF82" s="826">
        <v>4</v>
      </c>
      <c r="AG82" s="826"/>
      <c r="AH82" s="826"/>
      <c r="AI82" s="826"/>
      <c r="AJ82" s="826"/>
      <c r="AK82" s="826">
        <v>0</v>
      </c>
      <c r="AL82" s="826"/>
      <c r="AM82" s="826"/>
      <c r="AN82" s="826"/>
      <c r="AO82" s="826"/>
      <c r="AP82" s="826" t="s">
        <v>601</v>
      </c>
      <c r="AQ82" s="826"/>
      <c r="AR82" s="826"/>
      <c r="AS82" s="826"/>
      <c r="AT82" s="826"/>
      <c r="AU82" s="826" t="s">
        <v>601</v>
      </c>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1"/>
    </row>
    <row r="83" spans="1:131" ht="26.25" customHeight="1">
      <c r="A83" s="229">
        <v>16</v>
      </c>
      <c r="B83" s="869" t="s">
        <v>597</v>
      </c>
      <c r="C83" s="870"/>
      <c r="D83" s="870"/>
      <c r="E83" s="870"/>
      <c r="F83" s="870"/>
      <c r="G83" s="870"/>
      <c r="H83" s="870"/>
      <c r="I83" s="870"/>
      <c r="J83" s="870"/>
      <c r="K83" s="870"/>
      <c r="L83" s="870"/>
      <c r="M83" s="870"/>
      <c r="N83" s="870"/>
      <c r="O83" s="870"/>
      <c r="P83" s="871"/>
      <c r="Q83" s="872">
        <v>29</v>
      </c>
      <c r="R83" s="826"/>
      <c r="S83" s="826"/>
      <c r="T83" s="826"/>
      <c r="U83" s="826"/>
      <c r="V83" s="826">
        <v>26</v>
      </c>
      <c r="W83" s="826"/>
      <c r="X83" s="826"/>
      <c r="Y83" s="826"/>
      <c r="Z83" s="826"/>
      <c r="AA83" s="826">
        <v>3</v>
      </c>
      <c r="AB83" s="826"/>
      <c r="AC83" s="826"/>
      <c r="AD83" s="826"/>
      <c r="AE83" s="826"/>
      <c r="AF83" s="826">
        <v>3</v>
      </c>
      <c r="AG83" s="826"/>
      <c r="AH83" s="826"/>
      <c r="AI83" s="826"/>
      <c r="AJ83" s="826"/>
      <c r="AK83" s="826">
        <v>0</v>
      </c>
      <c r="AL83" s="826"/>
      <c r="AM83" s="826"/>
      <c r="AN83" s="826"/>
      <c r="AO83" s="826"/>
      <c r="AP83" s="826" t="s">
        <v>601</v>
      </c>
      <c r="AQ83" s="826"/>
      <c r="AR83" s="826"/>
      <c r="AS83" s="826"/>
      <c r="AT83" s="826"/>
      <c r="AU83" s="826" t="s">
        <v>601</v>
      </c>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1"/>
    </row>
    <row r="84" spans="1:131" ht="26.25" customHeight="1">
      <c r="A84" s="229">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1"/>
    </row>
    <row r="85" spans="1:131" ht="26.25" customHeight="1">
      <c r="A85" s="229">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1"/>
    </row>
    <row r="86" spans="1:131" ht="26.25" customHeight="1">
      <c r="A86" s="229">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1"/>
    </row>
    <row r="87" spans="1:131" ht="26.25" customHeight="1">
      <c r="A87" s="235">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2"/>
      <c r="BF87" s="232"/>
      <c r="BG87" s="232"/>
      <c r="BH87" s="232"/>
      <c r="BI87" s="232"/>
      <c r="BJ87" s="232"/>
      <c r="BK87" s="232"/>
      <c r="BL87" s="232"/>
      <c r="BM87" s="232"/>
      <c r="BN87" s="232"/>
      <c r="BO87" s="232"/>
      <c r="BP87" s="232"/>
      <c r="BQ87" s="229">
        <v>81</v>
      </c>
      <c r="BR87" s="234"/>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1"/>
    </row>
    <row r="88" spans="1:131" ht="26.25" customHeight="1" thickBot="1">
      <c r="A88" s="231" t="s">
        <v>390</v>
      </c>
      <c r="B88" s="785" t="s">
        <v>423</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c r="AG88" s="840"/>
      <c r="AH88" s="840"/>
      <c r="AI88" s="840"/>
      <c r="AJ88" s="840"/>
      <c r="AK88" s="837"/>
      <c r="AL88" s="837"/>
      <c r="AM88" s="837"/>
      <c r="AN88" s="837"/>
      <c r="AO88" s="837"/>
      <c r="AP88" s="840"/>
      <c r="AQ88" s="840"/>
      <c r="AR88" s="840"/>
      <c r="AS88" s="840"/>
      <c r="AT88" s="840"/>
      <c r="AU88" s="840"/>
      <c r="AV88" s="840"/>
      <c r="AW88" s="840"/>
      <c r="AX88" s="840"/>
      <c r="AY88" s="840"/>
      <c r="AZ88" s="845"/>
      <c r="BA88" s="845"/>
      <c r="BB88" s="845"/>
      <c r="BC88" s="845"/>
      <c r="BD88" s="846"/>
      <c r="BE88" s="232"/>
      <c r="BF88" s="232"/>
      <c r="BG88" s="232"/>
      <c r="BH88" s="232"/>
      <c r="BI88" s="232"/>
      <c r="BJ88" s="232"/>
      <c r="BK88" s="232"/>
      <c r="BL88" s="232"/>
      <c r="BM88" s="232"/>
      <c r="BN88" s="232"/>
      <c r="BO88" s="232"/>
      <c r="BP88" s="232"/>
      <c r="BQ88" s="229">
        <v>82</v>
      </c>
      <c r="BR88" s="234"/>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1"/>
    </row>
    <row r="89" spans="1:131" ht="26.25" hidden="1" customHeight="1">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1"/>
    </row>
    <row r="90" spans="1:131" ht="26.25" hidden="1" customHeight="1">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1"/>
    </row>
    <row r="91" spans="1:131" ht="26.25" hidden="1" customHeight="1">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1"/>
    </row>
    <row r="92" spans="1:131" ht="26.25" hidden="1" customHeight="1">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1"/>
    </row>
    <row r="93" spans="1:131" ht="26.25" hidden="1" customHeight="1">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1"/>
    </row>
    <row r="94" spans="1:131" ht="26.25" hidden="1" customHeight="1">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1"/>
    </row>
    <row r="95" spans="1:131" ht="26.25" hidden="1" customHeight="1">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1"/>
    </row>
    <row r="96" spans="1:131" ht="26.25" hidden="1" customHeight="1">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1"/>
    </row>
    <row r="97" spans="1:131" ht="26.25" hidden="1" customHeight="1">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1"/>
    </row>
    <row r="98" spans="1:131" ht="26.25" hidden="1" customHeight="1">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1"/>
    </row>
    <row r="99" spans="1:131" ht="26.25" hidden="1" customHeight="1">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1"/>
    </row>
    <row r="100" spans="1:131" ht="26.25" hidden="1" customHeight="1">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1"/>
    </row>
    <row r="101" spans="1:131" ht="26.25" hidden="1" customHeight="1">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1"/>
    </row>
    <row r="102" spans="1:131" ht="26.25" customHeight="1" thickBot="1">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785" t="s">
        <v>424</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f>SUM(CR7:CV9)</f>
        <v>17</v>
      </c>
      <c r="CS102" s="848"/>
      <c r="CT102" s="848"/>
      <c r="CU102" s="848"/>
      <c r="CV102" s="887"/>
      <c r="CW102" s="886">
        <f t="shared" ref="CW102" si="0">SUM(CW7:DA9)</f>
        <v>54</v>
      </c>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1"/>
    </row>
    <row r="103" spans="1:131" ht="26.25" customHeight="1">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1" t="s">
        <v>425</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1"/>
    </row>
    <row r="104" spans="1:131" ht="26.25" customHeight="1">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2" t="s">
        <v>426</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1"/>
    </row>
    <row r="105" spans="1:131" ht="11.25" customHeight="1">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c r="A108" s="913" t="s">
        <v>429</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430</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1" customFormat="1" ht="26.25" customHeight="1">
      <c r="A109" s="908" t="s">
        <v>431</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432</v>
      </c>
      <c r="AB109" s="889"/>
      <c r="AC109" s="889"/>
      <c r="AD109" s="889"/>
      <c r="AE109" s="890"/>
      <c r="AF109" s="888" t="s">
        <v>433</v>
      </c>
      <c r="AG109" s="889"/>
      <c r="AH109" s="889"/>
      <c r="AI109" s="889"/>
      <c r="AJ109" s="890"/>
      <c r="AK109" s="888" t="s">
        <v>305</v>
      </c>
      <c r="AL109" s="889"/>
      <c r="AM109" s="889"/>
      <c r="AN109" s="889"/>
      <c r="AO109" s="890"/>
      <c r="AP109" s="888" t="s">
        <v>434</v>
      </c>
      <c r="AQ109" s="889"/>
      <c r="AR109" s="889"/>
      <c r="AS109" s="889"/>
      <c r="AT109" s="891"/>
      <c r="AU109" s="908" t="s">
        <v>431</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432</v>
      </c>
      <c r="BR109" s="889"/>
      <c r="BS109" s="889"/>
      <c r="BT109" s="889"/>
      <c r="BU109" s="890"/>
      <c r="BV109" s="888" t="s">
        <v>433</v>
      </c>
      <c r="BW109" s="889"/>
      <c r="BX109" s="889"/>
      <c r="BY109" s="889"/>
      <c r="BZ109" s="890"/>
      <c r="CA109" s="888" t="s">
        <v>305</v>
      </c>
      <c r="CB109" s="889"/>
      <c r="CC109" s="889"/>
      <c r="CD109" s="889"/>
      <c r="CE109" s="890"/>
      <c r="CF109" s="909" t="s">
        <v>434</v>
      </c>
      <c r="CG109" s="909"/>
      <c r="CH109" s="909"/>
      <c r="CI109" s="909"/>
      <c r="CJ109" s="909"/>
      <c r="CK109" s="888" t="s">
        <v>435</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432</v>
      </c>
      <c r="DH109" s="889"/>
      <c r="DI109" s="889"/>
      <c r="DJ109" s="889"/>
      <c r="DK109" s="890"/>
      <c r="DL109" s="888" t="s">
        <v>433</v>
      </c>
      <c r="DM109" s="889"/>
      <c r="DN109" s="889"/>
      <c r="DO109" s="889"/>
      <c r="DP109" s="890"/>
      <c r="DQ109" s="888" t="s">
        <v>305</v>
      </c>
      <c r="DR109" s="889"/>
      <c r="DS109" s="889"/>
      <c r="DT109" s="889"/>
      <c r="DU109" s="890"/>
      <c r="DV109" s="888" t="s">
        <v>434</v>
      </c>
      <c r="DW109" s="889"/>
      <c r="DX109" s="889"/>
      <c r="DY109" s="889"/>
      <c r="DZ109" s="891"/>
    </row>
    <row r="110" spans="1:131" s="221" customFormat="1" ht="26.25" customHeight="1">
      <c r="A110" s="892" t="s">
        <v>436</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448500</v>
      </c>
      <c r="AB110" s="896"/>
      <c r="AC110" s="896"/>
      <c r="AD110" s="896"/>
      <c r="AE110" s="897"/>
      <c r="AF110" s="898">
        <v>432956</v>
      </c>
      <c r="AG110" s="896"/>
      <c r="AH110" s="896"/>
      <c r="AI110" s="896"/>
      <c r="AJ110" s="897"/>
      <c r="AK110" s="898">
        <v>449614</v>
      </c>
      <c r="AL110" s="896"/>
      <c r="AM110" s="896"/>
      <c r="AN110" s="896"/>
      <c r="AO110" s="897"/>
      <c r="AP110" s="899">
        <v>11.6</v>
      </c>
      <c r="AQ110" s="900"/>
      <c r="AR110" s="900"/>
      <c r="AS110" s="900"/>
      <c r="AT110" s="901"/>
      <c r="AU110" s="902" t="s">
        <v>73</v>
      </c>
      <c r="AV110" s="903"/>
      <c r="AW110" s="903"/>
      <c r="AX110" s="903"/>
      <c r="AY110" s="903"/>
      <c r="AZ110" s="925" t="s">
        <v>437</v>
      </c>
      <c r="BA110" s="893"/>
      <c r="BB110" s="893"/>
      <c r="BC110" s="893"/>
      <c r="BD110" s="893"/>
      <c r="BE110" s="893"/>
      <c r="BF110" s="893"/>
      <c r="BG110" s="893"/>
      <c r="BH110" s="893"/>
      <c r="BI110" s="893"/>
      <c r="BJ110" s="893"/>
      <c r="BK110" s="893"/>
      <c r="BL110" s="893"/>
      <c r="BM110" s="893"/>
      <c r="BN110" s="893"/>
      <c r="BO110" s="893"/>
      <c r="BP110" s="894"/>
      <c r="BQ110" s="926">
        <v>4345908</v>
      </c>
      <c r="BR110" s="927"/>
      <c r="BS110" s="927"/>
      <c r="BT110" s="927"/>
      <c r="BU110" s="927"/>
      <c r="BV110" s="927">
        <v>4328737</v>
      </c>
      <c r="BW110" s="927"/>
      <c r="BX110" s="927"/>
      <c r="BY110" s="927"/>
      <c r="BZ110" s="927"/>
      <c r="CA110" s="927">
        <v>4556616</v>
      </c>
      <c r="CB110" s="927"/>
      <c r="CC110" s="927"/>
      <c r="CD110" s="927"/>
      <c r="CE110" s="927"/>
      <c r="CF110" s="940">
        <v>117.4</v>
      </c>
      <c r="CG110" s="941"/>
      <c r="CH110" s="941"/>
      <c r="CI110" s="941"/>
      <c r="CJ110" s="941"/>
      <c r="CK110" s="942" t="s">
        <v>438</v>
      </c>
      <c r="CL110" s="943"/>
      <c r="CM110" s="925" t="s">
        <v>439</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414</v>
      </c>
      <c r="DH110" s="927"/>
      <c r="DI110" s="927"/>
      <c r="DJ110" s="927"/>
      <c r="DK110" s="927"/>
      <c r="DL110" s="927" t="s">
        <v>129</v>
      </c>
      <c r="DM110" s="927"/>
      <c r="DN110" s="927"/>
      <c r="DO110" s="927"/>
      <c r="DP110" s="927"/>
      <c r="DQ110" s="927" t="s">
        <v>414</v>
      </c>
      <c r="DR110" s="927"/>
      <c r="DS110" s="927"/>
      <c r="DT110" s="927"/>
      <c r="DU110" s="927"/>
      <c r="DV110" s="928" t="s">
        <v>129</v>
      </c>
      <c r="DW110" s="928"/>
      <c r="DX110" s="928"/>
      <c r="DY110" s="928"/>
      <c r="DZ110" s="929"/>
    </row>
    <row r="111" spans="1:131" s="221" customFormat="1" ht="26.25" customHeight="1">
      <c r="A111" s="930" t="s">
        <v>440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441</v>
      </c>
      <c r="AB111" s="934"/>
      <c r="AC111" s="934"/>
      <c r="AD111" s="934"/>
      <c r="AE111" s="935"/>
      <c r="AF111" s="936" t="s">
        <v>441</v>
      </c>
      <c r="AG111" s="934"/>
      <c r="AH111" s="934"/>
      <c r="AI111" s="934"/>
      <c r="AJ111" s="935"/>
      <c r="AK111" s="936" t="s">
        <v>414</v>
      </c>
      <c r="AL111" s="934"/>
      <c r="AM111" s="934"/>
      <c r="AN111" s="934"/>
      <c r="AO111" s="935"/>
      <c r="AP111" s="937" t="s">
        <v>441</v>
      </c>
      <c r="AQ111" s="938"/>
      <c r="AR111" s="938"/>
      <c r="AS111" s="938"/>
      <c r="AT111" s="939"/>
      <c r="AU111" s="904"/>
      <c r="AV111" s="905"/>
      <c r="AW111" s="905"/>
      <c r="AX111" s="905"/>
      <c r="AY111" s="905"/>
      <c r="AZ111" s="918" t="s">
        <v>442</v>
      </c>
      <c r="BA111" s="919"/>
      <c r="BB111" s="919"/>
      <c r="BC111" s="919"/>
      <c r="BD111" s="919"/>
      <c r="BE111" s="919"/>
      <c r="BF111" s="919"/>
      <c r="BG111" s="919"/>
      <c r="BH111" s="919"/>
      <c r="BI111" s="919"/>
      <c r="BJ111" s="919"/>
      <c r="BK111" s="919"/>
      <c r="BL111" s="919"/>
      <c r="BM111" s="919"/>
      <c r="BN111" s="919"/>
      <c r="BO111" s="919"/>
      <c r="BP111" s="920"/>
      <c r="BQ111" s="921">
        <v>662</v>
      </c>
      <c r="BR111" s="922"/>
      <c r="BS111" s="922"/>
      <c r="BT111" s="922"/>
      <c r="BU111" s="922"/>
      <c r="BV111" s="922">
        <v>2362</v>
      </c>
      <c r="BW111" s="922"/>
      <c r="BX111" s="922"/>
      <c r="BY111" s="922"/>
      <c r="BZ111" s="922"/>
      <c r="CA111" s="922">
        <v>1836</v>
      </c>
      <c r="CB111" s="922"/>
      <c r="CC111" s="922"/>
      <c r="CD111" s="922"/>
      <c r="CE111" s="922"/>
      <c r="CF111" s="916">
        <v>0</v>
      </c>
      <c r="CG111" s="917"/>
      <c r="CH111" s="917"/>
      <c r="CI111" s="917"/>
      <c r="CJ111" s="917"/>
      <c r="CK111" s="944"/>
      <c r="CL111" s="945"/>
      <c r="CM111" s="918" t="s">
        <v>443</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414</v>
      </c>
      <c r="DH111" s="922"/>
      <c r="DI111" s="922"/>
      <c r="DJ111" s="922"/>
      <c r="DK111" s="922"/>
      <c r="DL111" s="922" t="s">
        <v>441</v>
      </c>
      <c r="DM111" s="922"/>
      <c r="DN111" s="922"/>
      <c r="DO111" s="922"/>
      <c r="DP111" s="922"/>
      <c r="DQ111" s="922" t="s">
        <v>414</v>
      </c>
      <c r="DR111" s="922"/>
      <c r="DS111" s="922"/>
      <c r="DT111" s="922"/>
      <c r="DU111" s="922"/>
      <c r="DV111" s="923" t="s">
        <v>441</v>
      </c>
      <c r="DW111" s="923"/>
      <c r="DX111" s="923"/>
      <c r="DY111" s="923"/>
      <c r="DZ111" s="924"/>
    </row>
    <row r="112" spans="1:131" s="221" customFormat="1" ht="26.25" customHeight="1">
      <c r="A112" s="948" t="s">
        <v>444</v>
      </c>
      <c r="B112" s="949"/>
      <c r="C112" s="919" t="s">
        <v>445</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414</v>
      </c>
      <c r="AB112" s="955"/>
      <c r="AC112" s="955"/>
      <c r="AD112" s="955"/>
      <c r="AE112" s="956"/>
      <c r="AF112" s="957" t="s">
        <v>441</v>
      </c>
      <c r="AG112" s="955"/>
      <c r="AH112" s="955"/>
      <c r="AI112" s="955"/>
      <c r="AJ112" s="956"/>
      <c r="AK112" s="957" t="s">
        <v>414</v>
      </c>
      <c r="AL112" s="955"/>
      <c r="AM112" s="955"/>
      <c r="AN112" s="955"/>
      <c r="AO112" s="956"/>
      <c r="AP112" s="958" t="s">
        <v>441</v>
      </c>
      <c r="AQ112" s="959"/>
      <c r="AR112" s="959"/>
      <c r="AS112" s="959"/>
      <c r="AT112" s="960"/>
      <c r="AU112" s="904"/>
      <c r="AV112" s="905"/>
      <c r="AW112" s="905"/>
      <c r="AX112" s="905"/>
      <c r="AY112" s="905"/>
      <c r="AZ112" s="918" t="s">
        <v>446</v>
      </c>
      <c r="BA112" s="919"/>
      <c r="BB112" s="919"/>
      <c r="BC112" s="919"/>
      <c r="BD112" s="919"/>
      <c r="BE112" s="919"/>
      <c r="BF112" s="919"/>
      <c r="BG112" s="919"/>
      <c r="BH112" s="919"/>
      <c r="BI112" s="919"/>
      <c r="BJ112" s="919"/>
      <c r="BK112" s="919"/>
      <c r="BL112" s="919"/>
      <c r="BM112" s="919"/>
      <c r="BN112" s="919"/>
      <c r="BO112" s="919"/>
      <c r="BP112" s="920"/>
      <c r="BQ112" s="921">
        <v>3510050</v>
      </c>
      <c r="BR112" s="922"/>
      <c r="BS112" s="922"/>
      <c r="BT112" s="922"/>
      <c r="BU112" s="922"/>
      <c r="BV112" s="922">
        <v>3061458</v>
      </c>
      <c r="BW112" s="922"/>
      <c r="BX112" s="922"/>
      <c r="BY112" s="922"/>
      <c r="BZ112" s="922"/>
      <c r="CA112" s="922">
        <v>2578128</v>
      </c>
      <c r="CB112" s="922"/>
      <c r="CC112" s="922"/>
      <c r="CD112" s="922"/>
      <c r="CE112" s="922"/>
      <c r="CF112" s="916">
        <v>66.400000000000006</v>
      </c>
      <c r="CG112" s="917"/>
      <c r="CH112" s="917"/>
      <c r="CI112" s="917"/>
      <c r="CJ112" s="917"/>
      <c r="CK112" s="944"/>
      <c r="CL112" s="945"/>
      <c r="CM112" s="918" t="s">
        <v>447</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414</v>
      </c>
      <c r="DH112" s="922"/>
      <c r="DI112" s="922"/>
      <c r="DJ112" s="922"/>
      <c r="DK112" s="922"/>
      <c r="DL112" s="922" t="s">
        <v>414</v>
      </c>
      <c r="DM112" s="922"/>
      <c r="DN112" s="922"/>
      <c r="DO112" s="922"/>
      <c r="DP112" s="922"/>
      <c r="DQ112" s="922" t="s">
        <v>414</v>
      </c>
      <c r="DR112" s="922"/>
      <c r="DS112" s="922"/>
      <c r="DT112" s="922"/>
      <c r="DU112" s="922"/>
      <c r="DV112" s="923" t="s">
        <v>441</v>
      </c>
      <c r="DW112" s="923"/>
      <c r="DX112" s="923"/>
      <c r="DY112" s="923"/>
      <c r="DZ112" s="924"/>
    </row>
    <row r="113" spans="1:130" s="221" customFormat="1" ht="26.25" customHeight="1">
      <c r="A113" s="950"/>
      <c r="B113" s="951"/>
      <c r="C113" s="919" t="s">
        <v>448</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402559</v>
      </c>
      <c r="AB113" s="934"/>
      <c r="AC113" s="934"/>
      <c r="AD113" s="934"/>
      <c r="AE113" s="935"/>
      <c r="AF113" s="936">
        <v>430064</v>
      </c>
      <c r="AG113" s="934"/>
      <c r="AH113" s="934"/>
      <c r="AI113" s="934"/>
      <c r="AJ113" s="935"/>
      <c r="AK113" s="936">
        <v>415864</v>
      </c>
      <c r="AL113" s="934"/>
      <c r="AM113" s="934"/>
      <c r="AN113" s="934"/>
      <c r="AO113" s="935"/>
      <c r="AP113" s="937">
        <v>10.7</v>
      </c>
      <c r="AQ113" s="938"/>
      <c r="AR113" s="938"/>
      <c r="AS113" s="938"/>
      <c r="AT113" s="939"/>
      <c r="AU113" s="904"/>
      <c r="AV113" s="905"/>
      <c r="AW113" s="905"/>
      <c r="AX113" s="905"/>
      <c r="AY113" s="905"/>
      <c r="AZ113" s="918" t="s">
        <v>449</v>
      </c>
      <c r="BA113" s="919"/>
      <c r="BB113" s="919"/>
      <c r="BC113" s="919"/>
      <c r="BD113" s="919"/>
      <c r="BE113" s="919"/>
      <c r="BF113" s="919"/>
      <c r="BG113" s="919"/>
      <c r="BH113" s="919"/>
      <c r="BI113" s="919"/>
      <c r="BJ113" s="919"/>
      <c r="BK113" s="919"/>
      <c r="BL113" s="919"/>
      <c r="BM113" s="919"/>
      <c r="BN113" s="919"/>
      <c r="BO113" s="919"/>
      <c r="BP113" s="920"/>
      <c r="BQ113" s="921">
        <v>273458</v>
      </c>
      <c r="BR113" s="922"/>
      <c r="BS113" s="922"/>
      <c r="BT113" s="922"/>
      <c r="BU113" s="922"/>
      <c r="BV113" s="922">
        <v>250549</v>
      </c>
      <c r="BW113" s="922"/>
      <c r="BX113" s="922"/>
      <c r="BY113" s="922"/>
      <c r="BZ113" s="922"/>
      <c r="CA113" s="922">
        <v>224510</v>
      </c>
      <c r="CB113" s="922"/>
      <c r="CC113" s="922"/>
      <c r="CD113" s="922"/>
      <c r="CE113" s="922"/>
      <c r="CF113" s="916">
        <v>5.8</v>
      </c>
      <c r="CG113" s="917"/>
      <c r="CH113" s="917"/>
      <c r="CI113" s="917"/>
      <c r="CJ113" s="917"/>
      <c r="CK113" s="944"/>
      <c r="CL113" s="945"/>
      <c r="CM113" s="918" t="s">
        <v>450</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441</v>
      </c>
      <c r="DH113" s="955"/>
      <c r="DI113" s="955"/>
      <c r="DJ113" s="955"/>
      <c r="DK113" s="956"/>
      <c r="DL113" s="957" t="s">
        <v>441</v>
      </c>
      <c r="DM113" s="955"/>
      <c r="DN113" s="955"/>
      <c r="DO113" s="955"/>
      <c r="DP113" s="956"/>
      <c r="DQ113" s="957" t="s">
        <v>129</v>
      </c>
      <c r="DR113" s="955"/>
      <c r="DS113" s="955"/>
      <c r="DT113" s="955"/>
      <c r="DU113" s="956"/>
      <c r="DV113" s="958" t="s">
        <v>414</v>
      </c>
      <c r="DW113" s="959"/>
      <c r="DX113" s="959"/>
      <c r="DY113" s="959"/>
      <c r="DZ113" s="960"/>
    </row>
    <row r="114" spans="1:130" s="221" customFormat="1" ht="26.25" customHeight="1">
      <c r="A114" s="950"/>
      <c r="B114" s="951"/>
      <c r="C114" s="919" t="s">
        <v>451</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5312</v>
      </c>
      <c r="AB114" s="955"/>
      <c r="AC114" s="955"/>
      <c r="AD114" s="955"/>
      <c r="AE114" s="956"/>
      <c r="AF114" s="957">
        <v>21634</v>
      </c>
      <c r="AG114" s="955"/>
      <c r="AH114" s="955"/>
      <c r="AI114" s="955"/>
      <c r="AJ114" s="956"/>
      <c r="AK114" s="957">
        <v>24642</v>
      </c>
      <c r="AL114" s="955"/>
      <c r="AM114" s="955"/>
      <c r="AN114" s="955"/>
      <c r="AO114" s="956"/>
      <c r="AP114" s="958">
        <v>0.6</v>
      </c>
      <c r="AQ114" s="959"/>
      <c r="AR114" s="959"/>
      <c r="AS114" s="959"/>
      <c r="AT114" s="960"/>
      <c r="AU114" s="904"/>
      <c r="AV114" s="905"/>
      <c r="AW114" s="905"/>
      <c r="AX114" s="905"/>
      <c r="AY114" s="905"/>
      <c r="AZ114" s="918" t="s">
        <v>452</v>
      </c>
      <c r="BA114" s="919"/>
      <c r="BB114" s="919"/>
      <c r="BC114" s="919"/>
      <c r="BD114" s="919"/>
      <c r="BE114" s="919"/>
      <c r="BF114" s="919"/>
      <c r="BG114" s="919"/>
      <c r="BH114" s="919"/>
      <c r="BI114" s="919"/>
      <c r="BJ114" s="919"/>
      <c r="BK114" s="919"/>
      <c r="BL114" s="919"/>
      <c r="BM114" s="919"/>
      <c r="BN114" s="919"/>
      <c r="BO114" s="919"/>
      <c r="BP114" s="920"/>
      <c r="BQ114" s="921">
        <v>862806</v>
      </c>
      <c r="BR114" s="922"/>
      <c r="BS114" s="922"/>
      <c r="BT114" s="922"/>
      <c r="BU114" s="922"/>
      <c r="BV114" s="922">
        <v>863266</v>
      </c>
      <c r="BW114" s="922"/>
      <c r="BX114" s="922"/>
      <c r="BY114" s="922"/>
      <c r="BZ114" s="922"/>
      <c r="CA114" s="922">
        <v>829241</v>
      </c>
      <c r="CB114" s="922"/>
      <c r="CC114" s="922"/>
      <c r="CD114" s="922"/>
      <c r="CE114" s="922"/>
      <c r="CF114" s="916">
        <v>21.4</v>
      </c>
      <c r="CG114" s="917"/>
      <c r="CH114" s="917"/>
      <c r="CI114" s="917"/>
      <c r="CJ114" s="917"/>
      <c r="CK114" s="944"/>
      <c r="CL114" s="945"/>
      <c r="CM114" s="918" t="s">
        <v>453</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441</v>
      </c>
      <c r="DH114" s="955"/>
      <c r="DI114" s="955"/>
      <c r="DJ114" s="955"/>
      <c r="DK114" s="956"/>
      <c r="DL114" s="957" t="s">
        <v>441</v>
      </c>
      <c r="DM114" s="955"/>
      <c r="DN114" s="955"/>
      <c r="DO114" s="955"/>
      <c r="DP114" s="956"/>
      <c r="DQ114" s="957" t="s">
        <v>441</v>
      </c>
      <c r="DR114" s="955"/>
      <c r="DS114" s="955"/>
      <c r="DT114" s="955"/>
      <c r="DU114" s="956"/>
      <c r="DV114" s="958" t="s">
        <v>414</v>
      </c>
      <c r="DW114" s="959"/>
      <c r="DX114" s="959"/>
      <c r="DY114" s="959"/>
      <c r="DZ114" s="960"/>
    </row>
    <row r="115" spans="1:130" s="221" customFormat="1" ht="26.25" customHeight="1">
      <c r="A115" s="950"/>
      <c r="B115" s="951"/>
      <c r="C115" s="919" t="s">
        <v>454</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v>117</v>
      </c>
      <c r="AB115" s="934"/>
      <c r="AC115" s="934"/>
      <c r="AD115" s="934"/>
      <c r="AE115" s="935"/>
      <c r="AF115" s="936">
        <v>157</v>
      </c>
      <c r="AG115" s="934"/>
      <c r="AH115" s="934"/>
      <c r="AI115" s="934"/>
      <c r="AJ115" s="935"/>
      <c r="AK115" s="936">
        <v>32</v>
      </c>
      <c r="AL115" s="934"/>
      <c r="AM115" s="934"/>
      <c r="AN115" s="934"/>
      <c r="AO115" s="935"/>
      <c r="AP115" s="937">
        <v>0</v>
      </c>
      <c r="AQ115" s="938"/>
      <c r="AR115" s="938"/>
      <c r="AS115" s="938"/>
      <c r="AT115" s="939"/>
      <c r="AU115" s="904"/>
      <c r="AV115" s="905"/>
      <c r="AW115" s="905"/>
      <c r="AX115" s="905"/>
      <c r="AY115" s="905"/>
      <c r="AZ115" s="918" t="s">
        <v>455</v>
      </c>
      <c r="BA115" s="919"/>
      <c r="BB115" s="919"/>
      <c r="BC115" s="919"/>
      <c r="BD115" s="919"/>
      <c r="BE115" s="919"/>
      <c r="BF115" s="919"/>
      <c r="BG115" s="919"/>
      <c r="BH115" s="919"/>
      <c r="BI115" s="919"/>
      <c r="BJ115" s="919"/>
      <c r="BK115" s="919"/>
      <c r="BL115" s="919"/>
      <c r="BM115" s="919"/>
      <c r="BN115" s="919"/>
      <c r="BO115" s="919"/>
      <c r="BP115" s="920"/>
      <c r="BQ115" s="921" t="s">
        <v>414</v>
      </c>
      <c r="BR115" s="922"/>
      <c r="BS115" s="922"/>
      <c r="BT115" s="922"/>
      <c r="BU115" s="922"/>
      <c r="BV115" s="922" t="s">
        <v>129</v>
      </c>
      <c r="BW115" s="922"/>
      <c r="BX115" s="922"/>
      <c r="BY115" s="922"/>
      <c r="BZ115" s="922"/>
      <c r="CA115" s="922" t="s">
        <v>441</v>
      </c>
      <c r="CB115" s="922"/>
      <c r="CC115" s="922"/>
      <c r="CD115" s="922"/>
      <c r="CE115" s="922"/>
      <c r="CF115" s="916" t="s">
        <v>441</v>
      </c>
      <c r="CG115" s="917"/>
      <c r="CH115" s="917"/>
      <c r="CI115" s="917"/>
      <c r="CJ115" s="917"/>
      <c r="CK115" s="944"/>
      <c r="CL115" s="945"/>
      <c r="CM115" s="918" t="s">
        <v>456</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441</v>
      </c>
      <c r="DH115" s="955"/>
      <c r="DI115" s="955"/>
      <c r="DJ115" s="955"/>
      <c r="DK115" s="956"/>
      <c r="DL115" s="957" t="s">
        <v>129</v>
      </c>
      <c r="DM115" s="955"/>
      <c r="DN115" s="955"/>
      <c r="DO115" s="955"/>
      <c r="DP115" s="956"/>
      <c r="DQ115" s="957" t="s">
        <v>441</v>
      </c>
      <c r="DR115" s="955"/>
      <c r="DS115" s="955"/>
      <c r="DT115" s="955"/>
      <c r="DU115" s="956"/>
      <c r="DV115" s="958" t="s">
        <v>129</v>
      </c>
      <c r="DW115" s="959"/>
      <c r="DX115" s="959"/>
      <c r="DY115" s="959"/>
      <c r="DZ115" s="960"/>
    </row>
    <row r="116" spans="1:130" s="221" customFormat="1" ht="26.25" customHeight="1">
      <c r="A116" s="952"/>
      <c r="B116" s="953"/>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414</v>
      </c>
      <c r="AB116" s="955"/>
      <c r="AC116" s="955"/>
      <c r="AD116" s="955"/>
      <c r="AE116" s="956"/>
      <c r="AF116" s="957" t="s">
        <v>129</v>
      </c>
      <c r="AG116" s="955"/>
      <c r="AH116" s="955"/>
      <c r="AI116" s="955"/>
      <c r="AJ116" s="956"/>
      <c r="AK116" s="957" t="s">
        <v>414</v>
      </c>
      <c r="AL116" s="955"/>
      <c r="AM116" s="955"/>
      <c r="AN116" s="955"/>
      <c r="AO116" s="956"/>
      <c r="AP116" s="958" t="s">
        <v>414</v>
      </c>
      <c r="AQ116" s="959"/>
      <c r="AR116" s="959"/>
      <c r="AS116" s="959"/>
      <c r="AT116" s="960"/>
      <c r="AU116" s="904"/>
      <c r="AV116" s="905"/>
      <c r="AW116" s="905"/>
      <c r="AX116" s="905"/>
      <c r="AY116" s="905"/>
      <c r="AZ116" s="963" t="s">
        <v>458</v>
      </c>
      <c r="BA116" s="964"/>
      <c r="BB116" s="964"/>
      <c r="BC116" s="964"/>
      <c r="BD116" s="964"/>
      <c r="BE116" s="964"/>
      <c r="BF116" s="964"/>
      <c r="BG116" s="964"/>
      <c r="BH116" s="964"/>
      <c r="BI116" s="964"/>
      <c r="BJ116" s="964"/>
      <c r="BK116" s="964"/>
      <c r="BL116" s="964"/>
      <c r="BM116" s="964"/>
      <c r="BN116" s="964"/>
      <c r="BO116" s="964"/>
      <c r="BP116" s="965"/>
      <c r="BQ116" s="921" t="s">
        <v>441</v>
      </c>
      <c r="BR116" s="922"/>
      <c r="BS116" s="922"/>
      <c r="BT116" s="922"/>
      <c r="BU116" s="922"/>
      <c r="BV116" s="922" t="s">
        <v>414</v>
      </c>
      <c r="BW116" s="922"/>
      <c r="BX116" s="922"/>
      <c r="BY116" s="922"/>
      <c r="BZ116" s="922"/>
      <c r="CA116" s="922" t="s">
        <v>441</v>
      </c>
      <c r="CB116" s="922"/>
      <c r="CC116" s="922"/>
      <c r="CD116" s="922"/>
      <c r="CE116" s="922"/>
      <c r="CF116" s="916" t="s">
        <v>441</v>
      </c>
      <c r="CG116" s="917"/>
      <c r="CH116" s="917"/>
      <c r="CI116" s="917"/>
      <c r="CJ116" s="917"/>
      <c r="CK116" s="944"/>
      <c r="CL116" s="945"/>
      <c r="CM116" s="918" t="s">
        <v>459</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441</v>
      </c>
      <c r="DH116" s="955"/>
      <c r="DI116" s="955"/>
      <c r="DJ116" s="955"/>
      <c r="DK116" s="956"/>
      <c r="DL116" s="957" t="s">
        <v>129</v>
      </c>
      <c r="DM116" s="955"/>
      <c r="DN116" s="955"/>
      <c r="DO116" s="955"/>
      <c r="DP116" s="956"/>
      <c r="DQ116" s="957" t="s">
        <v>414</v>
      </c>
      <c r="DR116" s="955"/>
      <c r="DS116" s="955"/>
      <c r="DT116" s="955"/>
      <c r="DU116" s="956"/>
      <c r="DV116" s="958" t="s">
        <v>129</v>
      </c>
      <c r="DW116" s="959"/>
      <c r="DX116" s="959"/>
      <c r="DY116" s="959"/>
      <c r="DZ116" s="960"/>
    </row>
    <row r="117" spans="1:130" s="221" customFormat="1" ht="26.25" customHeight="1">
      <c r="A117" s="908" t="s">
        <v>188</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460</v>
      </c>
      <c r="Z117" s="890"/>
      <c r="AA117" s="974">
        <v>856488</v>
      </c>
      <c r="AB117" s="975"/>
      <c r="AC117" s="975"/>
      <c r="AD117" s="975"/>
      <c r="AE117" s="976"/>
      <c r="AF117" s="977">
        <v>884811</v>
      </c>
      <c r="AG117" s="975"/>
      <c r="AH117" s="975"/>
      <c r="AI117" s="975"/>
      <c r="AJ117" s="976"/>
      <c r="AK117" s="977">
        <v>890152</v>
      </c>
      <c r="AL117" s="975"/>
      <c r="AM117" s="975"/>
      <c r="AN117" s="975"/>
      <c r="AO117" s="976"/>
      <c r="AP117" s="978"/>
      <c r="AQ117" s="979"/>
      <c r="AR117" s="979"/>
      <c r="AS117" s="979"/>
      <c r="AT117" s="980"/>
      <c r="AU117" s="904"/>
      <c r="AV117" s="905"/>
      <c r="AW117" s="905"/>
      <c r="AX117" s="905"/>
      <c r="AY117" s="905"/>
      <c r="AZ117" s="970" t="s">
        <v>461</v>
      </c>
      <c r="BA117" s="971"/>
      <c r="BB117" s="971"/>
      <c r="BC117" s="971"/>
      <c r="BD117" s="971"/>
      <c r="BE117" s="971"/>
      <c r="BF117" s="971"/>
      <c r="BG117" s="971"/>
      <c r="BH117" s="971"/>
      <c r="BI117" s="971"/>
      <c r="BJ117" s="971"/>
      <c r="BK117" s="971"/>
      <c r="BL117" s="971"/>
      <c r="BM117" s="971"/>
      <c r="BN117" s="971"/>
      <c r="BO117" s="971"/>
      <c r="BP117" s="972"/>
      <c r="BQ117" s="921" t="s">
        <v>441</v>
      </c>
      <c r="BR117" s="922"/>
      <c r="BS117" s="922"/>
      <c r="BT117" s="922"/>
      <c r="BU117" s="922"/>
      <c r="BV117" s="922" t="s">
        <v>441</v>
      </c>
      <c r="BW117" s="922"/>
      <c r="BX117" s="922"/>
      <c r="BY117" s="922"/>
      <c r="BZ117" s="922"/>
      <c r="CA117" s="922" t="s">
        <v>441</v>
      </c>
      <c r="CB117" s="922"/>
      <c r="CC117" s="922"/>
      <c r="CD117" s="922"/>
      <c r="CE117" s="922"/>
      <c r="CF117" s="916" t="s">
        <v>414</v>
      </c>
      <c r="CG117" s="917"/>
      <c r="CH117" s="917"/>
      <c r="CI117" s="917"/>
      <c r="CJ117" s="917"/>
      <c r="CK117" s="944"/>
      <c r="CL117" s="945"/>
      <c r="CM117" s="918" t="s">
        <v>462</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129</v>
      </c>
      <c r="DH117" s="955"/>
      <c r="DI117" s="955"/>
      <c r="DJ117" s="955"/>
      <c r="DK117" s="956"/>
      <c r="DL117" s="957" t="s">
        <v>414</v>
      </c>
      <c r="DM117" s="955"/>
      <c r="DN117" s="955"/>
      <c r="DO117" s="955"/>
      <c r="DP117" s="956"/>
      <c r="DQ117" s="957" t="s">
        <v>414</v>
      </c>
      <c r="DR117" s="955"/>
      <c r="DS117" s="955"/>
      <c r="DT117" s="955"/>
      <c r="DU117" s="956"/>
      <c r="DV117" s="958" t="s">
        <v>441</v>
      </c>
      <c r="DW117" s="959"/>
      <c r="DX117" s="959"/>
      <c r="DY117" s="959"/>
      <c r="DZ117" s="960"/>
    </row>
    <row r="118" spans="1:130" s="221" customFormat="1" ht="26.25" customHeight="1">
      <c r="A118" s="908" t="s">
        <v>435</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432</v>
      </c>
      <c r="AB118" s="889"/>
      <c r="AC118" s="889"/>
      <c r="AD118" s="889"/>
      <c r="AE118" s="890"/>
      <c r="AF118" s="888" t="s">
        <v>433</v>
      </c>
      <c r="AG118" s="889"/>
      <c r="AH118" s="889"/>
      <c r="AI118" s="889"/>
      <c r="AJ118" s="890"/>
      <c r="AK118" s="888" t="s">
        <v>305</v>
      </c>
      <c r="AL118" s="889"/>
      <c r="AM118" s="889"/>
      <c r="AN118" s="889"/>
      <c r="AO118" s="890"/>
      <c r="AP118" s="966" t="s">
        <v>434</v>
      </c>
      <c r="AQ118" s="967"/>
      <c r="AR118" s="967"/>
      <c r="AS118" s="967"/>
      <c r="AT118" s="968"/>
      <c r="AU118" s="904"/>
      <c r="AV118" s="905"/>
      <c r="AW118" s="905"/>
      <c r="AX118" s="905"/>
      <c r="AY118" s="905"/>
      <c r="AZ118" s="969" t="s">
        <v>463</v>
      </c>
      <c r="BA118" s="961"/>
      <c r="BB118" s="961"/>
      <c r="BC118" s="961"/>
      <c r="BD118" s="961"/>
      <c r="BE118" s="961"/>
      <c r="BF118" s="961"/>
      <c r="BG118" s="961"/>
      <c r="BH118" s="961"/>
      <c r="BI118" s="961"/>
      <c r="BJ118" s="961"/>
      <c r="BK118" s="961"/>
      <c r="BL118" s="961"/>
      <c r="BM118" s="961"/>
      <c r="BN118" s="961"/>
      <c r="BO118" s="961"/>
      <c r="BP118" s="962"/>
      <c r="BQ118" s="995" t="s">
        <v>414</v>
      </c>
      <c r="BR118" s="996"/>
      <c r="BS118" s="996"/>
      <c r="BT118" s="996"/>
      <c r="BU118" s="996"/>
      <c r="BV118" s="996" t="s">
        <v>129</v>
      </c>
      <c r="BW118" s="996"/>
      <c r="BX118" s="996"/>
      <c r="BY118" s="996"/>
      <c r="BZ118" s="996"/>
      <c r="CA118" s="996" t="s">
        <v>129</v>
      </c>
      <c r="CB118" s="996"/>
      <c r="CC118" s="996"/>
      <c r="CD118" s="996"/>
      <c r="CE118" s="996"/>
      <c r="CF118" s="916" t="s">
        <v>129</v>
      </c>
      <c r="CG118" s="917"/>
      <c r="CH118" s="917"/>
      <c r="CI118" s="917"/>
      <c r="CJ118" s="917"/>
      <c r="CK118" s="944"/>
      <c r="CL118" s="945"/>
      <c r="CM118" s="918" t="s">
        <v>464</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441</v>
      </c>
      <c r="DH118" s="955"/>
      <c r="DI118" s="955"/>
      <c r="DJ118" s="955"/>
      <c r="DK118" s="956"/>
      <c r="DL118" s="957" t="s">
        <v>441</v>
      </c>
      <c r="DM118" s="955"/>
      <c r="DN118" s="955"/>
      <c r="DO118" s="955"/>
      <c r="DP118" s="956"/>
      <c r="DQ118" s="957" t="s">
        <v>129</v>
      </c>
      <c r="DR118" s="955"/>
      <c r="DS118" s="955"/>
      <c r="DT118" s="955"/>
      <c r="DU118" s="956"/>
      <c r="DV118" s="958" t="s">
        <v>129</v>
      </c>
      <c r="DW118" s="959"/>
      <c r="DX118" s="959"/>
      <c r="DY118" s="959"/>
      <c r="DZ118" s="960"/>
    </row>
    <row r="119" spans="1:130" s="221" customFormat="1" ht="26.25" customHeight="1">
      <c r="A119" s="1052" t="s">
        <v>438</v>
      </c>
      <c r="B119" s="943"/>
      <c r="C119" s="925" t="s">
        <v>439</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441</v>
      </c>
      <c r="AB119" s="896"/>
      <c r="AC119" s="896"/>
      <c r="AD119" s="896"/>
      <c r="AE119" s="897"/>
      <c r="AF119" s="898" t="s">
        <v>441</v>
      </c>
      <c r="AG119" s="896"/>
      <c r="AH119" s="896"/>
      <c r="AI119" s="896"/>
      <c r="AJ119" s="897"/>
      <c r="AK119" s="898" t="s">
        <v>441</v>
      </c>
      <c r="AL119" s="896"/>
      <c r="AM119" s="896"/>
      <c r="AN119" s="896"/>
      <c r="AO119" s="897"/>
      <c r="AP119" s="899" t="s">
        <v>129</v>
      </c>
      <c r="AQ119" s="900"/>
      <c r="AR119" s="900"/>
      <c r="AS119" s="900"/>
      <c r="AT119" s="901"/>
      <c r="AU119" s="906"/>
      <c r="AV119" s="907"/>
      <c r="AW119" s="907"/>
      <c r="AX119" s="907"/>
      <c r="AY119" s="907"/>
      <c r="AZ119" s="242" t="s">
        <v>188</v>
      </c>
      <c r="BA119" s="242"/>
      <c r="BB119" s="242"/>
      <c r="BC119" s="242"/>
      <c r="BD119" s="242"/>
      <c r="BE119" s="242"/>
      <c r="BF119" s="242"/>
      <c r="BG119" s="242"/>
      <c r="BH119" s="242"/>
      <c r="BI119" s="242"/>
      <c r="BJ119" s="242"/>
      <c r="BK119" s="242"/>
      <c r="BL119" s="242"/>
      <c r="BM119" s="242"/>
      <c r="BN119" s="242"/>
      <c r="BO119" s="973" t="s">
        <v>465</v>
      </c>
      <c r="BP119" s="1001"/>
      <c r="BQ119" s="995">
        <v>8992884</v>
      </c>
      <c r="BR119" s="996"/>
      <c r="BS119" s="996"/>
      <c r="BT119" s="996"/>
      <c r="BU119" s="996"/>
      <c r="BV119" s="996">
        <v>8506372</v>
      </c>
      <c r="BW119" s="996"/>
      <c r="BX119" s="996"/>
      <c r="BY119" s="996"/>
      <c r="BZ119" s="996"/>
      <c r="CA119" s="996">
        <v>8190331</v>
      </c>
      <c r="CB119" s="996"/>
      <c r="CC119" s="996"/>
      <c r="CD119" s="996"/>
      <c r="CE119" s="996"/>
      <c r="CF119" s="997"/>
      <c r="CG119" s="998"/>
      <c r="CH119" s="998"/>
      <c r="CI119" s="998"/>
      <c r="CJ119" s="999"/>
      <c r="CK119" s="946"/>
      <c r="CL119" s="947"/>
      <c r="CM119" s="969" t="s">
        <v>466</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v>662</v>
      </c>
      <c r="DH119" s="982"/>
      <c r="DI119" s="982"/>
      <c r="DJ119" s="982"/>
      <c r="DK119" s="983"/>
      <c r="DL119" s="981">
        <v>2362</v>
      </c>
      <c r="DM119" s="982"/>
      <c r="DN119" s="982"/>
      <c r="DO119" s="982"/>
      <c r="DP119" s="983"/>
      <c r="DQ119" s="981">
        <v>1836</v>
      </c>
      <c r="DR119" s="982"/>
      <c r="DS119" s="982"/>
      <c r="DT119" s="982"/>
      <c r="DU119" s="983"/>
      <c r="DV119" s="984">
        <v>0</v>
      </c>
      <c r="DW119" s="985"/>
      <c r="DX119" s="985"/>
      <c r="DY119" s="985"/>
      <c r="DZ119" s="986"/>
    </row>
    <row r="120" spans="1:130" s="221" customFormat="1" ht="26.25" customHeight="1">
      <c r="A120" s="1053"/>
      <c r="B120" s="945"/>
      <c r="C120" s="918" t="s">
        <v>443</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129</v>
      </c>
      <c r="AB120" s="955"/>
      <c r="AC120" s="955"/>
      <c r="AD120" s="955"/>
      <c r="AE120" s="956"/>
      <c r="AF120" s="957" t="s">
        <v>441</v>
      </c>
      <c r="AG120" s="955"/>
      <c r="AH120" s="955"/>
      <c r="AI120" s="955"/>
      <c r="AJ120" s="956"/>
      <c r="AK120" s="957" t="s">
        <v>441</v>
      </c>
      <c r="AL120" s="955"/>
      <c r="AM120" s="955"/>
      <c r="AN120" s="955"/>
      <c r="AO120" s="956"/>
      <c r="AP120" s="958" t="s">
        <v>441</v>
      </c>
      <c r="AQ120" s="959"/>
      <c r="AR120" s="959"/>
      <c r="AS120" s="959"/>
      <c r="AT120" s="960"/>
      <c r="AU120" s="987" t="s">
        <v>467</v>
      </c>
      <c r="AV120" s="988"/>
      <c r="AW120" s="988"/>
      <c r="AX120" s="988"/>
      <c r="AY120" s="989"/>
      <c r="AZ120" s="925" t="s">
        <v>468</v>
      </c>
      <c r="BA120" s="893"/>
      <c r="BB120" s="893"/>
      <c r="BC120" s="893"/>
      <c r="BD120" s="893"/>
      <c r="BE120" s="893"/>
      <c r="BF120" s="893"/>
      <c r="BG120" s="893"/>
      <c r="BH120" s="893"/>
      <c r="BI120" s="893"/>
      <c r="BJ120" s="893"/>
      <c r="BK120" s="893"/>
      <c r="BL120" s="893"/>
      <c r="BM120" s="893"/>
      <c r="BN120" s="893"/>
      <c r="BO120" s="893"/>
      <c r="BP120" s="894"/>
      <c r="BQ120" s="926">
        <v>2736944</v>
      </c>
      <c r="BR120" s="927"/>
      <c r="BS120" s="927"/>
      <c r="BT120" s="927"/>
      <c r="BU120" s="927"/>
      <c r="BV120" s="927">
        <v>2595076</v>
      </c>
      <c r="BW120" s="927"/>
      <c r="BX120" s="927"/>
      <c r="BY120" s="927"/>
      <c r="BZ120" s="927"/>
      <c r="CA120" s="927">
        <v>2546093</v>
      </c>
      <c r="CB120" s="927"/>
      <c r="CC120" s="927"/>
      <c r="CD120" s="927"/>
      <c r="CE120" s="927"/>
      <c r="CF120" s="940">
        <v>65.599999999999994</v>
      </c>
      <c r="CG120" s="941"/>
      <c r="CH120" s="941"/>
      <c r="CI120" s="941"/>
      <c r="CJ120" s="941"/>
      <c r="CK120" s="1002" t="s">
        <v>469</v>
      </c>
      <c r="CL120" s="1003"/>
      <c r="CM120" s="1003"/>
      <c r="CN120" s="1003"/>
      <c r="CO120" s="1004"/>
      <c r="CP120" s="1010" t="s">
        <v>407</v>
      </c>
      <c r="CQ120" s="1011"/>
      <c r="CR120" s="1011"/>
      <c r="CS120" s="1011"/>
      <c r="CT120" s="1011"/>
      <c r="CU120" s="1011"/>
      <c r="CV120" s="1011"/>
      <c r="CW120" s="1011"/>
      <c r="CX120" s="1011"/>
      <c r="CY120" s="1011"/>
      <c r="CZ120" s="1011"/>
      <c r="DA120" s="1011"/>
      <c r="DB120" s="1011"/>
      <c r="DC120" s="1011"/>
      <c r="DD120" s="1011"/>
      <c r="DE120" s="1011"/>
      <c r="DF120" s="1012"/>
      <c r="DG120" s="926">
        <v>3392458</v>
      </c>
      <c r="DH120" s="927"/>
      <c r="DI120" s="927"/>
      <c r="DJ120" s="927"/>
      <c r="DK120" s="927"/>
      <c r="DL120" s="927">
        <v>2952475</v>
      </c>
      <c r="DM120" s="927"/>
      <c r="DN120" s="927"/>
      <c r="DO120" s="927"/>
      <c r="DP120" s="927"/>
      <c r="DQ120" s="927">
        <v>2493236</v>
      </c>
      <c r="DR120" s="927"/>
      <c r="DS120" s="927"/>
      <c r="DT120" s="927"/>
      <c r="DU120" s="927"/>
      <c r="DV120" s="928">
        <v>64.2</v>
      </c>
      <c r="DW120" s="928"/>
      <c r="DX120" s="928"/>
      <c r="DY120" s="928"/>
      <c r="DZ120" s="929"/>
    </row>
    <row r="121" spans="1:130" s="221" customFormat="1" ht="26.25" customHeight="1">
      <c r="A121" s="1053"/>
      <c r="B121" s="945"/>
      <c r="C121" s="970" t="s">
        <v>470</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129</v>
      </c>
      <c r="AB121" s="955"/>
      <c r="AC121" s="955"/>
      <c r="AD121" s="955"/>
      <c r="AE121" s="956"/>
      <c r="AF121" s="957" t="s">
        <v>129</v>
      </c>
      <c r="AG121" s="955"/>
      <c r="AH121" s="955"/>
      <c r="AI121" s="955"/>
      <c r="AJ121" s="956"/>
      <c r="AK121" s="957" t="s">
        <v>441</v>
      </c>
      <c r="AL121" s="955"/>
      <c r="AM121" s="955"/>
      <c r="AN121" s="955"/>
      <c r="AO121" s="956"/>
      <c r="AP121" s="958" t="s">
        <v>129</v>
      </c>
      <c r="AQ121" s="959"/>
      <c r="AR121" s="959"/>
      <c r="AS121" s="959"/>
      <c r="AT121" s="960"/>
      <c r="AU121" s="990"/>
      <c r="AV121" s="991"/>
      <c r="AW121" s="991"/>
      <c r="AX121" s="991"/>
      <c r="AY121" s="992"/>
      <c r="AZ121" s="918" t="s">
        <v>471</v>
      </c>
      <c r="BA121" s="919"/>
      <c r="BB121" s="919"/>
      <c r="BC121" s="919"/>
      <c r="BD121" s="919"/>
      <c r="BE121" s="919"/>
      <c r="BF121" s="919"/>
      <c r="BG121" s="919"/>
      <c r="BH121" s="919"/>
      <c r="BI121" s="919"/>
      <c r="BJ121" s="919"/>
      <c r="BK121" s="919"/>
      <c r="BL121" s="919"/>
      <c r="BM121" s="919"/>
      <c r="BN121" s="919"/>
      <c r="BO121" s="919"/>
      <c r="BP121" s="920"/>
      <c r="BQ121" s="921" t="s">
        <v>441</v>
      </c>
      <c r="BR121" s="922"/>
      <c r="BS121" s="922"/>
      <c r="BT121" s="922"/>
      <c r="BU121" s="922"/>
      <c r="BV121" s="922" t="s">
        <v>441</v>
      </c>
      <c r="BW121" s="922"/>
      <c r="BX121" s="922"/>
      <c r="BY121" s="922"/>
      <c r="BZ121" s="922"/>
      <c r="CA121" s="922">
        <v>52000</v>
      </c>
      <c r="CB121" s="922"/>
      <c r="CC121" s="922"/>
      <c r="CD121" s="922"/>
      <c r="CE121" s="922"/>
      <c r="CF121" s="916">
        <v>1.3</v>
      </c>
      <c r="CG121" s="917"/>
      <c r="CH121" s="917"/>
      <c r="CI121" s="917"/>
      <c r="CJ121" s="917"/>
      <c r="CK121" s="1005"/>
      <c r="CL121" s="1006"/>
      <c r="CM121" s="1006"/>
      <c r="CN121" s="1006"/>
      <c r="CO121" s="1007"/>
      <c r="CP121" s="1015" t="s">
        <v>405</v>
      </c>
      <c r="CQ121" s="1016"/>
      <c r="CR121" s="1016"/>
      <c r="CS121" s="1016"/>
      <c r="CT121" s="1016"/>
      <c r="CU121" s="1016"/>
      <c r="CV121" s="1016"/>
      <c r="CW121" s="1016"/>
      <c r="CX121" s="1016"/>
      <c r="CY121" s="1016"/>
      <c r="CZ121" s="1016"/>
      <c r="DA121" s="1016"/>
      <c r="DB121" s="1016"/>
      <c r="DC121" s="1016"/>
      <c r="DD121" s="1016"/>
      <c r="DE121" s="1016"/>
      <c r="DF121" s="1017"/>
      <c r="DG121" s="921">
        <v>117592</v>
      </c>
      <c r="DH121" s="922"/>
      <c r="DI121" s="922"/>
      <c r="DJ121" s="922"/>
      <c r="DK121" s="922"/>
      <c r="DL121" s="922">
        <v>108983</v>
      </c>
      <c r="DM121" s="922"/>
      <c r="DN121" s="922"/>
      <c r="DO121" s="922"/>
      <c r="DP121" s="922"/>
      <c r="DQ121" s="922">
        <v>84892</v>
      </c>
      <c r="DR121" s="922"/>
      <c r="DS121" s="922"/>
      <c r="DT121" s="922"/>
      <c r="DU121" s="922"/>
      <c r="DV121" s="923">
        <v>2.2000000000000002</v>
      </c>
      <c r="DW121" s="923"/>
      <c r="DX121" s="923"/>
      <c r="DY121" s="923"/>
      <c r="DZ121" s="924"/>
    </row>
    <row r="122" spans="1:130" s="221" customFormat="1" ht="26.25" customHeight="1">
      <c r="A122" s="1053"/>
      <c r="B122" s="945"/>
      <c r="C122" s="918" t="s">
        <v>453</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129</v>
      </c>
      <c r="AB122" s="955"/>
      <c r="AC122" s="955"/>
      <c r="AD122" s="955"/>
      <c r="AE122" s="956"/>
      <c r="AF122" s="957" t="s">
        <v>441</v>
      </c>
      <c r="AG122" s="955"/>
      <c r="AH122" s="955"/>
      <c r="AI122" s="955"/>
      <c r="AJ122" s="956"/>
      <c r="AK122" s="957" t="s">
        <v>441</v>
      </c>
      <c r="AL122" s="955"/>
      <c r="AM122" s="955"/>
      <c r="AN122" s="955"/>
      <c r="AO122" s="956"/>
      <c r="AP122" s="958" t="s">
        <v>129</v>
      </c>
      <c r="AQ122" s="959"/>
      <c r="AR122" s="959"/>
      <c r="AS122" s="959"/>
      <c r="AT122" s="960"/>
      <c r="AU122" s="990"/>
      <c r="AV122" s="991"/>
      <c r="AW122" s="991"/>
      <c r="AX122" s="991"/>
      <c r="AY122" s="992"/>
      <c r="AZ122" s="969" t="s">
        <v>472</v>
      </c>
      <c r="BA122" s="961"/>
      <c r="BB122" s="961"/>
      <c r="BC122" s="961"/>
      <c r="BD122" s="961"/>
      <c r="BE122" s="961"/>
      <c r="BF122" s="961"/>
      <c r="BG122" s="961"/>
      <c r="BH122" s="961"/>
      <c r="BI122" s="961"/>
      <c r="BJ122" s="961"/>
      <c r="BK122" s="961"/>
      <c r="BL122" s="961"/>
      <c r="BM122" s="961"/>
      <c r="BN122" s="961"/>
      <c r="BO122" s="961"/>
      <c r="BP122" s="962"/>
      <c r="BQ122" s="995">
        <v>6732211</v>
      </c>
      <c r="BR122" s="996"/>
      <c r="BS122" s="996"/>
      <c r="BT122" s="996"/>
      <c r="BU122" s="996"/>
      <c r="BV122" s="996">
        <v>6547210</v>
      </c>
      <c r="BW122" s="996"/>
      <c r="BX122" s="996"/>
      <c r="BY122" s="996"/>
      <c r="BZ122" s="996"/>
      <c r="CA122" s="996">
        <v>6267852</v>
      </c>
      <c r="CB122" s="996"/>
      <c r="CC122" s="996"/>
      <c r="CD122" s="996"/>
      <c r="CE122" s="996"/>
      <c r="CF122" s="1013">
        <v>161.5</v>
      </c>
      <c r="CG122" s="1014"/>
      <c r="CH122" s="1014"/>
      <c r="CI122" s="1014"/>
      <c r="CJ122" s="1014"/>
      <c r="CK122" s="1005"/>
      <c r="CL122" s="1006"/>
      <c r="CM122" s="1006"/>
      <c r="CN122" s="1006"/>
      <c r="CO122" s="1007"/>
      <c r="CP122" s="1015" t="s">
        <v>473</v>
      </c>
      <c r="CQ122" s="1016"/>
      <c r="CR122" s="1016"/>
      <c r="CS122" s="1016"/>
      <c r="CT122" s="1016"/>
      <c r="CU122" s="1016"/>
      <c r="CV122" s="1016"/>
      <c r="CW122" s="1016"/>
      <c r="CX122" s="1016"/>
      <c r="CY122" s="1016"/>
      <c r="CZ122" s="1016"/>
      <c r="DA122" s="1016"/>
      <c r="DB122" s="1016"/>
      <c r="DC122" s="1016"/>
      <c r="DD122" s="1016"/>
      <c r="DE122" s="1016"/>
      <c r="DF122" s="1017"/>
      <c r="DG122" s="921" t="s">
        <v>441</v>
      </c>
      <c r="DH122" s="922"/>
      <c r="DI122" s="922"/>
      <c r="DJ122" s="922"/>
      <c r="DK122" s="922"/>
      <c r="DL122" s="922" t="s">
        <v>441</v>
      </c>
      <c r="DM122" s="922"/>
      <c r="DN122" s="922"/>
      <c r="DO122" s="922"/>
      <c r="DP122" s="922"/>
      <c r="DQ122" s="922" t="s">
        <v>129</v>
      </c>
      <c r="DR122" s="922"/>
      <c r="DS122" s="922"/>
      <c r="DT122" s="922"/>
      <c r="DU122" s="922"/>
      <c r="DV122" s="923" t="s">
        <v>441</v>
      </c>
      <c r="DW122" s="923"/>
      <c r="DX122" s="923"/>
      <c r="DY122" s="923"/>
      <c r="DZ122" s="924"/>
    </row>
    <row r="123" spans="1:130" s="221" customFormat="1" ht="26.25" customHeight="1">
      <c r="A123" s="1053"/>
      <c r="B123" s="945"/>
      <c r="C123" s="918" t="s">
        <v>459</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441</v>
      </c>
      <c r="AB123" s="955"/>
      <c r="AC123" s="955"/>
      <c r="AD123" s="955"/>
      <c r="AE123" s="956"/>
      <c r="AF123" s="957" t="s">
        <v>441</v>
      </c>
      <c r="AG123" s="955"/>
      <c r="AH123" s="955"/>
      <c r="AI123" s="955"/>
      <c r="AJ123" s="956"/>
      <c r="AK123" s="957" t="s">
        <v>441</v>
      </c>
      <c r="AL123" s="955"/>
      <c r="AM123" s="955"/>
      <c r="AN123" s="955"/>
      <c r="AO123" s="956"/>
      <c r="AP123" s="958" t="s">
        <v>129</v>
      </c>
      <c r="AQ123" s="959"/>
      <c r="AR123" s="959"/>
      <c r="AS123" s="959"/>
      <c r="AT123" s="960"/>
      <c r="AU123" s="993"/>
      <c r="AV123" s="994"/>
      <c r="AW123" s="994"/>
      <c r="AX123" s="994"/>
      <c r="AY123" s="994"/>
      <c r="AZ123" s="242" t="s">
        <v>188</v>
      </c>
      <c r="BA123" s="242"/>
      <c r="BB123" s="242"/>
      <c r="BC123" s="242"/>
      <c r="BD123" s="242"/>
      <c r="BE123" s="242"/>
      <c r="BF123" s="242"/>
      <c r="BG123" s="242"/>
      <c r="BH123" s="242"/>
      <c r="BI123" s="242"/>
      <c r="BJ123" s="242"/>
      <c r="BK123" s="242"/>
      <c r="BL123" s="242"/>
      <c r="BM123" s="242"/>
      <c r="BN123" s="242"/>
      <c r="BO123" s="973" t="s">
        <v>474</v>
      </c>
      <c r="BP123" s="1001"/>
      <c r="BQ123" s="1059">
        <v>9469155</v>
      </c>
      <c r="BR123" s="1060"/>
      <c r="BS123" s="1060"/>
      <c r="BT123" s="1060"/>
      <c r="BU123" s="1060"/>
      <c r="BV123" s="1060">
        <v>9142286</v>
      </c>
      <c r="BW123" s="1060"/>
      <c r="BX123" s="1060"/>
      <c r="BY123" s="1060"/>
      <c r="BZ123" s="1060"/>
      <c r="CA123" s="1060">
        <v>8865945</v>
      </c>
      <c r="CB123" s="1060"/>
      <c r="CC123" s="1060"/>
      <c r="CD123" s="1060"/>
      <c r="CE123" s="1060"/>
      <c r="CF123" s="997"/>
      <c r="CG123" s="998"/>
      <c r="CH123" s="998"/>
      <c r="CI123" s="998"/>
      <c r="CJ123" s="999"/>
      <c r="CK123" s="1005"/>
      <c r="CL123" s="1006"/>
      <c r="CM123" s="1006"/>
      <c r="CN123" s="1006"/>
      <c r="CO123" s="1007"/>
      <c r="CP123" s="1015" t="s">
        <v>475</v>
      </c>
      <c r="CQ123" s="1016"/>
      <c r="CR123" s="1016"/>
      <c r="CS123" s="1016"/>
      <c r="CT123" s="1016"/>
      <c r="CU123" s="1016"/>
      <c r="CV123" s="1016"/>
      <c r="CW123" s="1016"/>
      <c r="CX123" s="1016"/>
      <c r="CY123" s="1016"/>
      <c r="CZ123" s="1016"/>
      <c r="DA123" s="1016"/>
      <c r="DB123" s="1016"/>
      <c r="DC123" s="1016"/>
      <c r="DD123" s="1016"/>
      <c r="DE123" s="1016"/>
      <c r="DF123" s="1017"/>
      <c r="DG123" s="954" t="s">
        <v>441</v>
      </c>
      <c r="DH123" s="955"/>
      <c r="DI123" s="955"/>
      <c r="DJ123" s="955"/>
      <c r="DK123" s="956"/>
      <c r="DL123" s="957" t="s">
        <v>441</v>
      </c>
      <c r="DM123" s="955"/>
      <c r="DN123" s="955"/>
      <c r="DO123" s="955"/>
      <c r="DP123" s="956"/>
      <c r="DQ123" s="957" t="s">
        <v>129</v>
      </c>
      <c r="DR123" s="955"/>
      <c r="DS123" s="955"/>
      <c r="DT123" s="955"/>
      <c r="DU123" s="956"/>
      <c r="DV123" s="958" t="s">
        <v>441</v>
      </c>
      <c r="DW123" s="959"/>
      <c r="DX123" s="959"/>
      <c r="DY123" s="959"/>
      <c r="DZ123" s="960"/>
    </row>
    <row r="124" spans="1:130" s="221" customFormat="1" ht="26.25" customHeight="1" thickBot="1">
      <c r="A124" s="1053"/>
      <c r="B124" s="945"/>
      <c r="C124" s="918" t="s">
        <v>462</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441</v>
      </c>
      <c r="AB124" s="955"/>
      <c r="AC124" s="955"/>
      <c r="AD124" s="955"/>
      <c r="AE124" s="956"/>
      <c r="AF124" s="957" t="s">
        <v>441</v>
      </c>
      <c r="AG124" s="955"/>
      <c r="AH124" s="955"/>
      <c r="AI124" s="955"/>
      <c r="AJ124" s="956"/>
      <c r="AK124" s="957" t="s">
        <v>441</v>
      </c>
      <c r="AL124" s="955"/>
      <c r="AM124" s="955"/>
      <c r="AN124" s="955"/>
      <c r="AO124" s="956"/>
      <c r="AP124" s="958" t="s">
        <v>441</v>
      </c>
      <c r="AQ124" s="959"/>
      <c r="AR124" s="959"/>
      <c r="AS124" s="959"/>
      <c r="AT124" s="960"/>
      <c r="AU124" s="1055" t="s">
        <v>476</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441</v>
      </c>
      <c r="BR124" s="1023"/>
      <c r="BS124" s="1023"/>
      <c r="BT124" s="1023"/>
      <c r="BU124" s="1023"/>
      <c r="BV124" s="1023" t="s">
        <v>441</v>
      </c>
      <c r="BW124" s="1023"/>
      <c r="BX124" s="1023"/>
      <c r="BY124" s="1023"/>
      <c r="BZ124" s="1023"/>
      <c r="CA124" s="1023" t="s">
        <v>441</v>
      </c>
      <c r="CB124" s="1023"/>
      <c r="CC124" s="1023"/>
      <c r="CD124" s="1023"/>
      <c r="CE124" s="1023"/>
      <c r="CF124" s="1024"/>
      <c r="CG124" s="1025"/>
      <c r="CH124" s="1025"/>
      <c r="CI124" s="1025"/>
      <c r="CJ124" s="1026"/>
      <c r="CK124" s="1008"/>
      <c r="CL124" s="1008"/>
      <c r="CM124" s="1008"/>
      <c r="CN124" s="1008"/>
      <c r="CO124" s="1009"/>
      <c r="CP124" s="1015" t="s">
        <v>477</v>
      </c>
      <c r="CQ124" s="1016"/>
      <c r="CR124" s="1016"/>
      <c r="CS124" s="1016"/>
      <c r="CT124" s="1016"/>
      <c r="CU124" s="1016"/>
      <c r="CV124" s="1016"/>
      <c r="CW124" s="1016"/>
      <c r="CX124" s="1016"/>
      <c r="CY124" s="1016"/>
      <c r="CZ124" s="1016"/>
      <c r="DA124" s="1016"/>
      <c r="DB124" s="1016"/>
      <c r="DC124" s="1016"/>
      <c r="DD124" s="1016"/>
      <c r="DE124" s="1016"/>
      <c r="DF124" s="1017"/>
      <c r="DG124" s="1000" t="s">
        <v>441</v>
      </c>
      <c r="DH124" s="982"/>
      <c r="DI124" s="982"/>
      <c r="DJ124" s="982"/>
      <c r="DK124" s="983"/>
      <c r="DL124" s="981" t="s">
        <v>441</v>
      </c>
      <c r="DM124" s="982"/>
      <c r="DN124" s="982"/>
      <c r="DO124" s="982"/>
      <c r="DP124" s="983"/>
      <c r="DQ124" s="981" t="s">
        <v>441</v>
      </c>
      <c r="DR124" s="982"/>
      <c r="DS124" s="982"/>
      <c r="DT124" s="982"/>
      <c r="DU124" s="983"/>
      <c r="DV124" s="984" t="s">
        <v>129</v>
      </c>
      <c r="DW124" s="985"/>
      <c r="DX124" s="985"/>
      <c r="DY124" s="985"/>
      <c r="DZ124" s="986"/>
    </row>
    <row r="125" spans="1:130" s="221" customFormat="1" ht="26.25" customHeight="1">
      <c r="A125" s="1053"/>
      <c r="B125" s="945"/>
      <c r="C125" s="918" t="s">
        <v>464</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441</v>
      </c>
      <c r="AB125" s="955"/>
      <c r="AC125" s="955"/>
      <c r="AD125" s="955"/>
      <c r="AE125" s="956"/>
      <c r="AF125" s="957" t="s">
        <v>129</v>
      </c>
      <c r="AG125" s="955"/>
      <c r="AH125" s="955"/>
      <c r="AI125" s="955"/>
      <c r="AJ125" s="956"/>
      <c r="AK125" s="957" t="s">
        <v>129</v>
      </c>
      <c r="AL125" s="955"/>
      <c r="AM125" s="955"/>
      <c r="AN125" s="955"/>
      <c r="AO125" s="956"/>
      <c r="AP125" s="958" t="s">
        <v>441</v>
      </c>
      <c r="AQ125" s="959"/>
      <c r="AR125" s="959"/>
      <c r="AS125" s="959"/>
      <c r="AT125" s="960"/>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8" t="s">
        <v>478</v>
      </c>
      <c r="CL125" s="1003"/>
      <c r="CM125" s="1003"/>
      <c r="CN125" s="1003"/>
      <c r="CO125" s="1004"/>
      <c r="CP125" s="925" t="s">
        <v>479</v>
      </c>
      <c r="CQ125" s="893"/>
      <c r="CR125" s="893"/>
      <c r="CS125" s="893"/>
      <c r="CT125" s="893"/>
      <c r="CU125" s="893"/>
      <c r="CV125" s="893"/>
      <c r="CW125" s="893"/>
      <c r="CX125" s="893"/>
      <c r="CY125" s="893"/>
      <c r="CZ125" s="893"/>
      <c r="DA125" s="893"/>
      <c r="DB125" s="893"/>
      <c r="DC125" s="893"/>
      <c r="DD125" s="893"/>
      <c r="DE125" s="893"/>
      <c r="DF125" s="894"/>
      <c r="DG125" s="926" t="s">
        <v>129</v>
      </c>
      <c r="DH125" s="927"/>
      <c r="DI125" s="927"/>
      <c r="DJ125" s="927"/>
      <c r="DK125" s="927"/>
      <c r="DL125" s="927" t="s">
        <v>129</v>
      </c>
      <c r="DM125" s="927"/>
      <c r="DN125" s="927"/>
      <c r="DO125" s="927"/>
      <c r="DP125" s="927"/>
      <c r="DQ125" s="927" t="s">
        <v>441</v>
      </c>
      <c r="DR125" s="927"/>
      <c r="DS125" s="927"/>
      <c r="DT125" s="927"/>
      <c r="DU125" s="927"/>
      <c r="DV125" s="928" t="s">
        <v>441</v>
      </c>
      <c r="DW125" s="928"/>
      <c r="DX125" s="928"/>
      <c r="DY125" s="928"/>
      <c r="DZ125" s="929"/>
    </row>
    <row r="126" spans="1:130" s="221" customFormat="1" ht="26.25" customHeight="1" thickBot="1">
      <c r="A126" s="1053"/>
      <c r="B126" s="945"/>
      <c r="C126" s="918" t="s">
        <v>466</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129</v>
      </c>
      <c r="AB126" s="955"/>
      <c r="AC126" s="955"/>
      <c r="AD126" s="955"/>
      <c r="AE126" s="956"/>
      <c r="AF126" s="957" t="s">
        <v>129</v>
      </c>
      <c r="AG126" s="955"/>
      <c r="AH126" s="955"/>
      <c r="AI126" s="955"/>
      <c r="AJ126" s="956"/>
      <c r="AK126" s="957" t="s">
        <v>441</v>
      </c>
      <c r="AL126" s="955"/>
      <c r="AM126" s="955"/>
      <c r="AN126" s="955"/>
      <c r="AO126" s="956"/>
      <c r="AP126" s="958" t="s">
        <v>441</v>
      </c>
      <c r="AQ126" s="959"/>
      <c r="AR126" s="959"/>
      <c r="AS126" s="959"/>
      <c r="AT126" s="960"/>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9"/>
      <c r="CL126" s="1006"/>
      <c r="CM126" s="1006"/>
      <c r="CN126" s="1006"/>
      <c r="CO126" s="1007"/>
      <c r="CP126" s="918" t="s">
        <v>480</v>
      </c>
      <c r="CQ126" s="919"/>
      <c r="CR126" s="919"/>
      <c r="CS126" s="919"/>
      <c r="CT126" s="919"/>
      <c r="CU126" s="919"/>
      <c r="CV126" s="919"/>
      <c r="CW126" s="919"/>
      <c r="CX126" s="919"/>
      <c r="CY126" s="919"/>
      <c r="CZ126" s="919"/>
      <c r="DA126" s="919"/>
      <c r="DB126" s="919"/>
      <c r="DC126" s="919"/>
      <c r="DD126" s="919"/>
      <c r="DE126" s="919"/>
      <c r="DF126" s="920"/>
      <c r="DG126" s="921" t="s">
        <v>129</v>
      </c>
      <c r="DH126" s="922"/>
      <c r="DI126" s="922"/>
      <c r="DJ126" s="922"/>
      <c r="DK126" s="922"/>
      <c r="DL126" s="922" t="s">
        <v>441</v>
      </c>
      <c r="DM126" s="922"/>
      <c r="DN126" s="922"/>
      <c r="DO126" s="922"/>
      <c r="DP126" s="922"/>
      <c r="DQ126" s="922" t="s">
        <v>441</v>
      </c>
      <c r="DR126" s="922"/>
      <c r="DS126" s="922"/>
      <c r="DT126" s="922"/>
      <c r="DU126" s="922"/>
      <c r="DV126" s="923" t="s">
        <v>441</v>
      </c>
      <c r="DW126" s="923"/>
      <c r="DX126" s="923"/>
      <c r="DY126" s="923"/>
      <c r="DZ126" s="924"/>
    </row>
    <row r="127" spans="1:130" s="221" customFormat="1" ht="26.25" customHeight="1">
      <c r="A127" s="1054"/>
      <c r="B127" s="947"/>
      <c r="C127" s="969" t="s">
        <v>481</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v>117</v>
      </c>
      <c r="AB127" s="955"/>
      <c r="AC127" s="955"/>
      <c r="AD127" s="955"/>
      <c r="AE127" s="956"/>
      <c r="AF127" s="957">
        <v>157</v>
      </c>
      <c r="AG127" s="955"/>
      <c r="AH127" s="955"/>
      <c r="AI127" s="955"/>
      <c r="AJ127" s="956"/>
      <c r="AK127" s="957">
        <v>32</v>
      </c>
      <c r="AL127" s="955"/>
      <c r="AM127" s="955"/>
      <c r="AN127" s="955"/>
      <c r="AO127" s="956"/>
      <c r="AP127" s="958">
        <v>0</v>
      </c>
      <c r="AQ127" s="959"/>
      <c r="AR127" s="959"/>
      <c r="AS127" s="959"/>
      <c r="AT127" s="960"/>
      <c r="AU127" s="223"/>
      <c r="AV127" s="223"/>
      <c r="AW127" s="223"/>
      <c r="AX127" s="1027" t="s">
        <v>482</v>
      </c>
      <c r="AY127" s="1028"/>
      <c r="AZ127" s="1028"/>
      <c r="BA127" s="1028"/>
      <c r="BB127" s="1028"/>
      <c r="BC127" s="1028"/>
      <c r="BD127" s="1028"/>
      <c r="BE127" s="1029"/>
      <c r="BF127" s="1030" t="s">
        <v>483</v>
      </c>
      <c r="BG127" s="1028"/>
      <c r="BH127" s="1028"/>
      <c r="BI127" s="1028"/>
      <c r="BJ127" s="1028"/>
      <c r="BK127" s="1028"/>
      <c r="BL127" s="1029"/>
      <c r="BM127" s="1030" t="s">
        <v>484</v>
      </c>
      <c r="BN127" s="1028"/>
      <c r="BO127" s="1028"/>
      <c r="BP127" s="1028"/>
      <c r="BQ127" s="1028"/>
      <c r="BR127" s="1028"/>
      <c r="BS127" s="1029"/>
      <c r="BT127" s="1030" t="s">
        <v>485</v>
      </c>
      <c r="BU127" s="1028"/>
      <c r="BV127" s="1028"/>
      <c r="BW127" s="1028"/>
      <c r="BX127" s="1028"/>
      <c r="BY127" s="1028"/>
      <c r="BZ127" s="1051"/>
      <c r="CA127" s="223"/>
      <c r="CB127" s="223"/>
      <c r="CC127" s="223"/>
      <c r="CD127" s="246"/>
      <c r="CE127" s="246"/>
      <c r="CF127" s="246"/>
      <c r="CG127" s="223"/>
      <c r="CH127" s="223"/>
      <c r="CI127" s="223"/>
      <c r="CJ127" s="245"/>
      <c r="CK127" s="1019"/>
      <c r="CL127" s="1006"/>
      <c r="CM127" s="1006"/>
      <c r="CN127" s="1006"/>
      <c r="CO127" s="1007"/>
      <c r="CP127" s="918" t="s">
        <v>486</v>
      </c>
      <c r="CQ127" s="919"/>
      <c r="CR127" s="919"/>
      <c r="CS127" s="919"/>
      <c r="CT127" s="919"/>
      <c r="CU127" s="919"/>
      <c r="CV127" s="919"/>
      <c r="CW127" s="919"/>
      <c r="CX127" s="919"/>
      <c r="CY127" s="919"/>
      <c r="CZ127" s="919"/>
      <c r="DA127" s="919"/>
      <c r="DB127" s="919"/>
      <c r="DC127" s="919"/>
      <c r="DD127" s="919"/>
      <c r="DE127" s="919"/>
      <c r="DF127" s="920"/>
      <c r="DG127" s="921" t="s">
        <v>441</v>
      </c>
      <c r="DH127" s="922"/>
      <c r="DI127" s="922"/>
      <c r="DJ127" s="922"/>
      <c r="DK127" s="922"/>
      <c r="DL127" s="922" t="s">
        <v>441</v>
      </c>
      <c r="DM127" s="922"/>
      <c r="DN127" s="922"/>
      <c r="DO127" s="922"/>
      <c r="DP127" s="922"/>
      <c r="DQ127" s="922" t="s">
        <v>129</v>
      </c>
      <c r="DR127" s="922"/>
      <c r="DS127" s="922"/>
      <c r="DT127" s="922"/>
      <c r="DU127" s="922"/>
      <c r="DV127" s="923" t="s">
        <v>129</v>
      </c>
      <c r="DW127" s="923"/>
      <c r="DX127" s="923"/>
      <c r="DY127" s="923"/>
      <c r="DZ127" s="924"/>
    </row>
    <row r="128" spans="1:130" s="221" customFormat="1" ht="26.25" customHeight="1" thickBot="1">
      <c r="A128" s="1037" t="s">
        <v>487</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488</v>
      </c>
      <c r="X128" s="1039"/>
      <c r="Y128" s="1039"/>
      <c r="Z128" s="1040"/>
      <c r="AA128" s="1041" t="s">
        <v>441</v>
      </c>
      <c r="AB128" s="1042"/>
      <c r="AC128" s="1042"/>
      <c r="AD128" s="1042"/>
      <c r="AE128" s="1043"/>
      <c r="AF128" s="1044" t="s">
        <v>441</v>
      </c>
      <c r="AG128" s="1042"/>
      <c r="AH128" s="1042"/>
      <c r="AI128" s="1042"/>
      <c r="AJ128" s="1043"/>
      <c r="AK128" s="1044" t="s">
        <v>441</v>
      </c>
      <c r="AL128" s="1042"/>
      <c r="AM128" s="1042"/>
      <c r="AN128" s="1042"/>
      <c r="AO128" s="1043"/>
      <c r="AP128" s="1045"/>
      <c r="AQ128" s="1046"/>
      <c r="AR128" s="1046"/>
      <c r="AS128" s="1046"/>
      <c r="AT128" s="1047"/>
      <c r="AU128" s="223"/>
      <c r="AV128" s="223"/>
      <c r="AW128" s="223"/>
      <c r="AX128" s="892" t="s">
        <v>489</v>
      </c>
      <c r="AY128" s="893"/>
      <c r="AZ128" s="893"/>
      <c r="BA128" s="893"/>
      <c r="BB128" s="893"/>
      <c r="BC128" s="893"/>
      <c r="BD128" s="893"/>
      <c r="BE128" s="894"/>
      <c r="BF128" s="1048" t="s">
        <v>129</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46"/>
      <c r="CB128" s="246"/>
      <c r="CC128" s="246"/>
      <c r="CD128" s="246"/>
      <c r="CE128" s="246"/>
      <c r="CF128" s="246"/>
      <c r="CG128" s="223"/>
      <c r="CH128" s="223"/>
      <c r="CI128" s="223"/>
      <c r="CJ128" s="245"/>
      <c r="CK128" s="1020"/>
      <c r="CL128" s="1021"/>
      <c r="CM128" s="1021"/>
      <c r="CN128" s="1021"/>
      <c r="CO128" s="1022"/>
      <c r="CP128" s="1031" t="s">
        <v>490</v>
      </c>
      <c r="CQ128" s="722"/>
      <c r="CR128" s="722"/>
      <c r="CS128" s="722"/>
      <c r="CT128" s="722"/>
      <c r="CU128" s="722"/>
      <c r="CV128" s="722"/>
      <c r="CW128" s="722"/>
      <c r="CX128" s="722"/>
      <c r="CY128" s="722"/>
      <c r="CZ128" s="722"/>
      <c r="DA128" s="722"/>
      <c r="DB128" s="722"/>
      <c r="DC128" s="722"/>
      <c r="DD128" s="722"/>
      <c r="DE128" s="722"/>
      <c r="DF128" s="1032"/>
      <c r="DG128" s="1033" t="s">
        <v>441</v>
      </c>
      <c r="DH128" s="1034"/>
      <c r="DI128" s="1034"/>
      <c r="DJ128" s="1034"/>
      <c r="DK128" s="1034"/>
      <c r="DL128" s="1034" t="s">
        <v>129</v>
      </c>
      <c r="DM128" s="1034"/>
      <c r="DN128" s="1034"/>
      <c r="DO128" s="1034"/>
      <c r="DP128" s="1034"/>
      <c r="DQ128" s="1034" t="s">
        <v>129</v>
      </c>
      <c r="DR128" s="1034"/>
      <c r="DS128" s="1034"/>
      <c r="DT128" s="1034"/>
      <c r="DU128" s="1034"/>
      <c r="DV128" s="1035" t="s">
        <v>129</v>
      </c>
      <c r="DW128" s="1035"/>
      <c r="DX128" s="1035"/>
      <c r="DY128" s="1035"/>
      <c r="DZ128" s="1036"/>
    </row>
    <row r="129" spans="1:131" s="221" customFormat="1" ht="26.25" customHeight="1">
      <c r="A129" s="930" t="s">
        <v>107</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491</v>
      </c>
      <c r="X129" s="1067"/>
      <c r="Y129" s="1067"/>
      <c r="Z129" s="1068"/>
      <c r="AA129" s="954">
        <v>4085531</v>
      </c>
      <c r="AB129" s="955"/>
      <c r="AC129" s="955"/>
      <c r="AD129" s="955"/>
      <c r="AE129" s="956"/>
      <c r="AF129" s="957">
        <v>4351334</v>
      </c>
      <c r="AG129" s="955"/>
      <c r="AH129" s="955"/>
      <c r="AI129" s="955"/>
      <c r="AJ129" s="956"/>
      <c r="AK129" s="957">
        <v>4578576</v>
      </c>
      <c r="AL129" s="955"/>
      <c r="AM129" s="955"/>
      <c r="AN129" s="955"/>
      <c r="AO129" s="956"/>
      <c r="AP129" s="1069"/>
      <c r="AQ129" s="1070"/>
      <c r="AR129" s="1070"/>
      <c r="AS129" s="1070"/>
      <c r="AT129" s="1071"/>
      <c r="AU129" s="224"/>
      <c r="AV129" s="224"/>
      <c r="AW129" s="224"/>
      <c r="AX129" s="1061" t="s">
        <v>492</v>
      </c>
      <c r="AY129" s="919"/>
      <c r="AZ129" s="919"/>
      <c r="BA129" s="919"/>
      <c r="BB129" s="919"/>
      <c r="BC129" s="919"/>
      <c r="BD129" s="919"/>
      <c r="BE129" s="920"/>
      <c r="BF129" s="1062" t="s">
        <v>129</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c r="A130" s="930" t="s">
        <v>493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494</v>
      </c>
      <c r="X130" s="1067"/>
      <c r="Y130" s="1067"/>
      <c r="Z130" s="1068"/>
      <c r="AA130" s="954">
        <v>700637</v>
      </c>
      <c r="AB130" s="955"/>
      <c r="AC130" s="955"/>
      <c r="AD130" s="955"/>
      <c r="AE130" s="956"/>
      <c r="AF130" s="957">
        <v>699619</v>
      </c>
      <c r="AG130" s="955"/>
      <c r="AH130" s="955"/>
      <c r="AI130" s="955"/>
      <c r="AJ130" s="956"/>
      <c r="AK130" s="957">
        <v>697766</v>
      </c>
      <c r="AL130" s="955"/>
      <c r="AM130" s="955"/>
      <c r="AN130" s="955"/>
      <c r="AO130" s="956"/>
      <c r="AP130" s="1069"/>
      <c r="AQ130" s="1070"/>
      <c r="AR130" s="1070"/>
      <c r="AS130" s="1070"/>
      <c r="AT130" s="1071"/>
      <c r="AU130" s="224"/>
      <c r="AV130" s="224"/>
      <c r="AW130" s="224"/>
      <c r="AX130" s="1061" t="s">
        <v>495</v>
      </c>
      <c r="AY130" s="919"/>
      <c r="AZ130" s="919"/>
      <c r="BA130" s="919"/>
      <c r="BB130" s="919"/>
      <c r="BC130" s="919"/>
      <c r="BD130" s="919"/>
      <c r="BE130" s="920"/>
      <c r="BF130" s="1097">
        <v>4.8</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496</v>
      </c>
      <c r="X131" s="1104"/>
      <c r="Y131" s="1104"/>
      <c r="Z131" s="1105"/>
      <c r="AA131" s="1000">
        <v>3384894</v>
      </c>
      <c r="AB131" s="982"/>
      <c r="AC131" s="982"/>
      <c r="AD131" s="982"/>
      <c r="AE131" s="983"/>
      <c r="AF131" s="981">
        <v>3651715</v>
      </c>
      <c r="AG131" s="982"/>
      <c r="AH131" s="982"/>
      <c r="AI131" s="982"/>
      <c r="AJ131" s="983"/>
      <c r="AK131" s="981">
        <v>3880810</v>
      </c>
      <c r="AL131" s="982"/>
      <c r="AM131" s="982"/>
      <c r="AN131" s="982"/>
      <c r="AO131" s="983"/>
      <c r="AP131" s="1106"/>
      <c r="AQ131" s="1107"/>
      <c r="AR131" s="1107"/>
      <c r="AS131" s="1107"/>
      <c r="AT131" s="1108"/>
      <c r="AU131" s="224"/>
      <c r="AV131" s="224"/>
      <c r="AW131" s="224"/>
      <c r="AX131" s="1079" t="s">
        <v>497</v>
      </c>
      <c r="AY131" s="722"/>
      <c r="AZ131" s="722"/>
      <c r="BA131" s="722"/>
      <c r="BB131" s="722"/>
      <c r="BC131" s="722"/>
      <c r="BD131" s="722"/>
      <c r="BE131" s="1032"/>
      <c r="BF131" s="1080" t="s">
        <v>129</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c r="A132" s="1086" t="s">
        <v>498</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499</v>
      </c>
      <c r="W132" s="1090"/>
      <c r="X132" s="1090"/>
      <c r="Y132" s="1090"/>
      <c r="Z132" s="1091"/>
      <c r="AA132" s="1092">
        <v>4.6043096180000003</v>
      </c>
      <c r="AB132" s="1093"/>
      <c r="AC132" s="1093"/>
      <c r="AD132" s="1093"/>
      <c r="AE132" s="1094"/>
      <c r="AF132" s="1095">
        <v>5.0713705750000004</v>
      </c>
      <c r="AG132" s="1093"/>
      <c r="AH132" s="1093"/>
      <c r="AI132" s="1093"/>
      <c r="AJ132" s="1094"/>
      <c r="AK132" s="1095">
        <v>4.9573671480000003</v>
      </c>
      <c r="AL132" s="1093"/>
      <c r="AM132" s="1093"/>
      <c r="AN132" s="1093"/>
      <c r="AO132" s="1094"/>
      <c r="AP132" s="997"/>
      <c r="AQ132" s="998"/>
      <c r="AR132" s="998"/>
      <c r="AS132" s="998"/>
      <c r="AT132" s="109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500</v>
      </c>
      <c r="W133" s="1073"/>
      <c r="X133" s="1073"/>
      <c r="Y133" s="1073"/>
      <c r="Z133" s="1074"/>
      <c r="AA133" s="1075">
        <v>6.2</v>
      </c>
      <c r="AB133" s="1076"/>
      <c r="AC133" s="1076"/>
      <c r="AD133" s="1076"/>
      <c r="AE133" s="1077"/>
      <c r="AF133" s="1075">
        <v>5.5</v>
      </c>
      <c r="AG133" s="1076"/>
      <c r="AH133" s="1076"/>
      <c r="AI133" s="1076"/>
      <c r="AJ133" s="1077"/>
      <c r="AK133" s="1075">
        <v>4.8</v>
      </c>
      <c r="AL133" s="1076"/>
      <c r="AM133" s="1076"/>
      <c r="AN133" s="1076"/>
      <c r="AO133" s="1077"/>
      <c r="AP133" s="1024"/>
      <c r="AQ133" s="1025"/>
      <c r="AR133" s="1025"/>
      <c r="AS133" s="1025"/>
      <c r="AT133" s="107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px1d6tofDMZ8S7EFPo4fA+30KnBphoqRMp48xsoBX8cyTXm4hZ90zPqtXdsAvy1W/HRxx47tt9p4X9Z8PKH0Bw==" saltValue="2/6KZ2cT9qYNsnJ3Ig7Xj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9" scale="17" orientation="landscape"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Normal="85" zoomScaleSheetLayoutView="100" workbookViewId="0"/>
  </sheetViews>
  <sheetFormatPr defaultColWidth="0" defaultRowHeight="13.5" customHeight="1" zeroHeight="1"/>
  <cols>
    <col min="1" max="120" width="2.75" style="251" customWidth="1"/>
    <col min="121" max="121" width="0" style="250" hidden="1" customWidth="1"/>
    <col min="122" max="16384" width="9" style="250" hidden="1"/>
  </cols>
  <sheetData>
    <row r="1" spans="1:120">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row r="3" spans="1:120"/>
    <row r="4" spans="1:120"/>
    <row r="5" spans="1:120"/>
    <row r="6" spans="1:120"/>
    <row r="7" spans="1:120"/>
    <row r="8" spans="1:120"/>
    <row r="9" spans="1:120"/>
    <row r="10" spans="1:120"/>
    <row r="11" spans="1:120"/>
    <row r="12" spans="1:120"/>
    <row r="13" spans="1:120"/>
    <row r="14" spans="1:120"/>
    <row r="15" spans="1:120"/>
    <row r="16" spans="1:120">
      <c r="DP16" s="250"/>
    </row>
    <row r="17" spans="119:120">
      <c r="DP17" s="250"/>
    </row>
    <row r="18" spans="119:120"/>
    <row r="19" spans="119:120"/>
    <row r="20" spans="119:120">
      <c r="DO20" s="250"/>
      <c r="DP20" s="250"/>
    </row>
    <row r="21" spans="119:120">
      <c r="DP21" s="250"/>
    </row>
    <row r="22" spans="119:120"/>
    <row r="23" spans="119:120">
      <c r="DO23" s="250"/>
      <c r="DP23" s="250"/>
    </row>
    <row r="24" spans="119:120">
      <c r="DP24" s="250"/>
    </row>
    <row r="25" spans="119:120">
      <c r="DP25" s="250"/>
    </row>
    <row r="26" spans="119:120">
      <c r="DO26" s="250"/>
      <c r="DP26" s="250"/>
    </row>
    <row r="27" spans="119:120"/>
    <row r="28" spans="119:120">
      <c r="DO28" s="250"/>
      <c r="DP28" s="250"/>
    </row>
    <row r="29" spans="119:120">
      <c r="DP29" s="250"/>
    </row>
    <row r="30" spans="119:120"/>
    <row r="31" spans="119:120">
      <c r="DO31" s="250"/>
      <c r="DP31" s="250"/>
    </row>
    <row r="32" spans="119:120"/>
    <row r="33" spans="98:120">
      <c r="DO33" s="250"/>
      <c r="DP33" s="250"/>
    </row>
    <row r="34" spans="98:120">
      <c r="DM34" s="250"/>
    </row>
    <row r="35" spans="98:120">
      <c r="CT35" s="250"/>
      <c r="CU35" s="250"/>
      <c r="CV35" s="250"/>
      <c r="CY35" s="250"/>
      <c r="CZ35" s="250"/>
      <c r="DA35" s="250"/>
      <c r="DD35" s="250"/>
      <c r="DE35" s="250"/>
      <c r="DF35" s="250"/>
      <c r="DI35" s="250"/>
      <c r="DJ35" s="250"/>
      <c r="DK35" s="250"/>
      <c r="DM35" s="250"/>
      <c r="DN35" s="250"/>
      <c r="DO35" s="250"/>
      <c r="DP35" s="250"/>
    </row>
    <row r="36" spans="98:120"/>
    <row r="37" spans="98:120">
      <c r="CW37" s="250"/>
      <c r="DB37" s="250"/>
      <c r="DG37" s="250"/>
      <c r="DL37" s="250"/>
      <c r="DP37" s="250"/>
    </row>
    <row r="38" spans="98:120">
      <c r="CT38" s="250"/>
      <c r="CU38" s="250"/>
      <c r="CV38" s="250"/>
      <c r="CW38" s="250"/>
      <c r="CY38" s="250"/>
      <c r="CZ38" s="250"/>
      <c r="DA38" s="250"/>
      <c r="DB38" s="250"/>
      <c r="DD38" s="250"/>
      <c r="DE38" s="250"/>
      <c r="DF38" s="250"/>
      <c r="DG38" s="250"/>
      <c r="DI38" s="250"/>
      <c r="DJ38" s="250"/>
      <c r="DK38" s="250"/>
      <c r="DL38" s="250"/>
      <c r="DN38" s="250"/>
      <c r="DO38" s="250"/>
      <c r="DP38" s="250"/>
    </row>
    <row r="39" spans="98:120"/>
    <row r="40" spans="98:120"/>
    <row r="41" spans="98:120"/>
    <row r="42" spans="98:120"/>
    <row r="43" spans="98:120"/>
    <row r="44" spans="98:120"/>
    <row r="45" spans="98:120"/>
    <row r="46" spans="98:120"/>
    <row r="47" spans="98:120"/>
    <row r="48" spans="98:120"/>
    <row r="49" spans="22:120">
      <c r="DN49" s="250"/>
      <c r="DO49" s="250"/>
      <c r="DP49" s="2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0"/>
      <c r="CS63" s="250"/>
      <c r="CX63" s="250"/>
      <c r="DC63" s="250"/>
      <c r="DH63" s="250"/>
    </row>
    <row r="64" spans="22:120">
      <c r="V64" s="250"/>
    </row>
    <row r="65" spans="15:120">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c r="Q66" s="250"/>
      <c r="S66" s="250"/>
      <c r="U66" s="250"/>
      <c r="DM66" s="250"/>
    </row>
    <row r="67" spans="15:120">
      <c r="O67" s="250"/>
      <c r="P67" s="250"/>
      <c r="R67" s="250"/>
      <c r="T67" s="250"/>
      <c r="Y67" s="250"/>
      <c r="CT67" s="250"/>
      <c r="CV67" s="250"/>
      <c r="CW67" s="250"/>
      <c r="CY67" s="250"/>
      <c r="DA67" s="250"/>
      <c r="DB67" s="250"/>
      <c r="DD67" s="250"/>
      <c r="DF67" s="250"/>
      <c r="DG67" s="250"/>
      <c r="DI67" s="250"/>
      <c r="DK67" s="250"/>
      <c r="DL67" s="250"/>
      <c r="DN67" s="250"/>
      <c r="DO67" s="250"/>
      <c r="DP67" s="250"/>
    </row>
    <row r="68" spans="15:120"/>
    <row r="69" spans="15:120"/>
    <row r="70" spans="15:120"/>
    <row r="71" spans="15:120"/>
    <row r="72" spans="15:120">
      <c r="DP72" s="250"/>
    </row>
    <row r="73" spans="15:120">
      <c r="DP73" s="2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0"/>
      <c r="CX96" s="250"/>
      <c r="DC96" s="250"/>
      <c r="DH96" s="250"/>
    </row>
    <row r="97" spans="24:120">
      <c r="CS97" s="250"/>
      <c r="CX97" s="250"/>
      <c r="DC97" s="250"/>
      <c r="DH97" s="250"/>
      <c r="DP97" s="251" t="s">
        <v>501</v>
      </c>
    </row>
    <row r="98" spans="24:120" hidden="1">
      <c r="CS98" s="250"/>
      <c r="CX98" s="250"/>
      <c r="DC98" s="250"/>
      <c r="DH98" s="250"/>
    </row>
    <row r="99" spans="24:120" hidden="1">
      <c r="CS99" s="250"/>
      <c r="CX99" s="250"/>
      <c r="DC99" s="250"/>
      <c r="DH99" s="250"/>
    </row>
    <row r="101" spans="24:120" ht="12" hidden="1" customHeight="1">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c r="CU102" s="250"/>
      <c r="CZ102" s="250"/>
      <c r="DE102" s="250"/>
      <c r="DJ102" s="250"/>
      <c r="DM102" s="250"/>
    </row>
    <row r="103" spans="24:120" hidden="1">
      <c r="CT103" s="250"/>
      <c r="CV103" s="250"/>
      <c r="CW103" s="250"/>
      <c r="CY103" s="250"/>
      <c r="DA103" s="250"/>
      <c r="DB103" s="250"/>
      <c r="DD103" s="250"/>
      <c r="DF103" s="250"/>
      <c r="DG103" s="250"/>
      <c r="DI103" s="250"/>
      <c r="DK103" s="250"/>
      <c r="DL103" s="250"/>
      <c r="DM103" s="250"/>
      <c r="DN103" s="250"/>
      <c r="DO103" s="250"/>
      <c r="DP103" s="250"/>
    </row>
    <row r="104" spans="24:120" hidden="1">
      <c r="CV104" s="250"/>
      <c r="CW104" s="250"/>
      <c r="DA104" s="250"/>
      <c r="DB104" s="250"/>
      <c r="DF104" s="250"/>
      <c r="DG104" s="250"/>
      <c r="DK104" s="250"/>
      <c r="DL104" s="250"/>
      <c r="DN104" s="250"/>
      <c r="DO104" s="250"/>
      <c r="DP104" s="250"/>
    </row>
    <row r="105" spans="24:120" ht="12.75" hidden="1" customHeight="1"/>
  </sheetData>
  <sheetProtection algorithmName="SHA-512" hashValue="Yk2bpCbm7uq7ekSafz/HMOa0NCDzEEufIHfu6Ps95klXCThmViRPVD/J3ct2d4iJ+THy8qZcLt3Mz07mKeyV6A==" saltValue="tEOrLZoD1pT5KenTqqsDR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Normal="100" zoomScaleSheetLayoutView="55" workbookViewId="0">
      <selection activeCell="AU14" sqref="AU14:AX14"/>
    </sheetView>
  </sheetViews>
  <sheetFormatPr defaultColWidth="0" defaultRowHeight="13.5" customHeight="1" zeroHeight="1"/>
  <cols>
    <col min="1" max="116" width="2.625" style="251" customWidth="1"/>
    <col min="117" max="16384" width="9" style="250" hidden="1"/>
  </cols>
  <sheetData>
    <row r="1" spans="2:116">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row r="3" spans="2:116"/>
    <row r="4" spans="2:116">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row r="7" spans="2:116"/>
    <row r="8" spans="2:116"/>
    <row r="9" spans="2:116"/>
    <row r="10" spans="2:116"/>
    <row r="11" spans="2:116"/>
    <row r="12" spans="2:116"/>
    <row r="13" spans="2:116"/>
    <row r="14" spans="2:116"/>
    <row r="15" spans="2:116"/>
    <row r="16" spans="2:116"/>
    <row r="17" spans="9:116"/>
    <row r="18" spans="9:116">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row r="20" spans="9:116"/>
    <row r="21" spans="9:116">
      <c r="DL21" s="250"/>
    </row>
    <row r="22" spans="9:116">
      <c r="DI22" s="250"/>
      <c r="DJ22" s="250"/>
      <c r="DK22" s="250"/>
      <c r="DL22" s="250"/>
    </row>
    <row r="23" spans="9:116">
      <c r="CY23" s="250"/>
      <c r="CZ23" s="250"/>
      <c r="DA23" s="250"/>
      <c r="DB23" s="250"/>
      <c r="DC23" s="250"/>
      <c r="DD23" s="250"/>
      <c r="DE23" s="250"/>
      <c r="DF23" s="250"/>
      <c r="DG23" s="250"/>
      <c r="DH23" s="250"/>
      <c r="DI23" s="250"/>
      <c r="DJ23" s="250"/>
      <c r="DK23" s="250"/>
      <c r="DL23" s="250"/>
    </row>
    <row r="24" spans="9:116"/>
    <row r="25" spans="9:116"/>
    <row r="26" spans="9:116"/>
    <row r="27" spans="9:116"/>
    <row r="28" spans="9:116"/>
    <row r="29" spans="9:116"/>
    <row r="30" spans="9:116"/>
    <row r="31" spans="9:116"/>
    <row r="32" spans="9:116"/>
    <row r="33" spans="15:116"/>
    <row r="34" spans="15:116"/>
    <row r="35" spans="15:116">
      <c r="CZ35" s="250"/>
      <c r="DA35" s="250"/>
      <c r="DB35" s="250"/>
      <c r="DC35" s="250"/>
      <c r="DD35" s="250"/>
      <c r="DE35" s="250"/>
      <c r="DF35" s="250"/>
      <c r="DG35" s="250"/>
      <c r="DH35" s="250"/>
      <c r="DI35" s="250"/>
      <c r="DJ35" s="250"/>
      <c r="DK35" s="250"/>
      <c r="DL35" s="250"/>
    </row>
    <row r="36" spans="15:116"/>
    <row r="37" spans="15:116">
      <c r="DL37" s="250"/>
    </row>
    <row r="38" spans="15:116">
      <c r="DI38" s="250"/>
      <c r="DJ38" s="250"/>
      <c r="DK38" s="250"/>
      <c r="DL38" s="250"/>
    </row>
    <row r="39" spans="15:116"/>
    <row r="40" spans="15:116"/>
    <row r="41" spans="15:116"/>
    <row r="42" spans="15:116"/>
    <row r="43" spans="15:116">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c r="DL44" s="250"/>
    </row>
    <row r="45" spans="15:116"/>
    <row r="46" spans="15:116">
      <c r="DA46" s="250"/>
      <c r="DB46" s="250"/>
      <c r="DC46" s="250"/>
      <c r="DD46" s="250"/>
      <c r="DE46" s="250"/>
      <c r="DF46" s="250"/>
      <c r="DG46" s="250"/>
      <c r="DH46" s="250"/>
      <c r="DI46" s="250"/>
      <c r="DJ46" s="250"/>
      <c r="DK46" s="250"/>
      <c r="DL46" s="250"/>
    </row>
    <row r="47" spans="15:116"/>
    <row r="48" spans="15:116"/>
    <row r="49" spans="104:116"/>
    <row r="50" spans="104:116">
      <c r="CZ50" s="250"/>
      <c r="DA50" s="250"/>
      <c r="DB50" s="250"/>
      <c r="DC50" s="250"/>
      <c r="DD50" s="250"/>
      <c r="DE50" s="250"/>
      <c r="DF50" s="250"/>
      <c r="DG50" s="250"/>
      <c r="DH50" s="250"/>
      <c r="DI50" s="250"/>
      <c r="DJ50" s="250"/>
      <c r="DK50" s="250"/>
      <c r="DL50" s="250"/>
    </row>
    <row r="51" spans="104:116"/>
    <row r="52" spans="104:116"/>
    <row r="53" spans="104:116">
      <c r="DL53" s="2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0"/>
      <c r="DD67" s="250"/>
      <c r="DE67" s="250"/>
      <c r="DF67" s="250"/>
      <c r="DG67" s="250"/>
      <c r="DH67" s="250"/>
      <c r="DI67" s="250"/>
      <c r="DJ67" s="250"/>
      <c r="DK67" s="250"/>
      <c r="DL67" s="2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RqJ8CXEFX/d42rrKvRJHkxuIXG7/KVn/m8bkAoac1qbOhsG0YzjIIaMv/smc1VMMfpgdYOGB9oLk4QbPcLT4g==" saltValue="6n0MrrxfEn2/r6A0ISR29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C16" workbookViewId="0">
      <selection activeCell="AU14" sqref="AU14:AX14"/>
    </sheetView>
  </sheetViews>
  <sheetFormatPr defaultColWidth="0" defaultRowHeight="13.5" customHeight="1" zeroHeight="1"/>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c r="AS1" s="253"/>
      <c r="AT1" s="253"/>
    </row>
    <row r="2" spans="1:46">
      <c r="AS2" s="253"/>
      <c r="AT2" s="253"/>
    </row>
    <row r="3" spans="1:46">
      <c r="AS3" s="253"/>
      <c r="AT3" s="253"/>
    </row>
    <row r="4" spans="1:46">
      <c r="AS4" s="253"/>
      <c r="AT4" s="253"/>
    </row>
    <row r="5" spans="1:46" ht="17.25">
      <c r="A5" s="254" t="s">
        <v>502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503</v>
      </c>
      <c r="AL6" s="258"/>
      <c r="AM6" s="258"/>
      <c r="AN6" s="258"/>
      <c r="AO6" s="253"/>
      <c r="AP6" s="253"/>
      <c r="AQ6" s="253"/>
      <c r="AR6" s="253"/>
    </row>
    <row r="7" spans="1:46" ht="13.5" customHeight="1">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0" t="s">
        <v>504</v>
      </c>
      <c r="AP7" s="263"/>
      <c r="AQ7" s="264" t="s">
        <v>505</v>
      </c>
      <c r="AR7" s="265"/>
    </row>
    <row r="8" spans="1:46">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1"/>
      <c r="AP8" s="269" t="s">
        <v>506</v>
      </c>
      <c r="AQ8" s="270" t="s">
        <v>507</v>
      </c>
      <c r="AR8" s="271" t="s">
        <v>508</v>
      </c>
    </row>
    <row r="9" spans="1:46">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2" t="s">
        <v>509</v>
      </c>
      <c r="AL9" s="1113"/>
      <c r="AM9" s="1113"/>
      <c r="AN9" s="1114"/>
      <c r="AO9" s="272">
        <v>1220669</v>
      </c>
      <c r="AP9" s="272">
        <v>95045</v>
      </c>
      <c r="AQ9" s="273">
        <v>118567</v>
      </c>
      <c r="AR9" s="274">
        <v>-19.8</v>
      </c>
    </row>
    <row r="10" spans="1:46" ht="13.5" customHeight="1">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2" t="s">
        <v>510</v>
      </c>
      <c r="AL10" s="1113"/>
      <c r="AM10" s="1113"/>
      <c r="AN10" s="1114"/>
      <c r="AO10" s="275">
        <v>156450</v>
      </c>
      <c r="AP10" s="275">
        <v>12182</v>
      </c>
      <c r="AQ10" s="276">
        <v>18618</v>
      </c>
      <c r="AR10" s="277">
        <v>-34.6</v>
      </c>
    </row>
    <row r="11" spans="1:46" ht="13.5" customHeight="1">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2" t="s">
        <v>511</v>
      </c>
      <c r="AL11" s="1113"/>
      <c r="AM11" s="1113"/>
      <c r="AN11" s="1114"/>
      <c r="AO11" s="275" t="s">
        <v>512</v>
      </c>
      <c r="AP11" s="275" t="s">
        <v>512</v>
      </c>
      <c r="AQ11" s="276">
        <v>3260</v>
      </c>
      <c r="AR11" s="277" t="s">
        <v>512</v>
      </c>
    </row>
    <row r="12" spans="1:46" ht="13.5" customHeight="1">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2" t="s">
        <v>513</v>
      </c>
      <c r="AL12" s="1113"/>
      <c r="AM12" s="1113"/>
      <c r="AN12" s="1114"/>
      <c r="AO12" s="275" t="s">
        <v>512</v>
      </c>
      <c r="AP12" s="275" t="s">
        <v>512</v>
      </c>
      <c r="AQ12" s="276" t="s">
        <v>512</v>
      </c>
      <c r="AR12" s="277" t="s">
        <v>512</v>
      </c>
    </row>
    <row r="13" spans="1:46" ht="13.5" customHeight="1">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2" t="s">
        <v>514</v>
      </c>
      <c r="AL13" s="1113"/>
      <c r="AM13" s="1113"/>
      <c r="AN13" s="1114"/>
      <c r="AO13" s="275">
        <v>27576</v>
      </c>
      <c r="AP13" s="275">
        <v>2147</v>
      </c>
      <c r="AQ13" s="276">
        <v>6416</v>
      </c>
      <c r="AR13" s="277">
        <v>-66.5</v>
      </c>
    </row>
    <row r="14" spans="1:46" ht="13.5" customHeight="1">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2" t="s">
        <v>515</v>
      </c>
      <c r="AL14" s="1113"/>
      <c r="AM14" s="1113"/>
      <c r="AN14" s="1114"/>
      <c r="AO14" s="275">
        <v>44732</v>
      </c>
      <c r="AP14" s="275">
        <v>3483</v>
      </c>
      <c r="AQ14" s="276">
        <v>2560</v>
      </c>
      <c r="AR14" s="277">
        <v>36.1</v>
      </c>
    </row>
    <row r="15" spans="1:46" ht="13.5" customHeight="1">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5" t="s">
        <v>516</v>
      </c>
      <c r="AL15" s="1116"/>
      <c r="AM15" s="1116"/>
      <c r="AN15" s="1117"/>
      <c r="AO15" s="275">
        <v>-72122</v>
      </c>
      <c r="AP15" s="275">
        <v>-5616</v>
      </c>
      <c r="AQ15" s="276">
        <v>-9017</v>
      </c>
      <c r="AR15" s="277">
        <v>-37.700000000000003</v>
      </c>
    </row>
    <row r="16" spans="1:46">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5" t="s">
        <v>188</v>
      </c>
      <c r="AL16" s="1116"/>
      <c r="AM16" s="1116"/>
      <c r="AN16" s="1117"/>
      <c r="AO16" s="275">
        <v>1377305</v>
      </c>
      <c r="AP16" s="275">
        <v>107242</v>
      </c>
      <c r="AQ16" s="276">
        <v>140405</v>
      </c>
      <c r="AR16" s="277">
        <v>-23.6</v>
      </c>
    </row>
    <row r="17" spans="1:46">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517</v>
      </c>
      <c r="AL19" s="253"/>
      <c r="AM19" s="253"/>
      <c r="AN19" s="253"/>
      <c r="AO19" s="253"/>
      <c r="AP19" s="253"/>
      <c r="AQ19" s="253"/>
      <c r="AR19" s="253"/>
    </row>
    <row r="20" spans="1:46">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518</v>
      </c>
      <c r="AP20" s="284" t="s">
        <v>519</v>
      </c>
      <c r="AQ20" s="285" t="s">
        <v>520</v>
      </c>
      <c r="AR20" s="286"/>
    </row>
    <row r="21" spans="1:46" s="292" customFormat="1">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8" t="s">
        <v>521</v>
      </c>
      <c r="AL21" s="1119"/>
      <c r="AM21" s="1119"/>
      <c r="AN21" s="1120"/>
      <c r="AO21" s="288">
        <v>9.9700000000000006</v>
      </c>
      <c r="AP21" s="289">
        <v>12.43</v>
      </c>
      <c r="AQ21" s="290">
        <v>-2.46</v>
      </c>
      <c r="AR21" s="258"/>
      <c r="AS21" s="291"/>
      <c r="AT21" s="287"/>
    </row>
    <row r="22" spans="1:46" s="292" customFormat="1">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8" t="s">
        <v>522</v>
      </c>
      <c r="AL22" s="1119"/>
      <c r="AM22" s="1119"/>
      <c r="AN22" s="1120"/>
      <c r="AO22" s="293">
        <v>97.8</v>
      </c>
      <c r="AP22" s="294">
        <v>95.8</v>
      </c>
      <c r="AQ22" s="295">
        <v>2</v>
      </c>
      <c r="AR22" s="279"/>
      <c r="AS22" s="291"/>
      <c r="AT22" s="287"/>
    </row>
    <row r="23" spans="1:46" s="292" customFormat="1">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1109" t="s">
        <v>523</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58"/>
    </row>
    <row r="27" spans="1:46">
      <c r="A27" s="300"/>
      <c r="AO27" s="253"/>
      <c r="AP27" s="253"/>
      <c r="AQ27" s="253"/>
      <c r="AR27" s="253"/>
      <c r="AS27" s="253"/>
      <c r="AT27" s="253"/>
    </row>
    <row r="28" spans="1:46" ht="17.25">
      <c r="A28" s="254" t="s">
        <v>524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525</v>
      </c>
      <c r="AL29" s="258"/>
      <c r="AM29" s="258"/>
      <c r="AN29" s="258"/>
      <c r="AO29" s="253"/>
      <c r="AP29" s="253"/>
      <c r="AQ29" s="253"/>
      <c r="AR29" s="253"/>
      <c r="AS29" s="302"/>
    </row>
    <row r="30" spans="1:46" ht="13.5" customHeight="1">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0" t="s">
        <v>504</v>
      </c>
      <c r="AP30" s="263"/>
      <c r="AQ30" s="264" t="s">
        <v>505</v>
      </c>
      <c r="AR30" s="265"/>
    </row>
    <row r="31" spans="1:46">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1"/>
      <c r="AP31" s="269" t="s">
        <v>506</v>
      </c>
      <c r="AQ31" s="270" t="s">
        <v>507</v>
      </c>
      <c r="AR31" s="271" t="s">
        <v>508</v>
      </c>
    </row>
    <row r="32" spans="1:46" ht="27" customHeight="1">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6" t="s">
        <v>526</v>
      </c>
      <c r="AL32" s="1127"/>
      <c r="AM32" s="1127"/>
      <c r="AN32" s="1128"/>
      <c r="AO32" s="303">
        <v>449614</v>
      </c>
      <c r="AP32" s="303">
        <v>35008</v>
      </c>
      <c r="AQ32" s="304">
        <v>81678</v>
      </c>
      <c r="AR32" s="305">
        <v>-57.1</v>
      </c>
    </row>
    <row r="33" spans="1:46" ht="13.5" customHeight="1">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6" t="s">
        <v>527</v>
      </c>
      <c r="AL33" s="1127"/>
      <c r="AM33" s="1127"/>
      <c r="AN33" s="1128"/>
      <c r="AO33" s="303" t="s">
        <v>512</v>
      </c>
      <c r="AP33" s="303" t="s">
        <v>512</v>
      </c>
      <c r="AQ33" s="304" t="s">
        <v>512</v>
      </c>
      <c r="AR33" s="305" t="s">
        <v>512</v>
      </c>
    </row>
    <row r="34" spans="1:46" ht="27" customHeight="1">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6" t="s">
        <v>528</v>
      </c>
      <c r="AL34" s="1127"/>
      <c r="AM34" s="1127"/>
      <c r="AN34" s="1128"/>
      <c r="AO34" s="303" t="s">
        <v>512</v>
      </c>
      <c r="AP34" s="303" t="s">
        <v>512</v>
      </c>
      <c r="AQ34" s="304" t="s">
        <v>512</v>
      </c>
      <c r="AR34" s="305" t="s">
        <v>512</v>
      </c>
    </row>
    <row r="35" spans="1:46" ht="27" customHeight="1">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6" t="s">
        <v>529</v>
      </c>
      <c r="AL35" s="1127"/>
      <c r="AM35" s="1127"/>
      <c r="AN35" s="1128"/>
      <c r="AO35" s="303">
        <v>415864</v>
      </c>
      <c r="AP35" s="303">
        <v>32381</v>
      </c>
      <c r="AQ35" s="304">
        <v>27670</v>
      </c>
      <c r="AR35" s="305">
        <v>17</v>
      </c>
    </row>
    <row r="36" spans="1:46" ht="27" customHeight="1">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6" t="s">
        <v>530</v>
      </c>
      <c r="AL36" s="1127"/>
      <c r="AM36" s="1127"/>
      <c r="AN36" s="1128"/>
      <c r="AO36" s="303">
        <v>24642</v>
      </c>
      <c r="AP36" s="303">
        <v>1919</v>
      </c>
      <c r="AQ36" s="304">
        <v>3435</v>
      </c>
      <c r="AR36" s="305">
        <v>-44.1</v>
      </c>
    </row>
    <row r="37" spans="1:46" ht="13.5" customHeight="1">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6" t="s">
        <v>531</v>
      </c>
      <c r="AL37" s="1127"/>
      <c r="AM37" s="1127"/>
      <c r="AN37" s="1128"/>
      <c r="AO37" s="303">
        <v>32</v>
      </c>
      <c r="AP37" s="303">
        <v>2</v>
      </c>
      <c r="AQ37" s="304">
        <v>958</v>
      </c>
      <c r="AR37" s="305">
        <v>-99.8</v>
      </c>
    </row>
    <row r="38" spans="1:46" ht="27" customHeight="1">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9" t="s">
        <v>532</v>
      </c>
      <c r="AL38" s="1130"/>
      <c r="AM38" s="1130"/>
      <c r="AN38" s="1131"/>
      <c r="AO38" s="306" t="s">
        <v>512</v>
      </c>
      <c r="AP38" s="306" t="s">
        <v>512</v>
      </c>
      <c r="AQ38" s="307">
        <v>13</v>
      </c>
      <c r="AR38" s="295" t="s">
        <v>512</v>
      </c>
      <c r="AS38" s="302"/>
    </row>
    <row r="39" spans="1:46">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9" t="s">
        <v>533</v>
      </c>
      <c r="AL39" s="1130"/>
      <c r="AM39" s="1130"/>
      <c r="AN39" s="1131"/>
      <c r="AO39" s="303" t="s">
        <v>512</v>
      </c>
      <c r="AP39" s="303" t="s">
        <v>512</v>
      </c>
      <c r="AQ39" s="304">
        <v>-3370</v>
      </c>
      <c r="AR39" s="305" t="s">
        <v>512</v>
      </c>
      <c r="AS39" s="302"/>
    </row>
    <row r="40" spans="1:46" ht="27" customHeight="1">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6" t="s">
        <v>534</v>
      </c>
      <c r="AL40" s="1127"/>
      <c r="AM40" s="1127"/>
      <c r="AN40" s="1128"/>
      <c r="AO40" s="303">
        <v>-697766</v>
      </c>
      <c r="AP40" s="303">
        <v>-54330</v>
      </c>
      <c r="AQ40" s="304">
        <v>-74594</v>
      </c>
      <c r="AR40" s="305">
        <v>-27.2</v>
      </c>
      <c r="AS40" s="302"/>
    </row>
    <row r="41" spans="1:46">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2" t="s">
        <v>298</v>
      </c>
      <c r="AL41" s="1133"/>
      <c r="AM41" s="1133"/>
      <c r="AN41" s="1134"/>
      <c r="AO41" s="303">
        <v>192386</v>
      </c>
      <c r="AP41" s="303">
        <v>14980</v>
      </c>
      <c r="AQ41" s="304">
        <v>35790</v>
      </c>
      <c r="AR41" s="305">
        <v>-58.1</v>
      </c>
      <c r="AS41" s="302"/>
    </row>
    <row r="42" spans="1:46">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535</v>
      </c>
      <c r="AL42" s="253"/>
      <c r="AM42" s="253"/>
      <c r="AN42" s="253"/>
      <c r="AO42" s="253"/>
      <c r="AP42" s="253"/>
      <c r="AQ42" s="279"/>
      <c r="AR42" s="279"/>
      <c r="AS42" s="302"/>
    </row>
    <row r="43" spans="1:46">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c r="A47" s="312" t="s">
        <v>536</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537</v>
      </c>
      <c r="AL48" s="313"/>
      <c r="AM48" s="313"/>
      <c r="AN48" s="313"/>
      <c r="AO48" s="313"/>
      <c r="AP48" s="313"/>
      <c r="AQ48" s="314"/>
      <c r="AR48" s="313"/>
    </row>
    <row r="49" spans="1:44" ht="13.5" customHeight="1">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1" t="s">
        <v>504</v>
      </c>
      <c r="AN49" s="1123" t="s">
        <v>538</v>
      </c>
      <c r="AO49" s="1124"/>
      <c r="AP49" s="1124"/>
      <c r="AQ49" s="1124"/>
      <c r="AR49" s="1125"/>
    </row>
    <row r="50" spans="1:44">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2"/>
      <c r="AN50" s="319" t="s">
        <v>539</v>
      </c>
      <c r="AO50" s="320" t="s">
        <v>540</v>
      </c>
      <c r="AP50" s="321" t="s">
        <v>541</v>
      </c>
      <c r="AQ50" s="322" t="s">
        <v>542</v>
      </c>
      <c r="AR50" s="323" t="s">
        <v>543</v>
      </c>
    </row>
    <row r="51" spans="1:44">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544</v>
      </c>
      <c r="AL51" s="316"/>
      <c r="AM51" s="324">
        <v>1439400</v>
      </c>
      <c r="AN51" s="325">
        <v>107426</v>
      </c>
      <c r="AO51" s="326">
        <v>15.3</v>
      </c>
      <c r="AP51" s="327">
        <v>113913</v>
      </c>
      <c r="AQ51" s="328">
        <v>5.9</v>
      </c>
      <c r="AR51" s="329">
        <v>9.4</v>
      </c>
    </row>
    <row r="52" spans="1:44">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545</v>
      </c>
      <c r="AM52" s="332">
        <v>646008</v>
      </c>
      <c r="AN52" s="333">
        <v>48213</v>
      </c>
      <c r="AO52" s="334">
        <v>12.9</v>
      </c>
      <c r="AP52" s="335">
        <v>53160</v>
      </c>
      <c r="AQ52" s="336">
        <v>-8.1999999999999993</v>
      </c>
      <c r="AR52" s="337">
        <v>21.1</v>
      </c>
    </row>
    <row r="53" spans="1:44">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546</v>
      </c>
      <c r="AL53" s="316"/>
      <c r="AM53" s="324">
        <v>1084106</v>
      </c>
      <c r="AN53" s="325">
        <v>81684</v>
      </c>
      <c r="AO53" s="326">
        <v>-24</v>
      </c>
      <c r="AP53" s="327">
        <v>115050</v>
      </c>
      <c r="AQ53" s="328">
        <v>1</v>
      </c>
      <c r="AR53" s="329">
        <v>-25</v>
      </c>
    </row>
    <row r="54" spans="1:44">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545</v>
      </c>
      <c r="AM54" s="332">
        <v>826307</v>
      </c>
      <c r="AN54" s="333">
        <v>62259</v>
      </c>
      <c r="AO54" s="334">
        <v>29.1</v>
      </c>
      <c r="AP54" s="335">
        <v>53792</v>
      </c>
      <c r="AQ54" s="336">
        <v>1.2</v>
      </c>
      <c r="AR54" s="337">
        <v>27.9</v>
      </c>
    </row>
    <row r="55" spans="1:44">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547</v>
      </c>
      <c r="AL55" s="316"/>
      <c r="AM55" s="324">
        <v>1244608</v>
      </c>
      <c r="AN55" s="325">
        <v>94597</v>
      </c>
      <c r="AO55" s="326">
        <v>15.8</v>
      </c>
      <c r="AP55" s="327">
        <v>118252</v>
      </c>
      <c r="AQ55" s="328">
        <v>2.8</v>
      </c>
      <c r="AR55" s="329">
        <v>13</v>
      </c>
    </row>
    <row r="56" spans="1:44">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545</v>
      </c>
      <c r="AM56" s="332">
        <v>587979</v>
      </c>
      <c r="AN56" s="333">
        <v>44689</v>
      </c>
      <c r="AO56" s="334">
        <v>-28.2</v>
      </c>
      <c r="AP56" s="335">
        <v>49994</v>
      </c>
      <c r="AQ56" s="336">
        <v>-7.1</v>
      </c>
      <c r="AR56" s="337">
        <v>-21.1</v>
      </c>
    </row>
    <row r="57" spans="1:44">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548</v>
      </c>
      <c r="AL57" s="316"/>
      <c r="AM57" s="324">
        <v>844117</v>
      </c>
      <c r="AN57" s="325">
        <v>65057</v>
      </c>
      <c r="AO57" s="326">
        <v>-31.2</v>
      </c>
      <c r="AP57" s="327">
        <v>120302</v>
      </c>
      <c r="AQ57" s="328">
        <v>1.7</v>
      </c>
      <c r="AR57" s="329">
        <v>-32.9</v>
      </c>
    </row>
    <row r="58" spans="1:44">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545</v>
      </c>
      <c r="AM58" s="332">
        <v>665965</v>
      </c>
      <c r="AN58" s="333">
        <v>51327</v>
      </c>
      <c r="AO58" s="334">
        <v>14.9</v>
      </c>
      <c r="AP58" s="335">
        <v>59328</v>
      </c>
      <c r="AQ58" s="336">
        <v>18.7</v>
      </c>
      <c r="AR58" s="337">
        <v>-3.8</v>
      </c>
    </row>
    <row r="59" spans="1:44">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549</v>
      </c>
      <c r="AL59" s="316"/>
      <c r="AM59" s="324">
        <v>1247085</v>
      </c>
      <c r="AN59" s="325">
        <v>97102</v>
      </c>
      <c r="AO59" s="326">
        <v>49.3</v>
      </c>
      <c r="AP59" s="327">
        <v>114841</v>
      </c>
      <c r="AQ59" s="328">
        <v>-4.5</v>
      </c>
      <c r="AR59" s="329">
        <v>53.8</v>
      </c>
    </row>
    <row r="60" spans="1:44">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545</v>
      </c>
      <c r="AM60" s="332">
        <v>756905</v>
      </c>
      <c r="AN60" s="333">
        <v>58935</v>
      </c>
      <c r="AO60" s="334">
        <v>14.8</v>
      </c>
      <c r="AP60" s="335">
        <v>51589</v>
      </c>
      <c r="AQ60" s="336">
        <v>-13</v>
      </c>
      <c r="AR60" s="337">
        <v>27.8</v>
      </c>
    </row>
    <row r="61" spans="1:44">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550</v>
      </c>
      <c r="AL61" s="338"/>
      <c r="AM61" s="339">
        <v>1171863</v>
      </c>
      <c r="AN61" s="340">
        <v>89173</v>
      </c>
      <c r="AO61" s="341">
        <v>5</v>
      </c>
      <c r="AP61" s="342">
        <v>116472</v>
      </c>
      <c r="AQ61" s="343">
        <v>1.4</v>
      </c>
      <c r="AR61" s="329">
        <v>3.6</v>
      </c>
    </row>
    <row r="62" spans="1:44">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545</v>
      </c>
      <c r="AM62" s="332">
        <v>696633</v>
      </c>
      <c r="AN62" s="333">
        <v>53085</v>
      </c>
      <c r="AO62" s="334">
        <v>8.6999999999999993</v>
      </c>
      <c r="AP62" s="335">
        <v>53573</v>
      </c>
      <c r="AQ62" s="336">
        <v>-1.7</v>
      </c>
      <c r="AR62" s="337">
        <v>10.4</v>
      </c>
    </row>
    <row r="63" spans="1:44">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3"/>
      <c r="AL67" s="253"/>
      <c r="AM67" s="253"/>
      <c r="AN67" s="253"/>
      <c r="AO67" s="253"/>
      <c r="AP67" s="253"/>
      <c r="AQ67" s="253"/>
      <c r="AR67" s="253"/>
      <c r="AS67" s="253"/>
      <c r="AT67" s="253"/>
    </row>
    <row r="68" spans="1:46" ht="13.5" hidden="1" customHeight="1">
      <c r="AK68" s="253"/>
      <c r="AL68" s="253"/>
      <c r="AM68" s="253"/>
      <c r="AN68" s="253"/>
      <c r="AO68" s="253"/>
      <c r="AP68" s="253"/>
      <c r="AQ68" s="253"/>
      <c r="AR68" s="253"/>
    </row>
    <row r="69" spans="1:46" ht="13.5" hidden="1" customHeight="1">
      <c r="AK69" s="253"/>
      <c r="AL69" s="253"/>
      <c r="AM69" s="253"/>
      <c r="AN69" s="253"/>
      <c r="AO69" s="253"/>
      <c r="AP69" s="253"/>
      <c r="AQ69" s="253"/>
      <c r="AR69" s="253"/>
    </row>
    <row r="70" spans="1:46" hidden="1">
      <c r="AK70" s="253"/>
      <c r="AL70" s="253"/>
      <c r="AM70" s="253"/>
      <c r="AN70" s="253"/>
      <c r="AO70" s="253"/>
      <c r="AP70" s="253"/>
      <c r="AQ70" s="253"/>
      <c r="AR70" s="253"/>
    </row>
    <row r="71" spans="1:46" hidden="1">
      <c r="AK71" s="253"/>
      <c r="AL71" s="253"/>
      <c r="AM71" s="253"/>
      <c r="AN71" s="253"/>
      <c r="AO71" s="253"/>
      <c r="AP71" s="253"/>
      <c r="AQ71" s="253"/>
      <c r="AR71" s="253"/>
    </row>
    <row r="72" spans="1:46" hidden="1">
      <c r="AK72" s="253"/>
      <c r="AL72" s="253"/>
      <c r="AM72" s="253"/>
      <c r="AN72" s="253"/>
      <c r="AO72" s="253"/>
      <c r="AP72" s="253"/>
      <c r="AQ72" s="253"/>
      <c r="AR72" s="253"/>
    </row>
    <row r="73" spans="1:46" hidden="1">
      <c r="AK73" s="253"/>
      <c r="AL73" s="253"/>
      <c r="AM73" s="253"/>
      <c r="AN73" s="253"/>
      <c r="AO73" s="253"/>
      <c r="AP73" s="253"/>
      <c r="AQ73" s="253"/>
      <c r="AR73" s="253"/>
    </row>
  </sheetData>
  <sheetProtection algorithmName="SHA-512" hashValue="dM091poDBO0OxVxiHRAanbnq5hy64pKW6bXI+tLPfMKJXEPuI5950cDT6HIPzxrJPMAzY6sAj4EUh7e1CGG8QA==" saltValue="bKTkdfybYWaBJC3N/sBn9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0" zoomScale="80" zoomScaleNormal="80" zoomScaleSheetLayoutView="55" workbookViewId="0">
      <selection activeCell="AU14" sqref="AU14:AX14"/>
    </sheetView>
  </sheetViews>
  <sheetFormatPr defaultColWidth="0" defaultRowHeight="13.5" customHeight="1" zeroHeight="1"/>
  <cols>
    <col min="1" max="125" width="2.5" style="251" customWidth="1"/>
    <col min="126" max="16384" width="9" style="250" hidden="1"/>
  </cols>
  <sheetData>
    <row r="1" spans="2:125" ht="13.5" customHeight="1">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c r="B2" s="250"/>
      <c r="DG2" s="250"/>
    </row>
    <row r="3" spans="2:12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row r="5" spans="2:125"/>
    <row r="6" spans="2:125"/>
    <row r="7" spans="2:125"/>
    <row r="8" spans="2:125"/>
    <row r="9" spans="2:125">
      <c r="DU9" s="250"/>
    </row>
    <row r="10" spans="2:125"/>
    <row r="11" spans="2:125"/>
    <row r="12" spans="2:125"/>
    <row r="13" spans="2:125"/>
    <row r="14" spans="2:125"/>
    <row r="15" spans="2:125"/>
    <row r="16" spans="2:125"/>
    <row r="17" spans="125:125">
      <c r="DU17" s="250"/>
    </row>
    <row r="18" spans="125:125"/>
    <row r="19" spans="125:125"/>
    <row r="20" spans="125:125">
      <c r="DU20" s="250"/>
    </row>
    <row r="21" spans="125:125">
      <c r="DU21" s="250"/>
    </row>
    <row r="22" spans="125:125"/>
    <row r="23" spans="125:125"/>
    <row r="24" spans="125:125"/>
    <row r="25" spans="125:125"/>
    <row r="26" spans="125:125"/>
    <row r="27" spans="125:125"/>
    <row r="28" spans="125:125">
      <c r="DU28" s="250"/>
    </row>
    <row r="29" spans="125:125"/>
    <row r="30" spans="125:125"/>
    <row r="31" spans="125:125"/>
    <row r="32" spans="125:125"/>
    <row r="33" spans="2:125">
      <c r="B33" s="250"/>
      <c r="G33" s="250"/>
      <c r="I33" s="250"/>
    </row>
    <row r="34" spans="2:125">
      <c r="C34" s="250"/>
      <c r="P34" s="250"/>
      <c r="DE34" s="250"/>
      <c r="DH34" s="250"/>
    </row>
    <row r="35" spans="2:125">
      <c r="D35" s="250"/>
      <c r="E35" s="250"/>
      <c r="DG35" s="250"/>
      <c r="DJ35" s="250"/>
      <c r="DP35" s="250"/>
      <c r="DQ35" s="250"/>
      <c r="DR35" s="250"/>
      <c r="DS35" s="250"/>
      <c r="DT35" s="250"/>
      <c r="DU35" s="250"/>
    </row>
    <row r="36" spans="2:12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c r="DU37" s="250"/>
    </row>
    <row r="38" spans="2:125">
      <c r="DT38" s="250"/>
      <c r="DU38" s="250"/>
    </row>
    <row r="39" spans="2:125"/>
    <row r="40" spans="2:125">
      <c r="DH40" s="250"/>
    </row>
    <row r="41" spans="2:125">
      <c r="DE41" s="250"/>
    </row>
    <row r="42" spans="2:125">
      <c r="DG42" s="250"/>
      <c r="DJ42" s="250"/>
    </row>
    <row r="43" spans="2:12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c r="DU44" s="250"/>
    </row>
    <row r="45" spans="2:125"/>
    <row r="46" spans="2:125"/>
    <row r="47" spans="2:125"/>
    <row r="48" spans="2:125">
      <c r="DT48" s="250"/>
      <c r="DU48" s="250"/>
    </row>
    <row r="49" spans="120:125">
      <c r="DU49" s="250"/>
    </row>
    <row r="50" spans="120:125">
      <c r="DU50" s="250"/>
    </row>
    <row r="51" spans="120:125">
      <c r="DP51" s="250"/>
      <c r="DQ51" s="250"/>
      <c r="DR51" s="250"/>
      <c r="DS51" s="250"/>
      <c r="DT51" s="250"/>
      <c r="DU51" s="250"/>
    </row>
    <row r="52" spans="120:125"/>
    <row r="53" spans="120:125"/>
    <row r="54" spans="120:125">
      <c r="DU54" s="250"/>
    </row>
    <row r="55" spans="120:125"/>
    <row r="56" spans="120:125"/>
    <row r="57" spans="120:125"/>
    <row r="58" spans="120:125">
      <c r="DU58" s="250"/>
    </row>
    <row r="59" spans="120:125"/>
    <row r="60" spans="120:125"/>
    <row r="61" spans="120:125"/>
    <row r="62" spans="120:125"/>
    <row r="63" spans="120:125">
      <c r="DU63" s="250"/>
    </row>
    <row r="64" spans="120:125">
      <c r="DT64" s="250"/>
      <c r="DU64" s="250"/>
    </row>
    <row r="65" spans="123:125"/>
    <row r="66" spans="123:125"/>
    <row r="67" spans="123:125"/>
    <row r="68" spans="123:125"/>
    <row r="69" spans="123:125">
      <c r="DS69" s="250"/>
      <c r="DT69" s="250"/>
      <c r="DU69" s="250"/>
    </row>
    <row r="70" spans="123:125"/>
    <row r="71" spans="123:125"/>
    <row r="72" spans="123:125"/>
    <row r="73" spans="123:125"/>
    <row r="74" spans="123:125"/>
    <row r="75" spans="123:125"/>
    <row r="76" spans="123:125"/>
    <row r="77" spans="123:125"/>
    <row r="78" spans="123:125"/>
    <row r="79" spans="123:125"/>
    <row r="80" spans="123:125"/>
    <row r="81" spans="116:125"/>
    <row r="82" spans="116:125">
      <c r="DL82" s="250"/>
    </row>
    <row r="83" spans="116:125">
      <c r="DM83" s="250"/>
      <c r="DN83" s="250"/>
      <c r="DO83" s="250"/>
      <c r="DP83" s="250"/>
      <c r="DQ83" s="250"/>
      <c r="DR83" s="250"/>
      <c r="DS83" s="250"/>
      <c r="DT83" s="250"/>
      <c r="DU83" s="250"/>
    </row>
    <row r="84" spans="116:125"/>
    <row r="85" spans="116:125"/>
    <row r="86" spans="116:125"/>
    <row r="87" spans="116:125"/>
    <row r="88" spans="116:125">
      <c r="DU88" s="250"/>
    </row>
    <row r="89" spans="116:125"/>
    <row r="90" spans="116:125"/>
    <row r="91" spans="116:125"/>
    <row r="92" spans="116:125" ht="13.5" customHeight="1"/>
    <row r="93" spans="116:125" ht="13.5" customHeight="1"/>
    <row r="94" spans="116:125" ht="13.5" customHeight="1">
      <c r="DS94" s="250"/>
      <c r="DT94" s="250"/>
      <c r="DU94" s="250"/>
    </row>
    <row r="95" spans="116:125" ht="13.5" customHeight="1">
      <c r="DU95" s="250"/>
    </row>
    <row r="96" spans="116:125" ht="13.5" customHeight="1"/>
    <row r="97" spans="124:125" ht="13.5" customHeight="1"/>
    <row r="98" spans="124:125" ht="13.5" customHeight="1"/>
    <row r="99" spans="124:125" ht="13.5" customHeight="1"/>
    <row r="100" spans="124:125" ht="13.5" customHeight="1"/>
    <row r="101" spans="124:125" ht="13.5" customHeight="1">
      <c r="DU101" s="250"/>
    </row>
    <row r="102" spans="124:125" ht="13.5" customHeight="1"/>
    <row r="103" spans="124:125" ht="13.5" customHeight="1"/>
    <row r="104" spans="124:125" ht="13.5" customHeight="1">
      <c r="DT104" s="250"/>
      <c r="DU104" s="2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0" t="s">
        <v>552</v>
      </c>
    </row>
    <row r="121" spans="125:125" ht="13.5" hidden="1" customHeight="1">
      <c r="DU121" s="250"/>
    </row>
  </sheetData>
  <sheetProtection algorithmName="SHA-512" hashValue="9FUQii3ileqwbGk8B1Nwj9R/lyWL20A/3Y3JoMU88WdS/Lu05atVBckEFUu5RmouM7XKE8FHnPqxYXAEH/BE3A==" saltValue="tEptXnzbIBkHoBfgPQWCt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9" zoomScale="90" zoomScaleNormal="90" zoomScaleSheetLayoutView="55" workbookViewId="0">
      <selection activeCell="AU14" sqref="AU14:AX14"/>
    </sheetView>
  </sheetViews>
  <sheetFormatPr defaultColWidth="0" defaultRowHeight="13.5" customHeight="1" zeroHeight="1"/>
  <cols>
    <col min="1" max="125" width="2.5" style="251" customWidth="1"/>
    <col min="126" max="142" width="0" style="250" hidden="1" customWidth="1"/>
    <col min="143" max="16384" width="9" style="250" hidden="1"/>
  </cols>
  <sheetData>
    <row r="1" spans="1:125" ht="13.5" customHeight="1">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c r="B2" s="250"/>
      <c r="T2" s="250"/>
    </row>
    <row r="3" spans="1:12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0"/>
      <c r="G33" s="250"/>
      <c r="I33" s="250"/>
    </row>
    <row r="34" spans="2:125">
      <c r="C34" s="250"/>
      <c r="P34" s="250"/>
      <c r="R34" s="250"/>
      <c r="U34" s="250"/>
    </row>
    <row r="35" spans="2:12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c r="F36" s="250"/>
      <c r="H36" s="250"/>
      <c r="J36" s="250"/>
      <c r="K36" s="250"/>
      <c r="L36" s="250"/>
      <c r="M36" s="250"/>
      <c r="N36" s="250"/>
      <c r="O36" s="250"/>
      <c r="Q36" s="250"/>
      <c r="S36" s="250"/>
      <c r="V36" s="250"/>
    </row>
    <row r="37" spans="2:125"/>
    <row r="38" spans="2:125"/>
    <row r="39" spans="2:125"/>
    <row r="40" spans="2:125">
      <c r="U40" s="250"/>
    </row>
    <row r="41" spans="2:125">
      <c r="R41" s="250"/>
    </row>
    <row r="42" spans="2:12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c r="Q43" s="250"/>
      <c r="S43" s="250"/>
      <c r="V43" s="2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1" t="s">
        <v>553</v>
      </c>
    </row>
  </sheetData>
  <sheetProtection algorithmName="SHA-512" hashValue="rZVrKeJgsanN4sfcwgbkc4aIkD22XqBOU4h8kOYTNzJqJ3ThSOg7dPZ8yauRyUXgbNlkGsvP7tiJ2rtjoIYpUg==" saltValue="YR9UGtnuYRuVDYLd/e6Xd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31" zoomScaleSheetLayoutView="100" workbookViewId="0">
      <selection activeCell="AU14" sqref="AU14:AX1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135" t="s">
        <v>3</v>
      </c>
      <c r="D47" s="1135"/>
      <c r="E47" s="1136"/>
      <c r="F47" s="11">
        <v>26.61</v>
      </c>
      <c r="G47" s="12">
        <v>24.89</v>
      </c>
      <c r="H47" s="12">
        <v>24.07</v>
      </c>
      <c r="I47" s="12">
        <v>20.69</v>
      </c>
      <c r="J47" s="13">
        <v>19.489999999999998</v>
      </c>
    </row>
    <row r="48" spans="2:10" ht="57.75" customHeight="1">
      <c r="B48" s="14"/>
      <c r="C48" s="1137" t="s">
        <v>4</v>
      </c>
      <c r="D48" s="1137"/>
      <c r="E48" s="1138"/>
      <c r="F48" s="15">
        <v>6.74</v>
      </c>
      <c r="G48" s="16">
        <v>7.11</v>
      </c>
      <c r="H48" s="16">
        <v>7.23</v>
      </c>
      <c r="I48" s="16">
        <v>10.34</v>
      </c>
      <c r="J48" s="17">
        <v>9.5</v>
      </c>
    </row>
    <row r="49" spans="2:10" ht="57.75" customHeight="1" thickBot="1">
      <c r="B49" s="18"/>
      <c r="C49" s="1139" t="s">
        <v>5</v>
      </c>
      <c r="D49" s="1139"/>
      <c r="E49" s="1140"/>
      <c r="F49" s="19" t="s">
        <v>559</v>
      </c>
      <c r="G49" s="20" t="s">
        <v>560</v>
      </c>
      <c r="H49" s="20" t="s">
        <v>561</v>
      </c>
      <c r="I49" s="20">
        <v>1.63</v>
      </c>
      <c r="J49" s="21" t="s">
        <v>562</v>
      </c>
    </row>
    <row r="50" spans="2:10"/>
  </sheetData>
  <sheetProtection algorithmName="SHA-512" hashValue="h0mxt+7aZ2OHi2Bs0sGUaZRm2zNTKxBWGklqLDeHYsYQFdxP0ykUjd2nXmDJbYAGHZokysa7AMdYvwAopnBZRQ==" saltValue="NSBrlYrThATYpkQqQCDxP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唐澤 琴美</cp:lastModifiedBy>
  <cp:lastPrinted>2023-10-05T02:06:26Z</cp:lastPrinted>
  <dcterms:created xsi:type="dcterms:W3CDTF">2023-02-20T05:20:45Z</dcterms:created>
  <dcterms:modified xsi:type="dcterms:W3CDTF">2023-10-05T02:06:27Z</dcterms:modified>
  <cp:category/>
</cp:coreProperties>
</file>