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C35" i="9"/>
  <c r="CO34" i="9"/>
  <c r="CO35" i="9" s="1"/>
  <c r="BW34" i="9"/>
  <c r="BW35" i="9" s="1"/>
  <c r="BW36" i="9" s="1"/>
  <c r="BW37" i="9" s="1"/>
  <c r="BW38" i="9" s="1"/>
  <c r="BW39" i="9" s="1"/>
  <c r="BW40" i="9" s="1"/>
  <c r="BW41" i="9" s="1"/>
  <c r="BW42" i="9" s="1"/>
  <c r="BW43" i="9" s="1"/>
  <c r="BE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alcChain>
</file>

<file path=xl/sharedStrings.xml><?xml version="1.0" encoding="utf-8"?>
<sst xmlns="http://schemas.openxmlformats.org/spreadsheetml/2006/main" count="992" uniqueCount="545">
  <si>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</si>
  <si>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</si>
  <si>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</si>
  <si>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</si>
  <si>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</si>
  <si>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</si>
  <si>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</si>
  <si>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</si>
  <si>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</si>
  <si>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</si>
  <si>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</si>
  <si>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</si>
  <si>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</si>
  <si>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</si>
  <si>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</si>
  <si>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</si>
  <si>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</si>
  <si>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</si>
  <si>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</si>
  <si>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</si>
  <si>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</si>
  <si>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</si>
  <si>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</si>
  <si>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</si>
  <si>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</si>
  <si>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</si>
  <si>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</si>
  <si>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</si>
  <si>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</si>
  <si>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</si>
  <si>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</si>
  <si>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</si>
  <si>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</si>
  <si>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</si>
  <si>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</si>
  <si>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</si>
  <si>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</si>
  <si>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</si>
  <si>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</si>
  <si>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</si>
  <si>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</si>
  <si>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</si>
  <si>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</si>
  <si>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</si>
  <si>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</si>
  <si>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</si>
  <si>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</si>
  <si>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</si>
  <si>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</si>
  <si>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</si>
  <si>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</si>
  <si>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</si>
  <si>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</si>
  <si>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</si>
  <si>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</si>
  <si>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</si>
  <si>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</si>
  <si>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</si>
  <si>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</si>
  <si>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</si>
  <si>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</si>
  <si>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</si>
  <si>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</si>
  <si>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</si>
  <si>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</si>
  <si>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</si>
  <si>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</si>
  <si>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</si>
  <si>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</si>
  <si>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</si>
  <si>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</si>
  <si>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</si>
  <si>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</si>
  <si>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</si>
  <si>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</si>
  <si>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</si>
  <si>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</si>
  <si>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</si>
  <si>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</si>
  <si>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</si>
  <si>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</si>
  <si>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宮田村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</si>
  <si>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</si>
  <si>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</si>
  <si>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</si>
  <si>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</si>
  <si>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</si>
  <si>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</si>
  <si>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</si>
  <si>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</si>
  <si>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</si>
  <si>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</si>
  <si>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</si>
  <si>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</si>
  <si>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</si>
  <si>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</si>
  <si>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</si>
  <si>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</si>
  <si>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</si>
  <si>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</si>
  <si>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</si>
  <si>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</si>
  <si>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</si>
  <si>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</si>
  <si>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</si>
  <si>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</si>
  <si>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</si>
  <si>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</si>
  <si>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</si>
  <si>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</si>
  <si>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</si>
  <si>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</si>
  <si>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</si>
  <si>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</si>
  <si>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</si>
  <si>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</si>
  <si>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</si>
  <si>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</si>
  <si>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</si>
  <si>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</si>
  <si>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</si>
  <si>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</si>
  <si>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</si>
  <si>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</si>
  <si>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</si>
  <si>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</si>
  <si>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</si>
  <si>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</si>
  <si>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</si>
  <si>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</si>
  <si>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</si>
  <si>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</si>
  <si>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</si>
  <si>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</si>
  <si>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</si>
  <si>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</si>
  <si>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</si>
  <si>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</si>
  <si>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</si>
  <si>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</si>
  <si>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</si>
  <si>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</si>
  <si>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</si>
  <si>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</si>
  <si>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</si>
  <si>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</si>
  <si>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</si>
  <si>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</si>
  <si>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</si>
  <si>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</si>
  <si>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</si>
  <si>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</si>
  <si>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</si>
  <si>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</si>
  <si>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</si>
  <si>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</si>
  <si>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</si>
  <si>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</si>
  <si>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</si>
  <si>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</si>
  <si>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</si>
  <si>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</si>
  <si>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</si>
  <si>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</si>
  <si>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</si>
  <si>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</si>
  <si>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</si>
  <si>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</si>
  <si>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</si>
  <si>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</si>
  <si>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</si>
  <si>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</si>
  <si>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</si>
  <si>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</si>
  <si>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</si>
  <si>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</si>
  <si>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</si>
  <si>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</si>
  <si>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</si>
  <si>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</si>
  <si>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</si>
  <si>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</si>
  <si>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</si>
  <si>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</si>
  <si>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</si>
  <si>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</si>
  <si>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</si>
  <si>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</si>
  <si>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</si>
  <si>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</si>
  <si>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</si>
  <si>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</si>
  <si>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</si>
  <si>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</si>
  <si>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</si>
  <si>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長野県宮田村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</si>
  <si>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</si>
  <si>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</si>
  <si>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</si>
  <si>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</si>
  <si>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</si>
  <si>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</si>
  <si>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</si>
  <si>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</si>
  <si>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</si>
  <si>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</si>
  <si>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</si>
  <si>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</si>
  <si>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</si>
  <si>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</si>
  <si>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</si>
  <si>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</si>
  <si>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</si>
  <si>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</si>
  <si>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</si>
  <si>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</si>
  <si>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</si>
  <si>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</si>
  <si>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</si>
  <si>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</si>
  <si>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</si>
  <si>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</si>
  <si>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</si>
  <si>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</si>
  <si>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</si>
  <si>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</si>
  <si>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</si>
  <si>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</si>
  <si>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</si>
  <si>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</si>
  <si>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</si>
  <si>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</si>
  <si>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</si>
  <si>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</si>
  <si>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</si>
  <si>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</si>
  <si>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</si>
  <si>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</si>
  <si>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</si>
  <si>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</si>
  <si>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</si>
  <si>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</si>
  <si>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</si>
  <si>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</si>
  <si>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</si>
  <si>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</si>
  <si>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</si>
  <si>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</si>
  <si>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</si>
  <si>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</si>
  <si>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</si>
  <si>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</si>
  <si>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</si>
  <si>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</si>
  <si>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</si>
  <si>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</si>
  <si>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</si>
  <si>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</si>
  <si>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</si>
  <si>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</si>
  <si>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</si>
  <si>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</si>
  <si>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</si>
  <si>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</si>
  <si>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</si>
  <si>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</si>
  <si>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</si>
  <si>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</si>
  <si>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</si>
  <si>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</si>
  <si>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</si>
  <si>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</si>
  <si>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</si>
  <si>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</si>
  <si>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</si>
  <si>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</si>
  <si>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</si>
  <si>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</si>
  <si>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</si>
  <si>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</si>
  <si>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</si>
  <si>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</si>
  <si>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</si>
  <si>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</si>
  <si>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</si>
  <si>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</si>
  <si>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</si>
  <si>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</si>
  <si>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</si>
  <si>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</si>
  <si>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</si>
  <si>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</si>
  <si>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</si>
  <si>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</si>
  <si>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</si>
  <si>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</si>
  <si>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</si>
  <si>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</si>
  <si>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</si>
  <si>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</si>
  <si>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</si>
  <si>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</si>
  <si>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</si>
  <si>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</si>
  <si>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</si>
  <si>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</si>
  <si>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</si>
  <si>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</si>
  <si>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</si>
  <si>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</si>
  <si>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</si>
  <si>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</si>
  <si>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</si>
  <si>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</si>
  <si>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</si>
  <si>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</si>
  <si>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</si>
  <si>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</si>
  <si>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</si>
  <si>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</si>
  <si>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</si>
  <si>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</si>
  <si>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</si>
  <si>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</si>
  <si>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</si>
  <si>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</si>
  <si>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</si>
  <si>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</si>
  <si>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</si>
  <si>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</si>
  <si>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</si>
  <si>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</si>
  <si>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</si>
  <si>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</si>
  <si>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</si>
  <si>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</si>
  <si>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</si>
  <si>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</si>
  <si>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</si>
  <si>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</si>
  <si>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</si>
  <si>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</si>
  <si>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</si>
  <si>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</si>
  <si>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</si>
  <si>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長野県宮田村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</si>
  <si>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</si>
  <si>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</si>
  <si>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</si>
  <si>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</si>
  <si>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</si>
  <si>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</si>
  <si>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</si>
  <si>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</si>
  <si>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</si>
  <si>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</si>
  <si>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</si>
  <si>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</si>
  <si>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</si>
  <si>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</si>
  <si>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</si>
  <si>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</si>
  <si>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</si>
  <si>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</si>
  <si>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</si>
  <si>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</si>
  <si>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</si>
  <si>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</si>
  <si>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</si>
  <si>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</si>
  <si>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</si>
  <si>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</si>
  <si>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</si>
  <si>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</si>
  <si>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</si>
  <si>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</si>
  <si>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</si>
  <si>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</si>
  <si>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</si>
  <si>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</si>
  <si>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</si>
  <si>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</si>
  <si>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</si>
  <si>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</si>
  <si>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</si>
  <si>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</si>
  <si>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</si>
  <si>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</si>
  <si>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</si>
  <si>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</si>
  <si>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</si>
  <si>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</si>
  <si>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</si>
  <si>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</si>
  <si>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</si>
  <si>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</si>
  <si>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</si>
  <si>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</si>
  <si>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</si>
  <si>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</si>
  <si>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</si>
  <si>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</si>
  <si>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</si>
  <si>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</si>
  <si>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</si>
  <si>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</si>
  <si>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</si>
  <si>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</si>
  <si>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</si>
  <si>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</si>
  <si>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</si>
  <si>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</si>
  <si>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</si>
  <si>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</si>
  <si>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</si>
  <si>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</si>
  <si>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</si>
  <si>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</si>
  <si>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</si>
  <si>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</si>
  <si>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</si>
  <si>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</si>
  <si>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</si>
  <si>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</si>
  <si>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</si>
  <si>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</si>
  <si>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</si>
  <si>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</si>
  <si>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</si>
  <si>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</si>
  <si>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</si>
  <si>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</si>
  <si>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</si>
  <si>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</si>
  <si>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</si>
  <si>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</si>
  <si>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</si>
  <si>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</si>
  <si>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</si>
  <si>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</si>
  <si>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</si>
  <si>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</si>
  <si>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</si>
  <si>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</si>
  <si>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</si>
  <si>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</si>
  <si>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</si>
  <si>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</si>
  <si>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</si>
  <si>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</si>
  <si>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</si>
  <si>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</si>
  <si>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</si>
  <si>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</si>
  <si>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</si>
  <si>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</si>
  <si>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</si>
  <si>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</si>
  <si>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</si>
  <si>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</si>
  <si>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</si>
  <si>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</si>
  <si>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</si>
  <si>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</si>
  <si>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</si>
  <si>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</si>
  <si>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</si>
  <si>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</si>
  <si>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</si>
  <si>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</si>
  <si>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</si>
  <si>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</si>
  <si>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</si>
  <si>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</si>
  <si>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</si>
  <si>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</si>
  <si>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</si>
  <si>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</si>
  <si>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</si>
  <si>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</si>
  <si>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</si>
  <si>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</si>
  <si>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</si>
  <si>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</si>
  <si>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</si>
  <si>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</si>
  <si>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</si>
  <si>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</si>
  <si>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</si>
  <si>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</si>
  <si>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</si>
  <si>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</si>
  <si>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</si>
  <si>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</si>
  <si>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</si>
  <si>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</si>
  <si>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</si>
  <si>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</si>
  <si>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</si>
  <si>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</si>
  <si>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</si>
  <si>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</si>
  <si>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</si>
  <si>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</si>
  <si>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</si>
  <si>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</si>
  <si>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</si>
  <si>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</si>
  <si>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</si>
  <si>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</si>
  <si>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</si>
  <si>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</si>
  <si>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</si>
  <si>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</si>
  <si>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</si>
  <si>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</si>
  <si>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</si>
  <si>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</si>
  <si>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5.58</t>
  </si>
  <si>
    <t>下水道事業会計</t>
  </si>
  <si>
    <t>一般会計</t>
  </si>
  <si>
    <t>水道事業会計</t>
  </si>
  <si>
    <t>国民健康保険特別会計</t>
  </si>
  <si>
    <t>介護保険特別会計</t>
  </si>
  <si>
    <t>後期高齢者医療特別会計</t>
  </si>
  <si>
    <t>その他会計（赤字）</t>
  </si>
  <si>
    <t>その他会計（黒字）</t>
  </si>
  <si>
    <t>上伊那広域連合（一般会計）</t>
    <rPh sb="0" eb="3">
      <t>カミイナ</t>
    </rPh>
    <rPh sb="3" eb="5">
      <t>コウイキ</t>
    </rPh>
    <rPh sb="5" eb="7">
      <t>レンゴウ</t>
    </rPh>
    <phoneticPr fontId="22"/>
  </si>
  <si>
    <t>長野県後期高齢者医療広域連合（一般会計）</t>
  </si>
  <si>
    <t>長野県後期高齢者医療広域連合（後期高齢者医療事業会計）</t>
  </si>
  <si>
    <t>南信地域町村交通災害共済事務組合（一般会計）</t>
  </si>
  <si>
    <t>長野県市町村総合事務組合（一般会計）</t>
  </si>
  <si>
    <t>長野県市町村総合事務組合（非常勤職員公務災害補償特別会計）</t>
  </si>
  <si>
    <t>長野県市町村自治振興組合（一般会計）</t>
  </si>
  <si>
    <t>伊南行政組合（一般会計）</t>
  </si>
  <si>
    <t>伊南行政組合（病院事業会計）</t>
  </si>
  <si>
    <t>長野県地方税滞納整理機構（一般会計）</t>
  </si>
  <si>
    <t>長野県上伊那広域水道用水企業団（水道用水供給事業会計）</t>
  </si>
  <si>
    <t>-</t>
    <phoneticPr fontId="2"/>
  </si>
  <si>
    <t>-</t>
    <phoneticPr fontId="2"/>
  </si>
  <si>
    <t>宮田村土地開発公社</t>
    <rPh sb="0" eb="2">
      <t>ミヤダ</t>
    </rPh>
    <rPh sb="2" eb="3">
      <t>ムラ</t>
    </rPh>
    <rPh sb="3" eb="5">
      <t>トチ</t>
    </rPh>
    <rPh sb="5" eb="7">
      <t>カイハツ</t>
    </rPh>
    <rPh sb="7" eb="9">
      <t>コウシャ</t>
    </rPh>
    <phoneticPr fontId="22"/>
  </si>
  <si>
    <t>宮田観光開発㈱</t>
    <rPh sb="0" eb="2">
      <t>ミヤダ</t>
    </rPh>
    <rPh sb="2" eb="4">
      <t>カンコウ</t>
    </rPh>
    <rPh sb="4" eb="6">
      <t>カイハツ</t>
    </rPh>
    <phoneticPr fontId="2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</si>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</sst>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109926</c:v>
                </c:pt>
                <c:pt idx="1">
                  <c:v>133616</c:v>
                </c:pt>
                <c:pt idx="2">
                  <c:v>96333</c:v>
                </c:pt>
                <c:pt idx="3">
                  <c:v>117673</c:v>
                </c:pt>
                <c:pt idx="4">
                  <c:v>118223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87258</c:v>
                </c:pt>
                <c:pt idx="1">
                  <c:v>67720</c:v>
                </c:pt>
                <c:pt idx="2">
                  <c:v>95331</c:v>
                </c:pt>
                <c:pt idx="3">
                  <c:v>51929</c:v>
                </c:pt>
                <c:pt idx="4">
                  <c:v>62560</c:v>
                </c:pt>
              </c:numCache>
            </c:numRef>
          </c:val>
          <c:smooth val="0"/>
        </c:ser>
        <c:dLbls>
          <c:showLegendKey val="0"/>
          <c:showVal val="0"/>
          <c:showCatName val="0"/>
          <c:showSerName val="0"/>
          <c:showPercent val="0"/>
          <c:showBubbleSize val="0"/>
        </c:dLbls>
        <c:marker val="1"/>
        <c:smooth val="0"/>
        <c:axId val="79402880"/>
        <c:axId val="91070464"/>
      </c:lineChart>
      <c:catAx>
        <c:axId val="794028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070464"/>
        <c:crosses val="autoZero"/>
        <c:auto val="1"/>
        <c:lblAlgn val="ctr"/>
        <c:lblOffset val="100"/>
        <c:tickLblSkip val="1"/>
        <c:tickMarkSkip val="1"/>
        <c:noMultiLvlLbl val="0"/>
      </c:catAx>
      <c:valAx>
        <c:axId val="9107046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402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4.13</c:v>
                </c:pt>
                <c:pt idx="1">
                  <c:v>5.33</c:v>
                </c:pt>
                <c:pt idx="2">
                  <c:v>4.7699999999999996</c:v>
                </c:pt>
                <c:pt idx="3">
                  <c:v>7.31</c:v>
                </c:pt>
                <c:pt idx="4">
                  <c:v>7.51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21.67</c:v>
                </c:pt>
                <c:pt idx="1">
                  <c:v>27.29</c:v>
                </c:pt>
                <c:pt idx="2">
                  <c:v>36.35</c:v>
                </c:pt>
                <c:pt idx="3">
                  <c:v>40.380000000000003</c:v>
                </c:pt>
                <c:pt idx="4">
                  <c:v>35.03</c:v>
                </c:pt>
              </c:numCache>
            </c:numRef>
          </c:val>
        </c:ser>
        <c:dLbls>
          <c:showLegendKey val="0"/>
          <c:showVal val="0"/>
          <c:showCatName val="0"/>
          <c:showSerName val="0"/>
          <c:showPercent val="0"/>
          <c:showBubbleSize val="0"/>
        </c:dLbls>
        <c:gapWidth val="250"/>
        <c:overlap val="100"/>
        <c:axId val="92074752"/>
        <c:axId val="92076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4.21</c:v>
                </c:pt>
                <c:pt idx="1">
                  <c:v>7.77</c:v>
                </c:pt>
                <c:pt idx="2">
                  <c:v>7.56</c:v>
                </c:pt>
                <c:pt idx="3">
                  <c:v>6.87</c:v>
                </c:pt>
                <c:pt idx="4">
                  <c:v>-5.58</c:v>
                </c:pt>
              </c:numCache>
            </c:numRef>
          </c:val>
          <c:smooth val="0"/>
        </c:ser>
        <c:dLbls>
          <c:showLegendKey val="0"/>
          <c:showVal val="0"/>
          <c:showCatName val="0"/>
          <c:showSerName val="0"/>
          <c:showPercent val="0"/>
          <c:showBubbleSize val="0"/>
        </c:dLbls>
        <c:marker val="1"/>
        <c:smooth val="0"/>
        <c:axId val="92074752"/>
        <c:axId val="92076672"/>
      </c:lineChart>
      <c:catAx>
        <c:axId val="9207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076672"/>
        <c:crosses val="autoZero"/>
        <c:auto val="1"/>
        <c:lblAlgn val="ctr"/>
        <c:lblOffset val="100"/>
        <c:tickLblSkip val="1"/>
        <c:tickMarkSkip val="1"/>
        <c:noMultiLvlLbl val="0"/>
      </c:catAx>
      <c:valAx>
        <c:axId val="92076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074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0.06</c:v>
                </c:pt>
                <c:pt idx="2">
                  <c:v>#N/A</c:v>
                </c:pt>
                <c:pt idx="3">
                  <c:v>0.05</c:v>
                </c:pt>
                <c:pt idx="4">
                  <c:v>#N/A</c:v>
                </c:pt>
                <c:pt idx="5">
                  <c:v>0.05</c:v>
                </c:pt>
                <c:pt idx="6">
                  <c:v>#N/A</c:v>
                </c:pt>
                <c:pt idx="7">
                  <c:v>7.0000000000000007E-2</c:v>
                </c:pt>
                <c:pt idx="8">
                  <c:v>#N/A</c:v>
                </c:pt>
                <c:pt idx="9">
                  <c:v>7.0000000000000007E-2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0.39</c:v>
                </c:pt>
                <c:pt idx="2">
                  <c:v>#N/A</c:v>
                </c:pt>
                <c:pt idx="3">
                  <c:v>0.56999999999999995</c:v>
                </c:pt>
                <c:pt idx="4">
                  <c:v>#N/A</c:v>
                </c:pt>
                <c:pt idx="5">
                  <c:v>0.05</c:v>
                </c:pt>
                <c:pt idx="6">
                  <c:v>#N/A</c:v>
                </c:pt>
                <c:pt idx="7">
                  <c:v>0.43</c:v>
                </c:pt>
                <c:pt idx="8">
                  <c:v>#N/A</c:v>
                </c:pt>
                <c:pt idx="9">
                  <c:v>0.61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0.69</c:v>
                </c:pt>
                <c:pt idx="2">
                  <c:v>#N/A</c:v>
                </c:pt>
                <c:pt idx="3">
                  <c:v>1.43</c:v>
                </c:pt>
                <c:pt idx="4">
                  <c:v>#N/A</c:v>
                </c:pt>
                <c:pt idx="5">
                  <c:v>3.02</c:v>
                </c:pt>
                <c:pt idx="6">
                  <c:v>#N/A</c:v>
                </c:pt>
                <c:pt idx="7">
                  <c:v>2.37</c:v>
                </c:pt>
                <c:pt idx="8">
                  <c:v>#N/A</c:v>
                </c:pt>
                <c:pt idx="9">
                  <c:v>4.1900000000000004</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12.14</c:v>
                </c:pt>
                <c:pt idx="2">
                  <c:v>#N/A</c:v>
                </c:pt>
                <c:pt idx="3">
                  <c:v>11.8</c:v>
                </c:pt>
                <c:pt idx="4">
                  <c:v>#N/A</c:v>
                </c:pt>
                <c:pt idx="5">
                  <c:v>12.55</c:v>
                </c:pt>
                <c:pt idx="6">
                  <c:v>#N/A</c:v>
                </c:pt>
                <c:pt idx="7">
                  <c:v>9.39</c:v>
                </c:pt>
                <c:pt idx="8">
                  <c:v>#N/A</c:v>
                </c:pt>
                <c:pt idx="9">
                  <c:v>4.67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4.13</c:v>
                </c:pt>
                <c:pt idx="2">
                  <c:v>#N/A</c:v>
                </c:pt>
                <c:pt idx="3">
                  <c:v>5.33</c:v>
                </c:pt>
                <c:pt idx="4">
                  <c:v>#N/A</c:v>
                </c:pt>
                <c:pt idx="5">
                  <c:v>4.7699999999999996</c:v>
                </c:pt>
                <c:pt idx="6">
                  <c:v>#N/A</c:v>
                </c:pt>
                <c:pt idx="7">
                  <c:v>7.31</c:v>
                </c:pt>
                <c:pt idx="8">
                  <c:v>#N/A</c:v>
                </c:pt>
                <c:pt idx="9">
                  <c:v>7.51</c:v>
                </c:pt>
              </c:numCache>
            </c:numRef>
          </c:val>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11.03</c:v>
                </c:pt>
                <c:pt idx="2">
                  <c:v>#N/A</c:v>
                </c:pt>
                <c:pt idx="3">
                  <c:v>11.8</c:v>
                </c:pt>
                <c:pt idx="4">
                  <c:v>#N/A</c:v>
                </c:pt>
                <c:pt idx="5">
                  <c:v>13.19</c:v>
                </c:pt>
                <c:pt idx="6">
                  <c:v>#N/A</c:v>
                </c:pt>
                <c:pt idx="7">
                  <c:v>14.04</c:v>
                </c:pt>
                <c:pt idx="8">
                  <c:v>#N/A</c:v>
                </c:pt>
                <c:pt idx="9">
                  <c:v>14.73</c:v>
                </c:pt>
              </c:numCache>
            </c:numRef>
          </c:val>
        </c:ser>
        <c:dLbls>
          <c:showLegendKey val="0"/>
          <c:showVal val="0"/>
          <c:showCatName val="0"/>
          <c:showSerName val="0"/>
          <c:showPercent val="0"/>
          <c:showBubbleSize val="0"/>
        </c:dLbls>
        <c:gapWidth val="150"/>
        <c:overlap val="100"/>
        <c:axId val="92568192"/>
        <c:axId val="92582272"/>
      </c:barChart>
      <c:catAx>
        <c:axId val="9256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582272"/>
        <c:crosses val="autoZero"/>
        <c:auto val="1"/>
        <c:lblAlgn val="ctr"/>
        <c:lblOffset val="100"/>
        <c:tickLblSkip val="1"/>
        <c:tickMarkSkip val="1"/>
        <c:noMultiLvlLbl val="0"/>
      </c:catAx>
      <c:valAx>
        <c:axId val="92582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568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402</c:v>
                </c:pt>
                <c:pt idx="5">
                  <c:v>388</c:v>
                </c:pt>
                <c:pt idx="8">
                  <c:v>378</c:v>
                </c:pt>
                <c:pt idx="11">
                  <c:v>384</c:v>
                </c:pt>
                <c:pt idx="14">
                  <c:v>382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56</c:v>
                </c:pt>
                <c:pt idx="3">
                  <c:v>105</c:v>
                </c:pt>
                <c:pt idx="6">
                  <c:v>59</c:v>
                </c:pt>
                <c:pt idx="9">
                  <c:v>36</c:v>
                </c:pt>
                <c:pt idx="12">
                  <c:v>33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51</c:v>
                </c:pt>
                <c:pt idx="3">
                  <c:v>52</c:v>
                </c:pt>
                <c:pt idx="6">
                  <c:v>61</c:v>
                </c:pt>
                <c:pt idx="9">
                  <c:v>60</c:v>
                </c:pt>
                <c:pt idx="12">
                  <c:v>50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209</c:v>
                </c:pt>
                <c:pt idx="3">
                  <c:v>204</c:v>
                </c:pt>
                <c:pt idx="6">
                  <c:v>201</c:v>
                </c:pt>
                <c:pt idx="9">
                  <c:v>207</c:v>
                </c:pt>
                <c:pt idx="12">
                  <c:v>208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426</c:v>
                </c:pt>
                <c:pt idx="3">
                  <c:v>435</c:v>
                </c:pt>
                <c:pt idx="6">
                  <c:v>412</c:v>
                </c:pt>
                <c:pt idx="9">
                  <c:v>411</c:v>
                </c:pt>
                <c:pt idx="12">
                  <c:v>437</c:v>
                </c:pt>
              </c:numCache>
            </c:numRef>
          </c:val>
        </c:ser>
        <c:dLbls>
          <c:showLegendKey val="0"/>
          <c:showVal val="0"/>
          <c:showCatName val="0"/>
          <c:showSerName val="0"/>
          <c:showPercent val="0"/>
          <c:showBubbleSize val="0"/>
        </c:dLbls>
        <c:gapWidth val="100"/>
        <c:overlap val="100"/>
        <c:axId val="91112576"/>
        <c:axId val="91114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340</c:v>
                </c:pt>
                <c:pt idx="2">
                  <c:v>#N/A</c:v>
                </c:pt>
                <c:pt idx="3">
                  <c:v>#N/A</c:v>
                </c:pt>
                <c:pt idx="4">
                  <c:v>408</c:v>
                </c:pt>
                <c:pt idx="5">
                  <c:v>#N/A</c:v>
                </c:pt>
                <c:pt idx="6">
                  <c:v>#N/A</c:v>
                </c:pt>
                <c:pt idx="7">
                  <c:v>355</c:v>
                </c:pt>
                <c:pt idx="8">
                  <c:v>#N/A</c:v>
                </c:pt>
                <c:pt idx="9">
                  <c:v>#N/A</c:v>
                </c:pt>
                <c:pt idx="10">
                  <c:v>330</c:v>
                </c:pt>
                <c:pt idx="11">
                  <c:v>#N/A</c:v>
                </c:pt>
                <c:pt idx="12">
                  <c:v>#N/A</c:v>
                </c:pt>
                <c:pt idx="13">
                  <c:v>346</c:v>
                </c:pt>
                <c:pt idx="14">
                  <c:v>#N/A</c:v>
                </c:pt>
              </c:numCache>
            </c:numRef>
          </c:val>
          <c:smooth val="0"/>
        </c:ser>
        <c:dLbls>
          <c:showLegendKey val="0"/>
          <c:showVal val="0"/>
          <c:showCatName val="0"/>
          <c:showSerName val="0"/>
          <c:showPercent val="0"/>
          <c:showBubbleSize val="0"/>
        </c:dLbls>
        <c:marker val="1"/>
        <c:smooth val="0"/>
        <c:axId val="91112576"/>
        <c:axId val="91114496"/>
      </c:lineChart>
      <c:catAx>
        <c:axId val="9111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114496"/>
        <c:crosses val="autoZero"/>
        <c:auto val="1"/>
        <c:lblAlgn val="ctr"/>
        <c:lblOffset val="100"/>
        <c:tickLblSkip val="1"/>
        <c:tickMarkSkip val="1"/>
        <c:noMultiLvlLbl val="0"/>
      </c:catAx>
      <c:valAx>
        <c:axId val="91114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112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3759</c:v>
                </c:pt>
                <c:pt idx="5">
                  <c:v>3514</c:v>
                </c:pt>
                <c:pt idx="8">
                  <c:v>4143</c:v>
                </c:pt>
                <c:pt idx="11">
                  <c:v>4017</c:v>
                </c:pt>
                <c:pt idx="14">
                  <c:v>3878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251</c:v>
                </c:pt>
                <c:pt idx="5">
                  <c:v>222</c:v>
                </c:pt>
                <c:pt idx="8">
                  <c:v>205</c:v>
                </c:pt>
                <c:pt idx="11">
                  <c:v>192</c:v>
                </c:pt>
                <c:pt idx="14">
                  <c:v>225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1021</c:v>
                </c:pt>
                <c:pt idx="5">
                  <c:v>1306</c:v>
                </c:pt>
                <c:pt idx="8">
                  <c:v>1368</c:v>
                </c:pt>
                <c:pt idx="11">
                  <c:v>1431</c:v>
                </c:pt>
                <c:pt idx="14">
                  <c:v>1262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526</c:v>
                </c:pt>
                <c:pt idx="3">
                  <c:v>434</c:v>
                </c:pt>
                <c:pt idx="6">
                  <c:v>149</c:v>
                </c:pt>
                <c:pt idx="9">
                  <c:v>426</c:v>
                </c:pt>
                <c:pt idx="12">
                  <c:v>126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875</c:v>
                </c:pt>
                <c:pt idx="3">
                  <c:v>861</c:v>
                </c:pt>
                <c:pt idx="6">
                  <c:v>886</c:v>
                </c:pt>
                <c:pt idx="9">
                  <c:v>798</c:v>
                </c:pt>
                <c:pt idx="12">
                  <c:v>790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346</c:v>
                </c:pt>
                <c:pt idx="3">
                  <c:v>331</c:v>
                </c:pt>
                <c:pt idx="6">
                  <c:v>293</c:v>
                </c:pt>
                <c:pt idx="9">
                  <c:v>279</c:v>
                </c:pt>
                <c:pt idx="12">
                  <c:v>241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2181</c:v>
                </c:pt>
                <c:pt idx="3">
                  <c:v>2223</c:v>
                </c:pt>
                <c:pt idx="6">
                  <c:v>2185</c:v>
                </c:pt>
                <c:pt idx="9">
                  <c:v>1851</c:v>
                </c:pt>
                <c:pt idx="12">
                  <c:v>1672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242</c:v>
                </c:pt>
                <c:pt idx="3">
                  <c:v>214</c:v>
                </c:pt>
                <c:pt idx="6">
                  <c:v>308</c:v>
                </c:pt>
                <c:pt idx="9">
                  <c:v>253</c:v>
                </c:pt>
                <c:pt idx="12">
                  <c:v>261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3943</c:v>
                </c:pt>
                <c:pt idx="3">
                  <c:v>3963</c:v>
                </c:pt>
                <c:pt idx="6">
                  <c:v>3977</c:v>
                </c:pt>
                <c:pt idx="9">
                  <c:v>3949</c:v>
                </c:pt>
                <c:pt idx="12">
                  <c:v>4055</c:v>
                </c:pt>
              </c:numCache>
            </c:numRef>
          </c:val>
        </c:ser>
        <c:dLbls>
          <c:showLegendKey val="0"/>
          <c:showVal val="0"/>
          <c:showCatName val="0"/>
          <c:showSerName val="0"/>
          <c:showPercent val="0"/>
          <c:showBubbleSize val="0"/>
        </c:dLbls>
        <c:gapWidth val="100"/>
        <c:overlap val="100"/>
        <c:axId val="92160768"/>
        <c:axId val="92162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3082</c:v>
                </c:pt>
                <c:pt idx="2">
                  <c:v>#N/A</c:v>
                </c:pt>
                <c:pt idx="3">
                  <c:v>#N/A</c:v>
                </c:pt>
                <c:pt idx="4">
                  <c:v>2984</c:v>
                </c:pt>
                <c:pt idx="5">
                  <c:v>#N/A</c:v>
                </c:pt>
                <c:pt idx="6">
                  <c:v>#N/A</c:v>
                </c:pt>
                <c:pt idx="7">
                  <c:v>2083</c:v>
                </c:pt>
                <c:pt idx="8">
                  <c:v>#N/A</c:v>
                </c:pt>
                <c:pt idx="9">
                  <c:v>#N/A</c:v>
                </c:pt>
                <c:pt idx="10">
                  <c:v>1917</c:v>
                </c:pt>
                <c:pt idx="11">
                  <c:v>#N/A</c:v>
                </c:pt>
                <c:pt idx="12">
                  <c:v>#N/A</c:v>
                </c:pt>
                <c:pt idx="13">
                  <c:v>1779</c:v>
                </c:pt>
                <c:pt idx="14">
                  <c:v>#N/A</c:v>
                </c:pt>
              </c:numCache>
            </c:numRef>
          </c:val>
          <c:smooth val="0"/>
        </c:ser>
        <c:dLbls>
          <c:showLegendKey val="0"/>
          <c:showVal val="0"/>
          <c:showCatName val="0"/>
          <c:showSerName val="0"/>
          <c:showPercent val="0"/>
          <c:showBubbleSize val="0"/>
        </c:dLbls>
        <c:marker val="1"/>
        <c:smooth val="0"/>
        <c:axId val="92160768"/>
        <c:axId val="92162688"/>
      </c:lineChart>
      <c:catAx>
        <c:axId val="9216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162688"/>
        <c:crosses val="autoZero"/>
        <c:auto val="1"/>
        <c:lblAlgn val="ctr"/>
        <c:lblOffset val="100"/>
        <c:tickLblSkip val="1"/>
        <c:tickMarkSkip val="1"/>
        <c:noMultiLvlLbl val="0"/>
      </c:catAx>
      <c:valAx>
        <c:axId val="92162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16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長野県宮田村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9,306
9,108
54.52
4,343,838
4,125,768
195,136
2,598,257
4,054,673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79.5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景気回復の兆しがみられ</a:t>
          </a:r>
          <a:r>
            <a:rPr lang="ja-JP" altLang="en-US" sz="1100" b="0" i="0" baseline="0">
              <a:solidFill>
                <a:schemeClr val="dk1"/>
              </a:solidFill>
              <a:effectLst/>
              <a:latin typeface="+mn-lt"/>
              <a:ea typeface="+mn-ea"/>
              <a:cs typeface="+mn-cs"/>
            </a:rPr>
            <a:t>始めたものの、</a:t>
          </a:r>
          <a:r>
            <a:rPr lang="ja-JP" altLang="ja-JP" sz="1100" b="0" i="0" baseline="0">
              <a:solidFill>
                <a:schemeClr val="dk1"/>
              </a:solidFill>
              <a:effectLst/>
              <a:latin typeface="+mn-lt"/>
              <a:ea typeface="+mn-ea"/>
              <a:cs typeface="+mn-cs"/>
            </a:rPr>
            <a:t>個人・法人税を中心</a:t>
          </a:r>
          <a:r>
            <a:rPr lang="ja-JP" altLang="en-US" sz="1100" b="0" i="0" baseline="0">
              <a:solidFill>
                <a:schemeClr val="dk1"/>
              </a:solidFill>
              <a:effectLst/>
              <a:latin typeface="+mn-lt"/>
              <a:ea typeface="+mn-ea"/>
              <a:cs typeface="+mn-cs"/>
            </a:rPr>
            <a:t>とした</a:t>
          </a:r>
          <a:r>
            <a:rPr lang="ja-JP" altLang="ja-JP" sz="1100" b="0" i="0" baseline="0">
              <a:solidFill>
                <a:schemeClr val="dk1"/>
              </a:solidFill>
              <a:effectLst/>
              <a:latin typeface="+mn-lt"/>
              <a:ea typeface="+mn-ea"/>
              <a:cs typeface="+mn-cs"/>
            </a:rPr>
            <a:t>村税収入</a:t>
          </a:r>
          <a:r>
            <a:rPr lang="ja-JP" altLang="en-US" sz="1100" b="0" i="0" baseline="0">
              <a:solidFill>
                <a:schemeClr val="dk1"/>
              </a:solidFill>
              <a:effectLst/>
              <a:latin typeface="+mn-lt"/>
              <a:ea typeface="+mn-ea"/>
              <a:cs typeface="+mn-cs"/>
            </a:rPr>
            <a:t>は回復が遅く、</a:t>
          </a:r>
          <a:r>
            <a:rPr lang="ja-JP" altLang="ja-JP" sz="1100" b="0" i="0" baseline="0">
              <a:solidFill>
                <a:schemeClr val="dk1"/>
              </a:solidFill>
              <a:effectLst/>
              <a:latin typeface="+mn-lt"/>
              <a:ea typeface="+mn-ea"/>
              <a:cs typeface="+mn-cs"/>
            </a:rPr>
            <a:t>社会保障費の増などから財政力指数が年々悪化して</a:t>
          </a:r>
          <a:r>
            <a:rPr lang="ja-JP" altLang="en-US" sz="1100" b="0" i="0" baseline="0">
              <a:solidFill>
                <a:schemeClr val="dk1"/>
              </a:solidFill>
              <a:effectLst/>
              <a:latin typeface="+mn-lt"/>
              <a:ea typeface="+mn-ea"/>
              <a:cs typeface="+mn-cs"/>
            </a:rPr>
            <a:t>きた</a:t>
          </a:r>
          <a:r>
            <a:rPr lang="ja-JP" altLang="ja-JP" sz="1100" b="0" i="0" baseline="0">
              <a:solidFill>
                <a:schemeClr val="dk1"/>
              </a:solidFill>
              <a:effectLst/>
              <a:latin typeface="+mn-lt"/>
              <a:ea typeface="+mn-ea"/>
              <a:cs typeface="+mn-cs"/>
            </a:rPr>
            <a:t>。今後は、税収の回復が予想されるが先行きは不透明であることに加え、社会保障費の増加傾向は続くことから、引き続き適正課税と税・使用料など一体的な収納対策に努める</a:t>
          </a:r>
          <a:r>
            <a:rPr lang="ja-JP" altLang="en-US" sz="1100" b="0" i="0" baseline="0">
              <a:solidFill>
                <a:schemeClr val="dk1"/>
              </a:solidFill>
              <a:effectLst/>
              <a:latin typeface="+mn-lt"/>
              <a:ea typeface="+mn-ea"/>
              <a:cs typeface="+mn-cs"/>
            </a:rPr>
            <a:t>とともに、企業誘致や人口増施策を進める</a:t>
          </a:r>
          <a:r>
            <a:rPr lang="ja-JP" altLang="ja-JP" sz="1100" b="0" i="0" baseline="0">
              <a:solidFill>
                <a:schemeClr val="dk1"/>
              </a:solidFill>
              <a:effectLst/>
              <a:latin typeface="+mn-lt"/>
              <a:ea typeface="+mn-ea"/>
              <a:cs typeface="+mn-cs"/>
            </a:rPr>
            <a:t>。また、その他一般財源の確保に努める。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42938</xdr:rowOff>
    </xdr:from>
    <xdr:to>
      <xdr:col>7</xdr:col>
      <xdr:colOff>152400</xdr:colOff>
      <xdr:row>44</xdr:row>
      <xdr:rowOff>153609</xdr:rowOff>
    </xdr:to>
    <xdr:cxnSp macro="">
      <xdr:nvCxnSpPr>
        <xdr:cNvPr id="64" name="直線コネクタ 63"/>
        <xdr:cNvCxnSpPr/>
      </xdr:nvCxnSpPr>
      <xdr:spPr>
        <a:xfrm flipV="1">
          <a:off x="4953000" y="6215138"/>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5"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6" name="直線コネクタ 65"/>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129315</xdr:rowOff>
    </xdr:from>
    <xdr:ext cx="762000" cy="259045"/>
    <xdr:sp macro="" textlink="">
      <xdr:nvSpPr>
        <xdr:cNvPr id="67"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7</xdr:col>
      <xdr:colOff>63500</xdr:colOff>
      <xdr:row>36</xdr:row>
      <xdr:rowOff>42938</xdr:rowOff>
    </xdr:from>
    <xdr:to>
      <xdr:col>7</xdr:col>
      <xdr:colOff>241300</xdr:colOff>
      <xdr:row>36</xdr:row>
      <xdr:rowOff>42938</xdr:rowOff>
    </xdr:to>
    <xdr:cxnSp macro="">
      <xdr:nvCxnSpPr>
        <xdr:cNvPr id="68" name="直線コネクタ 67"/>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82852</xdr:rowOff>
    </xdr:from>
    <xdr:to>
      <xdr:col>7</xdr:col>
      <xdr:colOff>152400</xdr:colOff>
      <xdr:row>42</xdr:row>
      <xdr:rowOff>94343</xdr:rowOff>
    </xdr:to>
    <xdr:cxnSp macro="">
      <xdr:nvCxnSpPr>
        <xdr:cNvPr id="69" name="直線コネクタ 68"/>
        <xdr:cNvCxnSpPr/>
      </xdr:nvCxnSpPr>
      <xdr:spPr>
        <a:xfrm flipV="1">
          <a:off x="4114800" y="72837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5036</xdr:rowOff>
    </xdr:from>
    <xdr:ext cx="762000" cy="259045"/>
    <xdr:sp macro="" textlink="">
      <xdr:nvSpPr>
        <xdr:cNvPr id="70" name="財政力平均値テキスト"/>
        <xdr:cNvSpPr txBox="1"/>
      </xdr:nvSpPr>
      <xdr:spPr>
        <a:xfrm>
          <a:off x="5041900" y="7377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71" name="フローチャート : 判断 70"/>
        <xdr:cNvSpPr/>
      </xdr:nvSpPr>
      <xdr:spPr>
        <a:xfrm>
          <a:off x="49022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71362</xdr:rowOff>
    </xdr:from>
    <xdr:to>
      <xdr:col>6</xdr:col>
      <xdr:colOff>0</xdr:colOff>
      <xdr:row>42</xdr:row>
      <xdr:rowOff>94343</xdr:rowOff>
    </xdr:to>
    <xdr:cxnSp macro="">
      <xdr:nvCxnSpPr>
        <xdr:cNvPr id="72" name="直線コネクタ 71"/>
        <xdr:cNvCxnSpPr/>
      </xdr:nvCxnSpPr>
      <xdr:spPr>
        <a:xfrm>
          <a:off x="3225800" y="72722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3" name="フローチャート : 判断 72"/>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74" name="テキスト ボックス 73"/>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71362</xdr:rowOff>
    </xdr:to>
    <xdr:cxnSp macro="">
      <xdr:nvCxnSpPr>
        <xdr:cNvPr id="75" name="直線コネクタ 74"/>
        <xdr:cNvCxnSpPr/>
      </xdr:nvCxnSpPr>
      <xdr:spPr>
        <a:xfrm>
          <a:off x="2336800" y="72263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139398</xdr:rowOff>
    </xdr:from>
    <xdr:to>
      <xdr:col>3</xdr:col>
      <xdr:colOff>279400</xdr:colOff>
      <xdr:row>42</xdr:row>
      <xdr:rowOff>25400</xdr:rowOff>
    </xdr:to>
    <xdr:cxnSp macro="">
      <xdr:nvCxnSpPr>
        <xdr:cNvPr id="78" name="直線コネクタ 77"/>
        <xdr:cNvCxnSpPr/>
      </xdr:nvCxnSpPr>
      <xdr:spPr>
        <a:xfrm>
          <a:off x="1447800" y="71688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21469</xdr:rowOff>
    </xdr:from>
    <xdr:to>
      <xdr:col>3</xdr:col>
      <xdr:colOff>330200</xdr:colOff>
      <xdr:row>43</xdr:row>
      <xdr:rowOff>123069</xdr:rowOff>
    </xdr:to>
    <xdr:sp macro="" textlink="">
      <xdr:nvSpPr>
        <xdr:cNvPr id="79" name="フローチャート : 判断 78"/>
        <xdr:cNvSpPr/>
      </xdr:nvSpPr>
      <xdr:spPr>
        <a:xfrm>
          <a:off x="2286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107846</xdr:rowOff>
    </xdr:from>
    <xdr:ext cx="762000" cy="259045"/>
    <xdr:sp macro="" textlink="">
      <xdr:nvSpPr>
        <xdr:cNvPr id="80" name="テキスト ボックス 79"/>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158448</xdr:rowOff>
    </xdr:from>
    <xdr:to>
      <xdr:col>2</xdr:col>
      <xdr:colOff>127000</xdr:colOff>
      <xdr:row>43</xdr:row>
      <xdr:rowOff>88598</xdr:rowOff>
    </xdr:to>
    <xdr:sp macro="" textlink="">
      <xdr:nvSpPr>
        <xdr:cNvPr id="81" name="フローチャート : 判断 80"/>
        <xdr:cNvSpPr/>
      </xdr:nvSpPr>
      <xdr:spPr>
        <a:xfrm>
          <a:off x="1397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73375</xdr:rowOff>
    </xdr:from>
    <xdr:ext cx="762000" cy="259045"/>
    <xdr:sp macro="" textlink="">
      <xdr:nvSpPr>
        <xdr:cNvPr id="82" name="テキスト ボックス 81"/>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32052</xdr:rowOff>
    </xdr:from>
    <xdr:to>
      <xdr:col>7</xdr:col>
      <xdr:colOff>203200</xdr:colOff>
      <xdr:row>42</xdr:row>
      <xdr:rowOff>133652</xdr:rowOff>
    </xdr:to>
    <xdr:sp macro="" textlink="">
      <xdr:nvSpPr>
        <xdr:cNvPr id="88" name="円/楕円 87"/>
        <xdr:cNvSpPr/>
      </xdr:nvSpPr>
      <xdr:spPr>
        <a:xfrm>
          <a:off x="49022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48579</xdr:rowOff>
    </xdr:from>
    <xdr:ext cx="762000" cy="259045"/>
    <xdr:sp macro="" textlink="">
      <xdr:nvSpPr>
        <xdr:cNvPr id="89" name="財政力該当値テキスト"/>
        <xdr:cNvSpPr txBox="1"/>
      </xdr:nvSpPr>
      <xdr:spPr>
        <a:xfrm>
          <a:off x="50419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43543</xdr:rowOff>
    </xdr:from>
    <xdr:to>
      <xdr:col>6</xdr:col>
      <xdr:colOff>50800</xdr:colOff>
      <xdr:row>42</xdr:row>
      <xdr:rowOff>145143</xdr:rowOff>
    </xdr:to>
    <xdr:sp macro="" textlink="">
      <xdr:nvSpPr>
        <xdr:cNvPr id="90" name="円/楕円 89"/>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91" name="テキスト ボックス 90"/>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20562</xdr:rowOff>
    </xdr:from>
    <xdr:to>
      <xdr:col>4</xdr:col>
      <xdr:colOff>533400</xdr:colOff>
      <xdr:row>42</xdr:row>
      <xdr:rowOff>122162</xdr:rowOff>
    </xdr:to>
    <xdr:sp macro="" textlink="">
      <xdr:nvSpPr>
        <xdr:cNvPr id="92" name="円/楕円 91"/>
        <xdr:cNvSpPr/>
      </xdr:nvSpPr>
      <xdr:spPr>
        <a:xfrm>
          <a:off x="3175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132339</xdr:rowOff>
    </xdr:from>
    <xdr:ext cx="762000" cy="259045"/>
    <xdr:sp macro="" textlink="">
      <xdr:nvSpPr>
        <xdr:cNvPr id="93" name="テキスト ボックス 92"/>
        <xdr:cNvSpPr txBox="1"/>
      </xdr:nvSpPr>
      <xdr:spPr>
        <a:xfrm>
          <a:off x="2844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4" name="円/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95" name="テキスト ボックス 94"/>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88598</xdr:rowOff>
    </xdr:from>
    <xdr:to>
      <xdr:col>2</xdr:col>
      <xdr:colOff>127000</xdr:colOff>
      <xdr:row>42</xdr:row>
      <xdr:rowOff>18748</xdr:rowOff>
    </xdr:to>
    <xdr:sp macro="" textlink="">
      <xdr:nvSpPr>
        <xdr:cNvPr id="96" name="円/楕円 95"/>
        <xdr:cNvSpPr/>
      </xdr:nvSpPr>
      <xdr:spPr>
        <a:xfrm>
          <a:off x="1397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28925</xdr:rowOff>
    </xdr:from>
    <xdr:ext cx="762000" cy="259045"/>
    <xdr:sp macro="" textlink="">
      <xdr:nvSpPr>
        <xdr:cNvPr id="97" name="テキスト ボックス 96"/>
        <xdr:cNvSpPr txBox="1"/>
      </xdr:nvSpPr>
      <xdr:spPr>
        <a:xfrm>
          <a:off x="1066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200">
              <a:latin typeface="ＭＳ Ｐゴシック"/>
            </a:rPr>
            <a:t>　</a:t>
          </a:r>
          <a:r>
            <a:rPr lang="ja-JP" altLang="ja-JP"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25</a:t>
          </a:r>
          <a:r>
            <a:rPr lang="ja-JP" altLang="ja-JP" sz="1200" b="0" i="0" baseline="0">
              <a:solidFill>
                <a:schemeClr val="dk1"/>
              </a:solidFill>
              <a:effectLst/>
              <a:latin typeface="+mn-lt"/>
              <a:ea typeface="+mn-ea"/>
              <a:cs typeface="+mn-cs"/>
            </a:rPr>
            <a:t>年度は第三セクター債の借入などにより一時的に公債費負担が増え</a:t>
          </a:r>
          <a:r>
            <a:rPr lang="ja-JP" altLang="en-US" sz="1200" b="0" i="0" baseline="0">
              <a:solidFill>
                <a:schemeClr val="dk1"/>
              </a:solidFill>
              <a:effectLst/>
              <a:latin typeface="+mn-lt"/>
              <a:ea typeface="+mn-ea"/>
              <a:cs typeface="+mn-cs"/>
            </a:rPr>
            <a:t>たことや、普通交付税の錯誤額等の減額が大きく</a:t>
          </a:r>
          <a:r>
            <a:rPr lang="ja-JP" altLang="ja-JP" sz="1200" b="0" i="0" baseline="0">
              <a:solidFill>
                <a:schemeClr val="dk1"/>
              </a:solidFill>
              <a:effectLst/>
              <a:latin typeface="+mn-lt"/>
              <a:ea typeface="+mn-ea"/>
              <a:cs typeface="+mn-cs"/>
            </a:rPr>
            <a:t>、数値が上昇</a:t>
          </a:r>
          <a:r>
            <a:rPr lang="ja-JP" altLang="en-US" sz="1200" b="0" i="0" baseline="0">
              <a:solidFill>
                <a:schemeClr val="dk1"/>
              </a:solidFill>
              <a:effectLst/>
              <a:latin typeface="+mn-lt"/>
              <a:ea typeface="+mn-ea"/>
              <a:cs typeface="+mn-cs"/>
            </a:rPr>
            <a:t>した</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今後もしばらくは公債費負担の影響が続くため改善が難しい。</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今後は人件費の抑制、扶助費などの経常的経費の削減を図ることにより改善に努めたいが、行政サービスの維持、需要からすると大幅な改善は困難である。</a:t>
          </a:r>
          <a:endParaRPr lang="ja-JP" altLang="ja-JP" sz="1200">
            <a:effectLst/>
          </a:endParaRPr>
        </a:p>
        <a:p>
          <a:endParaRPr kumimoji="1" lang="ja-JP" altLang="en-US"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152612</xdr:rowOff>
    </xdr:from>
    <xdr:to>
      <xdr:col>7</xdr:col>
      <xdr:colOff>152400</xdr:colOff>
      <xdr:row>67</xdr:row>
      <xdr:rowOff>108162</xdr:rowOff>
    </xdr:to>
    <xdr:cxnSp macro="">
      <xdr:nvCxnSpPr>
        <xdr:cNvPr id="127" name="直線コネクタ 126"/>
        <xdr:cNvCxnSpPr/>
      </xdr:nvCxnSpPr>
      <xdr:spPr>
        <a:xfrm flipV="1">
          <a:off x="4953000" y="10268162"/>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67539</xdr:rowOff>
    </xdr:from>
    <xdr:ext cx="762000" cy="259045"/>
    <xdr:sp macro="" textlink="">
      <xdr:nvSpPr>
        <xdr:cNvPr id="130" name="財政構造の弾力性最大値テキスト"/>
        <xdr:cNvSpPr txBox="1"/>
      </xdr:nvSpPr>
      <xdr:spPr>
        <a:xfrm>
          <a:off x="5041900" y="1001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152612</xdr:rowOff>
    </xdr:from>
    <xdr:to>
      <xdr:col>7</xdr:col>
      <xdr:colOff>241300</xdr:colOff>
      <xdr:row>59</xdr:row>
      <xdr:rowOff>152612</xdr:rowOff>
    </xdr:to>
    <xdr:cxnSp macro="">
      <xdr:nvCxnSpPr>
        <xdr:cNvPr id="131" name="直線コネクタ 130"/>
        <xdr:cNvCxnSpPr/>
      </xdr:nvCxnSpPr>
      <xdr:spPr>
        <a:xfrm>
          <a:off x="4864100" y="1026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135467</xdr:rowOff>
    </xdr:from>
    <xdr:to>
      <xdr:col>7</xdr:col>
      <xdr:colOff>152400</xdr:colOff>
      <xdr:row>63</xdr:row>
      <xdr:rowOff>70062</xdr:rowOff>
    </xdr:to>
    <xdr:cxnSp macro="">
      <xdr:nvCxnSpPr>
        <xdr:cNvPr id="132" name="直線コネクタ 131"/>
        <xdr:cNvCxnSpPr/>
      </xdr:nvCxnSpPr>
      <xdr:spPr>
        <a:xfrm>
          <a:off x="4114800" y="10593917"/>
          <a:ext cx="8382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43621</xdr:rowOff>
    </xdr:from>
    <xdr:ext cx="762000" cy="259045"/>
    <xdr:sp macro="" textlink="">
      <xdr:nvSpPr>
        <xdr:cNvPr id="133" name="財政構造の弾力性平均値テキスト"/>
        <xdr:cNvSpPr txBox="1"/>
      </xdr:nvSpPr>
      <xdr:spPr>
        <a:xfrm>
          <a:off x="5041900" y="1084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4" name="フローチャート : 判断 133"/>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135467</xdr:rowOff>
    </xdr:from>
    <xdr:to>
      <xdr:col>6</xdr:col>
      <xdr:colOff>0</xdr:colOff>
      <xdr:row>63</xdr:row>
      <xdr:rowOff>41910</xdr:rowOff>
    </xdr:to>
    <xdr:cxnSp macro="">
      <xdr:nvCxnSpPr>
        <xdr:cNvPr id="135" name="直線コネクタ 134"/>
        <xdr:cNvCxnSpPr/>
      </xdr:nvCxnSpPr>
      <xdr:spPr>
        <a:xfrm flipV="1">
          <a:off x="3225800" y="10593917"/>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6" name="フローチャート : 判断 135"/>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37" name="テキスト ボックス 136"/>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8255</xdr:rowOff>
    </xdr:from>
    <xdr:to>
      <xdr:col>4</xdr:col>
      <xdr:colOff>482600</xdr:colOff>
      <xdr:row>63</xdr:row>
      <xdr:rowOff>41910</xdr:rowOff>
    </xdr:to>
    <xdr:cxnSp macro="">
      <xdr:nvCxnSpPr>
        <xdr:cNvPr id="138" name="直線コネクタ 137"/>
        <xdr:cNvCxnSpPr/>
      </xdr:nvCxnSpPr>
      <xdr:spPr>
        <a:xfrm>
          <a:off x="2336800" y="10638155"/>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59479</xdr:rowOff>
    </xdr:from>
    <xdr:to>
      <xdr:col>4</xdr:col>
      <xdr:colOff>533400</xdr:colOff>
      <xdr:row>63</xdr:row>
      <xdr:rowOff>161079</xdr:rowOff>
    </xdr:to>
    <xdr:sp macro="" textlink="">
      <xdr:nvSpPr>
        <xdr:cNvPr id="139" name="フローチャート : 判断 138"/>
        <xdr:cNvSpPr/>
      </xdr:nvSpPr>
      <xdr:spPr>
        <a:xfrm>
          <a:off x="3175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145856</xdr:rowOff>
    </xdr:from>
    <xdr:ext cx="762000" cy="259045"/>
    <xdr:sp macro="" textlink="">
      <xdr:nvSpPr>
        <xdr:cNvPr id="140" name="テキスト ボックス 139"/>
        <xdr:cNvSpPr txBox="1"/>
      </xdr:nvSpPr>
      <xdr:spPr>
        <a:xfrm>
          <a:off x="2844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8255</xdr:rowOff>
    </xdr:from>
    <xdr:to>
      <xdr:col>3</xdr:col>
      <xdr:colOff>279400</xdr:colOff>
      <xdr:row>63</xdr:row>
      <xdr:rowOff>142452</xdr:rowOff>
    </xdr:to>
    <xdr:cxnSp macro="">
      <xdr:nvCxnSpPr>
        <xdr:cNvPr id="141" name="直線コネクタ 140"/>
        <xdr:cNvCxnSpPr/>
      </xdr:nvCxnSpPr>
      <xdr:spPr>
        <a:xfrm flipV="1">
          <a:off x="1447800" y="10638155"/>
          <a:ext cx="8890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2" name="フローチャート : 判断 141"/>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43" name="テキスト ボックス 142"/>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4" name="フローチャート : 判断 143"/>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23935</xdr:rowOff>
    </xdr:from>
    <xdr:ext cx="762000" cy="259045"/>
    <xdr:sp macro="" textlink="">
      <xdr:nvSpPr>
        <xdr:cNvPr id="145" name="テキスト ボックス 144"/>
        <xdr:cNvSpPr txBox="1"/>
      </xdr:nvSpPr>
      <xdr:spPr>
        <a:xfrm>
          <a:off x="1066800" y="106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19262</xdr:rowOff>
    </xdr:from>
    <xdr:to>
      <xdr:col>7</xdr:col>
      <xdr:colOff>203200</xdr:colOff>
      <xdr:row>63</xdr:row>
      <xdr:rowOff>120862</xdr:rowOff>
    </xdr:to>
    <xdr:sp macro="" textlink="">
      <xdr:nvSpPr>
        <xdr:cNvPr id="151" name="円/楕円 150"/>
        <xdr:cNvSpPr/>
      </xdr:nvSpPr>
      <xdr:spPr>
        <a:xfrm>
          <a:off x="49022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35789</xdr:rowOff>
    </xdr:from>
    <xdr:ext cx="762000" cy="259045"/>
    <xdr:sp macro="" textlink="">
      <xdr:nvSpPr>
        <xdr:cNvPr id="152" name="財政構造の弾力性該当値テキスト"/>
        <xdr:cNvSpPr txBox="1"/>
      </xdr:nvSpPr>
      <xdr:spPr>
        <a:xfrm>
          <a:off x="50419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84667</xdr:rowOff>
    </xdr:from>
    <xdr:to>
      <xdr:col>6</xdr:col>
      <xdr:colOff>50800</xdr:colOff>
      <xdr:row>62</xdr:row>
      <xdr:rowOff>14817</xdr:rowOff>
    </xdr:to>
    <xdr:sp macro="" textlink="">
      <xdr:nvSpPr>
        <xdr:cNvPr id="153" name="円/楕円 152"/>
        <xdr:cNvSpPr/>
      </xdr:nvSpPr>
      <xdr:spPr>
        <a:xfrm>
          <a:off x="4064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24994</xdr:rowOff>
    </xdr:from>
    <xdr:ext cx="736600" cy="259045"/>
    <xdr:sp macro="" textlink="">
      <xdr:nvSpPr>
        <xdr:cNvPr id="154" name="テキスト ボックス 153"/>
        <xdr:cNvSpPr txBox="1"/>
      </xdr:nvSpPr>
      <xdr:spPr>
        <a:xfrm>
          <a:off x="3733800" y="1031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162560</xdr:rowOff>
    </xdr:from>
    <xdr:to>
      <xdr:col>4</xdr:col>
      <xdr:colOff>533400</xdr:colOff>
      <xdr:row>63</xdr:row>
      <xdr:rowOff>92710</xdr:rowOff>
    </xdr:to>
    <xdr:sp macro="" textlink="">
      <xdr:nvSpPr>
        <xdr:cNvPr id="155" name="円/楕円 154"/>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102887</xdr:rowOff>
    </xdr:from>
    <xdr:ext cx="762000" cy="259045"/>
    <xdr:sp macro="" textlink="">
      <xdr:nvSpPr>
        <xdr:cNvPr id="156" name="テキスト ボックス 155"/>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128905</xdr:rowOff>
    </xdr:from>
    <xdr:to>
      <xdr:col>3</xdr:col>
      <xdr:colOff>330200</xdr:colOff>
      <xdr:row>62</xdr:row>
      <xdr:rowOff>59055</xdr:rowOff>
    </xdr:to>
    <xdr:sp macro="" textlink="">
      <xdr:nvSpPr>
        <xdr:cNvPr id="157" name="円/楕円 156"/>
        <xdr:cNvSpPr/>
      </xdr:nvSpPr>
      <xdr:spPr>
        <a:xfrm>
          <a:off x="2286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69232</xdr:rowOff>
    </xdr:from>
    <xdr:ext cx="762000" cy="259045"/>
    <xdr:sp macro="" textlink="">
      <xdr:nvSpPr>
        <xdr:cNvPr id="158" name="テキスト ボックス 157"/>
        <xdr:cNvSpPr txBox="1"/>
      </xdr:nvSpPr>
      <xdr:spPr>
        <a:xfrm>
          <a:off x="1955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91652</xdr:rowOff>
    </xdr:from>
    <xdr:to>
      <xdr:col>2</xdr:col>
      <xdr:colOff>127000</xdr:colOff>
      <xdr:row>64</xdr:row>
      <xdr:rowOff>21802</xdr:rowOff>
    </xdr:to>
    <xdr:sp macro="" textlink="">
      <xdr:nvSpPr>
        <xdr:cNvPr id="159" name="円/楕円 158"/>
        <xdr:cNvSpPr/>
      </xdr:nvSpPr>
      <xdr:spPr>
        <a:xfrm>
          <a:off x="1397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6579</xdr:rowOff>
    </xdr:from>
    <xdr:ext cx="762000" cy="259045"/>
    <xdr:sp macro="" textlink="">
      <xdr:nvSpPr>
        <xdr:cNvPr id="160" name="テキスト ボックス 159"/>
        <xdr:cNvSpPr txBox="1"/>
      </xdr:nvSpPr>
      <xdr:spPr>
        <a:xfrm>
          <a:off x="1066800" y="109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[125,146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　類似団体平均と比較して、人件費・物件費等が低くなっている要因として、ゴミ処理業務や消防業務を一部事務組合で行っていることが挙げられる。一部事務組合の人件費・物件費等に充てる負担金や繰出金といった費用を合計した場合、人口１人当たりの金額は大幅に増加することに</a:t>
          </a:r>
          <a:r>
            <a:rPr lang="ja-JP" altLang="en-US" sz="1200" b="0" i="0" baseline="0">
              <a:solidFill>
                <a:schemeClr val="dk1"/>
              </a:solidFill>
              <a:effectLst/>
              <a:latin typeface="+mn-lt"/>
              <a:ea typeface="+mn-ea"/>
              <a:cs typeface="+mn-cs"/>
            </a:rPr>
            <a:t>も</a:t>
          </a:r>
          <a:r>
            <a:rPr lang="ja-JP" altLang="ja-JP" sz="1200" b="0" i="0" baseline="0">
              <a:solidFill>
                <a:schemeClr val="dk1"/>
              </a:solidFill>
              <a:effectLst/>
              <a:latin typeface="+mn-lt"/>
              <a:ea typeface="+mn-ea"/>
              <a:cs typeface="+mn-cs"/>
            </a:rPr>
            <a:t>なる。今後もこれら一部事務組合を有効に活用し、効率化を図っていく必要がある。</a:t>
          </a:r>
          <a:endParaRPr lang="en-US" altLang="ja-JP" sz="12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また、集落圏域が狭く、小中学校や保育園の数も少なくコンパクトで効率性の高いことも要因と考えられる。</a:t>
          </a:r>
          <a:endParaRPr lang="en-US" altLang="ja-JP" sz="12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4428</xdr:rowOff>
    </xdr:from>
    <xdr:to>
      <xdr:col>7</xdr:col>
      <xdr:colOff>152400</xdr:colOff>
      <xdr:row>88</xdr:row>
      <xdr:rowOff>130315</xdr:rowOff>
    </xdr:to>
    <xdr:cxnSp macro="">
      <xdr:nvCxnSpPr>
        <xdr:cNvPr id="190" name="直線コネクタ 189"/>
        <xdr:cNvCxnSpPr/>
      </xdr:nvCxnSpPr>
      <xdr:spPr>
        <a:xfrm flipV="1">
          <a:off x="4953000" y="13891878"/>
          <a:ext cx="0" cy="1326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102392</xdr:rowOff>
    </xdr:from>
    <xdr:ext cx="762000" cy="259045"/>
    <xdr:sp macro="" textlink="">
      <xdr:nvSpPr>
        <xdr:cNvPr id="191" name="人件費・物件費等の状況最小値テキスト"/>
        <xdr:cNvSpPr txBox="1"/>
      </xdr:nvSpPr>
      <xdr:spPr>
        <a:xfrm>
          <a:off x="5041900" y="1518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452,403</a:t>
          </a:r>
          <a:endParaRPr kumimoji="1" lang="ja-JP" altLang="en-US" sz="1000" b="1">
            <a:latin typeface="ＭＳ Ｐゴシック"/>
          </a:endParaRPr>
        </a:p>
      </xdr:txBody>
    </xdr:sp>
    <xdr:clientData/>
  </xdr:oneCellAnchor>
  <xdr:twoCellAnchor>
    <xdr:from>
      <xdr:col>7</xdr:col>
      <xdr:colOff>63500</xdr:colOff>
      <xdr:row>88</xdr:row>
      <xdr:rowOff>130315</xdr:rowOff>
    </xdr:from>
    <xdr:to>
      <xdr:col>7</xdr:col>
      <xdr:colOff>241300</xdr:colOff>
      <xdr:row>88</xdr:row>
      <xdr:rowOff>130315</xdr:rowOff>
    </xdr:to>
    <xdr:cxnSp macro="">
      <xdr:nvCxnSpPr>
        <xdr:cNvPr id="192" name="直線コネクタ 191"/>
        <xdr:cNvCxnSpPr/>
      </xdr:nvCxnSpPr>
      <xdr:spPr>
        <a:xfrm>
          <a:off x="4864100" y="152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90805</xdr:rowOff>
    </xdr:from>
    <xdr:ext cx="762000" cy="259045"/>
    <xdr:sp macro="" textlink="">
      <xdr:nvSpPr>
        <xdr:cNvPr id="193" name="人件費・物件費等の状況最大値テキスト"/>
        <xdr:cNvSpPr txBox="1"/>
      </xdr:nvSpPr>
      <xdr:spPr>
        <a:xfrm>
          <a:off x="5041900" y="1363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122,680</a:t>
          </a:r>
          <a:endParaRPr kumimoji="1" lang="ja-JP" altLang="en-US" sz="1000" b="1">
            <a:latin typeface="ＭＳ Ｐゴシック"/>
          </a:endParaRPr>
        </a:p>
      </xdr:txBody>
    </xdr:sp>
    <xdr:clientData/>
  </xdr:oneCellAnchor>
  <xdr:twoCellAnchor>
    <xdr:from>
      <xdr:col>7</xdr:col>
      <xdr:colOff>63500</xdr:colOff>
      <xdr:row>81</xdr:row>
      <xdr:rowOff>4428</xdr:rowOff>
    </xdr:from>
    <xdr:to>
      <xdr:col>7</xdr:col>
      <xdr:colOff>241300</xdr:colOff>
      <xdr:row>81</xdr:row>
      <xdr:rowOff>4428</xdr:rowOff>
    </xdr:to>
    <xdr:cxnSp macro="">
      <xdr:nvCxnSpPr>
        <xdr:cNvPr id="194" name="直線コネクタ 193"/>
        <xdr:cNvCxnSpPr/>
      </xdr:nvCxnSpPr>
      <xdr:spPr>
        <a:xfrm>
          <a:off x="4864100" y="138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5265</xdr:rowOff>
    </xdr:from>
    <xdr:to>
      <xdr:col>7</xdr:col>
      <xdr:colOff>152400</xdr:colOff>
      <xdr:row>81</xdr:row>
      <xdr:rowOff>14345</xdr:rowOff>
    </xdr:to>
    <xdr:cxnSp macro="">
      <xdr:nvCxnSpPr>
        <xdr:cNvPr id="195" name="直線コネクタ 194"/>
        <xdr:cNvCxnSpPr/>
      </xdr:nvCxnSpPr>
      <xdr:spPr>
        <a:xfrm>
          <a:off x="4114800" y="13892715"/>
          <a:ext cx="838200" cy="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98333</xdr:rowOff>
    </xdr:from>
    <xdr:ext cx="762000" cy="259045"/>
    <xdr:sp macro="" textlink="">
      <xdr:nvSpPr>
        <xdr:cNvPr id="196" name="人件費・物件費等の状況平均値テキスト"/>
        <xdr:cNvSpPr txBox="1"/>
      </xdr:nvSpPr>
      <xdr:spPr>
        <a:xfrm>
          <a:off x="5041900" y="1415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126256</xdr:rowOff>
    </xdr:from>
    <xdr:to>
      <xdr:col>7</xdr:col>
      <xdr:colOff>203200</xdr:colOff>
      <xdr:row>83</xdr:row>
      <xdr:rowOff>56406</xdr:rowOff>
    </xdr:to>
    <xdr:sp macro="" textlink="">
      <xdr:nvSpPr>
        <xdr:cNvPr id="197" name="フローチャート : 判断 196"/>
        <xdr:cNvSpPr/>
      </xdr:nvSpPr>
      <xdr:spPr>
        <a:xfrm>
          <a:off x="49022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5265</xdr:rowOff>
    </xdr:from>
    <xdr:to>
      <xdr:col>6</xdr:col>
      <xdr:colOff>0</xdr:colOff>
      <xdr:row>81</xdr:row>
      <xdr:rowOff>34201</xdr:rowOff>
    </xdr:to>
    <xdr:cxnSp macro="">
      <xdr:nvCxnSpPr>
        <xdr:cNvPr id="198" name="直線コネクタ 197"/>
        <xdr:cNvCxnSpPr/>
      </xdr:nvCxnSpPr>
      <xdr:spPr>
        <a:xfrm flipV="1">
          <a:off x="3225800" y="13892715"/>
          <a:ext cx="889000" cy="2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107410</xdr:rowOff>
    </xdr:from>
    <xdr:to>
      <xdr:col>6</xdr:col>
      <xdr:colOff>50800</xdr:colOff>
      <xdr:row>83</xdr:row>
      <xdr:rowOff>37560</xdr:rowOff>
    </xdr:to>
    <xdr:sp macro="" textlink="">
      <xdr:nvSpPr>
        <xdr:cNvPr id="199" name="フローチャート : 判断 198"/>
        <xdr:cNvSpPr/>
      </xdr:nvSpPr>
      <xdr:spPr>
        <a:xfrm>
          <a:off x="4064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22337</xdr:rowOff>
    </xdr:from>
    <xdr:ext cx="736600" cy="259045"/>
    <xdr:sp macro="" textlink="">
      <xdr:nvSpPr>
        <xdr:cNvPr id="200" name="テキスト ボックス 199"/>
        <xdr:cNvSpPr txBox="1"/>
      </xdr:nvSpPr>
      <xdr:spPr>
        <a:xfrm>
          <a:off x="3733800" y="14252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1589</xdr:rowOff>
    </xdr:from>
    <xdr:to>
      <xdr:col>4</xdr:col>
      <xdr:colOff>482600</xdr:colOff>
      <xdr:row>81</xdr:row>
      <xdr:rowOff>34201</xdr:rowOff>
    </xdr:to>
    <xdr:cxnSp macro="">
      <xdr:nvCxnSpPr>
        <xdr:cNvPr id="201" name="直線コネクタ 200"/>
        <xdr:cNvCxnSpPr/>
      </xdr:nvCxnSpPr>
      <xdr:spPr>
        <a:xfrm>
          <a:off x="2336800" y="13889039"/>
          <a:ext cx="889000" cy="3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78563</xdr:rowOff>
    </xdr:from>
    <xdr:to>
      <xdr:col>4</xdr:col>
      <xdr:colOff>533400</xdr:colOff>
      <xdr:row>83</xdr:row>
      <xdr:rowOff>8713</xdr:rowOff>
    </xdr:to>
    <xdr:sp macro="" textlink="">
      <xdr:nvSpPr>
        <xdr:cNvPr id="202" name="フローチャート : 判断 201"/>
        <xdr:cNvSpPr/>
      </xdr:nvSpPr>
      <xdr:spPr>
        <a:xfrm>
          <a:off x="3175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164940</xdr:rowOff>
    </xdr:from>
    <xdr:ext cx="762000" cy="259045"/>
    <xdr:sp macro="" textlink="">
      <xdr:nvSpPr>
        <xdr:cNvPr id="203" name="テキスト ボックス 202"/>
        <xdr:cNvSpPr txBox="1"/>
      </xdr:nvSpPr>
      <xdr:spPr>
        <a:xfrm>
          <a:off x="2844800" y="1422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1589</xdr:rowOff>
    </xdr:from>
    <xdr:to>
      <xdr:col>3</xdr:col>
      <xdr:colOff>279400</xdr:colOff>
      <xdr:row>81</xdr:row>
      <xdr:rowOff>3998</xdr:rowOff>
    </xdr:to>
    <xdr:cxnSp macro="">
      <xdr:nvCxnSpPr>
        <xdr:cNvPr id="204" name="直線コネクタ 203"/>
        <xdr:cNvCxnSpPr/>
      </xdr:nvCxnSpPr>
      <xdr:spPr>
        <a:xfrm flipV="1">
          <a:off x="1447800" y="13889039"/>
          <a:ext cx="889000" cy="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18197</xdr:rowOff>
    </xdr:from>
    <xdr:to>
      <xdr:col>3</xdr:col>
      <xdr:colOff>330200</xdr:colOff>
      <xdr:row>82</xdr:row>
      <xdr:rowOff>119797</xdr:rowOff>
    </xdr:to>
    <xdr:sp macro="" textlink="">
      <xdr:nvSpPr>
        <xdr:cNvPr id="205" name="フローチャート : 判断 204"/>
        <xdr:cNvSpPr/>
      </xdr:nvSpPr>
      <xdr:spPr>
        <a:xfrm>
          <a:off x="2286000" y="140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104574</xdr:rowOff>
    </xdr:from>
    <xdr:ext cx="762000" cy="259045"/>
    <xdr:sp macro="" textlink="">
      <xdr:nvSpPr>
        <xdr:cNvPr id="206" name="テキスト ボックス 205"/>
        <xdr:cNvSpPr txBox="1"/>
      </xdr:nvSpPr>
      <xdr:spPr>
        <a:xfrm>
          <a:off x="1955800" y="1416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147324</xdr:rowOff>
    </xdr:from>
    <xdr:to>
      <xdr:col>2</xdr:col>
      <xdr:colOff>127000</xdr:colOff>
      <xdr:row>82</xdr:row>
      <xdr:rowOff>77474</xdr:rowOff>
    </xdr:to>
    <xdr:sp macro="" textlink="">
      <xdr:nvSpPr>
        <xdr:cNvPr id="207" name="フローチャート : 判断 206"/>
        <xdr:cNvSpPr/>
      </xdr:nvSpPr>
      <xdr:spPr>
        <a:xfrm>
          <a:off x="1397000" y="1403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62251</xdr:rowOff>
    </xdr:from>
    <xdr:ext cx="762000" cy="259045"/>
    <xdr:sp macro="" textlink="">
      <xdr:nvSpPr>
        <xdr:cNvPr id="208" name="テキスト ボックス 207"/>
        <xdr:cNvSpPr txBox="1"/>
      </xdr:nvSpPr>
      <xdr:spPr>
        <a:xfrm>
          <a:off x="1066800" y="1412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170,843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134995</xdr:rowOff>
    </xdr:from>
    <xdr:to>
      <xdr:col>7</xdr:col>
      <xdr:colOff>203200</xdr:colOff>
      <xdr:row>81</xdr:row>
      <xdr:rowOff>65145</xdr:rowOff>
    </xdr:to>
    <xdr:sp macro="" textlink="">
      <xdr:nvSpPr>
        <xdr:cNvPr id="214" name="円/楕円 213"/>
        <xdr:cNvSpPr/>
      </xdr:nvSpPr>
      <xdr:spPr>
        <a:xfrm>
          <a:off x="4902200" y="1385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56272</xdr:rowOff>
    </xdr:from>
    <xdr:ext cx="762000" cy="259045"/>
    <xdr:sp macro="" textlink="">
      <xdr:nvSpPr>
        <xdr:cNvPr id="215" name="人件費・物件費等の状況該当値テキスト"/>
        <xdr:cNvSpPr txBox="1"/>
      </xdr:nvSpPr>
      <xdr:spPr>
        <a:xfrm>
          <a:off x="5041900" y="137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125,146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125915</xdr:rowOff>
    </xdr:from>
    <xdr:to>
      <xdr:col>6</xdr:col>
      <xdr:colOff>50800</xdr:colOff>
      <xdr:row>81</xdr:row>
      <xdr:rowOff>56065</xdr:rowOff>
    </xdr:to>
    <xdr:sp macro="" textlink="">
      <xdr:nvSpPr>
        <xdr:cNvPr id="216" name="円/楕円 215"/>
        <xdr:cNvSpPr/>
      </xdr:nvSpPr>
      <xdr:spPr>
        <a:xfrm>
          <a:off x="4064000" y="138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66242</xdr:rowOff>
    </xdr:from>
    <xdr:ext cx="736600" cy="259045"/>
    <xdr:sp macro="" textlink="">
      <xdr:nvSpPr>
        <xdr:cNvPr id="217" name="テキスト ボックス 216"/>
        <xdr:cNvSpPr txBox="1"/>
      </xdr:nvSpPr>
      <xdr:spPr>
        <a:xfrm>
          <a:off x="3733800" y="1361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122,888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154851</xdr:rowOff>
    </xdr:from>
    <xdr:to>
      <xdr:col>4</xdr:col>
      <xdr:colOff>533400</xdr:colOff>
      <xdr:row>81</xdr:row>
      <xdr:rowOff>85001</xdr:rowOff>
    </xdr:to>
    <xdr:sp macro="" textlink="">
      <xdr:nvSpPr>
        <xdr:cNvPr id="218" name="円/楕円 217"/>
        <xdr:cNvSpPr/>
      </xdr:nvSpPr>
      <xdr:spPr>
        <a:xfrm>
          <a:off x="3175000" y="1387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95178</xdr:rowOff>
    </xdr:from>
    <xdr:ext cx="762000" cy="259045"/>
    <xdr:sp macro="" textlink="">
      <xdr:nvSpPr>
        <xdr:cNvPr id="219" name="テキスト ボックス 218"/>
        <xdr:cNvSpPr txBox="1"/>
      </xdr:nvSpPr>
      <xdr:spPr>
        <a:xfrm>
          <a:off x="2844800" y="1363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130,083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122239</xdr:rowOff>
    </xdr:from>
    <xdr:to>
      <xdr:col>3</xdr:col>
      <xdr:colOff>330200</xdr:colOff>
      <xdr:row>81</xdr:row>
      <xdr:rowOff>52389</xdr:rowOff>
    </xdr:to>
    <xdr:sp macro="" textlink="">
      <xdr:nvSpPr>
        <xdr:cNvPr id="220" name="円/楕円 219"/>
        <xdr:cNvSpPr/>
      </xdr:nvSpPr>
      <xdr:spPr>
        <a:xfrm>
          <a:off x="2286000" y="1383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62566</xdr:rowOff>
    </xdr:from>
    <xdr:ext cx="762000" cy="259045"/>
    <xdr:sp macro="" textlink="">
      <xdr:nvSpPr>
        <xdr:cNvPr id="221" name="テキスト ボックス 220"/>
        <xdr:cNvSpPr txBox="1"/>
      </xdr:nvSpPr>
      <xdr:spPr>
        <a:xfrm>
          <a:off x="1955800" y="1360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121,974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124648</xdr:rowOff>
    </xdr:from>
    <xdr:to>
      <xdr:col>2</xdr:col>
      <xdr:colOff>127000</xdr:colOff>
      <xdr:row>81</xdr:row>
      <xdr:rowOff>54798</xdr:rowOff>
    </xdr:to>
    <xdr:sp macro="" textlink="">
      <xdr:nvSpPr>
        <xdr:cNvPr id="222" name="円/楕円 221"/>
        <xdr:cNvSpPr/>
      </xdr:nvSpPr>
      <xdr:spPr>
        <a:xfrm>
          <a:off x="1397000" y="1384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64975</xdr:rowOff>
    </xdr:from>
    <xdr:ext cx="762000" cy="259045"/>
    <xdr:sp macro="" textlink="">
      <xdr:nvSpPr>
        <xdr:cNvPr id="223" name="テキスト ボックス 222"/>
        <xdr:cNvSpPr txBox="1"/>
      </xdr:nvSpPr>
      <xdr:spPr>
        <a:xfrm>
          <a:off x="1066800" y="1360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国の削減措置にあわせ、１００となるよう削減措置を実施した。年齢や勤務年数による職員構成にばらつきがあり、年によって変動があるが引き続き適正な管理を行っていく。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58674</xdr:rowOff>
    </xdr:from>
    <xdr:to>
      <xdr:col>24</xdr:col>
      <xdr:colOff>558800</xdr:colOff>
      <xdr:row>86</xdr:row>
      <xdr:rowOff>169163</xdr:rowOff>
    </xdr:to>
    <xdr:cxnSp macro="">
      <xdr:nvCxnSpPr>
        <xdr:cNvPr id="250" name="直線コネクタ 249"/>
        <xdr:cNvCxnSpPr/>
      </xdr:nvCxnSpPr>
      <xdr:spPr>
        <a:xfrm flipV="1">
          <a:off x="17018000" y="14117574"/>
          <a:ext cx="0" cy="796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141240</xdr:rowOff>
    </xdr:from>
    <xdr:ext cx="762000" cy="259045"/>
    <xdr:sp macro="" textlink="">
      <xdr:nvSpPr>
        <xdr:cNvPr id="251" name="給与水準   （国との比較）最小値テキスト"/>
        <xdr:cNvSpPr txBox="1"/>
      </xdr:nvSpPr>
      <xdr:spPr>
        <a:xfrm>
          <a:off x="17106900" y="1488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86</xdr:row>
      <xdr:rowOff>169163</xdr:rowOff>
    </xdr:from>
    <xdr:to>
      <xdr:col>24</xdr:col>
      <xdr:colOff>647700</xdr:colOff>
      <xdr:row>86</xdr:row>
      <xdr:rowOff>169163</xdr:rowOff>
    </xdr:to>
    <xdr:cxnSp macro="">
      <xdr:nvCxnSpPr>
        <xdr:cNvPr id="252" name="直線コネクタ 251"/>
        <xdr:cNvCxnSpPr/>
      </xdr:nvCxnSpPr>
      <xdr:spPr>
        <a:xfrm>
          <a:off x="16929100" y="1491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145051</xdr:rowOff>
    </xdr:from>
    <xdr:ext cx="762000" cy="259045"/>
    <xdr:sp macro="" textlink="">
      <xdr:nvSpPr>
        <xdr:cNvPr id="253" name="給与水準   （国との比較）最大値テキスト"/>
        <xdr:cNvSpPr txBox="1"/>
      </xdr:nvSpPr>
      <xdr:spPr>
        <a:xfrm>
          <a:off x="17106900" y="1386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24</xdr:col>
      <xdr:colOff>469900</xdr:colOff>
      <xdr:row>82</xdr:row>
      <xdr:rowOff>58674</xdr:rowOff>
    </xdr:from>
    <xdr:to>
      <xdr:col>24</xdr:col>
      <xdr:colOff>647700</xdr:colOff>
      <xdr:row>82</xdr:row>
      <xdr:rowOff>58674</xdr:rowOff>
    </xdr:to>
    <xdr:cxnSp macro="">
      <xdr:nvCxnSpPr>
        <xdr:cNvPr id="254" name="直線コネクタ 253"/>
        <xdr:cNvCxnSpPr/>
      </xdr:nvCxnSpPr>
      <xdr:spPr>
        <a:xfrm>
          <a:off x="16929100" y="1411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88</xdr:row>
      <xdr:rowOff>19304</xdr:rowOff>
    </xdr:to>
    <xdr:cxnSp macro="">
      <xdr:nvCxnSpPr>
        <xdr:cNvPr id="255" name="直線コネクタ 254"/>
        <xdr:cNvCxnSpPr/>
      </xdr:nvCxnSpPr>
      <xdr:spPr>
        <a:xfrm flipV="1">
          <a:off x="16179800" y="14677389"/>
          <a:ext cx="838200" cy="42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21607</xdr:rowOff>
    </xdr:from>
    <xdr:ext cx="762000" cy="259045"/>
    <xdr:sp macro="" textlink="">
      <xdr:nvSpPr>
        <xdr:cNvPr id="256" name="給与水準   （国との比較）平均値テキスト"/>
        <xdr:cNvSpPr txBox="1"/>
      </xdr:nvSpPr>
      <xdr:spPr>
        <a:xfrm>
          <a:off x="17106900" y="1442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5080</xdr:rowOff>
    </xdr:from>
    <xdr:to>
      <xdr:col>24</xdr:col>
      <xdr:colOff>609600</xdr:colOff>
      <xdr:row>85</xdr:row>
      <xdr:rowOff>106680</xdr:rowOff>
    </xdr:to>
    <xdr:sp macro="" textlink="">
      <xdr:nvSpPr>
        <xdr:cNvPr id="257" name="フローチャート : 判断 256"/>
        <xdr:cNvSpPr/>
      </xdr:nvSpPr>
      <xdr:spPr>
        <a:xfrm>
          <a:off x="169672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36322</xdr:rowOff>
    </xdr:from>
    <xdr:to>
      <xdr:col>23</xdr:col>
      <xdr:colOff>406400</xdr:colOff>
      <xdr:row>88</xdr:row>
      <xdr:rowOff>19304</xdr:rowOff>
    </xdr:to>
    <xdr:cxnSp macro="">
      <xdr:nvCxnSpPr>
        <xdr:cNvPr id="258" name="直線コネクタ 257"/>
        <xdr:cNvCxnSpPr/>
      </xdr:nvCxnSpPr>
      <xdr:spPr>
        <a:xfrm>
          <a:off x="15290800" y="1495247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28956</xdr:rowOff>
    </xdr:from>
    <xdr:to>
      <xdr:col>23</xdr:col>
      <xdr:colOff>457200</xdr:colOff>
      <xdr:row>87</xdr:row>
      <xdr:rowOff>130556</xdr:rowOff>
    </xdr:to>
    <xdr:sp macro="" textlink="">
      <xdr:nvSpPr>
        <xdr:cNvPr id="259" name="フローチャート : 判断 258"/>
        <xdr:cNvSpPr/>
      </xdr:nvSpPr>
      <xdr:spPr>
        <a:xfrm>
          <a:off x="16129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140733</xdr:rowOff>
    </xdr:from>
    <xdr:ext cx="736600" cy="259045"/>
    <xdr:sp macro="" textlink="">
      <xdr:nvSpPr>
        <xdr:cNvPr id="260" name="テキスト ボックス 259"/>
        <xdr:cNvSpPr txBox="1"/>
      </xdr:nvSpPr>
      <xdr:spPr>
        <a:xfrm>
          <a:off x="15798800" y="14713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41402</xdr:rowOff>
    </xdr:from>
    <xdr:to>
      <xdr:col>22</xdr:col>
      <xdr:colOff>203200</xdr:colOff>
      <xdr:row>87</xdr:row>
      <xdr:rowOff>36322</xdr:rowOff>
    </xdr:to>
    <xdr:cxnSp macro="">
      <xdr:nvCxnSpPr>
        <xdr:cNvPr id="261" name="直線コネクタ 260"/>
        <xdr:cNvCxnSpPr/>
      </xdr:nvCxnSpPr>
      <xdr:spPr>
        <a:xfrm>
          <a:off x="14401800" y="14614652"/>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24130</xdr:rowOff>
    </xdr:from>
    <xdr:to>
      <xdr:col>22</xdr:col>
      <xdr:colOff>254000</xdr:colOff>
      <xdr:row>87</xdr:row>
      <xdr:rowOff>125730</xdr:rowOff>
    </xdr:to>
    <xdr:sp macro="" textlink="">
      <xdr:nvSpPr>
        <xdr:cNvPr id="262" name="フローチャート : 判断 261"/>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110507</xdr:rowOff>
    </xdr:from>
    <xdr:ext cx="762000" cy="259045"/>
    <xdr:sp macro="" textlink="">
      <xdr:nvSpPr>
        <xdr:cNvPr id="263" name="テキスト ボックス 262"/>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41402</xdr:rowOff>
    </xdr:from>
    <xdr:to>
      <xdr:col>21</xdr:col>
      <xdr:colOff>0</xdr:colOff>
      <xdr:row>85</xdr:row>
      <xdr:rowOff>152400</xdr:rowOff>
    </xdr:to>
    <xdr:cxnSp macro="">
      <xdr:nvCxnSpPr>
        <xdr:cNvPr id="264" name="直線コネクタ 263"/>
        <xdr:cNvCxnSpPr/>
      </xdr:nvCxnSpPr>
      <xdr:spPr>
        <a:xfrm flipV="1">
          <a:off x="13512800" y="1461465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5" name="フローチャート : 判断 264"/>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6" name="テキスト ボックス 265"/>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123444</xdr:rowOff>
    </xdr:from>
    <xdr:to>
      <xdr:col>19</xdr:col>
      <xdr:colOff>533400</xdr:colOff>
      <xdr:row>85</xdr:row>
      <xdr:rowOff>53594</xdr:rowOff>
    </xdr:to>
    <xdr:sp macro="" textlink="">
      <xdr:nvSpPr>
        <xdr:cNvPr id="267" name="フローチャート : 判断 266"/>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63771</xdr:rowOff>
    </xdr:from>
    <xdr:ext cx="762000" cy="259045"/>
    <xdr:sp macro="" textlink="">
      <xdr:nvSpPr>
        <xdr:cNvPr id="268" name="テキスト ボックス 267"/>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74" name="円/楕円 273"/>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25416</xdr:rowOff>
    </xdr:from>
    <xdr:ext cx="762000" cy="259045"/>
    <xdr:sp macro="" textlink="">
      <xdr:nvSpPr>
        <xdr:cNvPr id="275" name="給与水準   （国との比較）該当値テキスト"/>
        <xdr:cNvSpPr txBox="1"/>
      </xdr:nvSpPr>
      <xdr:spPr>
        <a:xfrm>
          <a:off x="17106900" y="145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139954</xdr:rowOff>
    </xdr:from>
    <xdr:to>
      <xdr:col>23</xdr:col>
      <xdr:colOff>457200</xdr:colOff>
      <xdr:row>88</xdr:row>
      <xdr:rowOff>70104</xdr:rowOff>
    </xdr:to>
    <xdr:sp macro="" textlink="">
      <xdr:nvSpPr>
        <xdr:cNvPr id="276" name="円/楕円 275"/>
        <xdr:cNvSpPr/>
      </xdr:nvSpPr>
      <xdr:spPr>
        <a:xfrm>
          <a:off x="16129000" y="150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54881</xdr:rowOff>
    </xdr:from>
    <xdr:ext cx="736600" cy="259045"/>
    <xdr:sp macro="" textlink="">
      <xdr:nvSpPr>
        <xdr:cNvPr id="277" name="テキスト ボックス 276"/>
        <xdr:cNvSpPr txBox="1"/>
      </xdr:nvSpPr>
      <xdr:spPr>
        <a:xfrm>
          <a:off x="15798800" y="1514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156972</xdr:rowOff>
    </xdr:from>
    <xdr:to>
      <xdr:col>22</xdr:col>
      <xdr:colOff>254000</xdr:colOff>
      <xdr:row>87</xdr:row>
      <xdr:rowOff>87122</xdr:rowOff>
    </xdr:to>
    <xdr:sp macro="" textlink="">
      <xdr:nvSpPr>
        <xdr:cNvPr id="278" name="円/楕円 277"/>
        <xdr:cNvSpPr/>
      </xdr:nvSpPr>
      <xdr:spPr>
        <a:xfrm>
          <a:off x="15240000" y="149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97299</xdr:rowOff>
    </xdr:from>
    <xdr:ext cx="762000" cy="259045"/>
    <xdr:sp macro="" textlink="">
      <xdr:nvSpPr>
        <xdr:cNvPr id="279" name="テキスト ボックス 278"/>
        <xdr:cNvSpPr txBox="1"/>
      </xdr:nvSpPr>
      <xdr:spPr>
        <a:xfrm>
          <a:off x="14909800" y="1467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162052</xdr:rowOff>
    </xdr:from>
    <xdr:to>
      <xdr:col>21</xdr:col>
      <xdr:colOff>50800</xdr:colOff>
      <xdr:row>85</xdr:row>
      <xdr:rowOff>92202</xdr:rowOff>
    </xdr:to>
    <xdr:sp macro="" textlink="">
      <xdr:nvSpPr>
        <xdr:cNvPr id="280" name="円/楕円 279"/>
        <xdr:cNvSpPr/>
      </xdr:nvSpPr>
      <xdr:spPr>
        <a:xfrm>
          <a:off x="14351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76979</xdr:rowOff>
    </xdr:from>
    <xdr:ext cx="762000" cy="259045"/>
    <xdr:sp macro="" textlink="">
      <xdr:nvSpPr>
        <xdr:cNvPr id="281" name="テキスト ボックス 280"/>
        <xdr:cNvSpPr txBox="1"/>
      </xdr:nvSpPr>
      <xdr:spPr>
        <a:xfrm>
          <a:off x="14020800" y="1465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101600</xdr:rowOff>
    </xdr:from>
    <xdr:to>
      <xdr:col>19</xdr:col>
      <xdr:colOff>533400</xdr:colOff>
      <xdr:row>86</xdr:row>
      <xdr:rowOff>31750</xdr:rowOff>
    </xdr:to>
    <xdr:sp macro="" textlink="">
      <xdr:nvSpPr>
        <xdr:cNvPr id="282" name="円/楕円 281"/>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16527</xdr:rowOff>
    </xdr:from>
    <xdr:ext cx="762000" cy="259045"/>
    <xdr:sp macro="" textlink="">
      <xdr:nvSpPr>
        <xdr:cNvPr id="283" name="テキスト ボックス 282"/>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　集中改革プランに沿った定員管理の成果に加え、ゴミ処理業務や消防業務を一部事務組合で行っていることで類似団体より少ない数値となっていると考えられる。しかし、臨時職員等が増えていることから、業務を精査する中で適正な定員管理に努める必要がある。</a:t>
          </a:r>
          <a:endParaRPr lang="ja-JP" altLang="ja-JP" sz="1200">
            <a:effectLst/>
          </a:endParaRPr>
        </a:p>
        <a:p>
          <a:endParaRPr kumimoji="1" lang="ja-JP" altLang="en-US" sz="12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139640</xdr:rowOff>
    </xdr:from>
    <xdr:to>
      <xdr:col>24</xdr:col>
      <xdr:colOff>558800</xdr:colOff>
      <xdr:row>68</xdr:row>
      <xdr:rowOff>83215</xdr:rowOff>
    </xdr:to>
    <xdr:cxnSp macro="">
      <xdr:nvCxnSpPr>
        <xdr:cNvPr id="315" name="直線コネクタ 314"/>
        <xdr:cNvCxnSpPr/>
      </xdr:nvCxnSpPr>
      <xdr:spPr>
        <a:xfrm flipV="1">
          <a:off x="17018000" y="10083740"/>
          <a:ext cx="0" cy="1658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55292</xdr:rowOff>
    </xdr:from>
    <xdr:ext cx="762000" cy="259045"/>
    <xdr:sp macro="" textlink="">
      <xdr:nvSpPr>
        <xdr:cNvPr id="316" name="定員管理の状況最小値テキスト"/>
        <xdr:cNvSpPr txBox="1"/>
      </xdr:nvSpPr>
      <xdr:spPr>
        <a:xfrm>
          <a:off x="17106900" y="1171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21.74</a:t>
          </a:r>
          <a:endParaRPr kumimoji="1" lang="ja-JP" altLang="en-US" sz="1000" b="1">
            <a:latin typeface="ＭＳ Ｐゴシック"/>
          </a:endParaRPr>
        </a:p>
      </xdr:txBody>
    </xdr:sp>
    <xdr:clientData/>
  </xdr:oneCellAnchor>
  <xdr:twoCellAnchor>
    <xdr:from>
      <xdr:col>24</xdr:col>
      <xdr:colOff>469900</xdr:colOff>
      <xdr:row>68</xdr:row>
      <xdr:rowOff>83215</xdr:rowOff>
    </xdr:from>
    <xdr:to>
      <xdr:col>24</xdr:col>
      <xdr:colOff>647700</xdr:colOff>
      <xdr:row>68</xdr:row>
      <xdr:rowOff>83215</xdr:rowOff>
    </xdr:to>
    <xdr:cxnSp macro="">
      <xdr:nvCxnSpPr>
        <xdr:cNvPr id="317" name="直線コネクタ 316"/>
        <xdr:cNvCxnSpPr/>
      </xdr:nvCxnSpPr>
      <xdr:spPr>
        <a:xfrm>
          <a:off x="16929100" y="11741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54567</xdr:rowOff>
    </xdr:from>
    <xdr:ext cx="762000" cy="259045"/>
    <xdr:sp macro="" textlink="">
      <xdr:nvSpPr>
        <xdr:cNvPr id="318" name="定員管理の状況最大値テキスト"/>
        <xdr:cNvSpPr txBox="1"/>
      </xdr:nvSpPr>
      <xdr:spPr>
        <a:xfrm>
          <a:off x="17106900" y="982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24</xdr:col>
      <xdr:colOff>469900</xdr:colOff>
      <xdr:row>58</xdr:row>
      <xdr:rowOff>139640</xdr:rowOff>
    </xdr:from>
    <xdr:to>
      <xdr:col>24</xdr:col>
      <xdr:colOff>647700</xdr:colOff>
      <xdr:row>58</xdr:row>
      <xdr:rowOff>139640</xdr:rowOff>
    </xdr:to>
    <xdr:cxnSp macro="">
      <xdr:nvCxnSpPr>
        <xdr:cNvPr id="319" name="直線コネクタ 318"/>
        <xdr:cNvCxnSpPr/>
      </xdr:nvCxnSpPr>
      <xdr:spPr>
        <a:xfrm>
          <a:off x="16929100" y="1008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121</xdr:rowOff>
    </xdr:from>
    <xdr:to>
      <xdr:col>24</xdr:col>
      <xdr:colOff>558800</xdr:colOff>
      <xdr:row>60</xdr:row>
      <xdr:rowOff>18506</xdr:rowOff>
    </xdr:to>
    <xdr:cxnSp macro="">
      <xdr:nvCxnSpPr>
        <xdr:cNvPr id="320" name="直線コネクタ 319"/>
        <xdr:cNvCxnSpPr/>
      </xdr:nvCxnSpPr>
      <xdr:spPr>
        <a:xfrm>
          <a:off x="16179800" y="10287121"/>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87768</xdr:rowOff>
    </xdr:from>
    <xdr:ext cx="762000" cy="259045"/>
    <xdr:sp macro="" textlink="">
      <xdr:nvSpPr>
        <xdr:cNvPr id="321" name="定員管理の状況平均値テキスト"/>
        <xdr:cNvSpPr txBox="1"/>
      </xdr:nvSpPr>
      <xdr:spPr>
        <a:xfrm>
          <a:off x="17106900" y="10546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115691</xdr:rowOff>
    </xdr:from>
    <xdr:to>
      <xdr:col>24</xdr:col>
      <xdr:colOff>609600</xdr:colOff>
      <xdr:row>62</xdr:row>
      <xdr:rowOff>45841</xdr:rowOff>
    </xdr:to>
    <xdr:sp macro="" textlink="">
      <xdr:nvSpPr>
        <xdr:cNvPr id="322" name="フローチャート : 判断 321"/>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121</xdr:rowOff>
    </xdr:from>
    <xdr:to>
      <xdr:col>23</xdr:col>
      <xdr:colOff>406400</xdr:colOff>
      <xdr:row>60</xdr:row>
      <xdr:rowOff>18506</xdr:rowOff>
    </xdr:to>
    <xdr:cxnSp macro="">
      <xdr:nvCxnSpPr>
        <xdr:cNvPr id="323" name="直線コネクタ 322"/>
        <xdr:cNvCxnSpPr/>
      </xdr:nvCxnSpPr>
      <xdr:spPr>
        <a:xfrm flipV="1">
          <a:off x="15290800" y="10287121"/>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103051</xdr:rowOff>
    </xdr:from>
    <xdr:to>
      <xdr:col>23</xdr:col>
      <xdr:colOff>457200</xdr:colOff>
      <xdr:row>62</xdr:row>
      <xdr:rowOff>33201</xdr:rowOff>
    </xdr:to>
    <xdr:sp macro="" textlink="">
      <xdr:nvSpPr>
        <xdr:cNvPr id="324" name="フローチャート : 判断 323"/>
        <xdr:cNvSpPr/>
      </xdr:nvSpPr>
      <xdr:spPr>
        <a:xfrm>
          <a:off x="16129000" y="105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17978</xdr:rowOff>
    </xdr:from>
    <xdr:ext cx="736600" cy="259045"/>
    <xdr:sp macro="" textlink="">
      <xdr:nvSpPr>
        <xdr:cNvPr id="325" name="テキスト ボックス 324"/>
        <xdr:cNvSpPr txBox="1"/>
      </xdr:nvSpPr>
      <xdr:spPr>
        <a:xfrm>
          <a:off x="15798800" y="10647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166975</xdr:rowOff>
    </xdr:from>
    <xdr:to>
      <xdr:col>22</xdr:col>
      <xdr:colOff>203200</xdr:colOff>
      <xdr:row>60</xdr:row>
      <xdr:rowOff>18506</xdr:rowOff>
    </xdr:to>
    <xdr:cxnSp macro="">
      <xdr:nvCxnSpPr>
        <xdr:cNvPr id="326" name="直線コネクタ 325"/>
        <xdr:cNvCxnSpPr/>
      </xdr:nvCxnSpPr>
      <xdr:spPr>
        <a:xfrm>
          <a:off x="14401800" y="1028252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105349</xdr:rowOff>
    </xdr:from>
    <xdr:to>
      <xdr:col>22</xdr:col>
      <xdr:colOff>254000</xdr:colOff>
      <xdr:row>62</xdr:row>
      <xdr:rowOff>35499</xdr:rowOff>
    </xdr:to>
    <xdr:sp macro="" textlink="">
      <xdr:nvSpPr>
        <xdr:cNvPr id="327" name="フローチャート : 判断 326"/>
        <xdr:cNvSpPr/>
      </xdr:nvSpPr>
      <xdr:spPr>
        <a:xfrm>
          <a:off x="15240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20276</xdr:rowOff>
    </xdr:from>
    <xdr:ext cx="762000" cy="259045"/>
    <xdr:sp macro="" textlink="">
      <xdr:nvSpPr>
        <xdr:cNvPr id="328" name="テキスト ボックス 327"/>
        <xdr:cNvSpPr txBox="1"/>
      </xdr:nvSpPr>
      <xdr:spPr>
        <a:xfrm>
          <a:off x="14909800" y="106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166975</xdr:rowOff>
    </xdr:from>
    <xdr:to>
      <xdr:col>21</xdr:col>
      <xdr:colOff>0</xdr:colOff>
      <xdr:row>60</xdr:row>
      <xdr:rowOff>5866</xdr:rowOff>
    </xdr:to>
    <xdr:cxnSp macro="">
      <xdr:nvCxnSpPr>
        <xdr:cNvPr id="329" name="直線コネクタ 328"/>
        <xdr:cNvCxnSpPr/>
      </xdr:nvCxnSpPr>
      <xdr:spPr>
        <a:xfrm flipV="1">
          <a:off x="13512800" y="1028252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98455</xdr:rowOff>
    </xdr:from>
    <xdr:to>
      <xdr:col>21</xdr:col>
      <xdr:colOff>50800</xdr:colOff>
      <xdr:row>62</xdr:row>
      <xdr:rowOff>28605</xdr:rowOff>
    </xdr:to>
    <xdr:sp macro="" textlink="">
      <xdr:nvSpPr>
        <xdr:cNvPr id="330" name="フローチャート : 判断 329"/>
        <xdr:cNvSpPr/>
      </xdr:nvSpPr>
      <xdr:spPr>
        <a:xfrm>
          <a:off x="14351000" y="1055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13382</xdr:rowOff>
    </xdr:from>
    <xdr:ext cx="762000" cy="259045"/>
    <xdr:sp macro="" textlink="">
      <xdr:nvSpPr>
        <xdr:cNvPr id="331" name="テキスト ボックス 330"/>
        <xdr:cNvSpPr txBox="1"/>
      </xdr:nvSpPr>
      <xdr:spPr>
        <a:xfrm>
          <a:off x="14020800" y="1064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65133</xdr:rowOff>
    </xdr:from>
    <xdr:to>
      <xdr:col>19</xdr:col>
      <xdr:colOff>533400</xdr:colOff>
      <xdr:row>61</xdr:row>
      <xdr:rowOff>166733</xdr:rowOff>
    </xdr:to>
    <xdr:sp macro="" textlink="">
      <xdr:nvSpPr>
        <xdr:cNvPr id="332" name="フローチャート : 判断 331"/>
        <xdr:cNvSpPr/>
      </xdr:nvSpPr>
      <xdr:spPr>
        <a:xfrm>
          <a:off x="13462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151510</xdr:rowOff>
    </xdr:from>
    <xdr:ext cx="762000" cy="259045"/>
    <xdr:sp macro="" textlink="">
      <xdr:nvSpPr>
        <xdr:cNvPr id="333" name="テキスト ボックス 332"/>
        <xdr:cNvSpPr txBox="1"/>
      </xdr:nvSpPr>
      <xdr:spPr>
        <a:xfrm>
          <a:off x="13131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139156</xdr:rowOff>
    </xdr:from>
    <xdr:to>
      <xdr:col>24</xdr:col>
      <xdr:colOff>609600</xdr:colOff>
      <xdr:row>60</xdr:row>
      <xdr:rowOff>69306</xdr:rowOff>
    </xdr:to>
    <xdr:sp macro="" textlink="">
      <xdr:nvSpPr>
        <xdr:cNvPr id="339" name="円/楕円 338"/>
        <xdr:cNvSpPr/>
      </xdr:nvSpPr>
      <xdr:spPr>
        <a:xfrm>
          <a:off x="169672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155683</xdr:rowOff>
    </xdr:from>
    <xdr:ext cx="762000" cy="259045"/>
    <xdr:sp macro="" textlink="">
      <xdr:nvSpPr>
        <xdr:cNvPr id="340" name="定員管理の状況該当値テキスト"/>
        <xdr:cNvSpPr txBox="1"/>
      </xdr:nvSpPr>
      <xdr:spPr>
        <a:xfrm>
          <a:off x="17106900" y="1009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120771</xdr:rowOff>
    </xdr:from>
    <xdr:to>
      <xdr:col>23</xdr:col>
      <xdr:colOff>457200</xdr:colOff>
      <xdr:row>60</xdr:row>
      <xdr:rowOff>50921</xdr:rowOff>
    </xdr:to>
    <xdr:sp macro="" textlink="">
      <xdr:nvSpPr>
        <xdr:cNvPr id="341" name="円/楕円 340"/>
        <xdr:cNvSpPr/>
      </xdr:nvSpPr>
      <xdr:spPr>
        <a:xfrm>
          <a:off x="16129000" y="102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61098</xdr:rowOff>
    </xdr:from>
    <xdr:ext cx="736600" cy="259045"/>
    <xdr:sp macro="" textlink="">
      <xdr:nvSpPr>
        <xdr:cNvPr id="342" name="テキスト ボックス 341"/>
        <xdr:cNvSpPr txBox="1"/>
      </xdr:nvSpPr>
      <xdr:spPr>
        <a:xfrm>
          <a:off x="15798800" y="1000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139156</xdr:rowOff>
    </xdr:from>
    <xdr:to>
      <xdr:col>22</xdr:col>
      <xdr:colOff>254000</xdr:colOff>
      <xdr:row>60</xdr:row>
      <xdr:rowOff>69306</xdr:rowOff>
    </xdr:to>
    <xdr:sp macro="" textlink="">
      <xdr:nvSpPr>
        <xdr:cNvPr id="343" name="円/楕円 342"/>
        <xdr:cNvSpPr/>
      </xdr:nvSpPr>
      <xdr:spPr>
        <a:xfrm>
          <a:off x="15240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79483</xdr:rowOff>
    </xdr:from>
    <xdr:ext cx="762000" cy="259045"/>
    <xdr:sp macro="" textlink="">
      <xdr:nvSpPr>
        <xdr:cNvPr id="344" name="テキスト ボックス 343"/>
        <xdr:cNvSpPr txBox="1"/>
      </xdr:nvSpPr>
      <xdr:spPr>
        <a:xfrm>
          <a:off x="14909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116175</xdr:rowOff>
    </xdr:from>
    <xdr:to>
      <xdr:col>21</xdr:col>
      <xdr:colOff>50800</xdr:colOff>
      <xdr:row>60</xdr:row>
      <xdr:rowOff>46325</xdr:rowOff>
    </xdr:to>
    <xdr:sp macro="" textlink="">
      <xdr:nvSpPr>
        <xdr:cNvPr id="345" name="円/楕円 344"/>
        <xdr:cNvSpPr/>
      </xdr:nvSpPr>
      <xdr:spPr>
        <a:xfrm>
          <a:off x="14351000" y="1023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56502</xdr:rowOff>
    </xdr:from>
    <xdr:ext cx="762000" cy="259045"/>
    <xdr:sp macro="" textlink="">
      <xdr:nvSpPr>
        <xdr:cNvPr id="346" name="テキスト ボックス 345"/>
        <xdr:cNvSpPr txBox="1"/>
      </xdr:nvSpPr>
      <xdr:spPr>
        <a:xfrm>
          <a:off x="14020800" y="100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126516</xdr:rowOff>
    </xdr:from>
    <xdr:to>
      <xdr:col>19</xdr:col>
      <xdr:colOff>533400</xdr:colOff>
      <xdr:row>60</xdr:row>
      <xdr:rowOff>56666</xdr:rowOff>
    </xdr:to>
    <xdr:sp macro="" textlink="">
      <xdr:nvSpPr>
        <xdr:cNvPr id="347" name="円/楕円 346"/>
        <xdr:cNvSpPr/>
      </xdr:nvSpPr>
      <xdr:spPr>
        <a:xfrm>
          <a:off x="13462000" y="102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66843</xdr:rowOff>
    </xdr:from>
    <xdr:ext cx="762000" cy="259045"/>
    <xdr:sp macro="" textlink="">
      <xdr:nvSpPr>
        <xdr:cNvPr id="348" name="テキスト ボックス 347"/>
        <xdr:cNvSpPr txBox="1"/>
      </xdr:nvSpPr>
      <xdr:spPr>
        <a:xfrm>
          <a:off x="13131800" y="100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mn-lt"/>
              <a:ea typeface="+mn-ea"/>
              <a:cs typeface="+mn-cs"/>
            </a:rPr>
            <a:t>　</a:t>
          </a:r>
          <a:r>
            <a:rPr lang="ja-JP" altLang="en-US" sz="1200">
              <a:solidFill>
                <a:schemeClr val="dk1"/>
              </a:solidFill>
              <a:effectLst/>
              <a:latin typeface="+mn-lt"/>
              <a:ea typeface="+mn-ea"/>
              <a:cs typeface="+mn-cs"/>
            </a:rPr>
            <a:t>ここ数年、</a:t>
          </a:r>
          <a:r>
            <a:rPr lang="ja-JP" altLang="ja-JP" sz="1200">
              <a:solidFill>
                <a:schemeClr val="dk1"/>
              </a:solidFill>
              <a:effectLst/>
              <a:latin typeface="+mn-lt"/>
              <a:ea typeface="+mn-ea"/>
              <a:cs typeface="+mn-cs"/>
            </a:rPr>
            <a:t>地方債の繰り上げ償還</a:t>
          </a:r>
          <a:r>
            <a:rPr lang="ja-JP" altLang="en-US" sz="1200">
              <a:solidFill>
                <a:schemeClr val="dk1"/>
              </a:solidFill>
              <a:effectLst/>
              <a:latin typeface="+mn-lt"/>
              <a:ea typeface="+mn-ea"/>
              <a:cs typeface="+mn-cs"/>
            </a:rPr>
            <a:t>や</a:t>
          </a:r>
          <a:r>
            <a:rPr lang="ja-JP" altLang="ja-JP" sz="1200">
              <a:solidFill>
                <a:schemeClr val="dk1"/>
              </a:solidFill>
              <a:effectLst/>
              <a:latin typeface="+mn-lt"/>
              <a:ea typeface="+mn-ea"/>
              <a:cs typeface="+mn-cs"/>
            </a:rPr>
            <a:t>新規借入を抑えることで徐々に改善されて</a:t>
          </a:r>
          <a:r>
            <a:rPr lang="ja-JP" altLang="en-US" sz="1200">
              <a:solidFill>
                <a:schemeClr val="dk1"/>
              </a:solidFill>
              <a:effectLst/>
              <a:latin typeface="+mn-lt"/>
              <a:ea typeface="+mn-ea"/>
              <a:cs typeface="+mn-cs"/>
            </a:rPr>
            <a:t>きました</a:t>
          </a:r>
          <a:r>
            <a:rPr lang="ja-JP" altLang="ja-JP" sz="1200">
              <a:solidFill>
                <a:schemeClr val="dk1"/>
              </a:solidFill>
              <a:effectLst/>
              <a:latin typeface="+mn-lt"/>
              <a:ea typeface="+mn-ea"/>
              <a:cs typeface="+mn-cs"/>
            </a:rPr>
            <a:t>が、類似団体の中では非常に高い数値となっている。</a:t>
          </a:r>
          <a:r>
            <a:rPr lang="ja-JP" altLang="en-US" sz="1200">
              <a:solidFill>
                <a:schemeClr val="dk1"/>
              </a:solidFill>
              <a:effectLst/>
              <a:latin typeface="+mn-lt"/>
              <a:ea typeface="+mn-ea"/>
              <a:cs typeface="+mn-cs"/>
            </a:rPr>
            <a:t>また、</a:t>
          </a:r>
          <a:r>
            <a:rPr lang="ja-JP" altLang="ja-JP"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25</a:t>
          </a:r>
          <a:r>
            <a:rPr lang="ja-JP" altLang="ja-JP" sz="1200">
              <a:solidFill>
                <a:schemeClr val="dk1"/>
              </a:solidFill>
              <a:effectLst/>
              <a:latin typeface="+mn-lt"/>
              <a:ea typeface="+mn-ea"/>
              <a:cs typeface="+mn-cs"/>
            </a:rPr>
            <a:t>年度において</a:t>
          </a:r>
          <a:r>
            <a:rPr lang="ja-JP" altLang="en-US" sz="1200">
              <a:solidFill>
                <a:schemeClr val="dk1"/>
              </a:solidFill>
              <a:effectLst/>
              <a:latin typeface="+mn-lt"/>
              <a:ea typeface="+mn-ea"/>
              <a:cs typeface="+mn-cs"/>
            </a:rPr>
            <a:t>は、</a:t>
          </a:r>
          <a:r>
            <a:rPr lang="ja-JP" altLang="ja-JP" sz="1200">
              <a:solidFill>
                <a:schemeClr val="dk1"/>
              </a:solidFill>
              <a:effectLst/>
              <a:latin typeface="+mn-lt"/>
              <a:ea typeface="+mn-ea"/>
              <a:cs typeface="+mn-cs"/>
            </a:rPr>
            <a:t>子育て支援センターや第三セクター損失補償などに伴う起債と臨時財政対策債をあわせ単年度借入額が償還額を上回</a:t>
          </a:r>
          <a:r>
            <a:rPr lang="ja-JP" altLang="en-US" sz="1200">
              <a:solidFill>
                <a:schemeClr val="dk1"/>
              </a:solidFill>
              <a:effectLst/>
              <a:latin typeface="+mn-lt"/>
              <a:ea typeface="+mn-ea"/>
              <a:cs typeface="+mn-cs"/>
            </a:rPr>
            <a:t>ることとなった。今後数年間は公債費が高止まりすることとなり</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改善はあまり見込めない。中長期的には、公営企業債償還金（繰入金）がピークを過ぎて公債費も減額していく見込みであり、</a:t>
          </a:r>
          <a:r>
            <a:rPr lang="ja-JP" altLang="ja-JP" sz="1200">
              <a:solidFill>
                <a:schemeClr val="dk1"/>
              </a:solidFill>
              <a:effectLst/>
              <a:latin typeface="+mn-lt"/>
              <a:ea typeface="+mn-ea"/>
              <a:cs typeface="+mn-cs"/>
            </a:rPr>
            <a:t>今後は新規借入を極力抑制し</a:t>
          </a:r>
          <a:r>
            <a:rPr lang="ja-JP" altLang="en-US" sz="1200">
              <a:solidFill>
                <a:schemeClr val="dk1"/>
              </a:solidFill>
              <a:effectLst/>
              <a:latin typeface="+mn-lt"/>
              <a:ea typeface="+mn-ea"/>
              <a:cs typeface="+mn-cs"/>
            </a:rPr>
            <a:t>ながら改善を図っていく</a:t>
          </a:r>
          <a:r>
            <a:rPr lang="ja-JP" altLang="ja-JP" sz="1200">
              <a:solidFill>
                <a:schemeClr val="dk1"/>
              </a:solidFill>
              <a:effectLst/>
              <a:latin typeface="+mn-lt"/>
              <a:ea typeface="+mn-ea"/>
              <a:cs typeface="+mn-cs"/>
            </a:rPr>
            <a:t>ことが必要である。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43</xdr:row>
      <xdr:rowOff>30904</xdr:rowOff>
    </xdr:to>
    <xdr:cxnSp macro="">
      <xdr:nvCxnSpPr>
        <xdr:cNvPr id="377" name="直線コネクタ 376"/>
        <xdr:cNvCxnSpPr/>
      </xdr:nvCxnSpPr>
      <xdr:spPr>
        <a:xfrm flipV="1">
          <a:off x="17018000" y="6309360"/>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2981</xdr:rowOff>
    </xdr:from>
    <xdr:ext cx="762000" cy="259045"/>
    <xdr:sp macro="" textlink="">
      <xdr:nvSpPr>
        <xdr:cNvPr id="378" name="公債費負担の状況最小値テキスト"/>
        <xdr:cNvSpPr txBox="1"/>
      </xdr:nvSpPr>
      <xdr:spPr>
        <a:xfrm>
          <a:off x="17106900" y="737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43</xdr:row>
      <xdr:rowOff>30904</xdr:rowOff>
    </xdr:from>
    <xdr:to>
      <xdr:col>24</xdr:col>
      <xdr:colOff>647700</xdr:colOff>
      <xdr:row>43</xdr:row>
      <xdr:rowOff>30904</xdr:rowOff>
    </xdr:to>
    <xdr:cxnSp macro="">
      <xdr:nvCxnSpPr>
        <xdr:cNvPr id="379" name="直線コネクタ 378"/>
        <xdr:cNvCxnSpPr/>
      </xdr:nvCxnSpPr>
      <xdr:spPr>
        <a:xfrm>
          <a:off x="16929100" y="740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80"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81" name="直線コネクタ 380"/>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30904</xdr:rowOff>
    </xdr:from>
    <xdr:to>
      <xdr:col>24</xdr:col>
      <xdr:colOff>558800</xdr:colOff>
      <xdr:row>43</xdr:row>
      <xdr:rowOff>87206</xdr:rowOff>
    </xdr:to>
    <xdr:cxnSp macro="">
      <xdr:nvCxnSpPr>
        <xdr:cNvPr id="382" name="直線コネクタ 381"/>
        <xdr:cNvCxnSpPr/>
      </xdr:nvCxnSpPr>
      <xdr:spPr>
        <a:xfrm flipV="1">
          <a:off x="16179800" y="740325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3"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4" name="フローチャート : 判断 383"/>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87206</xdr:rowOff>
    </xdr:from>
    <xdr:to>
      <xdr:col>23</xdr:col>
      <xdr:colOff>406400</xdr:colOff>
      <xdr:row>43</xdr:row>
      <xdr:rowOff>111337</xdr:rowOff>
    </xdr:to>
    <xdr:cxnSp macro="">
      <xdr:nvCxnSpPr>
        <xdr:cNvPr id="385" name="直線コネクタ 384"/>
        <xdr:cNvCxnSpPr/>
      </xdr:nvCxnSpPr>
      <xdr:spPr>
        <a:xfrm flipV="1">
          <a:off x="15290800" y="74595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132504</xdr:rowOff>
    </xdr:from>
    <xdr:to>
      <xdr:col>23</xdr:col>
      <xdr:colOff>457200</xdr:colOff>
      <xdr:row>41</xdr:row>
      <xdr:rowOff>62654</xdr:rowOff>
    </xdr:to>
    <xdr:sp macro="" textlink="">
      <xdr:nvSpPr>
        <xdr:cNvPr id="386" name="フローチャート : 判断 385"/>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72831</xdr:rowOff>
    </xdr:from>
    <xdr:ext cx="736600" cy="259045"/>
    <xdr:sp macro="" textlink="">
      <xdr:nvSpPr>
        <xdr:cNvPr id="387" name="テキスト ボックス 386"/>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111337</xdr:rowOff>
    </xdr:from>
    <xdr:to>
      <xdr:col>22</xdr:col>
      <xdr:colOff>203200</xdr:colOff>
      <xdr:row>43</xdr:row>
      <xdr:rowOff>159596</xdr:rowOff>
    </xdr:to>
    <xdr:cxnSp macro="">
      <xdr:nvCxnSpPr>
        <xdr:cNvPr id="388" name="直線コネクタ 387"/>
        <xdr:cNvCxnSpPr/>
      </xdr:nvCxnSpPr>
      <xdr:spPr>
        <a:xfrm flipV="1">
          <a:off x="14401800" y="74836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57573</xdr:rowOff>
    </xdr:from>
    <xdr:to>
      <xdr:col>22</xdr:col>
      <xdr:colOff>254000</xdr:colOff>
      <xdr:row>41</xdr:row>
      <xdr:rowOff>159173</xdr:rowOff>
    </xdr:to>
    <xdr:sp macro="" textlink="">
      <xdr:nvSpPr>
        <xdr:cNvPr id="389" name="フローチャート : 判断 388"/>
        <xdr:cNvSpPr/>
      </xdr:nvSpPr>
      <xdr:spPr>
        <a:xfrm>
          <a:off x="15240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169350</xdr:rowOff>
    </xdr:from>
    <xdr:ext cx="762000" cy="259045"/>
    <xdr:sp macro="" textlink="">
      <xdr:nvSpPr>
        <xdr:cNvPr id="390" name="テキスト ボックス 389"/>
        <xdr:cNvSpPr txBox="1"/>
      </xdr:nvSpPr>
      <xdr:spPr>
        <a:xfrm>
          <a:off x="14909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159596</xdr:rowOff>
    </xdr:from>
    <xdr:to>
      <xdr:col>21</xdr:col>
      <xdr:colOff>0</xdr:colOff>
      <xdr:row>44</xdr:row>
      <xdr:rowOff>52494</xdr:rowOff>
    </xdr:to>
    <xdr:cxnSp macro="">
      <xdr:nvCxnSpPr>
        <xdr:cNvPr id="391" name="直線コネクタ 390"/>
        <xdr:cNvCxnSpPr/>
      </xdr:nvCxnSpPr>
      <xdr:spPr>
        <a:xfrm flipV="1">
          <a:off x="13512800" y="75319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92" name="フローチャート : 判断 391"/>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110507</xdr:rowOff>
    </xdr:from>
    <xdr:ext cx="762000" cy="259045"/>
    <xdr:sp macro="" textlink="">
      <xdr:nvSpPr>
        <xdr:cNvPr id="393" name="テキスト ボックス 392"/>
        <xdr:cNvSpPr txBox="1"/>
      </xdr:nvSpPr>
      <xdr:spPr>
        <a:xfrm>
          <a:off x="14020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127423</xdr:rowOff>
    </xdr:from>
    <xdr:to>
      <xdr:col>19</xdr:col>
      <xdr:colOff>533400</xdr:colOff>
      <xdr:row>43</xdr:row>
      <xdr:rowOff>57573</xdr:rowOff>
    </xdr:to>
    <xdr:sp macro="" textlink="">
      <xdr:nvSpPr>
        <xdr:cNvPr id="394" name="フローチャート : 判断 393"/>
        <xdr:cNvSpPr/>
      </xdr:nvSpPr>
      <xdr:spPr>
        <a:xfrm>
          <a:off x="13462000" y="732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67750</xdr:rowOff>
    </xdr:from>
    <xdr:ext cx="762000" cy="259045"/>
    <xdr:sp macro="" textlink="">
      <xdr:nvSpPr>
        <xdr:cNvPr id="395" name="テキスト ボックス 394"/>
        <xdr:cNvSpPr txBox="1"/>
      </xdr:nvSpPr>
      <xdr:spPr>
        <a:xfrm>
          <a:off x="13131800" y="709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151554</xdr:rowOff>
    </xdr:from>
    <xdr:to>
      <xdr:col>24</xdr:col>
      <xdr:colOff>609600</xdr:colOff>
      <xdr:row>43</xdr:row>
      <xdr:rowOff>81704</xdr:rowOff>
    </xdr:to>
    <xdr:sp macro="" textlink="">
      <xdr:nvSpPr>
        <xdr:cNvPr id="401" name="円/楕円 400"/>
        <xdr:cNvSpPr/>
      </xdr:nvSpPr>
      <xdr:spPr>
        <a:xfrm>
          <a:off x="169672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47431</xdr:rowOff>
    </xdr:from>
    <xdr:ext cx="762000" cy="259045"/>
    <xdr:sp macro="" textlink="">
      <xdr:nvSpPr>
        <xdr:cNvPr id="402" name="公債費負担の状況該当値テキスト"/>
        <xdr:cNvSpPr txBox="1"/>
      </xdr:nvSpPr>
      <xdr:spPr>
        <a:xfrm>
          <a:off x="17106900" y="724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36406</xdr:rowOff>
    </xdr:from>
    <xdr:to>
      <xdr:col>23</xdr:col>
      <xdr:colOff>457200</xdr:colOff>
      <xdr:row>43</xdr:row>
      <xdr:rowOff>138006</xdr:rowOff>
    </xdr:to>
    <xdr:sp macro="" textlink="">
      <xdr:nvSpPr>
        <xdr:cNvPr id="403" name="円/楕円 402"/>
        <xdr:cNvSpPr/>
      </xdr:nvSpPr>
      <xdr:spPr>
        <a:xfrm>
          <a:off x="16129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122783</xdr:rowOff>
    </xdr:from>
    <xdr:ext cx="736600" cy="259045"/>
    <xdr:sp macro="" textlink="">
      <xdr:nvSpPr>
        <xdr:cNvPr id="404" name="テキスト ボックス 403"/>
        <xdr:cNvSpPr txBox="1"/>
      </xdr:nvSpPr>
      <xdr:spPr>
        <a:xfrm>
          <a:off x="15798800" y="749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60537</xdr:rowOff>
    </xdr:from>
    <xdr:to>
      <xdr:col>22</xdr:col>
      <xdr:colOff>254000</xdr:colOff>
      <xdr:row>43</xdr:row>
      <xdr:rowOff>162137</xdr:rowOff>
    </xdr:to>
    <xdr:sp macro="" textlink="">
      <xdr:nvSpPr>
        <xdr:cNvPr id="405" name="円/楕円 404"/>
        <xdr:cNvSpPr/>
      </xdr:nvSpPr>
      <xdr:spPr>
        <a:xfrm>
          <a:off x="15240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146914</xdr:rowOff>
    </xdr:from>
    <xdr:ext cx="762000" cy="259045"/>
    <xdr:sp macro="" textlink="">
      <xdr:nvSpPr>
        <xdr:cNvPr id="406" name="テキスト ボックス 405"/>
        <xdr:cNvSpPr txBox="1"/>
      </xdr:nvSpPr>
      <xdr:spPr>
        <a:xfrm>
          <a:off x="14909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108796</xdr:rowOff>
    </xdr:from>
    <xdr:to>
      <xdr:col>21</xdr:col>
      <xdr:colOff>50800</xdr:colOff>
      <xdr:row>44</xdr:row>
      <xdr:rowOff>38946</xdr:rowOff>
    </xdr:to>
    <xdr:sp macro="" textlink="">
      <xdr:nvSpPr>
        <xdr:cNvPr id="407" name="円/楕円 406"/>
        <xdr:cNvSpPr/>
      </xdr:nvSpPr>
      <xdr:spPr>
        <a:xfrm>
          <a:off x="14351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23723</xdr:rowOff>
    </xdr:from>
    <xdr:ext cx="762000" cy="259045"/>
    <xdr:sp macro="" textlink="">
      <xdr:nvSpPr>
        <xdr:cNvPr id="408" name="テキスト ボックス 407"/>
        <xdr:cNvSpPr txBox="1"/>
      </xdr:nvSpPr>
      <xdr:spPr>
        <a:xfrm>
          <a:off x="14020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1694</xdr:rowOff>
    </xdr:from>
    <xdr:to>
      <xdr:col>19</xdr:col>
      <xdr:colOff>533400</xdr:colOff>
      <xdr:row>44</xdr:row>
      <xdr:rowOff>103294</xdr:rowOff>
    </xdr:to>
    <xdr:sp macro="" textlink="">
      <xdr:nvSpPr>
        <xdr:cNvPr id="409" name="円/楕円 408"/>
        <xdr:cNvSpPr/>
      </xdr:nvSpPr>
      <xdr:spPr>
        <a:xfrm>
          <a:off x="13462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88071</xdr:rowOff>
    </xdr:from>
    <xdr:ext cx="762000" cy="259045"/>
    <xdr:sp macro="" textlink="">
      <xdr:nvSpPr>
        <xdr:cNvPr id="410" name="テキスト ボックス 409"/>
        <xdr:cNvSpPr txBox="1"/>
      </xdr:nvSpPr>
      <xdr:spPr>
        <a:xfrm>
          <a:off x="13131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第三セクターの損失補償履行による負担額の減少</a:t>
          </a:r>
          <a:r>
            <a:rPr lang="ja-JP" altLang="en-US" sz="1200">
              <a:solidFill>
                <a:schemeClr val="dk1"/>
              </a:solidFill>
              <a:effectLst/>
              <a:latin typeface="+mn-lt"/>
              <a:ea typeface="+mn-ea"/>
              <a:cs typeface="+mn-cs"/>
            </a:rPr>
            <a:t>や</a:t>
          </a:r>
          <a:r>
            <a:rPr lang="ja-JP" altLang="ja-JP" sz="1200">
              <a:solidFill>
                <a:schemeClr val="dk1"/>
              </a:solidFill>
              <a:effectLst/>
              <a:latin typeface="+mn-lt"/>
              <a:ea typeface="+mn-ea"/>
              <a:cs typeface="+mn-cs"/>
            </a:rPr>
            <a:t>下水道事業に係る公営企業債</a:t>
          </a:r>
          <a:r>
            <a:rPr lang="ja-JP" altLang="en-US" sz="1200">
              <a:solidFill>
                <a:schemeClr val="dk1"/>
              </a:solidFill>
              <a:effectLst/>
              <a:latin typeface="+mn-lt"/>
              <a:ea typeface="+mn-ea"/>
              <a:cs typeface="+mn-cs"/>
            </a:rPr>
            <a:t>残高</a:t>
          </a:r>
          <a:r>
            <a:rPr lang="ja-JP" altLang="ja-JP" sz="1200">
              <a:solidFill>
                <a:schemeClr val="dk1"/>
              </a:solidFill>
              <a:effectLst/>
              <a:latin typeface="+mn-lt"/>
              <a:ea typeface="+mn-ea"/>
              <a:cs typeface="+mn-cs"/>
            </a:rPr>
            <a:t>の減少などにより、</a:t>
          </a:r>
          <a:r>
            <a:rPr lang="ja-JP" altLang="en-US" sz="1200">
              <a:solidFill>
                <a:schemeClr val="dk1"/>
              </a:solidFill>
              <a:effectLst/>
              <a:latin typeface="+mn-lt"/>
              <a:ea typeface="+mn-ea"/>
              <a:cs typeface="+mn-cs"/>
            </a:rPr>
            <a:t>地方債残高の増加や基金の減少などの影響はあったものの、若干の</a:t>
          </a:r>
          <a:r>
            <a:rPr lang="ja-JP" altLang="ja-JP" sz="1200">
              <a:solidFill>
                <a:schemeClr val="dk1"/>
              </a:solidFill>
              <a:effectLst/>
              <a:latin typeface="+mn-lt"/>
              <a:ea typeface="+mn-ea"/>
              <a:cs typeface="+mn-cs"/>
            </a:rPr>
            <a:t>改善が図られた</a:t>
          </a:r>
          <a:r>
            <a:rPr lang="ja-JP" altLang="en-US" sz="1200">
              <a:solidFill>
                <a:schemeClr val="dk1"/>
              </a:solidFill>
              <a:effectLst/>
              <a:latin typeface="+mn-lt"/>
              <a:ea typeface="+mn-ea"/>
              <a:cs typeface="+mn-cs"/>
            </a:rPr>
            <a:t>。しかし</a:t>
          </a:r>
          <a:r>
            <a:rPr lang="ja-JP" altLang="ja-JP" sz="1200">
              <a:solidFill>
                <a:schemeClr val="dk1"/>
              </a:solidFill>
              <a:effectLst/>
              <a:latin typeface="+mn-lt"/>
              <a:ea typeface="+mn-ea"/>
              <a:cs typeface="+mn-cs"/>
            </a:rPr>
            <a:t>、依然として順位・数値とも高い位置にある。</a:t>
          </a:r>
          <a:endParaRPr lang="ja-JP" altLang="ja-JP" sz="1200">
            <a:effectLst/>
          </a:endParaRPr>
        </a:p>
        <a:p>
          <a:r>
            <a:rPr lang="ja-JP" altLang="ja-JP" sz="1200">
              <a:solidFill>
                <a:schemeClr val="dk1"/>
              </a:solidFill>
              <a:effectLst/>
              <a:latin typeface="+mn-lt"/>
              <a:ea typeface="+mn-ea"/>
              <a:cs typeface="+mn-cs"/>
            </a:rPr>
            <a:t>　今後の見通しでは、起債残高</a:t>
          </a:r>
          <a:r>
            <a:rPr lang="ja-JP" altLang="en-US" sz="1200">
              <a:solidFill>
                <a:schemeClr val="dk1"/>
              </a:solidFill>
              <a:effectLst/>
              <a:latin typeface="+mn-lt"/>
              <a:ea typeface="+mn-ea"/>
              <a:cs typeface="+mn-cs"/>
            </a:rPr>
            <a:t>及び</a:t>
          </a:r>
          <a:r>
            <a:rPr lang="ja-JP" altLang="ja-JP" sz="1200">
              <a:solidFill>
                <a:schemeClr val="dk1"/>
              </a:solidFill>
              <a:effectLst/>
              <a:latin typeface="+mn-lt"/>
              <a:ea typeface="+mn-ea"/>
              <a:cs typeface="+mn-cs"/>
            </a:rPr>
            <a:t>下水道事業による公営企業債残高</a:t>
          </a:r>
          <a:r>
            <a:rPr lang="ja-JP" altLang="en-US" sz="1200">
              <a:solidFill>
                <a:schemeClr val="dk1"/>
              </a:solidFill>
              <a:effectLst/>
              <a:latin typeface="+mn-lt"/>
              <a:ea typeface="+mn-ea"/>
              <a:cs typeface="+mn-cs"/>
            </a:rPr>
            <a:t>の</a:t>
          </a:r>
          <a:r>
            <a:rPr lang="ja-JP" altLang="ja-JP" sz="1200">
              <a:solidFill>
                <a:schemeClr val="dk1"/>
              </a:solidFill>
              <a:effectLst/>
              <a:latin typeface="+mn-lt"/>
              <a:ea typeface="+mn-ea"/>
              <a:cs typeface="+mn-cs"/>
            </a:rPr>
            <a:t>減少が進</a:t>
          </a:r>
          <a:r>
            <a:rPr lang="ja-JP" altLang="en-US" sz="1200">
              <a:solidFill>
                <a:schemeClr val="dk1"/>
              </a:solidFill>
              <a:effectLst/>
              <a:latin typeface="+mn-lt"/>
              <a:ea typeface="+mn-ea"/>
              <a:cs typeface="+mn-cs"/>
            </a:rPr>
            <a:t>むと見られ</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順調に改善していく予想である。</a:t>
          </a:r>
          <a:endParaRPr lang="en-US" altLang="ja-JP" sz="1200">
            <a:solidFill>
              <a:schemeClr val="dk1"/>
            </a:solidFill>
            <a:effectLst/>
            <a:latin typeface="+mn-lt"/>
            <a:ea typeface="+mn-ea"/>
            <a:cs typeface="+mn-cs"/>
          </a:endParaRPr>
        </a:p>
        <a:p>
          <a:r>
            <a:rPr lang="ja-JP" altLang="ja-JP" sz="1200">
              <a:solidFill>
                <a:schemeClr val="dk1"/>
              </a:solidFill>
              <a:effectLst/>
              <a:latin typeface="+mn-lt"/>
              <a:ea typeface="+mn-ea"/>
              <a:cs typeface="+mn-cs"/>
            </a:rPr>
            <a:t>　ただし、学校や体育施設、役場庁舎、下水道施設など公共施設の老朽化が進んでおり、その対応を計画的に行う必要もあり、広域連合による中間ごみ処理施設などの負担やバイパス関連工事の村負担などが予想されることから、起債や基金に安易に頼ることなく財源確保を含め、財政の健全化に努める</a:t>
          </a:r>
          <a:r>
            <a:rPr lang="ja-JP" altLang="en-US" sz="1200">
              <a:solidFill>
                <a:schemeClr val="dk1"/>
              </a:solidFill>
              <a:effectLst/>
              <a:latin typeface="+mn-lt"/>
              <a:ea typeface="+mn-ea"/>
              <a:cs typeface="+mn-cs"/>
            </a:rPr>
            <a:t>必要がある</a:t>
          </a:r>
          <a:r>
            <a:rPr lang="ja-JP" altLang="ja-JP" sz="1200">
              <a:solidFill>
                <a:schemeClr val="dk1"/>
              </a:solidFill>
              <a:effectLst/>
              <a:latin typeface="+mn-lt"/>
              <a:ea typeface="+mn-ea"/>
              <a:cs typeface="+mn-cs"/>
            </a:rPr>
            <a:t>。</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117445</xdr:rowOff>
    </xdr:from>
    <xdr:to>
      <xdr:col>24</xdr:col>
      <xdr:colOff>558800</xdr:colOff>
      <xdr:row>22</xdr:row>
      <xdr:rowOff>53461</xdr:rowOff>
    </xdr:to>
    <xdr:cxnSp macro="">
      <xdr:nvCxnSpPr>
        <xdr:cNvPr id="441" name="直線コネクタ 440"/>
        <xdr:cNvCxnSpPr/>
      </xdr:nvCxnSpPr>
      <xdr:spPr>
        <a:xfrm flipV="1">
          <a:off x="17018000" y="2517745"/>
          <a:ext cx="0" cy="130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25538</xdr:rowOff>
    </xdr:from>
    <xdr:ext cx="762000" cy="259045"/>
    <xdr:sp macro="" textlink="">
      <xdr:nvSpPr>
        <xdr:cNvPr id="442"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131.6</a:t>
          </a:r>
          <a:endParaRPr kumimoji="1" lang="ja-JP" altLang="en-US" sz="1000" b="1">
            <a:latin typeface="ＭＳ Ｐゴシック"/>
          </a:endParaRPr>
        </a:p>
      </xdr:txBody>
    </xdr:sp>
    <xdr:clientData/>
  </xdr:oneCellAnchor>
  <xdr:twoCellAnchor>
    <xdr:from>
      <xdr:col>24</xdr:col>
      <xdr:colOff>469900</xdr:colOff>
      <xdr:row>22</xdr:row>
      <xdr:rowOff>53461</xdr:rowOff>
    </xdr:from>
    <xdr:to>
      <xdr:col>24</xdr:col>
      <xdr:colOff>647700</xdr:colOff>
      <xdr:row>22</xdr:row>
      <xdr:rowOff>53461</xdr:rowOff>
    </xdr:to>
    <xdr:cxnSp macro="">
      <xdr:nvCxnSpPr>
        <xdr:cNvPr id="443" name="直線コネクタ 442"/>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159372</xdr:rowOff>
    </xdr:from>
    <xdr:ext cx="762000" cy="259045"/>
    <xdr:sp macro="" textlink="">
      <xdr:nvSpPr>
        <xdr:cNvPr id="444" name="将来負担の状況最大値テキスト"/>
        <xdr:cNvSpPr txBox="1"/>
      </xdr:nvSpPr>
      <xdr:spPr>
        <a:xfrm>
          <a:off x="17106900" y="23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14</xdr:row>
      <xdr:rowOff>117445</xdr:rowOff>
    </xdr:from>
    <xdr:to>
      <xdr:col>24</xdr:col>
      <xdr:colOff>647700</xdr:colOff>
      <xdr:row>14</xdr:row>
      <xdr:rowOff>117445</xdr:rowOff>
    </xdr:to>
    <xdr:cxnSp macro="">
      <xdr:nvCxnSpPr>
        <xdr:cNvPr id="445" name="直線コネクタ 444"/>
        <xdr:cNvCxnSpPr/>
      </xdr:nvCxnSpPr>
      <xdr:spPr>
        <a:xfrm>
          <a:off x="16929100" y="251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140607</xdr:rowOff>
    </xdr:from>
    <xdr:to>
      <xdr:col>24</xdr:col>
      <xdr:colOff>558800</xdr:colOff>
      <xdr:row>19</xdr:row>
      <xdr:rowOff>27758</xdr:rowOff>
    </xdr:to>
    <xdr:cxnSp macro="">
      <xdr:nvCxnSpPr>
        <xdr:cNvPr id="446" name="直線コネクタ 445"/>
        <xdr:cNvCxnSpPr/>
      </xdr:nvCxnSpPr>
      <xdr:spPr>
        <a:xfrm flipV="1">
          <a:off x="16179800" y="3226707"/>
          <a:ext cx="838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26868</xdr:rowOff>
    </xdr:from>
    <xdr:ext cx="762000" cy="259045"/>
    <xdr:sp macro="" textlink="">
      <xdr:nvSpPr>
        <xdr:cNvPr id="447" name="将来負担の状況平均値テキスト"/>
        <xdr:cNvSpPr txBox="1"/>
      </xdr:nvSpPr>
      <xdr:spPr>
        <a:xfrm>
          <a:off x="17106900" y="22557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10341</xdr:rowOff>
    </xdr:from>
    <xdr:to>
      <xdr:col>24</xdr:col>
      <xdr:colOff>609600</xdr:colOff>
      <xdr:row>14</xdr:row>
      <xdr:rowOff>111941</xdr:rowOff>
    </xdr:to>
    <xdr:sp macro="" textlink="">
      <xdr:nvSpPr>
        <xdr:cNvPr id="448" name="フローチャート : 判断 447"/>
        <xdr:cNvSpPr/>
      </xdr:nvSpPr>
      <xdr:spPr>
        <a:xfrm>
          <a:off x="169672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27758</xdr:rowOff>
    </xdr:from>
    <xdr:to>
      <xdr:col>23</xdr:col>
      <xdr:colOff>406400</xdr:colOff>
      <xdr:row>19</xdr:row>
      <xdr:rowOff>117384</xdr:rowOff>
    </xdr:to>
    <xdr:cxnSp macro="">
      <xdr:nvCxnSpPr>
        <xdr:cNvPr id="449" name="直線コネクタ 448"/>
        <xdr:cNvCxnSpPr/>
      </xdr:nvCxnSpPr>
      <xdr:spPr>
        <a:xfrm flipV="1">
          <a:off x="15290800" y="3285308"/>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76986</xdr:rowOff>
    </xdr:from>
    <xdr:to>
      <xdr:col>23</xdr:col>
      <xdr:colOff>457200</xdr:colOff>
      <xdr:row>15</xdr:row>
      <xdr:rowOff>7136</xdr:rowOff>
    </xdr:to>
    <xdr:sp macro="" textlink="">
      <xdr:nvSpPr>
        <xdr:cNvPr id="450" name="フローチャート : 判断 449"/>
        <xdr:cNvSpPr/>
      </xdr:nvSpPr>
      <xdr:spPr>
        <a:xfrm>
          <a:off x="16129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17313</xdr:rowOff>
    </xdr:from>
    <xdr:ext cx="736600" cy="259045"/>
    <xdr:sp macro="" textlink="">
      <xdr:nvSpPr>
        <xdr:cNvPr id="451" name="テキスト ボックス 450"/>
        <xdr:cNvSpPr txBox="1"/>
      </xdr:nvSpPr>
      <xdr:spPr>
        <a:xfrm>
          <a:off x="15798800" y="224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117384</xdr:rowOff>
    </xdr:from>
    <xdr:to>
      <xdr:col>22</xdr:col>
      <xdr:colOff>203200</xdr:colOff>
      <xdr:row>22</xdr:row>
      <xdr:rowOff>18990</xdr:rowOff>
    </xdr:to>
    <xdr:cxnSp macro="">
      <xdr:nvCxnSpPr>
        <xdr:cNvPr id="452" name="直線コネクタ 451"/>
        <xdr:cNvCxnSpPr/>
      </xdr:nvCxnSpPr>
      <xdr:spPr>
        <a:xfrm flipV="1">
          <a:off x="14401800" y="3374934"/>
          <a:ext cx="889000" cy="41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2056</xdr:rowOff>
    </xdr:from>
    <xdr:to>
      <xdr:col>22</xdr:col>
      <xdr:colOff>254000</xdr:colOff>
      <xdr:row>15</xdr:row>
      <xdr:rowOff>103656</xdr:rowOff>
    </xdr:to>
    <xdr:sp macro="" textlink="">
      <xdr:nvSpPr>
        <xdr:cNvPr id="453" name="フローチャート : 判断 452"/>
        <xdr:cNvSpPr/>
      </xdr:nvSpPr>
      <xdr:spPr>
        <a:xfrm>
          <a:off x="15240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113833</xdr:rowOff>
    </xdr:from>
    <xdr:ext cx="762000" cy="259045"/>
    <xdr:sp macro="" textlink="">
      <xdr:nvSpPr>
        <xdr:cNvPr id="454" name="テキスト ボックス 453"/>
        <xdr:cNvSpPr txBox="1"/>
      </xdr:nvSpPr>
      <xdr:spPr>
        <a:xfrm>
          <a:off x="14909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18990</xdr:rowOff>
    </xdr:from>
    <xdr:to>
      <xdr:col>21</xdr:col>
      <xdr:colOff>0</xdr:colOff>
      <xdr:row>22</xdr:row>
      <xdr:rowOff>147683</xdr:rowOff>
    </xdr:to>
    <xdr:cxnSp macro="">
      <xdr:nvCxnSpPr>
        <xdr:cNvPr id="455" name="直線コネクタ 454"/>
        <xdr:cNvCxnSpPr/>
      </xdr:nvCxnSpPr>
      <xdr:spPr>
        <a:xfrm flipV="1">
          <a:off x="13512800" y="379089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161774</xdr:rowOff>
    </xdr:from>
    <xdr:to>
      <xdr:col>21</xdr:col>
      <xdr:colOff>50800</xdr:colOff>
      <xdr:row>16</xdr:row>
      <xdr:rowOff>91924</xdr:rowOff>
    </xdr:to>
    <xdr:sp macro="" textlink="">
      <xdr:nvSpPr>
        <xdr:cNvPr id="456" name="フローチャート : 判断 455"/>
        <xdr:cNvSpPr/>
      </xdr:nvSpPr>
      <xdr:spPr>
        <a:xfrm>
          <a:off x="14351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102101</xdr:rowOff>
    </xdr:from>
    <xdr:ext cx="762000" cy="259045"/>
    <xdr:sp macro="" textlink="">
      <xdr:nvSpPr>
        <xdr:cNvPr id="457" name="テキスト ボックス 456"/>
        <xdr:cNvSpPr txBox="1"/>
      </xdr:nvSpPr>
      <xdr:spPr>
        <a:xfrm>
          <a:off x="14020800" y="250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104987</xdr:rowOff>
    </xdr:from>
    <xdr:to>
      <xdr:col>19</xdr:col>
      <xdr:colOff>533400</xdr:colOff>
      <xdr:row>18</xdr:row>
      <xdr:rowOff>35137</xdr:rowOff>
    </xdr:to>
    <xdr:sp macro="" textlink="">
      <xdr:nvSpPr>
        <xdr:cNvPr id="458" name="フローチャート : 判断 457"/>
        <xdr:cNvSpPr/>
      </xdr:nvSpPr>
      <xdr:spPr>
        <a:xfrm>
          <a:off x="13462000" y="30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45314</xdr:rowOff>
    </xdr:from>
    <xdr:ext cx="762000" cy="259045"/>
    <xdr:sp macro="" textlink="">
      <xdr:nvSpPr>
        <xdr:cNvPr id="459" name="テキスト ボックス 458"/>
        <xdr:cNvSpPr txBox="1"/>
      </xdr:nvSpPr>
      <xdr:spPr>
        <a:xfrm>
          <a:off x="13131800" y="278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89807</xdr:rowOff>
    </xdr:from>
    <xdr:to>
      <xdr:col>24</xdr:col>
      <xdr:colOff>609600</xdr:colOff>
      <xdr:row>19</xdr:row>
      <xdr:rowOff>19957</xdr:rowOff>
    </xdr:to>
    <xdr:sp macro="" textlink="">
      <xdr:nvSpPr>
        <xdr:cNvPr id="465" name="円/楕円 464"/>
        <xdr:cNvSpPr/>
      </xdr:nvSpPr>
      <xdr:spPr>
        <a:xfrm>
          <a:off x="16967200" y="31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61884</xdr:rowOff>
    </xdr:from>
    <xdr:ext cx="762000" cy="259045"/>
    <xdr:sp macro="" textlink="">
      <xdr:nvSpPr>
        <xdr:cNvPr id="466" name="将来負担の状況該当値テキスト"/>
        <xdr:cNvSpPr txBox="1"/>
      </xdr:nvSpPr>
      <xdr:spPr>
        <a:xfrm>
          <a:off x="17106900" y="314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148409</xdr:rowOff>
    </xdr:from>
    <xdr:to>
      <xdr:col>23</xdr:col>
      <xdr:colOff>457200</xdr:colOff>
      <xdr:row>19</xdr:row>
      <xdr:rowOff>78559</xdr:rowOff>
    </xdr:to>
    <xdr:sp macro="" textlink="">
      <xdr:nvSpPr>
        <xdr:cNvPr id="467" name="円/楕円 466"/>
        <xdr:cNvSpPr/>
      </xdr:nvSpPr>
      <xdr:spPr>
        <a:xfrm>
          <a:off x="16129000" y="323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63335</xdr:rowOff>
    </xdr:from>
    <xdr:ext cx="736600" cy="259045"/>
    <xdr:sp macro="" textlink="">
      <xdr:nvSpPr>
        <xdr:cNvPr id="468" name="テキスト ボックス 467"/>
        <xdr:cNvSpPr txBox="1"/>
      </xdr:nvSpPr>
      <xdr:spPr>
        <a:xfrm>
          <a:off x="15798800" y="3320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66584</xdr:rowOff>
    </xdr:from>
    <xdr:to>
      <xdr:col>22</xdr:col>
      <xdr:colOff>254000</xdr:colOff>
      <xdr:row>19</xdr:row>
      <xdr:rowOff>168184</xdr:rowOff>
    </xdr:to>
    <xdr:sp macro="" textlink="">
      <xdr:nvSpPr>
        <xdr:cNvPr id="469" name="円/楕円 468"/>
        <xdr:cNvSpPr/>
      </xdr:nvSpPr>
      <xdr:spPr>
        <a:xfrm>
          <a:off x="15240000" y="33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152961</xdr:rowOff>
    </xdr:from>
    <xdr:ext cx="762000" cy="259045"/>
    <xdr:sp macro="" textlink="">
      <xdr:nvSpPr>
        <xdr:cNvPr id="470" name="テキスト ボックス 469"/>
        <xdr:cNvSpPr txBox="1"/>
      </xdr:nvSpPr>
      <xdr:spPr>
        <a:xfrm>
          <a:off x="14909800" y="341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139640</xdr:rowOff>
    </xdr:from>
    <xdr:to>
      <xdr:col>21</xdr:col>
      <xdr:colOff>50800</xdr:colOff>
      <xdr:row>22</xdr:row>
      <xdr:rowOff>69790</xdr:rowOff>
    </xdr:to>
    <xdr:sp macro="" textlink="">
      <xdr:nvSpPr>
        <xdr:cNvPr id="471" name="円/楕円 470"/>
        <xdr:cNvSpPr/>
      </xdr:nvSpPr>
      <xdr:spPr>
        <a:xfrm>
          <a:off x="14351000" y="374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54567</xdr:rowOff>
    </xdr:from>
    <xdr:ext cx="762000" cy="259045"/>
    <xdr:sp macro="" textlink="">
      <xdr:nvSpPr>
        <xdr:cNvPr id="472" name="テキスト ボックス 471"/>
        <xdr:cNvSpPr txBox="1"/>
      </xdr:nvSpPr>
      <xdr:spPr>
        <a:xfrm>
          <a:off x="14020800" y="382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96883</xdr:rowOff>
    </xdr:from>
    <xdr:to>
      <xdr:col>19</xdr:col>
      <xdr:colOff>533400</xdr:colOff>
      <xdr:row>23</xdr:row>
      <xdr:rowOff>27033</xdr:rowOff>
    </xdr:to>
    <xdr:sp macro="" textlink="">
      <xdr:nvSpPr>
        <xdr:cNvPr id="473" name="円/楕円 472"/>
        <xdr:cNvSpPr/>
      </xdr:nvSpPr>
      <xdr:spPr>
        <a:xfrm>
          <a:off x="13462000" y="386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11810</xdr:rowOff>
    </xdr:from>
    <xdr:ext cx="762000" cy="259045"/>
    <xdr:sp macro="" textlink="">
      <xdr:nvSpPr>
        <xdr:cNvPr id="474" name="テキスト ボックス 473"/>
        <xdr:cNvSpPr txBox="1"/>
      </xdr:nvSpPr>
      <xdr:spPr>
        <a:xfrm>
          <a:off x="13131800" y="3955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長野県宮田村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9,306
9,108
54.52
4,343,838
4,125,768
195,136
2,598,257
4,054,673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15.2
79.5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集中改革プランに沿った定員管理をしてきており、改革期間終了後も業務と定員の見直しを図りながら類似団体平均と同水準を維持している。</a:t>
          </a:r>
          <a:endParaRPr lang="ja-JP" altLang="ja-JP" sz="1200">
            <a:effectLst/>
          </a:endParaRPr>
        </a:p>
        <a:p>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135164</xdr:rowOff>
    </xdr:from>
    <xdr:to>
      <xdr:col>7</xdr:col>
      <xdr:colOff>15875</xdr:colOff>
      <xdr:row>42</xdr:row>
      <xdr:rowOff>39915</xdr:rowOff>
    </xdr:to>
    <xdr:cxnSp macro="">
      <xdr:nvCxnSpPr>
        <xdr:cNvPr id="62" name="直線コネクタ 61"/>
        <xdr:cNvCxnSpPr/>
      </xdr:nvCxnSpPr>
      <xdr:spPr>
        <a:xfrm flipV="1">
          <a:off x="4826000" y="5793014"/>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11992</xdr:rowOff>
    </xdr:from>
    <xdr:ext cx="762000" cy="259045"/>
    <xdr:sp macro="" textlink="">
      <xdr:nvSpPr>
        <xdr:cNvPr id="63" name="人件費最小値テキスト"/>
        <xdr:cNvSpPr txBox="1"/>
      </xdr:nvSpPr>
      <xdr:spPr>
        <a:xfrm>
          <a:off x="4914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42</xdr:row>
      <xdr:rowOff>39915</xdr:rowOff>
    </xdr:from>
    <xdr:to>
      <xdr:col>7</xdr:col>
      <xdr:colOff>104775</xdr:colOff>
      <xdr:row>42</xdr:row>
      <xdr:rowOff>39915</xdr:rowOff>
    </xdr:to>
    <xdr:cxnSp macro="">
      <xdr:nvCxnSpPr>
        <xdr:cNvPr id="64" name="直線コネクタ 63"/>
        <xdr:cNvCxnSpPr/>
      </xdr:nvCxnSpPr>
      <xdr:spPr>
        <a:xfrm>
          <a:off x="4737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50091</xdr:rowOff>
    </xdr:from>
    <xdr:ext cx="762000" cy="259045"/>
    <xdr:sp macro="" textlink="">
      <xdr:nvSpPr>
        <xdr:cNvPr id="65"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135164</xdr:rowOff>
    </xdr:from>
    <xdr:to>
      <xdr:col>7</xdr:col>
      <xdr:colOff>104775</xdr:colOff>
      <xdr:row>33</xdr:row>
      <xdr:rowOff>135164</xdr:rowOff>
    </xdr:to>
    <xdr:cxnSp macro="">
      <xdr:nvCxnSpPr>
        <xdr:cNvPr id="66" name="直線コネクタ 65"/>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39915</xdr:rowOff>
    </xdr:from>
    <xdr:to>
      <xdr:col>7</xdr:col>
      <xdr:colOff>15875</xdr:colOff>
      <xdr:row>38</xdr:row>
      <xdr:rowOff>61685</xdr:rowOff>
    </xdr:to>
    <xdr:cxnSp macro="">
      <xdr:nvCxnSpPr>
        <xdr:cNvPr id="67" name="直線コネクタ 66"/>
        <xdr:cNvCxnSpPr/>
      </xdr:nvCxnSpPr>
      <xdr:spPr>
        <a:xfrm flipV="1">
          <a:off x="3987800" y="65550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5641</xdr:rowOff>
    </xdr:from>
    <xdr:ext cx="762000" cy="259045"/>
    <xdr:sp macro="" textlink="">
      <xdr:nvSpPr>
        <xdr:cNvPr id="68" name="人件費平均値テキスト"/>
        <xdr:cNvSpPr txBox="1"/>
      </xdr:nvSpPr>
      <xdr:spPr>
        <a:xfrm>
          <a:off x="4914900" y="634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160565</xdr:rowOff>
    </xdr:from>
    <xdr:to>
      <xdr:col>7</xdr:col>
      <xdr:colOff>66675</xdr:colOff>
      <xdr:row>38</xdr:row>
      <xdr:rowOff>90715</xdr:rowOff>
    </xdr:to>
    <xdr:sp macro="" textlink="">
      <xdr:nvSpPr>
        <xdr:cNvPr id="69" name="フローチャート : 判断 68"/>
        <xdr:cNvSpPr/>
      </xdr:nvSpPr>
      <xdr:spPr>
        <a:xfrm>
          <a:off x="47752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61685</xdr:rowOff>
    </xdr:from>
    <xdr:to>
      <xdr:col>5</xdr:col>
      <xdr:colOff>549275</xdr:colOff>
      <xdr:row>38</xdr:row>
      <xdr:rowOff>116115</xdr:rowOff>
    </xdr:to>
    <xdr:cxnSp macro="">
      <xdr:nvCxnSpPr>
        <xdr:cNvPr id="70" name="直線コネクタ 69"/>
        <xdr:cNvCxnSpPr/>
      </xdr:nvCxnSpPr>
      <xdr:spPr>
        <a:xfrm flipV="1">
          <a:off x="3098800" y="65767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21772</xdr:rowOff>
    </xdr:from>
    <xdr:to>
      <xdr:col>5</xdr:col>
      <xdr:colOff>600075</xdr:colOff>
      <xdr:row>38</xdr:row>
      <xdr:rowOff>123372</xdr:rowOff>
    </xdr:to>
    <xdr:sp macro="" textlink="">
      <xdr:nvSpPr>
        <xdr:cNvPr id="71" name="フローチャート : 判断 70"/>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108149</xdr:rowOff>
    </xdr:from>
    <xdr:ext cx="736600" cy="259045"/>
    <xdr:sp macro="" textlink="">
      <xdr:nvSpPr>
        <xdr:cNvPr id="72" name="テキスト ボックス 71"/>
        <xdr:cNvSpPr txBox="1"/>
      </xdr:nvSpPr>
      <xdr:spPr>
        <a:xfrm>
          <a:off x="3606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50800</xdr:rowOff>
    </xdr:from>
    <xdr:to>
      <xdr:col>4</xdr:col>
      <xdr:colOff>346075</xdr:colOff>
      <xdr:row>38</xdr:row>
      <xdr:rowOff>116115</xdr:rowOff>
    </xdr:to>
    <xdr:cxnSp macro="">
      <xdr:nvCxnSpPr>
        <xdr:cNvPr id="73" name="直線コネクタ 72"/>
        <xdr:cNvCxnSpPr/>
      </xdr:nvCxnSpPr>
      <xdr:spPr>
        <a:xfrm>
          <a:off x="2209800" y="6565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97972</xdr:rowOff>
    </xdr:from>
    <xdr:to>
      <xdr:col>4</xdr:col>
      <xdr:colOff>396875</xdr:colOff>
      <xdr:row>39</xdr:row>
      <xdr:rowOff>28122</xdr:rowOff>
    </xdr:to>
    <xdr:sp macro="" textlink="">
      <xdr:nvSpPr>
        <xdr:cNvPr id="74" name="フローチャート : 判断 73"/>
        <xdr:cNvSpPr/>
      </xdr:nvSpPr>
      <xdr:spPr>
        <a:xfrm>
          <a:off x="3048000" y="661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12899</xdr:rowOff>
    </xdr:from>
    <xdr:ext cx="762000" cy="259045"/>
    <xdr:sp macro="" textlink="">
      <xdr:nvSpPr>
        <xdr:cNvPr id="75" name="テキスト ボックス 74"/>
        <xdr:cNvSpPr txBox="1"/>
      </xdr:nvSpPr>
      <xdr:spPr>
        <a:xfrm>
          <a:off x="2717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50800</xdr:rowOff>
    </xdr:from>
    <xdr:to>
      <xdr:col>3</xdr:col>
      <xdr:colOff>142875</xdr:colOff>
      <xdr:row>38</xdr:row>
      <xdr:rowOff>148772</xdr:rowOff>
    </xdr:to>
    <xdr:cxnSp macro="">
      <xdr:nvCxnSpPr>
        <xdr:cNvPr id="76" name="直線コネクタ 75"/>
        <xdr:cNvCxnSpPr/>
      </xdr:nvCxnSpPr>
      <xdr:spPr>
        <a:xfrm flipV="1">
          <a:off x="1320800" y="6565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84364</xdr:rowOff>
    </xdr:from>
    <xdr:to>
      <xdr:col>3</xdr:col>
      <xdr:colOff>193675</xdr:colOff>
      <xdr:row>38</xdr:row>
      <xdr:rowOff>14514</xdr:rowOff>
    </xdr:to>
    <xdr:sp macro="" textlink="">
      <xdr:nvSpPr>
        <xdr:cNvPr id="77" name="フローチャート : 判断 76"/>
        <xdr:cNvSpPr/>
      </xdr:nvSpPr>
      <xdr:spPr>
        <a:xfrm>
          <a:off x="2159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24691</xdr:rowOff>
    </xdr:from>
    <xdr:ext cx="762000" cy="259045"/>
    <xdr:sp macro="" textlink="">
      <xdr:nvSpPr>
        <xdr:cNvPr id="78" name="テキスト ボックス 77"/>
        <xdr:cNvSpPr txBox="1"/>
      </xdr:nvSpPr>
      <xdr:spPr>
        <a:xfrm>
          <a:off x="1828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79" name="フローチャート : 判断 78"/>
        <xdr:cNvSpPr/>
      </xdr:nvSpPr>
      <xdr:spPr>
        <a:xfrm>
          <a:off x="1270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16527</xdr:rowOff>
    </xdr:from>
    <xdr:ext cx="762000" cy="259045"/>
    <xdr:sp macro="" textlink="">
      <xdr:nvSpPr>
        <xdr:cNvPr id="80" name="テキスト ボックス 79"/>
        <xdr:cNvSpPr txBox="1"/>
      </xdr:nvSpPr>
      <xdr:spPr>
        <a:xfrm>
          <a:off x="939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160565</xdr:rowOff>
    </xdr:from>
    <xdr:to>
      <xdr:col>7</xdr:col>
      <xdr:colOff>66675</xdr:colOff>
      <xdr:row>38</xdr:row>
      <xdr:rowOff>90715</xdr:rowOff>
    </xdr:to>
    <xdr:sp macro="" textlink="">
      <xdr:nvSpPr>
        <xdr:cNvPr id="86" name="円/楕円 85"/>
        <xdr:cNvSpPr/>
      </xdr:nvSpPr>
      <xdr:spPr>
        <a:xfrm>
          <a:off x="47752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132642</xdr:rowOff>
    </xdr:from>
    <xdr:ext cx="762000" cy="259045"/>
    <xdr:sp macro="" textlink="">
      <xdr:nvSpPr>
        <xdr:cNvPr id="87" name="人件費該当値テキスト"/>
        <xdr:cNvSpPr txBox="1"/>
      </xdr:nvSpPr>
      <xdr:spPr>
        <a:xfrm>
          <a:off x="4914900" y="647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10885</xdr:rowOff>
    </xdr:from>
    <xdr:to>
      <xdr:col>5</xdr:col>
      <xdr:colOff>600075</xdr:colOff>
      <xdr:row>38</xdr:row>
      <xdr:rowOff>112485</xdr:rowOff>
    </xdr:to>
    <xdr:sp macro="" textlink="">
      <xdr:nvSpPr>
        <xdr:cNvPr id="88" name="円/楕円 87"/>
        <xdr:cNvSpPr/>
      </xdr:nvSpPr>
      <xdr:spPr>
        <a:xfrm>
          <a:off x="3937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122663</xdr:rowOff>
    </xdr:from>
    <xdr:ext cx="736600" cy="259045"/>
    <xdr:sp macro="" textlink="">
      <xdr:nvSpPr>
        <xdr:cNvPr id="89" name="テキスト ボックス 88"/>
        <xdr:cNvSpPr txBox="1"/>
      </xdr:nvSpPr>
      <xdr:spPr>
        <a:xfrm>
          <a:off x="3606800" y="629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65315</xdr:rowOff>
    </xdr:from>
    <xdr:to>
      <xdr:col>4</xdr:col>
      <xdr:colOff>396875</xdr:colOff>
      <xdr:row>38</xdr:row>
      <xdr:rowOff>166915</xdr:rowOff>
    </xdr:to>
    <xdr:sp macro="" textlink="">
      <xdr:nvSpPr>
        <xdr:cNvPr id="90" name="円/楕円 89"/>
        <xdr:cNvSpPr/>
      </xdr:nvSpPr>
      <xdr:spPr>
        <a:xfrm>
          <a:off x="3048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5641</xdr:rowOff>
    </xdr:from>
    <xdr:ext cx="762000" cy="259045"/>
    <xdr:sp macro="" textlink="">
      <xdr:nvSpPr>
        <xdr:cNvPr id="91" name="テキスト ボックス 90"/>
        <xdr:cNvSpPr txBox="1"/>
      </xdr:nvSpPr>
      <xdr:spPr>
        <a:xfrm>
          <a:off x="2717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0</xdr:rowOff>
    </xdr:from>
    <xdr:to>
      <xdr:col>3</xdr:col>
      <xdr:colOff>193675</xdr:colOff>
      <xdr:row>38</xdr:row>
      <xdr:rowOff>101600</xdr:rowOff>
    </xdr:to>
    <xdr:sp macro="" textlink="">
      <xdr:nvSpPr>
        <xdr:cNvPr id="92" name="円/楕円 91"/>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86377</xdr:rowOff>
    </xdr:from>
    <xdr:ext cx="762000" cy="259045"/>
    <xdr:sp macro="" textlink="">
      <xdr:nvSpPr>
        <xdr:cNvPr id="93" name="テキスト ボックス 92"/>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97972</xdr:rowOff>
    </xdr:from>
    <xdr:to>
      <xdr:col>1</xdr:col>
      <xdr:colOff>676275</xdr:colOff>
      <xdr:row>39</xdr:row>
      <xdr:rowOff>28122</xdr:rowOff>
    </xdr:to>
    <xdr:sp macro="" textlink="">
      <xdr:nvSpPr>
        <xdr:cNvPr id="94" name="円/楕円 93"/>
        <xdr:cNvSpPr/>
      </xdr:nvSpPr>
      <xdr:spPr>
        <a:xfrm>
          <a:off x="1270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12899</xdr:rowOff>
    </xdr:from>
    <xdr:ext cx="762000" cy="259045"/>
    <xdr:sp macro="" textlink="">
      <xdr:nvSpPr>
        <xdr:cNvPr id="95" name="テキスト ボックス 94"/>
        <xdr:cNvSpPr txBox="1"/>
      </xdr:nvSpPr>
      <xdr:spPr>
        <a:xfrm>
          <a:off x="939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学校や保育園を含む臨時職員が増えてきており、物件費は増加傾向にある。また、母子保健事業など各種委託料の増加も見られる。</a:t>
          </a:r>
          <a:endParaRPr kumimoji="1" lang="en-US" altLang="ja-JP" sz="1200">
            <a:latin typeface="ＭＳ Ｐゴシック"/>
          </a:endParaRPr>
        </a:p>
        <a:p>
          <a:r>
            <a:rPr kumimoji="1" lang="ja-JP" altLang="en-US" sz="1200">
              <a:latin typeface="ＭＳ Ｐゴシック"/>
            </a:rPr>
            <a:t>　今後は業務の効率化を図り、臨時職員の削減や諸</a:t>
          </a:r>
          <a:r>
            <a:rPr lang="ja-JP" altLang="ja-JP" sz="1200" b="0" i="0" baseline="0">
              <a:solidFill>
                <a:schemeClr val="dk1"/>
              </a:solidFill>
              <a:effectLst/>
              <a:latin typeface="+mn-lt"/>
              <a:ea typeface="+mn-ea"/>
              <a:cs typeface="+mn-cs"/>
            </a:rPr>
            <a:t>経費の削減に努める。</a:t>
          </a:r>
          <a:endParaRPr kumimoji="1" lang="en-US" altLang="ja-JP" sz="1200" b="0" i="0" baseline="0">
            <a:solidFill>
              <a:schemeClr val="dk1"/>
            </a:solidFill>
            <a:effectLst/>
            <a:latin typeface="ＭＳ Ｐゴシック"/>
            <a:ea typeface="+mn-ea"/>
            <a:cs typeface="+mn-cs"/>
          </a:endParaRPr>
        </a:p>
        <a:p>
          <a:endParaRPr kumimoji="1" lang="ja-JP" altLang="en-US" sz="12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21</xdr:row>
      <xdr:rowOff>167822</xdr:rowOff>
    </xdr:to>
    <xdr:cxnSp macro="">
      <xdr:nvCxnSpPr>
        <xdr:cNvPr id="125" name="直線コネクタ 124"/>
        <xdr:cNvCxnSpPr/>
      </xdr:nvCxnSpPr>
      <xdr:spPr>
        <a:xfrm flipV="1">
          <a:off x="16510000" y="23640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8"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9" name="直線コネクタ 128"/>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151493</xdr:rowOff>
    </xdr:from>
    <xdr:to>
      <xdr:col>24</xdr:col>
      <xdr:colOff>31750</xdr:colOff>
      <xdr:row>17</xdr:row>
      <xdr:rowOff>48079</xdr:rowOff>
    </xdr:to>
    <xdr:cxnSp macro="">
      <xdr:nvCxnSpPr>
        <xdr:cNvPr id="130" name="直線コネクタ 129"/>
        <xdr:cNvCxnSpPr/>
      </xdr:nvCxnSpPr>
      <xdr:spPr>
        <a:xfrm>
          <a:off x="15671800" y="2723243"/>
          <a:ext cx="8382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1"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2" name="フローチャート : 判断 131"/>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75293</xdr:rowOff>
    </xdr:from>
    <xdr:to>
      <xdr:col>22</xdr:col>
      <xdr:colOff>565150</xdr:colOff>
      <xdr:row>15</xdr:row>
      <xdr:rowOff>151493</xdr:rowOff>
    </xdr:to>
    <xdr:cxnSp macro="">
      <xdr:nvCxnSpPr>
        <xdr:cNvPr id="133" name="直線コネクタ 132"/>
        <xdr:cNvCxnSpPr/>
      </xdr:nvCxnSpPr>
      <xdr:spPr>
        <a:xfrm>
          <a:off x="14782800" y="26470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4" name="フローチャート : 判断 133"/>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5" name="テキスト ボックス 134"/>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159657</xdr:rowOff>
    </xdr:from>
    <xdr:to>
      <xdr:col>21</xdr:col>
      <xdr:colOff>361950</xdr:colOff>
      <xdr:row>15</xdr:row>
      <xdr:rowOff>75293</xdr:rowOff>
    </xdr:to>
    <xdr:cxnSp macro="">
      <xdr:nvCxnSpPr>
        <xdr:cNvPr id="136" name="直線コネクタ 135"/>
        <xdr:cNvCxnSpPr/>
      </xdr:nvCxnSpPr>
      <xdr:spPr>
        <a:xfrm>
          <a:off x="13893800" y="25599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7" name="フローチャート : 判断 136"/>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59163</xdr:rowOff>
    </xdr:from>
    <xdr:ext cx="762000" cy="259045"/>
    <xdr:sp macro="" textlink="">
      <xdr:nvSpPr>
        <xdr:cNvPr id="138" name="テキスト ボックス 137"/>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159657</xdr:rowOff>
    </xdr:from>
    <xdr:to>
      <xdr:col>20</xdr:col>
      <xdr:colOff>158750</xdr:colOff>
      <xdr:row>15</xdr:row>
      <xdr:rowOff>31750</xdr:rowOff>
    </xdr:to>
    <xdr:cxnSp macro="">
      <xdr:nvCxnSpPr>
        <xdr:cNvPr id="139" name="直線コネクタ 138"/>
        <xdr:cNvCxnSpPr/>
      </xdr:nvCxnSpPr>
      <xdr:spPr>
        <a:xfrm flipV="1">
          <a:off x="13004800" y="2559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40" name="フローチャート : 判断 139"/>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121756</xdr:rowOff>
    </xdr:from>
    <xdr:ext cx="762000" cy="259045"/>
    <xdr:sp macro="" textlink="">
      <xdr:nvSpPr>
        <xdr:cNvPr id="141" name="テキスト ボックス 140"/>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24493</xdr:rowOff>
    </xdr:from>
    <xdr:to>
      <xdr:col>19</xdr:col>
      <xdr:colOff>6350</xdr:colOff>
      <xdr:row>15</xdr:row>
      <xdr:rowOff>126093</xdr:rowOff>
    </xdr:to>
    <xdr:sp macro="" textlink="">
      <xdr:nvSpPr>
        <xdr:cNvPr id="142" name="フローチャート : 判断 141"/>
        <xdr:cNvSpPr/>
      </xdr:nvSpPr>
      <xdr:spPr>
        <a:xfrm>
          <a:off x="12954000" y="25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110870</xdr:rowOff>
    </xdr:from>
    <xdr:ext cx="762000" cy="259045"/>
    <xdr:sp macro="" textlink="">
      <xdr:nvSpPr>
        <xdr:cNvPr id="143" name="テキスト ボックス 142"/>
        <xdr:cNvSpPr txBox="1"/>
      </xdr:nvSpPr>
      <xdr:spPr>
        <a:xfrm>
          <a:off x="12623800" y="268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168729</xdr:rowOff>
    </xdr:from>
    <xdr:to>
      <xdr:col>24</xdr:col>
      <xdr:colOff>82550</xdr:colOff>
      <xdr:row>17</xdr:row>
      <xdr:rowOff>98879</xdr:rowOff>
    </xdr:to>
    <xdr:sp macro="" textlink="">
      <xdr:nvSpPr>
        <xdr:cNvPr id="149" name="円/楕円 148"/>
        <xdr:cNvSpPr/>
      </xdr:nvSpPr>
      <xdr:spPr>
        <a:xfrm>
          <a:off x="164592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140806</xdr:rowOff>
    </xdr:from>
    <xdr:ext cx="762000" cy="259045"/>
    <xdr:sp macro="" textlink="">
      <xdr:nvSpPr>
        <xdr:cNvPr id="150" name="物件費該当値テキスト"/>
        <xdr:cNvSpPr txBox="1"/>
      </xdr:nvSpPr>
      <xdr:spPr>
        <a:xfrm>
          <a:off x="16598900" y="288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100693</xdr:rowOff>
    </xdr:from>
    <xdr:to>
      <xdr:col>22</xdr:col>
      <xdr:colOff>615950</xdr:colOff>
      <xdr:row>16</xdr:row>
      <xdr:rowOff>30843</xdr:rowOff>
    </xdr:to>
    <xdr:sp macro="" textlink="">
      <xdr:nvSpPr>
        <xdr:cNvPr id="151" name="円/楕円 150"/>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52" name="テキスト ボックス 151"/>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24493</xdr:rowOff>
    </xdr:from>
    <xdr:to>
      <xdr:col>21</xdr:col>
      <xdr:colOff>412750</xdr:colOff>
      <xdr:row>15</xdr:row>
      <xdr:rowOff>126093</xdr:rowOff>
    </xdr:to>
    <xdr:sp macro="" textlink="">
      <xdr:nvSpPr>
        <xdr:cNvPr id="153" name="円/楕円 152"/>
        <xdr:cNvSpPr/>
      </xdr:nvSpPr>
      <xdr:spPr>
        <a:xfrm>
          <a:off x="14732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136270</xdr:rowOff>
    </xdr:from>
    <xdr:ext cx="762000" cy="259045"/>
    <xdr:sp macro="" textlink="">
      <xdr:nvSpPr>
        <xdr:cNvPr id="154" name="テキスト ボックス 153"/>
        <xdr:cNvSpPr txBox="1"/>
      </xdr:nvSpPr>
      <xdr:spPr>
        <a:xfrm>
          <a:off x="14401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108857</xdr:rowOff>
    </xdr:from>
    <xdr:to>
      <xdr:col>20</xdr:col>
      <xdr:colOff>209550</xdr:colOff>
      <xdr:row>15</xdr:row>
      <xdr:rowOff>39007</xdr:rowOff>
    </xdr:to>
    <xdr:sp macro="" textlink="">
      <xdr:nvSpPr>
        <xdr:cNvPr id="155" name="円/楕円 154"/>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49184</xdr:rowOff>
    </xdr:from>
    <xdr:ext cx="762000" cy="259045"/>
    <xdr:sp macro="" textlink="">
      <xdr:nvSpPr>
        <xdr:cNvPr id="156" name="テキスト ボックス 155"/>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57" name="円/楕円 156"/>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92727</xdr:rowOff>
    </xdr:from>
    <xdr:ext cx="762000" cy="259045"/>
    <xdr:sp macro="" textlink="">
      <xdr:nvSpPr>
        <xdr:cNvPr id="158" name="テキスト ボックス 157"/>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発達障がい児の増加により、療育支援や保育所における加配保育士による支援費の増加、及び障がい者自立支援給付事業を経常経費としたことにより大きく増加することとなった。</a:t>
          </a:r>
          <a:r>
            <a:rPr lang="ja-JP" altLang="ja-JP" sz="1200" b="0" i="0" baseline="0">
              <a:solidFill>
                <a:schemeClr val="dk1"/>
              </a:solidFill>
              <a:effectLst/>
              <a:latin typeface="+mn-lt"/>
              <a:ea typeface="+mn-ea"/>
              <a:cs typeface="+mn-cs"/>
            </a:rPr>
            <a:t>　</a:t>
          </a:r>
          <a:endParaRPr lang="en-US" altLang="ja-JP" sz="12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福祉サービスの充実に対するニーズ及び対象者は今後も増加すると予想され、扶助費の増加が予想される。</a:t>
          </a:r>
          <a:endParaRPr lang="ja-JP" altLang="ja-JP" sz="1200">
            <a:effectLst/>
          </a:endParaRPr>
        </a:p>
        <a:p>
          <a:endParaRPr kumimoji="1" lang="ja-JP" altLang="en-US"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3" name="直線コネクタ 172"/>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4" name="テキスト ボックス 173"/>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5" name="直線コネクタ 174"/>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6" name="テキスト ボックス 175"/>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7" name="直線コネクタ 176"/>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8" name="テキスト ボックス 177"/>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9" name="直線コネクタ 17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80" name="テキスト ボックス 17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1" name="直線コネクタ 180"/>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2" name="テキスト ボックス 181"/>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3" name="直線コネクタ 182"/>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4" name="テキスト ボックス 183"/>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5" name="直線コネクタ 184"/>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6" name="テキスト ボックス 185"/>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7" name="直線コネクタ 18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8" name="テキスト ボックス 18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98425</xdr:rowOff>
    </xdr:to>
    <xdr:cxnSp macro="">
      <xdr:nvCxnSpPr>
        <xdr:cNvPr id="190" name="直線コネクタ 18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70502</xdr:rowOff>
    </xdr:from>
    <xdr:ext cx="762000" cy="259045"/>
    <xdr:sp macro="" textlink="">
      <xdr:nvSpPr>
        <xdr:cNvPr id="19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61</xdr:row>
      <xdr:rowOff>98425</xdr:rowOff>
    </xdr:from>
    <xdr:to>
      <xdr:col>7</xdr:col>
      <xdr:colOff>104775</xdr:colOff>
      <xdr:row>61</xdr:row>
      <xdr:rowOff>98425</xdr:rowOff>
    </xdr:to>
    <xdr:cxnSp macro="">
      <xdr:nvCxnSpPr>
        <xdr:cNvPr id="192" name="直線コネクタ 19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4" name="直線コネクタ 19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98425</xdr:rowOff>
    </xdr:from>
    <xdr:to>
      <xdr:col>7</xdr:col>
      <xdr:colOff>15875</xdr:colOff>
      <xdr:row>61</xdr:row>
      <xdr:rowOff>69850</xdr:rowOff>
    </xdr:to>
    <xdr:cxnSp macro="">
      <xdr:nvCxnSpPr>
        <xdr:cNvPr id="195" name="直線コネクタ 194"/>
        <xdr:cNvCxnSpPr/>
      </xdr:nvCxnSpPr>
      <xdr:spPr>
        <a:xfrm>
          <a:off x="3987800" y="10042525"/>
          <a:ext cx="838200" cy="48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6"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7" name="フローチャート : 判断 196"/>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41275</xdr:rowOff>
    </xdr:from>
    <xdr:to>
      <xdr:col>5</xdr:col>
      <xdr:colOff>549275</xdr:colOff>
      <xdr:row>58</xdr:row>
      <xdr:rowOff>98425</xdr:rowOff>
    </xdr:to>
    <xdr:cxnSp macro="">
      <xdr:nvCxnSpPr>
        <xdr:cNvPr id="198" name="直線コネクタ 197"/>
        <xdr:cNvCxnSpPr/>
      </xdr:nvCxnSpPr>
      <xdr:spPr>
        <a:xfrm>
          <a:off x="3098800" y="99853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104775</xdr:rowOff>
    </xdr:from>
    <xdr:to>
      <xdr:col>5</xdr:col>
      <xdr:colOff>600075</xdr:colOff>
      <xdr:row>57</xdr:row>
      <xdr:rowOff>34925</xdr:rowOff>
    </xdr:to>
    <xdr:sp macro="" textlink="">
      <xdr:nvSpPr>
        <xdr:cNvPr id="199" name="フローチャート : 判断 198"/>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45102</xdr:rowOff>
    </xdr:from>
    <xdr:ext cx="736600" cy="259045"/>
    <xdr:sp macro="" textlink="">
      <xdr:nvSpPr>
        <xdr:cNvPr id="200" name="テキスト ボックス 199"/>
        <xdr:cNvSpPr txBox="1"/>
      </xdr:nvSpPr>
      <xdr:spPr>
        <a:xfrm>
          <a:off x="3606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155575</xdr:rowOff>
    </xdr:from>
    <xdr:to>
      <xdr:col>4</xdr:col>
      <xdr:colOff>346075</xdr:colOff>
      <xdr:row>58</xdr:row>
      <xdr:rowOff>41275</xdr:rowOff>
    </xdr:to>
    <xdr:cxnSp macro="">
      <xdr:nvCxnSpPr>
        <xdr:cNvPr id="201" name="直線コネクタ 200"/>
        <xdr:cNvCxnSpPr/>
      </xdr:nvCxnSpPr>
      <xdr:spPr>
        <a:xfrm>
          <a:off x="2209800" y="99282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47625</xdr:rowOff>
    </xdr:from>
    <xdr:to>
      <xdr:col>4</xdr:col>
      <xdr:colOff>396875</xdr:colOff>
      <xdr:row>56</xdr:row>
      <xdr:rowOff>149225</xdr:rowOff>
    </xdr:to>
    <xdr:sp macro="" textlink="">
      <xdr:nvSpPr>
        <xdr:cNvPr id="202" name="フローチャート : 判断 201"/>
        <xdr:cNvSpPr/>
      </xdr:nvSpPr>
      <xdr:spPr>
        <a:xfrm>
          <a:off x="3048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159402</xdr:rowOff>
    </xdr:from>
    <xdr:ext cx="762000" cy="259045"/>
    <xdr:sp macro="" textlink="">
      <xdr:nvSpPr>
        <xdr:cNvPr id="203" name="テキスト ボックス 202"/>
        <xdr:cNvSpPr txBox="1"/>
      </xdr:nvSpPr>
      <xdr:spPr>
        <a:xfrm>
          <a:off x="2717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98425</xdr:rowOff>
    </xdr:from>
    <xdr:to>
      <xdr:col>3</xdr:col>
      <xdr:colOff>142875</xdr:colOff>
      <xdr:row>57</xdr:row>
      <xdr:rowOff>155575</xdr:rowOff>
    </xdr:to>
    <xdr:cxnSp macro="">
      <xdr:nvCxnSpPr>
        <xdr:cNvPr id="204" name="直線コネクタ 203"/>
        <xdr:cNvCxnSpPr/>
      </xdr:nvCxnSpPr>
      <xdr:spPr>
        <a:xfrm>
          <a:off x="1320800" y="98710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5" name="フローチャート : 判断 20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6" name="テキスト ボックス 205"/>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07" name="フローチャート : 判断 20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208" name="テキスト ボックス 207"/>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9" name="テキスト ボックス 20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10" name="テキスト ボックス 20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1" name="テキスト ボックス 21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2" name="テキスト ボックス 21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3" name="テキスト ボックス 21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61</xdr:row>
      <xdr:rowOff>19050</xdr:rowOff>
    </xdr:from>
    <xdr:to>
      <xdr:col>7</xdr:col>
      <xdr:colOff>66675</xdr:colOff>
      <xdr:row>61</xdr:row>
      <xdr:rowOff>120650</xdr:rowOff>
    </xdr:to>
    <xdr:sp macro="" textlink="">
      <xdr:nvSpPr>
        <xdr:cNvPr id="214" name="円/楕円 213"/>
        <xdr:cNvSpPr/>
      </xdr:nvSpPr>
      <xdr:spPr>
        <a:xfrm>
          <a:off x="4775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99077</xdr:rowOff>
    </xdr:from>
    <xdr:ext cx="762000" cy="259045"/>
    <xdr:sp macro="" textlink="">
      <xdr:nvSpPr>
        <xdr:cNvPr id="215" name="扶助費該当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47625</xdr:rowOff>
    </xdr:from>
    <xdr:to>
      <xdr:col>5</xdr:col>
      <xdr:colOff>600075</xdr:colOff>
      <xdr:row>58</xdr:row>
      <xdr:rowOff>149225</xdr:rowOff>
    </xdr:to>
    <xdr:sp macro="" textlink="">
      <xdr:nvSpPr>
        <xdr:cNvPr id="216" name="円/楕円 215"/>
        <xdr:cNvSpPr/>
      </xdr:nvSpPr>
      <xdr:spPr>
        <a:xfrm>
          <a:off x="3937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134002</xdr:rowOff>
    </xdr:from>
    <xdr:ext cx="736600" cy="259045"/>
    <xdr:sp macro="" textlink="">
      <xdr:nvSpPr>
        <xdr:cNvPr id="217" name="テキスト ボックス 216"/>
        <xdr:cNvSpPr txBox="1"/>
      </xdr:nvSpPr>
      <xdr:spPr>
        <a:xfrm>
          <a:off x="3606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161925</xdr:rowOff>
    </xdr:from>
    <xdr:to>
      <xdr:col>4</xdr:col>
      <xdr:colOff>396875</xdr:colOff>
      <xdr:row>58</xdr:row>
      <xdr:rowOff>92075</xdr:rowOff>
    </xdr:to>
    <xdr:sp macro="" textlink="">
      <xdr:nvSpPr>
        <xdr:cNvPr id="218" name="円/楕円 217"/>
        <xdr:cNvSpPr/>
      </xdr:nvSpPr>
      <xdr:spPr>
        <a:xfrm>
          <a:off x="3048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76852</xdr:rowOff>
    </xdr:from>
    <xdr:ext cx="762000" cy="259045"/>
    <xdr:sp macro="" textlink="">
      <xdr:nvSpPr>
        <xdr:cNvPr id="219" name="テキスト ボックス 218"/>
        <xdr:cNvSpPr txBox="1"/>
      </xdr:nvSpPr>
      <xdr:spPr>
        <a:xfrm>
          <a:off x="2717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104775</xdr:rowOff>
    </xdr:from>
    <xdr:to>
      <xdr:col>3</xdr:col>
      <xdr:colOff>193675</xdr:colOff>
      <xdr:row>58</xdr:row>
      <xdr:rowOff>34925</xdr:rowOff>
    </xdr:to>
    <xdr:sp macro="" textlink="">
      <xdr:nvSpPr>
        <xdr:cNvPr id="220" name="円/楕円 219"/>
        <xdr:cNvSpPr/>
      </xdr:nvSpPr>
      <xdr:spPr>
        <a:xfrm>
          <a:off x="2159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19702</xdr:rowOff>
    </xdr:from>
    <xdr:ext cx="762000" cy="259045"/>
    <xdr:sp macro="" textlink="">
      <xdr:nvSpPr>
        <xdr:cNvPr id="221" name="テキスト ボックス 220"/>
        <xdr:cNvSpPr txBox="1"/>
      </xdr:nvSpPr>
      <xdr:spPr>
        <a:xfrm>
          <a:off x="1828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47625</xdr:rowOff>
    </xdr:from>
    <xdr:to>
      <xdr:col>1</xdr:col>
      <xdr:colOff>676275</xdr:colOff>
      <xdr:row>57</xdr:row>
      <xdr:rowOff>149225</xdr:rowOff>
    </xdr:to>
    <xdr:sp macro="" textlink="">
      <xdr:nvSpPr>
        <xdr:cNvPr id="222" name="円/楕円 221"/>
        <xdr:cNvSpPr/>
      </xdr:nvSpPr>
      <xdr:spPr>
        <a:xfrm>
          <a:off x="1270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134002</xdr:rowOff>
    </xdr:from>
    <xdr:ext cx="762000" cy="259045"/>
    <xdr:sp macro="" textlink="">
      <xdr:nvSpPr>
        <xdr:cNvPr id="223" name="テキスト ボックス 222"/>
        <xdr:cNvSpPr txBox="1"/>
      </xdr:nvSpPr>
      <xdr:spPr>
        <a:xfrm>
          <a:off x="939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4" name="正方形/長方形 22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5" name="正方形/長方形 22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6" name="正方形/長方形 22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7" name="正方形/長方形 22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8" name="正方形/長方形 22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9" name="正方形/長方形 22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30" name="正方形/長方形 22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正方形/長方形 23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2" name="正方形/長方形 23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3" name="正方形/長方形 23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4" name="テキスト ボックス 23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平成２４年度から</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下水道事業会計への出資金を臨時的経費としたため</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大幅に数値が下がった。引き続き経費の削減に努める。</a:t>
          </a:r>
          <a:endParaRPr kumimoji="0"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5" name="テキスト ボックス 23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6" name="直線コネクタ 23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7" name="テキスト ボックス 23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8" name="直線コネクタ 23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9" name="テキスト ボックス 23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40" name="直線コネクタ 23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41" name="テキスト ボックス 24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42" name="直線コネクタ 24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43" name="テキスト ボックス 24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44" name="直線コネクタ 24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5" name="テキスト ボックス 24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78994</xdr:rowOff>
    </xdr:from>
    <xdr:to>
      <xdr:col>24</xdr:col>
      <xdr:colOff>31750</xdr:colOff>
      <xdr:row>61</xdr:row>
      <xdr:rowOff>170434</xdr:rowOff>
    </xdr:to>
    <xdr:cxnSp macro="">
      <xdr:nvCxnSpPr>
        <xdr:cNvPr id="249" name="直線コネクタ 248"/>
        <xdr:cNvCxnSpPr/>
      </xdr:nvCxnSpPr>
      <xdr:spPr>
        <a:xfrm flipV="1">
          <a:off x="16510000" y="9165844"/>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142511</xdr:rowOff>
    </xdr:from>
    <xdr:ext cx="762000" cy="259045"/>
    <xdr:sp macro="" textlink="">
      <xdr:nvSpPr>
        <xdr:cNvPr id="250" name="その他最小値テキスト"/>
        <xdr:cNvSpPr txBox="1"/>
      </xdr:nvSpPr>
      <xdr:spPr>
        <a:xfrm>
          <a:off x="16598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61</xdr:row>
      <xdr:rowOff>170434</xdr:rowOff>
    </xdr:from>
    <xdr:to>
      <xdr:col>24</xdr:col>
      <xdr:colOff>120650</xdr:colOff>
      <xdr:row>61</xdr:row>
      <xdr:rowOff>170434</xdr:rowOff>
    </xdr:to>
    <xdr:cxnSp macro="">
      <xdr:nvCxnSpPr>
        <xdr:cNvPr id="251" name="直線コネクタ 250"/>
        <xdr:cNvCxnSpPr/>
      </xdr:nvCxnSpPr>
      <xdr:spPr>
        <a:xfrm>
          <a:off x="16421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165371</xdr:rowOff>
    </xdr:from>
    <xdr:ext cx="762000" cy="259045"/>
    <xdr:sp macro="" textlink="">
      <xdr:nvSpPr>
        <xdr:cNvPr id="252"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78994</xdr:rowOff>
    </xdr:from>
    <xdr:to>
      <xdr:col>24</xdr:col>
      <xdr:colOff>120650</xdr:colOff>
      <xdr:row>53</xdr:row>
      <xdr:rowOff>78994</xdr:rowOff>
    </xdr:to>
    <xdr:cxnSp macro="">
      <xdr:nvCxnSpPr>
        <xdr:cNvPr id="253" name="直線コネクタ 252"/>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14986</xdr:rowOff>
    </xdr:from>
    <xdr:to>
      <xdr:col>24</xdr:col>
      <xdr:colOff>31750</xdr:colOff>
      <xdr:row>53</xdr:row>
      <xdr:rowOff>78994</xdr:rowOff>
    </xdr:to>
    <xdr:cxnSp macro="">
      <xdr:nvCxnSpPr>
        <xdr:cNvPr id="254" name="直線コネクタ 253"/>
        <xdr:cNvCxnSpPr/>
      </xdr:nvCxnSpPr>
      <xdr:spPr>
        <a:xfrm>
          <a:off x="15671800" y="910183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36847</xdr:rowOff>
    </xdr:from>
    <xdr:ext cx="762000" cy="259045"/>
    <xdr:sp macro="" textlink="">
      <xdr:nvSpPr>
        <xdr:cNvPr id="255" name="その他平均値テキスト"/>
        <xdr:cNvSpPr txBox="1"/>
      </xdr:nvSpPr>
      <xdr:spPr>
        <a:xfrm>
          <a:off x="16598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6" name="フローチャート : 判断 255"/>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14986</xdr:rowOff>
    </xdr:from>
    <xdr:to>
      <xdr:col>22</xdr:col>
      <xdr:colOff>565150</xdr:colOff>
      <xdr:row>57</xdr:row>
      <xdr:rowOff>14986</xdr:rowOff>
    </xdr:to>
    <xdr:cxnSp macro="">
      <xdr:nvCxnSpPr>
        <xdr:cNvPr id="257" name="直線コネクタ 256"/>
        <xdr:cNvCxnSpPr/>
      </xdr:nvCxnSpPr>
      <xdr:spPr>
        <a:xfrm flipV="1">
          <a:off x="14782800" y="9101836"/>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19050</xdr:rowOff>
    </xdr:from>
    <xdr:to>
      <xdr:col>22</xdr:col>
      <xdr:colOff>615950</xdr:colOff>
      <xdr:row>57</xdr:row>
      <xdr:rowOff>120650</xdr:rowOff>
    </xdr:to>
    <xdr:sp macro="" textlink="">
      <xdr:nvSpPr>
        <xdr:cNvPr id="258" name="フローチャート : 判断 257"/>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59" name="テキスト ボックス 258"/>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104140</xdr:rowOff>
    </xdr:from>
    <xdr:to>
      <xdr:col>21</xdr:col>
      <xdr:colOff>361950</xdr:colOff>
      <xdr:row>57</xdr:row>
      <xdr:rowOff>14986</xdr:rowOff>
    </xdr:to>
    <xdr:cxnSp macro="">
      <xdr:nvCxnSpPr>
        <xdr:cNvPr id="260" name="直線コネクタ 259"/>
        <xdr:cNvCxnSpPr/>
      </xdr:nvCxnSpPr>
      <xdr:spPr>
        <a:xfrm>
          <a:off x="13893800" y="97053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9906</xdr:rowOff>
    </xdr:from>
    <xdr:to>
      <xdr:col>21</xdr:col>
      <xdr:colOff>412750</xdr:colOff>
      <xdr:row>57</xdr:row>
      <xdr:rowOff>111506</xdr:rowOff>
    </xdr:to>
    <xdr:sp macro="" textlink="">
      <xdr:nvSpPr>
        <xdr:cNvPr id="261" name="フローチャート : 判断 26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96283</xdr:rowOff>
    </xdr:from>
    <xdr:ext cx="762000" cy="259045"/>
    <xdr:sp macro="" textlink="">
      <xdr:nvSpPr>
        <xdr:cNvPr id="262" name="テキスト ボックス 261"/>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104140</xdr:rowOff>
    </xdr:from>
    <xdr:to>
      <xdr:col>20</xdr:col>
      <xdr:colOff>158750</xdr:colOff>
      <xdr:row>57</xdr:row>
      <xdr:rowOff>24130</xdr:rowOff>
    </xdr:to>
    <xdr:cxnSp macro="">
      <xdr:nvCxnSpPr>
        <xdr:cNvPr id="263" name="直線コネクタ 262"/>
        <xdr:cNvCxnSpPr/>
      </xdr:nvCxnSpPr>
      <xdr:spPr>
        <a:xfrm flipV="1">
          <a:off x="13004800" y="9705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4" name="フローチャート : 判断 263"/>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65" name="テキスト ボックス 264"/>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55626</xdr:rowOff>
    </xdr:from>
    <xdr:to>
      <xdr:col>19</xdr:col>
      <xdr:colOff>6350</xdr:colOff>
      <xdr:row>57</xdr:row>
      <xdr:rowOff>157226</xdr:rowOff>
    </xdr:to>
    <xdr:sp macro="" textlink="">
      <xdr:nvSpPr>
        <xdr:cNvPr id="266" name="フローチャート : 判断 265"/>
        <xdr:cNvSpPr/>
      </xdr:nvSpPr>
      <xdr:spPr>
        <a:xfrm>
          <a:off x="12954000" y="982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142003</xdr:rowOff>
    </xdr:from>
    <xdr:ext cx="762000" cy="259045"/>
    <xdr:sp macro="" textlink="">
      <xdr:nvSpPr>
        <xdr:cNvPr id="267" name="テキスト ボックス 266"/>
        <xdr:cNvSpPr txBox="1"/>
      </xdr:nvSpPr>
      <xdr:spPr>
        <a:xfrm>
          <a:off x="12623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53</xdr:row>
      <xdr:rowOff>28194</xdr:rowOff>
    </xdr:from>
    <xdr:to>
      <xdr:col>24</xdr:col>
      <xdr:colOff>82550</xdr:colOff>
      <xdr:row>53</xdr:row>
      <xdr:rowOff>129794</xdr:rowOff>
    </xdr:to>
    <xdr:sp macro="" textlink="">
      <xdr:nvSpPr>
        <xdr:cNvPr id="273" name="円/楕円 272"/>
        <xdr:cNvSpPr/>
      </xdr:nvSpPr>
      <xdr:spPr>
        <a:xfrm>
          <a:off x="16459200" y="911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108221</xdr:rowOff>
    </xdr:from>
    <xdr:ext cx="762000" cy="259045"/>
    <xdr:sp macro="" textlink="">
      <xdr:nvSpPr>
        <xdr:cNvPr id="274" name="その他該当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135636</xdr:rowOff>
    </xdr:from>
    <xdr:to>
      <xdr:col>22</xdr:col>
      <xdr:colOff>615950</xdr:colOff>
      <xdr:row>53</xdr:row>
      <xdr:rowOff>65786</xdr:rowOff>
    </xdr:to>
    <xdr:sp macro="" textlink="">
      <xdr:nvSpPr>
        <xdr:cNvPr id="275" name="円/楕円 274"/>
        <xdr:cNvSpPr/>
      </xdr:nvSpPr>
      <xdr:spPr>
        <a:xfrm>
          <a:off x="15621000" y="905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75963</xdr:rowOff>
    </xdr:from>
    <xdr:ext cx="736600" cy="259045"/>
    <xdr:sp macro="" textlink="">
      <xdr:nvSpPr>
        <xdr:cNvPr id="276" name="テキスト ボックス 275"/>
        <xdr:cNvSpPr txBox="1"/>
      </xdr:nvSpPr>
      <xdr:spPr>
        <a:xfrm>
          <a:off x="15290800" y="881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135636</xdr:rowOff>
    </xdr:from>
    <xdr:to>
      <xdr:col>21</xdr:col>
      <xdr:colOff>412750</xdr:colOff>
      <xdr:row>57</xdr:row>
      <xdr:rowOff>65786</xdr:rowOff>
    </xdr:to>
    <xdr:sp macro="" textlink="">
      <xdr:nvSpPr>
        <xdr:cNvPr id="277" name="円/楕円 276"/>
        <xdr:cNvSpPr/>
      </xdr:nvSpPr>
      <xdr:spPr>
        <a:xfrm>
          <a:off x="14732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78" name="テキスト ボックス 277"/>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53340</xdr:rowOff>
    </xdr:from>
    <xdr:to>
      <xdr:col>20</xdr:col>
      <xdr:colOff>209550</xdr:colOff>
      <xdr:row>56</xdr:row>
      <xdr:rowOff>154940</xdr:rowOff>
    </xdr:to>
    <xdr:sp macro="" textlink="">
      <xdr:nvSpPr>
        <xdr:cNvPr id="279" name="円/楕円 278"/>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80" name="テキスト ボックス 279"/>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81" name="円/楕円 280"/>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85107</xdr:rowOff>
    </xdr:from>
    <xdr:ext cx="762000" cy="259045"/>
    <xdr:sp macro="" textlink="">
      <xdr:nvSpPr>
        <xdr:cNvPr id="282" name="テキスト ボックス 281"/>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広域連合や</a:t>
          </a:r>
          <a:r>
            <a:rPr kumimoji="1" lang="ja-JP" altLang="ja-JP" sz="1200">
              <a:solidFill>
                <a:schemeClr val="dk1"/>
              </a:solidFill>
              <a:effectLst/>
              <a:latin typeface="+mn-lt"/>
              <a:ea typeface="+mn-ea"/>
              <a:cs typeface="+mn-cs"/>
            </a:rPr>
            <a:t>一部事務組合が実施する事業に対する負担金等の増加が</a:t>
          </a:r>
          <a:r>
            <a:rPr kumimoji="1" lang="ja-JP" altLang="en-US" sz="1200">
              <a:solidFill>
                <a:schemeClr val="dk1"/>
              </a:solidFill>
              <a:effectLst/>
              <a:latin typeface="+mn-lt"/>
              <a:ea typeface="+mn-ea"/>
              <a:cs typeface="+mn-cs"/>
            </a:rPr>
            <a:t>あった。今後は、</a:t>
          </a:r>
          <a:r>
            <a:rPr kumimoji="1" lang="ja-JP" altLang="en-US" sz="1200">
              <a:latin typeface="ＭＳ Ｐゴシック"/>
            </a:rPr>
            <a:t>子育て支援に関する新たな補助制度などが、経常的経費に含まれるようになるため増額が予想される</a:t>
          </a:r>
          <a:r>
            <a:rPr kumimoji="1" lang="ja-JP" altLang="en-US" sz="1300">
              <a:latin typeface="ＭＳ Ｐゴシック"/>
            </a:rPr>
            <a:t>。</a:t>
          </a:r>
        </a:p>
        <a:p>
          <a:r>
            <a:rPr kumimoji="1" lang="ja-JP" altLang="en-US" sz="1300">
              <a:latin typeface="ＭＳ Ｐゴシック"/>
            </a:rPr>
            <a:t>　また、下水道施設も供用開始から一定年数が経過していることから修繕や更新に係る費用増大が見込まれ、それに対する補助金の増加が予想される。</a:t>
          </a: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7" name="直線コネクタ 29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8" name="テキスト ボックス 29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9" name="直線コネクタ 29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0" name="テキスト ボックス 29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1" name="直線コネクタ 30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2" name="テキスト ボックス 30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3" name="直線コネクタ 30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4" name="テキスト ボックス 30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42</xdr:row>
      <xdr:rowOff>12700</xdr:rowOff>
    </xdr:to>
    <xdr:cxnSp macro="">
      <xdr:nvCxnSpPr>
        <xdr:cNvPr id="307" name="直線コネクタ 306"/>
        <xdr:cNvCxnSpPr/>
      </xdr:nvCxnSpPr>
      <xdr:spPr>
        <a:xfrm flipV="1">
          <a:off x="16510000" y="5837428"/>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10"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11" name="直線コネクタ 310"/>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138430</xdr:rowOff>
    </xdr:from>
    <xdr:to>
      <xdr:col>24</xdr:col>
      <xdr:colOff>31750</xdr:colOff>
      <xdr:row>38</xdr:row>
      <xdr:rowOff>3556</xdr:rowOff>
    </xdr:to>
    <xdr:cxnSp macro="">
      <xdr:nvCxnSpPr>
        <xdr:cNvPr id="312" name="直線コネクタ 311"/>
        <xdr:cNvCxnSpPr/>
      </xdr:nvCxnSpPr>
      <xdr:spPr>
        <a:xfrm>
          <a:off x="15671800" y="64820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124731</xdr:rowOff>
    </xdr:from>
    <xdr:ext cx="762000" cy="259045"/>
    <xdr:sp macro="" textlink="">
      <xdr:nvSpPr>
        <xdr:cNvPr id="313"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14" name="フローチャート : 判断 313"/>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101854</xdr:rowOff>
    </xdr:from>
    <xdr:to>
      <xdr:col>22</xdr:col>
      <xdr:colOff>565150</xdr:colOff>
      <xdr:row>37</xdr:row>
      <xdr:rowOff>138430</xdr:rowOff>
    </xdr:to>
    <xdr:cxnSp macro="">
      <xdr:nvCxnSpPr>
        <xdr:cNvPr id="315" name="直線コネクタ 314"/>
        <xdr:cNvCxnSpPr/>
      </xdr:nvCxnSpPr>
      <xdr:spPr>
        <a:xfrm>
          <a:off x="14782800" y="64455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17" name="テキスト ボックス 316"/>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122428</xdr:rowOff>
    </xdr:from>
    <xdr:to>
      <xdr:col>21</xdr:col>
      <xdr:colOff>361950</xdr:colOff>
      <xdr:row>37</xdr:row>
      <xdr:rowOff>101854</xdr:rowOff>
    </xdr:to>
    <xdr:cxnSp macro="">
      <xdr:nvCxnSpPr>
        <xdr:cNvPr id="318" name="直線コネクタ 317"/>
        <xdr:cNvCxnSpPr/>
      </xdr:nvCxnSpPr>
      <xdr:spPr>
        <a:xfrm>
          <a:off x="13893800" y="629462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117348</xdr:rowOff>
    </xdr:from>
    <xdr:to>
      <xdr:col>21</xdr:col>
      <xdr:colOff>412750</xdr:colOff>
      <xdr:row>37</xdr:row>
      <xdr:rowOff>47498</xdr:rowOff>
    </xdr:to>
    <xdr:sp macro="" textlink="">
      <xdr:nvSpPr>
        <xdr:cNvPr id="319" name="フローチャート : 判断 31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57675</xdr:rowOff>
    </xdr:from>
    <xdr:ext cx="762000" cy="259045"/>
    <xdr:sp macro="" textlink="">
      <xdr:nvSpPr>
        <xdr:cNvPr id="320" name="テキスト ボックス 319"/>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38</xdr:row>
      <xdr:rowOff>17272</xdr:rowOff>
    </xdr:to>
    <xdr:cxnSp macro="">
      <xdr:nvCxnSpPr>
        <xdr:cNvPr id="321" name="直線コネクタ 320"/>
        <xdr:cNvCxnSpPr/>
      </xdr:nvCxnSpPr>
      <xdr:spPr>
        <a:xfrm flipV="1">
          <a:off x="13004800" y="6294628"/>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22" name="フローチャート : 判断 32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23" name="テキスト ボックス 322"/>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112776</xdr:rowOff>
    </xdr:from>
    <xdr:to>
      <xdr:col>19</xdr:col>
      <xdr:colOff>6350</xdr:colOff>
      <xdr:row>37</xdr:row>
      <xdr:rowOff>42926</xdr:rowOff>
    </xdr:to>
    <xdr:sp macro="" textlink="">
      <xdr:nvSpPr>
        <xdr:cNvPr id="324" name="フローチャート : 判断 32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53103</xdr:rowOff>
    </xdr:from>
    <xdr:ext cx="762000" cy="259045"/>
    <xdr:sp macro="" textlink="">
      <xdr:nvSpPr>
        <xdr:cNvPr id="325" name="テキスト ボックス 324"/>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124206</xdr:rowOff>
    </xdr:from>
    <xdr:to>
      <xdr:col>24</xdr:col>
      <xdr:colOff>82550</xdr:colOff>
      <xdr:row>38</xdr:row>
      <xdr:rowOff>54356</xdr:rowOff>
    </xdr:to>
    <xdr:sp macro="" textlink="">
      <xdr:nvSpPr>
        <xdr:cNvPr id="331" name="円/楕円 330"/>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96283</xdr:rowOff>
    </xdr:from>
    <xdr:ext cx="762000" cy="259045"/>
    <xdr:sp macro="" textlink="">
      <xdr:nvSpPr>
        <xdr:cNvPr id="332" name="補助費等該当値テキスト"/>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87630</xdr:rowOff>
    </xdr:from>
    <xdr:to>
      <xdr:col>22</xdr:col>
      <xdr:colOff>615950</xdr:colOff>
      <xdr:row>38</xdr:row>
      <xdr:rowOff>17780</xdr:rowOff>
    </xdr:to>
    <xdr:sp macro="" textlink="">
      <xdr:nvSpPr>
        <xdr:cNvPr id="333" name="円/楕円 332"/>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2557</xdr:rowOff>
    </xdr:from>
    <xdr:ext cx="736600" cy="259045"/>
    <xdr:sp macro="" textlink="">
      <xdr:nvSpPr>
        <xdr:cNvPr id="334" name="テキスト ボックス 333"/>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51054</xdr:rowOff>
    </xdr:from>
    <xdr:to>
      <xdr:col>21</xdr:col>
      <xdr:colOff>412750</xdr:colOff>
      <xdr:row>37</xdr:row>
      <xdr:rowOff>152654</xdr:rowOff>
    </xdr:to>
    <xdr:sp macro="" textlink="">
      <xdr:nvSpPr>
        <xdr:cNvPr id="335" name="円/楕円 334"/>
        <xdr:cNvSpPr/>
      </xdr:nvSpPr>
      <xdr:spPr>
        <a:xfrm>
          <a:off x="14732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137431</xdr:rowOff>
    </xdr:from>
    <xdr:ext cx="762000" cy="259045"/>
    <xdr:sp macro="" textlink="">
      <xdr:nvSpPr>
        <xdr:cNvPr id="336" name="テキスト ボックス 335"/>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71628</xdr:rowOff>
    </xdr:from>
    <xdr:to>
      <xdr:col>20</xdr:col>
      <xdr:colOff>209550</xdr:colOff>
      <xdr:row>37</xdr:row>
      <xdr:rowOff>1778</xdr:rowOff>
    </xdr:to>
    <xdr:sp macro="" textlink="">
      <xdr:nvSpPr>
        <xdr:cNvPr id="337" name="円/楕円 336"/>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11955</xdr:rowOff>
    </xdr:from>
    <xdr:ext cx="762000" cy="259045"/>
    <xdr:sp macro="" textlink="">
      <xdr:nvSpPr>
        <xdr:cNvPr id="338" name="テキスト ボックス 337"/>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137922</xdr:rowOff>
    </xdr:from>
    <xdr:to>
      <xdr:col>19</xdr:col>
      <xdr:colOff>6350</xdr:colOff>
      <xdr:row>38</xdr:row>
      <xdr:rowOff>68072</xdr:rowOff>
    </xdr:to>
    <xdr:sp macro="" textlink="">
      <xdr:nvSpPr>
        <xdr:cNvPr id="339" name="円/楕円 338"/>
        <xdr:cNvSpPr/>
      </xdr:nvSpPr>
      <xdr:spPr>
        <a:xfrm>
          <a:off x="12954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52849</xdr:rowOff>
    </xdr:from>
    <xdr:ext cx="762000" cy="259045"/>
    <xdr:sp macro="" textlink="">
      <xdr:nvSpPr>
        <xdr:cNvPr id="340" name="テキスト ボックス 339"/>
        <xdr:cNvSpPr txBox="1"/>
      </xdr:nvSpPr>
      <xdr:spPr>
        <a:xfrm>
          <a:off x="12623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学校耐震化や保育園建設において借入れた起債の据置期間が終了し、元金償還が始まったこと及び平成２５年度に借入れた第三セクター改革推進債の償還が当年度からあるため、大幅な増額となった。</a:t>
          </a:r>
          <a:endParaRPr kumimoji="1" lang="en-US" altLang="ja-JP" sz="1200">
            <a:latin typeface="ＭＳ Ｐゴシック"/>
          </a:endParaRPr>
        </a:p>
        <a:p>
          <a:r>
            <a:rPr kumimoji="1" lang="ja-JP" altLang="en-US" sz="1200">
              <a:latin typeface="ＭＳ Ｐゴシック"/>
            </a:rPr>
            <a:t>　平成</a:t>
          </a:r>
          <a:r>
            <a:rPr kumimoji="1" lang="en-US" altLang="ja-JP" sz="1200">
              <a:latin typeface="ＭＳ Ｐゴシック"/>
            </a:rPr>
            <a:t>25</a:t>
          </a:r>
          <a:r>
            <a:rPr kumimoji="1" lang="ja-JP" altLang="en-US" sz="1200">
              <a:latin typeface="ＭＳ Ｐゴシック"/>
            </a:rPr>
            <a:t>年度においては子育て支援センターに伴う起債借入もあったため、今後も大幅な減額は見込めない。今後数年間は新規借入を極力抑制し、償還計画を見据えた起債活用をする必要がある。</a:t>
          </a:r>
          <a:endParaRPr kumimoji="1" lang="en-US" altLang="ja-JP" sz="1200">
            <a:latin typeface="ＭＳ Ｐゴシック"/>
          </a:endParaRPr>
        </a:p>
        <a:p>
          <a:r>
            <a:rPr kumimoji="1" lang="ja-JP" altLang="en-US" sz="1200">
              <a:latin typeface="ＭＳ Ｐゴシック"/>
            </a:rPr>
            <a:t>　中長期的には過去の償還が終了してくるため、徐々に減額していくことが見込まれる。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62230</xdr:rowOff>
    </xdr:to>
    <xdr:cxnSp macro="">
      <xdr:nvCxnSpPr>
        <xdr:cNvPr id="368" name="直線コネクタ 367"/>
        <xdr:cNvCxnSpPr/>
      </xdr:nvCxnSpPr>
      <xdr:spPr>
        <a:xfrm flipV="1">
          <a:off x="4826000" y="125857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2" name="直線コネクタ 37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16511</xdr:rowOff>
    </xdr:from>
    <xdr:to>
      <xdr:col>7</xdr:col>
      <xdr:colOff>15875</xdr:colOff>
      <xdr:row>77</xdr:row>
      <xdr:rowOff>146050</xdr:rowOff>
    </xdr:to>
    <xdr:cxnSp macro="">
      <xdr:nvCxnSpPr>
        <xdr:cNvPr id="373" name="直線コネクタ 372"/>
        <xdr:cNvCxnSpPr/>
      </xdr:nvCxnSpPr>
      <xdr:spPr>
        <a:xfrm>
          <a:off x="3987800" y="13218161"/>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128288</xdr:rowOff>
    </xdr:from>
    <xdr:ext cx="762000" cy="259045"/>
    <xdr:sp macro="" textlink="">
      <xdr:nvSpPr>
        <xdr:cNvPr id="374" name="公債費平均値テキスト"/>
        <xdr:cNvSpPr txBox="1"/>
      </xdr:nvSpPr>
      <xdr:spPr>
        <a:xfrm>
          <a:off x="4914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5" name="フローチャート : 判断 374"/>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8889</xdr:rowOff>
    </xdr:from>
    <xdr:to>
      <xdr:col>5</xdr:col>
      <xdr:colOff>549275</xdr:colOff>
      <xdr:row>77</xdr:row>
      <xdr:rowOff>16511</xdr:rowOff>
    </xdr:to>
    <xdr:cxnSp macro="">
      <xdr:nvCxnSpPr>
        <xdr:cNvPr id="376" name="直線コネクタ 375"/>
        <xdr:cNvCxnSpPr/>
      </xdr:nvCxnSpPr>
      <xdr:spPr>
        <a:xfrm>
          <a:off x="3098800" y="13210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7" name="フローチャート :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86377</xdr:rowOff>
    </xdr:from>
    <xdr:ext cx="736600" cy="259045"/>
    <xdr:sp macro="" textlink="">
      <xdr:nvSpPr>
        <xdr:cNvPr id="378" name="テキスト ボックス 377"/>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8889</xdr:rowOff>
    </xdr:from>
    <xdr:to>
      <xdr:col>4</xdr:col>
      <xdr:colOff>346075</xdr:colOff>
      <xdr:row>77</xdr:row>
      <xdr:rowOff>62230</xdr:rowOff>
    </xdr:to>
    <xdr:cxnSp macro="">
      <xdr:nvCxnSpPr>
        <xdr:cNvPr id="379" name="直線コネクタ 378"/>
        <xdr:cNvCxnSpPr/>
      </xdr:nvCxnSpPr>
      <xdr:spPr>
        <a:xfrm flipV="1">
          <a:off x="2209800" y="132105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22861</xdr:rowOff>
    </xdr:from>
    <xdr:to>
      <xdr:col>4</xdr:col>
      <xdr:colOff>396875</xdr:colOff>
      <xdr:row>78</xdr:row>
      <xdr:rowOff>124461</xdr:rowOff>
    </xdr:to>
    <xdr:sp macro="" textlink="">
      <xdr:nvSpPr>
        <xdr:cNvPr id="380" name="フローチャート : 判断 379"/>
        <xdr:cNvSpPr/>
      </xdr:nvSpPr>
      <xdr:spPr>
        <a:xfrm>
          <a:off x="3048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109238</xdr:rowOff>
    </xdr:from>
    <xdr:ext cx="762000" cy="259045"/>
    <xdr:sp macro="" textlink="">
      <xdr:nvSpPr>
        <xdr:cNvPr id="381" name="テキスト ボックス 380"/>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62230</xdr:rowOff>
    </xdr:from>
    <xdr:to>
      <xdr:col>3</xdr:col>
      <xdr:colOff>142875</xdr:colOff>
      <xdr:row>77</xdr:row>
      <xdr:rowOff>85089</xdr:rowOff>
    </xdr:to>
    <xdr:cxnSp macro="">
      <xdr:nvCxnSpPr>
        <xdr:cNvPr id="382" name="直線コネクタ 381"/>
        <xdr:cNvCxnSpPr/>
      </xdr:nvCxnSpPr>
      <xdr:spPr>
        <a:xfrm flipV="1">
          <a:off x="1320800" y="132638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3" name="フローチャート : 判断 382"/>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170197</xdr:rowOff>
    </xdr:from>
    <xdr:ext cx="762000" cy="259045"/>
    <xdr:sp macro="" textlink="">
      <xdr:nvSpPr>
        <xdr:cNvPr id="384" name="テキスト ボックス 383"/>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3811</xdr:rowOff>
    </xdr:from>
    <xdr:to>
      <xdr:col>1</xdr:col>
      <xdr:colOff>676275</xdr:colOff>
      <xdr:row>79</xdr:row>
      <xdr:rowOff>105411</xdr:rowOff>
    </xdr:to>
    <xdr:sp macro="" textlink="">
      <xdr:nvSpPr>
        <xdr:cNvPr id="385" name="フローチャート : 判断 384"/>
        <xdr:cNvSpPr/>
      </xdr:nvSpPr>
      <xdr:spPr>
        <a:xfrm>
          <a:off x="1270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90188</xdr:rowOff>
    </xdr:from>
    <xdr:ext cx="762000" cy="259045"/>
    <xdr:sp macro="" textlink="">
      <xdr:nvSpPr>
        <xdr:cNvPr id="386" name="テキスト ボックス 385"/>
        <xdr:cNvSpPr txBox="1"/>
      </xdr:nvSpPr>
      <xdr:spPr>
        <a:xfrm>
          <a:off x="939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92" name="円/楕円 391"/>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111777</xdr:rowOff>
    </xdr:from>
    <xdr:ext cx="762000" cy="259045"/>
    <xdr:sp macro="" textlink="">
      <xdr:nvSpPr>
        <xdr:cNvPr id="393" name="公債費該当値テキスト"/>
        <xdr:cNvSpPr txBox="1"/>
      </xdr:nvSpPr>
      <xdr:spPr>
        <a:xfrm>
          <a:off x="49149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137161</xdr:rowOff>
    </xdr:from>
    <xdr:to>
      <xdr:col>5</xdr:col>
      <xdr:colOff>600075</xdr:colOff>
      <xdr:row>77</xdr:row>
      <xdr:rowOff>67311</xdr:rowOff>
    </xdr:to>
    <xdr:sp macro="" textlink="">
      <xdr:nvSpPr>
        <xdr:cNvPr id="394" name="円/楕円 393"/>
        <xdr:cNvSpPr/>
      </xdr:nvSpPr>
      <xdr:spPr>
        <a:xfrm>
          <a:off x="3937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77487</xdr:rowOff>
    </xdr:from>
    <xdr:ext cx="736600" cy="259045"/>
    <xdr:sp macro="" textlink="">
      <xdr:nvSpPr>
        <xdr:cNvPr id="395" name="テキスト ボックス 394"/>
        <xdr:cNvSpPr txBox="1"/>
      </xdr:nvSpPr>
      <xdr:spPr>
        <a:xfrm>
          <a:off x="3606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129539</xdr:rowOff>
    </xdr:from>
    <xdr:to>
      <xdr:col>4</xdr:col>
      <xdr:colOff>396875</xdr:colOff>
      <xdr:row>77</xdr:row>
      <xdr:rowOff>59689</xdr:rowOff>
    </xdr:to>
    <xdr:sp macro="" textlink="">
      <xdr:nvSpPr>
        <xdr:cNvPr id="396" name="円/楕円 395"/>
        <xdr:cNvSpPr/>
      </xdr:nvSpPr>
      <xdr:spPr>
        <a:xfrm>
          <a:off x="3048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69867</xdr:rowOff>
    </xdr:from>
    <xdr:ext cx="762000" cy="259045"/>
    <xdr:sp macro="" textlink="">
      <xdr:nvSpPr>
        <xdr:cNvPr id="397" name="テキスト ボックス 396"/>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11430</xdr:rowOff>
    </xdr:from>
    <xdr:to>
      <xdr:col>3</xdr:col>
      <xdr:colOff>193675</xdr:colOff>
      <xdr:row>77</xdr:row>
      <xdr:rowOff>113030</xdr:rowOff>
    </xdr:to>
    <xdr:sp macro="" textlink="">
      <xdr:nvSpPr>
        <xdr:cNvPr id="398" name="円/楕円 397"/>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123207</xdr:rowOff>
    </xdr:from>
    <xdr:ext cx="762000" cy="259045"/>
    <xdr:sp macro="" textlink="">
      <xdr:nvSpPr>
        <xdr:cNvPr id="399" name="テキスト ボックス 398"/>
        <xdr:cNvSpPr txBox="1"/>
      </xdr:nvSpPr>
      <xdr:spPr>
        <a:xfrm>
          <a:off x="1828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400" name="円/楕円 399"/>
        <xdr:cNvSpPr/>
      </xdr:nvSpPr>
      <xdr:spPr>
        <a:xfrm>
          <a:off x="1270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146066</xdr:rowOff>
    </xdr:from>
    <xdr:ext cx="762000" cy="259045"/>
    <xdr:sp macro="" textlink="">
      <xdr:nvSpPr>
        <xdr:cNvPr id="401" name="テキスト ボックス 400"/>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mn-ea"/>
              <a:cs typeface="+mn-cs"/>
            </a:rPr>
            <a:t>　扶助費と物件費の伸びにより経常収支比率が上がってしまった。類似団体の中ででは平均的な位置となった。公債費は当面横ばいと見込まれるため、引き続き経費の節減に努め、経常収支比率の維持を図る。</a:t>
          </a:r>
          <a:endParaRPr kumimoji="0" lang="en-US" altLang="ja-JP" sz="1200" b="0" i="0" u="none" strike="noStrike" kern="0" cap="none" spc="0" normalizeH="0" baseline="0" noProof="0">
            <a:ln>
              <a:noFill/>
            </a:ln>
            <a:solidFill>
              <a:srgbClr val="000000"/>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168148</xdr:rowOff>
    </xdr:from>
    <xdr:to>
      <xdr:col>24</xdr:col>
      <xdr:colOff>31750</xdr:colOff>
      <xdr:row>81</xdr:row>
      <xdr:rowOff>161289</xdr:rowOff>
    </xdr:to>
    <xdr:cxnSp macro="">
      <xdr:nvCxnSpPr>
        <xdr:cNvPr id="427" name="直線コネクタ 426"/>
        <xdr:cNvCxnSpPr/>
      </xdr:nvCxnSpPr>
      <xdr:spPr>
        <a:xfrm flipV="1">
          <a:off x="16510000" y="12512548"/>
          <a:ext cx="0" cy="153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133366</xdr:rowOff>
    </xdr:from>
    <xdr:ext cx="762000" cy="259045"/>
    <xdr:sp macro="" textlink="">
      <xdr:nvSpPr>
        <xdr:cNvPr id="428" name="公債費以外最小値テキスト"/>
        <xdr:cNvSpPr txBox="1"/>
      </xdr:nvSpPr>
      <xdr:spPr>
        <a:xfrm>
          <a:off x="16598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23</xdr:col>
      <xdr:colOff>628650</xdr:colOff>
      <xdr:row>81</xdr:row>
      <xdr:rowOff>161289</xdr:rowOff>
    </xdr:from>
    <xdr:to>
      <xdr:col>24</xdr:col>
      <xdr:colOff>120650</xdr:colOff>
      <xdr:row>81</xdr:row>
      <xdr:rowOff>161289</xdr:rowOff>
    </xdr:to>
    <xdr:cxnSp macro="">
      <xdr:nvCxnSpPr>
        <xdr:cNvPr id="429" name="直線コネクタ 428"/>
        <xdr:cNvCxnSpPr/>
      </xdr:nvCxnSpPr>
      <xdr:spPr>
        <a:xfrm>
          <a:off x="16421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83075</xdr:rowOff>
    </xdr:from>
    <xdr:ext cx="762000" cy="259045"/>
    <xdr:sp macro="" textlink="">
      <xdr:nvSpPr>
        <xdr:cNvPr id="430" name="公債費以外最大値テキスト"/>
        <xdr:cNvSpPr txBox="1"/>
      </xdr:nvSpPr>
      <xdr:spPr>
        <a:xfrm>
          <a:off x="16598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628650</xdr:colOff>
      <xdr:row>72</xdr:row>
      <xdr:rowOff>168148</xdr:rowOff>
    </xdr:from>
    <xdr:to>
      <xdr:col>24</xdr:col>
      <xdr:colOff>120650</xdr:colOff>
      <xdr:row>72</xdr:row>
      <xdr:rowOff>168148</xdr:rowOff>
    </xdr:to>
    <xdr:cxnSp macro="">
      <xdr:nvCxnSpPr>
        <xdr:cNvPr id="431" name="直線コネクタ 430"/>
        <xdr:cNvCxnSpPr/>
      </xdr:nvCxnSpPr>
      <xdr:spPr>
        <a:xfrm>
          <a:off x="16421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44704</xdr:rowOff>
    </xdr:from>
    <xdr:to>
      <xdr:col>24</xdr:col>
      <xdr:colOff>31750</xdr:colOff>
      <xdr:row>77</xdr:row>
      <xdr:rowOff>110998</xdr:rowOff>
    </xdr:to>
    <xdr:cxnSp macro="">
      <xdr:nvCxnSpPr>
        <xdr:cNvPr id="432" name="直線コネクタ 431"/>
        <xdr:cNvCxnSpPr/>
      </xdr:nvCxnSpPr>
      <xdr:spPr>
        <a:xfrm>
          <a:off x="15671800" y="13074904"/>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55135</xdr:rowOff>
    </xdr:from>
    <xdr:ext cx="762000" cy="259045"/>
    <xdr:sp macro="" textlink="">
      <xdr:nvSpPr>
        <xdr:cNvPr id="433"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4" name="フローチャート : 判断 433"/>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44704</xdr:rowOff>
    </xdr:from>
    <xdr:to>
      <xdr:col>22</xdr:col>
      <xdr:colOff>565150</xdr:colOff>
      <xdr:row>77</xdr:row>
      <xdr:rowOff>161289</xdr:rowOff>
    </xdr:to>
    <xdr:cxnSp macro="">
      <xdr:nvCxnSpPr>
        <xdr:cNvPr id="435" name="直線コネクタ 434"/>
        <xdr:cNvCxnSpPr/>
      </xdr:nvCxnSpPr>
      <xdr:spPr>
        <a:xfrm flipV="1">
          <a:off x="14782800" y="13074904"/>
          <a:ext cx="889000" cy="28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37337</xdr:rowOff>
    </xdr:from>
    <xdr:to>
      <xdr:col>22</xdr:col>
      <xdr:colOff>615950</xdr:colOff>
      <xdr:row>77</xdr:row>
      <xdr:rowOff>138937</xdr:rowOff>
    </xdr:to>
    <xdr:sp macro="" textlink="">
      <xdr:nvSpPr>
        <xdr:cNvPr id="436" name="フローチャート : 判断 435"/>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123714</xdr:rowOff>
    </xdr:from>
    <xdr:ext cx="736600" cy="259045"/>
    <xdr:sp macro="" textlink="">
      <xdr:nvSpPr>
        <xdr:cNvPr id="437" name="テキスト ボックス 436"/>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67563</xdr:rowOff>
    </xdr:from>
    <xdr:to>
      <xdr:col>21</xdr:col>
      <xdr:colOff>361950</xdr:colOff>
      <xdr:row>77</xdr:row>
      <xdr:rowOff>161289</xdr:rowOff>
    </xdr:to>
    <xdr:cxnSp macro="">
      <xdr:nvCxnSpPr>
        <xdr:cNvPr id="438" name="直線コネクタ 437"/>
        <xdr:cNvCxnSpPr/>
      </xdr:nvCxnSpPr>
      <xdr:spPr>
        <a:xfrm>
          <a:off x="13893800" y="13097763"/>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46482</xdr:rowOff>
    </xdr:from>
    <xdr:to>
      <xdr:col>21</xdr:col>
      <xdr:colOff>412750</xdr:colOff>
      <xdr:row>77</xdr:row>
      <xdr:rowOff>148082</xdr:rowOff>
    </xdr:to>
    <xdr:sp macro="" textlink="">
      <xdr:nvSpPr>
        <xdr:cNvPr id="439" name="フローチャート : 判断 438"/>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158259</xdr:rowOff>
    </xdr:from>
    <xdr:ext cx="762000" cy="259045"/>
    <xdr:sp macro="" textlink="">
      <xdr:nvSpPr>
        <xdr:cNvPr id="440" name="テキスト ボックス 439"/>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67563</xdr:rowOff>
    </xdr:from>
    <xdr:to>
      <xdr:col>20</xdr:col>
      <xdr:colOff>158750</xdr:colOff>
      <xdr:row>78</xdr:row>
      <xdr:rowOff>58420</xdr:rowOff>
    </xdr:to>
    <xdr:cxnSp macro="">
      <xdr:nvCxnSpPr>
        <xdr:cNvPr id="441" name="直線コネクタ 440"/>
        <xdr:cNvCxnSpPr/>
      </xdr:nvCxnSpPr>
      <xdr:spPr>
        <a:xfrm flipV="1">
          <a:off x="13004800" y="13097763"/>
          <a:ext cx="889000" cy="33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48768</xdr:rowOff>
    </xdr:from>
    <xdr:to>
      <xdr:col>20</xdr:col>
      <xdr:colOff>209550</xdr:colOff>
      <xdr:row>76</xdr:row>
      <xdr:rowOff>150368</xdr:rowOff>
    </xdr:to>
    <xdr:sp macro="" textlink="">
      <xdr:nvSpPr>
        <xdr:cNvPr id="442" name="フローチャート : 判断 441"/>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135145</xdr:rowOff>
    </xdr:from>
    <xdr:ext cx="762000" cy="259045"/>
    <xdr:sp macro="" textlink="">
      <xdr:nvSpPr>
        <xdr:cNvPr id="443" name="テキスト ボックス 442"/>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153924</xdr:rowOff>
    </xdr:from>
    <xdr:to>
      <xdr:col>19</xdr:col>
      <xdr:colOff>6350</xdr:colOff>
      <xdr:row>77</xdr:row>
      <xdr:rowOff>84074</xdr:rowOff>
    </xdr:to>
    <xdr:sp macro="" textlink="">
      <xdr:nvSpPr>
        <xdr:cNvPr id="444" name="フローチャート : 判断 443"/>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94251</xdr:rowOff>
    </xdr:from>
    <xdr:ext cx="762000" cy="259045"/>
    <xdr:sp macro="" textlink="">
      <xdr:nvSpPr>
        <xdr:cNvPr id="445" name="テキスト ボックス 444"/>
        <xdr:cNvSpPr txBox="1"/>
      </xdr:nvSpPr>
      <xdr:spPr>
        <a:xfrm>
          <a:off x="12623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60198</xdr:rowOff>
    </xdr:from>
    <xdr:to>
      <xdr:col>24</xdr:col>
      <xdr:colOff>82550</xdr:colOff>
      <xdr:row>77</xdr:row>
      <xdr:rowOff>161798</xdr:rowOff>
    </xdr:to>
    <xdr:sp macro="" textlink="">
      <xdr:nvSpPr>
        <xdr:cNvPr id="451" name="円/楕円 450"/>
        <xdr:cNvSpPr/>
      </xdr:nvSpPr>
      <xdr:spPr>
        <a:xfrm>
          <a:off x="16459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76725</xdr:rowOff>
    </xdr:from>
    <xdr:ext cx="762000" cy="259045"/>
    <xdr:sp macro="" textlink="">
      <xdr:nvSpPr>
        <xdr:cNvPr id="452" name="公債費以外該当値テキスト"/>
        <xdr:cNvSpPr txBox="1"/>
      </xdr:nvSpPr>
      <xdr:spPr>
        <a:xfrm>
          <a:off x="16598900" y="131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165354</xdr:rowOff>
    </xdr:from>
    <xdr:to>
      <xdr:col>22</xdr:col>
      <xdr:colOff>615950</xdr:colOff>
      <xdr:row>76</xdr:row>
      <xdr:rowOff>95504</xdr:rowOff>
    </xdr:to>
    <xdr:sp macro="" textlink="">
      <xdr:nvSpPr>
        <xdr:cNvPr id="453" name="円/楕円 452"/>
        <xdr:cNvSpPr/>
      </xdr:nvSpPr>
      <xdr:spPr>
        <a:xfrm>
          <a:off x="15621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105681</xdr:rowOff>
    </xdr:from>
    <xdr:ext cx="736600" cy="259045"/>
    <xdr:sp macro="" textlink="">
      <xdr:nvSpPr>
        <xdr:cNvPr id="454" name="テキスト ボックス 453"/>
        <xdr:cNvSpPr txBox="1"/>
      </xdr:nvSpPr>
      <xdr:spPr>
        <a:xfrm>
          <a:off x="15290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110489</xdr:rowOff>
    </xdr:from>
    <xdr:to>
      <xdr:col>21</xdr:col>
      <xdr:colOff>412750</xdr:colOff>
      <xdr:row>78</xdr:row>
      <xdr:rowOff>40639</xdr:rowOff>
    </xdr:to>
    <xdr:sp macro="" textlink="">
      <xdr:nvSpPr>
        <xdr:cNvPr id="455" name="円/楕円 454"/>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25416</xdr:rowOff>
    </xdr:from>
    <xdr:ext cx="762000" cy="259045"/>
    <xdr:sp macro="" textlink="">
      <xdr:nvSpPr>
        <xdr:cNvPr id="456" name="テキスト ボックス 455"/>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16763</xdr:rowOff>
    </xdr:from>
    <xdr:to>
      <xdr:col>20</xdr:col>
      <xdr:colOff>209550</xdr:colOff>
      <xdr:row>76</xdr:row>
      <xdr:rowOff>118363</xdr:rowOff>
    </xdr:to>
    <xdr:sp macro="" textlink="">
      <xdr:nvSpPr>
        <xdr:cNvPr id="457" name="円/楕円 456"/>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128541</xdr:rowOff>
    </xdr:from>
    <xdr:ext cx="762000" cy="259045"/>
    <xdr:sp macro="" textlink="">
      <xdr:nvSpPr>
        <xdr:cNvPr id="458" name="テキスト ボックス 457"/>
        <xdr:cNvSpPr txBox="1"/>
      </xdr:nvSpPr>
      <xdr:spPr>
        <a:xfrm>
          <a:off x="13512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59" name="円/楕円 458"/>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60" name="テキスト ボックス 459"/>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長野県宮田村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39433</xdr:rowOff>
    </xdr:from>
    <xdr:to>
      <xdr:col>4</xdr:col>
      <xdr:colOff>1117600</xdr:colOff>
      <xdr:row>20</xdr:row>
      <xdr:rowOff>146838</xdr:rowOff>
    </xdr:to>
    <xdr:cxnSp macro="">
      <xdr:nvCxnSpPr>
        <xdr:cNvPr id="45" name="直線コネクタ 44"/>
        <xdr:cNvCxnSpPr/>
      </xdr:nvCxnSpPr>
      <xdr:spPr bwMode="auto">
        <a:xfrm flipV="1">
          <a:off x="5651500" y="1973008"/>
          <a:ext cx="0" cy="1650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118915</xdr:rowOff>
    </xdr:from>
    <xdr:ext cx="762000" cy="259045"/>
    <xdr:sp macro="" textlink="">
      <xdr:nvSpPr>
        <xdr:cNvPr id="46" name="人口1人当たり決算額の推移最小値テキスト130"/>
        <xdr:cNvSpPr txBox="1"/>
      </xdr:nvSpPr>
      <xdr:spPr>
        <a:xfrm>
          <a:off x="5740400" y="3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84,688</a:t>
          </a:r>
          <a:endParaRPr kumimoji="1" lang="ja-JP" altLang="en-US" sz="1000" b="1">
            <a:latin typeface="ＭＳ Ｐゴシック"/>
          </a:endParaRPr>
        </a:p>
      </xdr:txBody>
    </xdr:sp>
    <xdr:clientData/>
  </xdr:oneCellAnchor>
  <xdr:twoCellAnchor>
    <xdr:from>
      <xdr:col>4</xdr:col>
      <xdr:colOff>1028700</xdr:colOff>
      <xdr:row>20</xdr:row>
      <xdr:rowOff>146838</xdr:rowOff>
    </xdr:from>
    <xdr:to>
      <xdr:col>5</xdr:col>
      <xdr:colOff>73025</xdr:colOff>
      <xdr:row>20</xdr:row>
      <xdr:rowOff>146838</xdr:rowOff>
    </xdr:to>
    <xdr:cxnSp macro="">
      <xdr:nvCxnSpPr>
        <xdr:cNvPr id="47" name="直線コネクタ 46"/>
        <xdr:cNvCxnSpPr/>
      </xdr:nvCxnSpPr>
      <xdr:spPr bwMode="auto">
        <a:xfrm>
          <a:off x="5562600" y="3623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125810</xdr:rowOff>
    </xdr:from>
    <xdr:ext cx="762000" cy="259045"/>
    <xdr:sp macro="" textlink="">
      <xdr:nvSpPr>
        <xdr:cNvPr id="48" name="人口1人当たり決算額の推移最大値テキスト130"/>
        <xdr:cNvSpPr txBox="1"/>
      </xdr:nvSpPr>
      <xdr:spPr>
        <a:xfrm>
          <a:off x="5740400" y="17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214,645</a:t>
          </a:r>
          <a:endParaRPr kumimoji="1" lang="ja-JP" altLang="en-US" sz="1000" b="1">
            <a:latin typeface="ＭＳ Ｐゴシック"/>
          </a:endParaRPr>
        </a:p>
      </xdr:txBody>
    </xdr:sp>
    <xdr:clientData/>
  </xdr:oneCellAnchor>
  <xdr:twoCellAnchor>
    <xdr:from>
      <xdr:col>4</xdr:col>
      <xdr:colOff>1028700</xdr:colOff>
      <xdr:row>11</xdr:row>
      <xdr:rowOff>39433</xdr:rowOff>
    </xdr:from>
    <xdr:to>
      <xdr:col>5</xdr:col>
      <xdr:colOff>73025</xdr:colOff>
      <xdr:row>11</xdr:row>
      <xdr:rowOff>39433</xdr:rowOff>
    </xdr:to>
    <xdr:cxnSp macro="">
      <xdr:nvCxnSpPr>
        <xdr:cNvPr id="49" name="直線コネクタ 48"/>
        <xdr:cNvCxnSpPr/>
      </xdr:nvCxnSpPr>
      <xdr:spPr bwMode="auto">
        <a:xfrm>
          <a:off x="5562600" y="1973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159004</xdr:rowOff>
    </xdr:from>
    <xdr:to>
      <xdr:col>4</xdr:col>
      <xdr:colOff>1117600</xdr:colOff>
      <xdr:row>20</xdr:row>
      <xdr:rowOff>28029</xdr:rowOff>
    </xdr:to>
    <xdr:cxnSp macro="">
      <xdr:nvCxnSpPr>
        <xdr:cNvPr id="50" name="直線コネクタ 49"/>
        <xdr:cNvCxnSpPr/>
      </xdr:nvCxnSpPr>
      <xdr:spPr bwMode="auto">
        <a:xfrm>
          <a:off x="5003800" y="3464179"/>
          <a:ext cx="647700" cy="40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67124</xdr:rowOff>
    </xdr:from>
    <xdr:ext cx="762000" cy="259045"/>
    <xdr:sp macro="" textlink="">
      <xdr:nvSpPr>
        <xdr:cNvPr id="51" name="人口1人当たり決算額の推移平均値テキスト130"/>
        <xdr:cNvSpPr txBox="1"/>
      </xdr:nvSpPr>
      <xdr:spPr>
        <a:xfrm>
          <a:off x="5740400" y="285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50597</xdr:rowOff>
    </xdr:from>
    <xdr:to>
      <xdr:col>5</xdr:col>
      <xdr:colOff>34925</xdr:colOff>
      <xdr:row>17</xdr:row>
      <xdr:rowOff>152197</xdr:rowOff>
    </xdr:to>
    <xdr:sp macro="" textlink="">
      <xdr:nvSpPr>
        <xdr:cNvPr id="52" name="フローチャート : 判断 51"/>
        <xdr:cNvSpPr/>
      </xdr:nvSpPr>
      <xdr:spPr bwMode="auto">
        <a:xfrm>
          <a:off x="5600700" y="3012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119913</xdr:rowOff>
    </xdr:from>
    <xdr:to>
      <xdr:col>4</xdr:col>
      <xdr:colOff>469900</xdr:colOff>
      <xdr:row>19</xdr:row>
      <xdr:rowOff>159004</xdr:rowOff>
    </xdr:to>
    <xdr:cxnSp macro="">
      <xdr:nvCxnSpPr>
        <xdr:cNvPr id="53" name="直線コネクタ 52"/>
        <xdr:cNvCxnSpPr/>
      </xdr:nvCxnSpPr>
      <xdr:spPr bwMode="auto">
        <a:xfrm>
          <a:off x="4305300" y="3425088"/>
          <a:ext cx="698500" cy="39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36309</xdr:rowOff>
    </xdr:from>
    <xdr:to>
      <xdr:col>4</xdr:col>
      <xdr:colOff>520700</xdr:colOff>
      <xdr:row>17</xdr:row>
      <xdr:rowOff>137909</xdr:rowOff>
    </xdr:to>
    <xdr:sp macro="" textlink="">
      <xdr:nvSpPr>
        <xdr:cNvPr id="54" name="フローチャート : 判断 53"/>
        <xdr:cNvSpPr/>
      </xdr:nvSpPr>
      <xdr:spPr bwMode="auto">
        <a:xfrm>
          <a:off x="4953000" y="2998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148086</xdr:rowOff>
    </xdr:from>
    <xdr:ext cx="736600" cy="259045"/>
    <xdr:sp macro="" textlink="">
      <xdr:nvSpPr>
        <xdr:cNvPr id="55" name="テキスト ボックス 54"/>
        <xdr:cNvSpPr txBox="1"/>
      </xdr:nvSpPr>
      <xdr:spPr>
        <a:xfrm>
          <a:off x="4622800" y="2767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119913</xdr:rowOff>
    </xdr:from>
    <xdr:to>
      <xdr:col>3</xdr:col>
      <xdr:colOff>904875</xdr:colOff>
      <xdr:row>19</xdr:row>
      <xdr:rowOff>152857</xdr:rowOff>
    </xdr:to>
    <xdr:cxnSp macro="">
      <xdr:nvCxnSpPr>
        <xdr:cNvPr id="56" name="直線コネクタ 55"/>
        <xdr:cNvCxnSpPr/>
      </xdr:nvCxnSpPr>
      <xdr:spPr bwMode="auto">
        <a:xfrm flipV="1">
          <a:off x="3606800" y="3425088"/>
          <a:ext cx="698500" cy="32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8407</xdr:rowOff>
    </xdr:from>
    <xdr:to>
      <xdr:col>3</xdr:col>
      <xdr:colOff>955675</xdr:colOff>
      <xdr:row>17</xdr:row>
      <xdr:rowOff>110007</xdr:rowOff>
    </xdr:to>
    <xdr:sp macro="" textlink="">
      <xdr:nvSpPr>
        <xdr:cNvPr id="57" name="フローチャート : 判断 56"/>
        <xdr:cNvSpPr/>
      </xdr:nvSpPr>
      <xdr:spPr bwMode="auto">
        <a:xfrm>
          <a:off x="4254500" y="2970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120184</xdr:rowOff>
    </xdr:from>
    <xdr:ext cx="762000" cy="259045"/>
    <xdr:sp macro="" textlink="">
      <xdr:nvSpPr>
        <xdr:cNvPr id="58" name="テキスト ボックス 57"/>
        <xdr:cNvSpPr txBox="1"/>
      </xdr:nvSpPr>
      <xdr:spPr>
        <a:xfrm>
          <a:off x="3924300" y="2739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152857</xdr:rowOff>
    </xdr:from>
    <xdr:to>
      <xdr:col>3</xdr:col>
      <xdr:colOff>206375</xdr:colOff>
      <xdr:row>20</xdr:row>
      <xdr:rowOff>11824</xdr:rowOff>
    </xdr:to>
    <xdr:cxnSp macro="">
      <xdr:nvCxnSpPr>
        <xdr:cNvPr id="59" name="直線コネクタ 58"/>
        <xdr:cNvCxnSpPr/>
      </xdr:nvCxnSpPr>
      <xdr:spPr bwMode="auto">
        <a:xfrm flipV="1">
          <a:off x="2908300" y="3458032"/>
          <a:ext cx="698500" cy="30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70866</xdr:rowOff>
    </xdr:from>
    <xdr:to>
      <xdr:col>3</xdr:col>
      <xdr:colOff>257175</xdr:colOff>
      <xdr:row>18</xdr:row>
      <xdr:rowOff>1016</xdr:rowOff>
    </xdr:to>
    <xdr:sp macro="" textlink="">
      <xdr:nvSpPr>
        <xdr:cNvPr id="60" name="フローチャート : 判断 59"/>
        <xdr:cNvSpPr/>
      </xdr:nvSpPr>
      <xdr:spPr bwMode="auto">
        <a:xfrm>
          <a:off x="3556000" y="30331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11193</xdr:rowOff>
    </xdr:from>
    <xdr:ext cx="762000" cy="259045"/>
    <xdr:sp macro="" textlink="">
      <xdr:nvSpPr>
        <xdr:cNvPr id="61" name="テキスト ボックス 60"/>
        <xdr:cNvSpPr txBox="1"/>
      </xdr:nvSpPr>
      <xdr:spPr>
        <a:xfrm>
          <a:off x="3225800" y="280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126263</xdr:rowOff>
    </xdr:from>
    <xdr:to>
      <xdr:col>2</xdr:col>
      <xdr:colOff>692150</xdr:colOff>
      <xdr:row>18</xdr:row>
      <xdr:rowOff>56413</xdr:rowOff>
    </xdr:to>
    <xdr:sp macro="" textlink="">
      <xdr:nvSpPr>
        <xdr:cNvPr id="62" name="フローチャート : 判断 61"/>
        <xdr:cNvSpPr/>
      </xdr:nvSpPr>
      <xdr:spPr bwMode="auto">
        <a:xfrm>
          <a:off x="2857500" y="30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66590</xdr:rowOff>
    </xdr:from>
    <xdr:ext cx="762000" cy="259045"/>
    <xdr:sp macro="" textlink="">
      <xdr:nvSpPr>
        <xdr:cNvPr id="63" name="テキスト ボックス 62"/>
        <xdr:cNvSpPr txBox="1"/>
      </xdr:nvSpPr>
      <xdr:spPr>
        <a:xfrm>
          <a:off x="2527300" y="28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122,808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148679</xdr:rowOff>
    </xdr:from>
    <xdr:to>
      <xdr:col>5</xdr:col>
      <xdr:colOff>34925</xdr:colOff>
      <xdr:row>20</xdr:row>
      <xdr:rowOff>78829</xdr:rowOff>
    </xdr:to>
    <xdr:sp macro="" textlink="">
      <xdr:nvSpPr>
        <xdr:cNvPr id="69" name="円/楕円 68"/>
        <xdr:cNvSpPr/>
      </xdr:nvSpPr>
      <xdr:spPr bwMode="auto">
        <a:xfrm>
          <a:off x="5600700" y="3453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57256</xdr:rowOff>
    </xdr:from>
    <xdr:ext cx="762000" cy="259045"/>
    <xdr:sp macro="" textlink="">
      <xdr:nvSpPr>
        <xdr:cNvPr id="70" name="人口1人当たり決算額の推移該当値テキスト130"/>
        <xdr:cNvSpPr txBox="1"/>
      </xdr:nvSpPr>
      <xdr:spPr>
        <a:xfrm>
          <a:off x="5740400" y="3362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94,043</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108204</xdr:rowOff>
    </xdr:from>
    <xdr:to>
      <xdr:col>4</xdr:col>
      <xdr:colOff>520700</xdr:colOff>
      <xdr:row>20</xdr:row>
      <xdr:rowOff>38354</xdr:rowOff>
    </xdr:to>
    <xdr:sp macro="" textlink="">
      <xdr:nvSpPr>
        <xdr:cNvPr id="71" name="円/楕円 70"/>
        <xdr:cNvSpPr/>
      </xdr:nvSpPr>
      <xdr:spPr bwMode="auto">
        <a:xfrm>
          <a:off x="4953000" y="3413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23131</xdr:rowOff>
    </xdr:from>
    <xdr:ext cx="736600" cy="259045"/>
    <xdr:sp macro="" textlink="">
      <xdr:nvSpPr>
        <xdr:cNvPr id="72" name="テキスト ボックス 71"/>
        <xdr:cNvSpPr txBox="1"/>
      </xdr:nvSpPr>
      <xdr:spPr>
        <a:xfrm>
          <a:off x="4622800" y="3499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97,230</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69113</xdr:rowOff>
    </xdr:from>
    <xdr:to>
      <xdr:col>3</xdr:col>
      <xdr:colOff>955675</xdr:colOff>
      <xdr:row>19</xdr:row>
      <xdr:rowOff>170713</xdr:rowOff>
    </xdr:to>
    <xdr:sp macro="" textlink="">
      <xdr:nvSpPr>
        <xdr:cNvPr id="73" name="円/楕円 72"/>
        <xdr:cNvSpPr/>
      </xdr:nvSpPr>
      <xdr:spPr bwMode="auto">
        <a:xfrm>
          <a:off x="4254500" y="3374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155490</xdr:rowOff>
    </xdr:from>
    <xdr:ext cx="762000" cy="259045"/>
    <xdr:sp macro="" textlink="">
      <xdr:nvSpPr>
        <xdr:cNvPr id="74" name="テキスト ボックス 73"/>
        <xdr:cNvSpPr txBox="1"/>
      </xdr:nvSpPr>
      <xdr:spPr>
        <a:xfrm>
          <a:off x="3924300" y="34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100,308</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102057</xdr:rowOff>
    </xdr:from>
    <xdr:to>
      <xdr:col>3</xdr:col>
      <xdr:colOff>257175</xdr:colOff>
      <xdr:row>20</xdr:row>
      <xdr:rowOff>32207</xdr:rowOff>
    </xdr:to>
    <xdr:sp macro="" textlink="">
      <xdr:nvSpPr>
        <xdr:cNvPr id="75" name="円/楕円 74"/>
        <xdr:cNvSpPr/>
      </xdr:nvSpPr>
      <xdr:spPr bwMode="auto">
        <a:xfrm>
          <a:off x="3556000" y="3407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16984</xdr:rowOff>
    </xdr:from>
    <xdr:ext cx="762000" cy="259045"/>
    <xdr:sp macro="" textlink="">
      <xdr:nvSpPr>
        <xdr:cNvPr id="76" name="テキスト ボックス 75"/>
        <xdr:cNvSpPr txBox="1"/>
      </xdr:nvSpPr>
      <xdr:spPr>
        <a:xfrm>
          <a:off x="3225800" y="349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97,714</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132474</xdr:rowOff>
    </xdr:from>
    <xdr:to>
      <xdr:col>2</xdr:col>
      <xdr:colOff>692150</xdr:colOff>
      <xdr:row>20</xdr:row>
      <xdr:rowOff>62624</xdr:rowOff>
    </xdr:to>
    <xdr:sp macro="" textlink="">
      <xdr:nvSpPr>
        <xdr:cNvPr id="77" name="円/楕円 76"/>
        <xdr:cNvSpPr/>
      </xdr:nvSpPr>
      <xdr:spPr bwMode="auto">
        <a:xfrm>
          <a:off x="2857500" y="3437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47401</xdr:rowOff>
    </xdr:from>
    <xdr:ext cx="762000" cy="259045"/>
    <xdr:sp macro="" textlink="">
      <xdr:nvSpPr>
        <xdr:cNvPr id="78" name="テキスト ボックス 77"/>
        <xdr:cNvSpPr txBox="1"/>
      </xdr:nvSpPr>
      <xdr:spPr>
        <a:xfrm>
          <a:off x="2527300" y="352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326888</xdr:rowOff>
    </xdr:from>
    <xdr:to>
      <xdr:col>4</xdr:col>
      <xdr:colOff>1117600</xdr:colOff>
      <xdr:row>38</xdr:row>
      <xdr:rowOff>10871</xdr:rowOff>
    </xdr:to>
    <xdr:cxnSp macro="">
      <xdr:nvCxnSpPr>
        <xdr:cNvPr id="105" name="直線コネクタ 104"/>
        <xdr:cNvCxnSpPr/>
      </xdr:nvCxnSpPr>
      <xdr:spPr bwMode="auto">
        <a:xfrm flipV="1">
          <a:off x="5651500" y="6251438"/>
          <a:ext cx="0" cy="1227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325848</xdr:rowOff>
    </xdr:from>
    <xdr:ext cx="762000" cy="259045"/>
    <xdr:sp macro="" textlink="">
      <xdr:nvSpPr>
        <xdr:cNvPr id="106" name="人口1人当たり決算額の推移最小値テキスト445"/>
        <xdr:cNvSpPr txBox="1"/>
      </xdr:nvSpPr>
      <xdr:spPr>
        <a:xfrm>
          <a:off x="5740400" y="745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4</xdr:col>
      <xdr:colOff>1028700</xdr:colOff>
      <xdr:row>38</xdr:row>
      <xdr:rowOff>10871</xdr:rowOff>
    </xdr:from>
    <xdr:to>
      <xdr:col>5</xdr:col>
      <xdr:colOff>73025</xdr:colOff>
      <xdr:row>38</xdr:row>
      <xdr:rowOff>10871</xdr:rowOff>
    </xdr:to>
    <xdr:cxnSp macro="">
      <xdr:nvCxnSpPr>
        <xdr:cNvPr id="107" name="直線コネクタ 106"/>
        <xdr:cNvCxnSpPr/>
      </xdr:nvCxnSpPr>
      <xdr:spPr bwMode="auto">
        <a:xfrm>
          <a:off x="5562600" y="7478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70365</xdr:rowOff>
    </xdr:from>
    <xdr:ext cx="762000" cy="259045"/>
    <xdr:sp macro="" textlink="">
      <xdr:nvSpPr>
        <xdr:cNvPr id="108" name="人口1人当たり決算額の推移最大値テキスト445"/>
        <xdr:cNvSpPr txBox="1"/>
      </xdr:nvSpPr>
      <xdr:spPr>
        <a:xfrm>
          <a:off x="5740400" y="59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53,756</a:t>
          </a:r>
          <a:endParaRPr kumimoji="1" lang="ja-JP" altLang="en-US" sz="1000" b="1">
            <a:latin typeface="ＭＳ Ｐゴシック"/>
          </a:endParaRPr>
        </a:p>
      </xdr:txBody>
    </xdr:sp>
    <xdr:clientData/>
  </xdr:oneCellAnchor>
  <xdr:twoCellAnchor>
    <xdr:from>
      <xdr:col>4</xdr:col>
      <xdr:colOff>1028700</xdr:colOff>
      <xdr:row>33</xdr:row>
      <xdr:rowOff>326888</xdr:rowOff>
    </xdr:from>
    <xdr:to>
      <xdr:col>5</xdr:col>
      <xdr:colOff>73025</xdr:colOff>
      <xdr:row>33</xdr:row>
      <xdr:rowOff>326888</xdr:rowOff>
    </xdr:to>
    <xdr:cxnSp macro="">
      <xdr:nvCxnSpPr>
        <xdr:cNvPr id="109" name="直線コネクタ 108"/>
        <xdr:cNvCxnSpPr/>
      </xdr:nvCxnSpPr>
      <xdr:spPr bwMode="auto">
        <a:xfrm>
          <a:off x="5562600" y="6251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20198</xdr:rowOff>
    </xdr:from>
    <xdr:to>
      <xdr:col>4</xdr:col>
      <xdr:colOff>1117600</xdr:colOff>
      <xdr:row>35</xdr:row>
      <xdr:rowOff>58260</xdr:rowOff>
    </xdr:to>
    <xdr:cxnSp macro="">
      <xdr:nvCxnSpPr>
        <xdr:cNvPr id="110" name="直線コネクタ 109"/>
        <xdr:cNvCxnSpPr/>
      </xdr:nvCxnSpPr>
      <xdr:spPr bwMode="auto">
        <a:xfrm flipV="1">
          <a:off x="5003800" y="6630548"/>
          <a:ext cx="647700" cy="38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62405</xdr:rowOff>
    </xdr:from>
    <xdr:ext cx="762000" cy="259045"/>
    <xdr:sp macro="" textlink="">
      <xdr:nvSpPr>
        <xdr:cNvPr id="111" name="人口1人当たり決算額の推移平均値テキスト445"/>
        <xdr:cNvSpPr txBox="1"/>
      </xdr:nvSpPr>
      <xdr:spPr>
        <a:xfrm>
          <a:off x="5740400" y="6672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90328</xdr:rowOff>
    </xdr:from>
    <xdr:to>
      <xdr:col>5</xdr:col>
      <xdr:colOff>34925</xdr:colOff>
      <xdr:row>35</xdr:row>
      <xdr:rowOff>191928</xdr:rowOff>
    </xdr:to>
    <xdr:sp macro="" textlink="">
      <xdr:nvSpPr>
        <xdr:cNvPr id="112" name="フローチャート : 判断 111"/>
        <xdr:cNvSpPr/>
      </xdr:nvSpPr>
      <xdr:spPr bwMode="auto">
        <a:xfrm>
          <a:off x="56007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319984</xdr:rowOff>
    </xdr:from>
    <xdr:to>
      <xdr:col>4</xdr:col>
      <xdr:colOff>469900</xdr:colOff>
      <xdr:row>35</xdr:row>
      <xdr:rowOff>58260</xdr:rowOff>
    </xdr:to>
    <xdr:cxnSp macro="">
      <xdr:nvCxnSpPr>
        <xdr:cNvPr id="113" name="直線コネクタ 112"/>
        <xdr:cNvCxnSpPr/>
      </xdr:nvCxnSpPr>
      <xdr:spPr bwMode="auto">
        <a:xfrm>
          <a:off x="4305300" y="6587434"/>
          <a:ext cx="698500" cy="81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72245</xdr:rowOff>
    </xdr:from>
    <xdr:to>
      <xdr:col>4</xdr:col>
      <xdr:colOff>520700</xdr:colOff>
      <xdr:row>35</xdr:row>
      <xdr:rowOff>173845</xdr:rowOff>
    </xdr:to>
    <xdr:sp macro="" textlink="">
      <xdr:nvSpPr>
        <xdr:cNvPr id="114" name="フローチャート : 判断 113"/>
        <xdr:cNvSpPr/>
      </xdr:nvSpPr>
      <xdr:spPr bwMode="auto">
        <a:xfrm>
          <a:off x="4953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158622</xdr:rowOff>
    </xdr:from>
    <xdr:ext cx="736600" cy="259045"/>
    <xdr:sp macro="" textlink="">
      <xdr:nvSpPr>
        <xdr:cNvPr id="115" name="テキスト ボックス 114"/>
        <xdr:cNvSpPr txBox="1"/>
      </xdr:nvSpPr>
      <xdr:spPr>
        <a:xfrm>
          <a:off x="4622800" y="6768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180515</xdr:rowOff>
    </xdr:from>
    <xdr:to>
      <xdr:col>3</xdr:col>
      <xdr:colOff>904875</xdr:colOff>
      <xdr:row>34</xdr:row>
      <xdr:rowOff>319984</xdr:rowOff>
    </xdr:to>
    <xdr:cxnSp macro="">
      <xdr:nvCxnSpPr>
        <xdr:cNvPr id="116" name="直線コネクタ 115"/>
        <xdr:cNvCxnSpPr/>
      </xdr:nvCxnSpPr>
      <xdr:spPr bwMode="auto">
        <a:xfrm>
          <a:off x="3606800" y="6447965"/>
          <a:ext cx="698500" cy="139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337055</xdr:rowOff>
    </xdr:from>
    <xdr:to>
      <xdr:col>3</xdr:col>
      <xdr:colOff>955675</xdr:colOff>
      <xdr:row>35</xdr:row>
      <xdr:rowOff>95755</xdr:rowOff>
    </xdr:to>
    <xdr:sp macro="" textlink="">
      <xdr:nvSpPr>
        <xdr:cNvPr id="117" name="フローチャート : 判断 116"/>
        <xdr:cNvSpPr/>
      </xdr:nvSpPr>
      <xdr:spPr bwMode="auto">
        <a:xfrm>
          <a:off x="4254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80532</xdr:rowOff>
    </xdr:from>
    <xdr:ext cx="762000" cy="259045"/>
    <xdr:sp macro="" textlink="">
      <xdr:nvSpPr>
        <xdr:cNvPr id="118" name="テキスト ボックス 117"/>
        <xdr:cNvSpPr txBox="1"/>
      </xdr:nvSpPr>
      <xdr:spPr>
        <a:xfrm>
          <a:off x="3924300" y="669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180515</xdr:rowOff>
    </xdr:from>
    <xdr:to>
      <xdr:col>3</xdr:col>
      <xdr:colOff>206375</xdr:colOff>
      <xdr:row>35</xdr:row>
      <xdr:rowOff>14849</xdr:rowOff>
    </xdr:to>
    <xdr:cxnSp macro="">
      <xdr:nvCxnSpPr>
        <xdr:cNvPr id="119" name="直線コネクタ 118"/>
        <xdr:cNvCxnSpPr/>
      </xdr:nvCxnSpPr>
      <xdr:spPr bwMode="auto">
        <a:xfrm flipV="1">
          <a:off x="2908300" y="6447965"/>
          <a:ext cx="698500" cy="177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233477</xdr:rowOff>
    </xdr:from>
    <xdr:to>
      <xdr:col>3</xdr:col>
      <xdr:colOff>257175</xdr:colOff>
      <xdr:row>34</xdr:row>
      <xdr:rowOff>335077</xdr:rowOff>
    </xdr:to>
    <xdr:sp macro="" textlink="">
      <xdr:nvSpPr>
        <xdr:cNvPr id="120" name="フローチャート : 判断 119"/>
        <xdr:cNvSpPr/>
      </xdr:nvSpPr>
      <xdr:spPr bwMode="auto">
        <a:xfrm>
          <a:off x="3556000" y="6500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319853</xdr:rowOff>
    </xdr:from>
    <xdr:ext cx="762000" cy="259045"/>
    <xdr:sp macro="" textlink="">
      <xdr:nvSpPr>
        <xdr:cNvPr id="121" name="テキスト ボックス 120"/>
        <xdr:cNvSpPr txBox="1"/>
      </xdr:nvSpPr>
      <xdr:spPr>
        <a:xfrm>
          <a:off x="3225800" y="6587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199964</xdr:rowOff>
    </xdr:from>
    <xdr:to>
      <xdr:col>2</xdr:col>
      <xdr:colOff>692150</xdr:colOff>
      <xdr:row>34</xdr:row>
      <xdr:rowOff>301565</xdr:rowOff>
    </xdr:to>
    <xdr:sp macro="" textlink="">
      <xdr:nvSpPr>
        <xdr:cNvPr id="122" name="フローチャート : 判断 121"/>
        <xdr:cNvSpPr/>
      </xdr:nvSpPr>
      <xdr:spPr bwMode="auto">
        <a:xfrm>
          <a:off x="2857500" y="6467414"/>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311741</xdr:rowOff>
    </xdr:from>
    <xdr:ext cx="762000" cy="259045"/>
    <xdr:sp macro="" textlink="">
      <xdr:nvSpPr>
        <xdr:cNvPr id="123" name="テキスト ボックス 122"/>
        <xdr:cNvSpPr txBox="1"/>
      </xdr:nvSpPr>
      <xdr:spPr>
        <a:xfrm>
          <a:off x="2527300" y="623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312298</xdr:rowOff>
    </xdr:from>
    <xdr:to>
      <xdr:col>5</xdr:col>
      <xdr:colOff>34925</xdr:colOff>
      <xdr:row>35</xdr:row>
      <xdr:rowOff>70998</xdr:rowOff>
    </xdr:to>
    <xdr:sp macro="" textlink="">
      <xdr:nvSpPr>
        <xdr:cNvPr id="129" name="円/楕円 128"/>
        <xdr:cNvSpPr/>
      </xdr:nvSpPr>
      <xdr:spPr bwMode="auto">
        <a:xfrm>
          <a:off x="5600700" y="6579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157375</xdr:rowOff>
    </xdr:from>
    <xdr:ext cx="762000" cy="259045"/>
    <xdr:sp macro="" textlink="">
      <xdr:nvSpPr>
        <xdr:cNvPr id="130" name="人口1人当たり決算額の推移該当値テキスト445"/>
        <xdr:cNvSpPr txBox="1"/>
      </xdr:nvSpPr>
      <xdr:spPr>
        <a:xfrm>
          <a:off x="5740400" y="642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37,172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7460</xdr:rowOff>
    </xdr:from>
    <xdr:to>
      <xdr:col>4</xdr:col>
      <xdr:colOff>520700</xdr:colOff>
      <xdr:row>35</xdr:row>
      <xdr:rowOff>109060</xdr:rowOff>
    </xdr:to>
    <xdr:sp macro="" textlink="">
      <xdr:nvSpPr>
        <xdr:cNvPr id="131" name="円/楕円 130"/>
        <xdr:cNvSpPr/>
      </xdr:nvSpPr>
      <xdr:spPr bwMode="auto">
        <a:xfrm>
          <a:off x="4953000" y="6617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119237</xdr:rowOff>
    </xdr:from>
    <xdr:ext cx="736600" cy="259045"/>
    <xdr:sp macro="" textlink="">
      <xdr:nvSpPr>
        <xdr:cNvPr id="132" name="テキスト ボックス 131"/>
        <xdr:cNvSpPr txBox="1"/>
      </xdr:nvSpPr>
      <xdr:spPr>
        <a:xfrm>
          <a:off x="4622800" y="638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35,507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269184</xdr:rowOff>
    </xdr:from>
    <xdr:to>
      <xdr:col>3</xdr:col>
      <xdr:colOff>955675</xdr:colOff>
      <xdr:row>35</xdr:row>
      <xdr:rowOff>27884</xdr:rowOff>
    </xdr:to>
    <xdr:sp macro="" textlink="">
      <xdr:nvSpPr>
        <xdr:cNvPr id="133" name="円/楕円 132"/>
        <xdr:cNvSpPr/>
      </xdr:nvSpPr>
      <xdr:spPr bwMode="auto">
        <a:xfrm>
          <a:off x="4254500" y="6536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38061</xdr:rowOff>
    </xdr:from>
    <xdr:ext cx="762000" cy="259045"/>
    <xdr:sp macro="" textlink="">
      <xdr:nvSpPr>
        <xdr:cNvPr id="134" name="テキスト ボックス 133"/>
        <xdr:cNvSpPr txBox="1"/>
      </xdr:nvSpPr>
      <xdr:spPr>
        <a:xfrm>
          <a:off x="3924300" y="630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39,058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129715</xdr:rowOff>
    </xdr:from>
    <xdr:to>
      <xdr:col>3</xdr:col>
      <xdr:colOff>257175</xdr:colOff>
      <xdr:row>34</xdr:row>
      <xdr:rowOff>231315</xdr:rowOff>
    </xdr:to>
    <xdr:sp macro="" textlink="">
      <xdr:nvSpPr>
        <xdr:cNvPr id="135" name="円/楕円 134"/>
        <xdr:cNvSpPr/>
      </xdr:nvSpPr>
      <xdr:spPr bwMode="auto">
        <a:xfrm>
          <a:off x="3556000" y="6397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241492</xdr:rowOff>
    </xdr:from>
    <xdr:ext cx="762000" cy="259045"/>
    <xdr:sp macro="" textlink="">
      <xdr:nvSpPr>
        <xdr:cNvPr id="136" name="テキスト ボックス 135"/>
        <xdr:cNvSpPr txBox="1"/>
      </xdr:nvSpPr>
      <xdr:spPr>
        <a:xfrm>
          <a:off x="3225800" y="616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45,159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306949</xdr:rowOff>
    </xdr:from>
    <xdr:to>
      <xdr:col>2</xdr:col>
      <xdr:colOff>692150</xdr:colOff>
      <xdr:row>35</xdr:row>
      <xdr:rowOff>65649</xdr:rowOff>
    </xdr:to>
    <xdr:sp macro="" textlink="">
      <xdr:nvSpPr>
        <xdr:cNvPr id="137" name="円/楕円 136"/>
        <xdr:cNvSpPr/>
      </xdr:nvSpPr>
      <xdr:spPr bwMode="auto">
        <a:xfrm>
          <a:off x="2857500" y="6574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50426</xdr:rowOff>
    </xdr:from>
    <xdr:ext cx="762000" cy="259045"/>
    <xdr:sp macro="" textlink="">
      <xdr:nvSpPr>
        <xdr:cNvPr id="138" name="テキスト ボックス 137"/>
        <xdr:cNvSpPr txBox="1"/>
      </xdr:nvSpPr>
      <xdr:spPr>
        <a:xfrm>
          <a:off x="2527300" y="6660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長野県宮田村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年度までは財政調整基金を増やしてくることができたが、平成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年度においては第三セクターの損失補償の履行や子育て支援センター建設などの大型事業を実施したため基金の取り崩しにより減額となった。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年度以降当面は投資的事業を抑えながら、経費の節約により若干でも基金の増額をしていきたい。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長野県宮田村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平成</a:t>
          </a:r>
          <a:r>
            <a:rPr kumimoji="0" lang="en-US" altLang="ja-JP" sz="1400" b="0" i="0" u="none" strike="noStrike" kern="0" cap="none" spc="0" normalizeH="0" baseline="0" noProof="0">
              <a:ln>
                <a:noFill/>
              </a:ln>
              <a:solidFill>
                <a:sysClr val="windowText" lastClr="000000"/>
              </a:solidFill>
              <a:effectLst/>
              <a:uLnTx/>
              <a:uFillTx/>
              <a:latin typeface="+mn-lt"/>
              <a:ea typeface="+mn-ea"/>
              <a:cs typeface="+mn-cs"/>
            </a:rPr>
            <a:t>19</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年度に老人保健医療特別会計が、給付費の不足による繰上充用となった</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以降</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は連結実質赤字はない。</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水道事業会計については平成</a:t>
          </a:r>
          <a:r>
            <a:rPr kumimoji="0" lang="en-US" altLang="ja-JP" sz="1400" b="0" i="0" u="none" strike="noStrike" kern="0" cap="none" spc="0" normalizeH="0" baseline="0" noProof="0">
              <a:ln>
                <a:noFill/>
              </a:ln>
              <a:solidFill>
                <a:sysClr val="windowText" lastClr="000000"/>
              </a:solidFill>
              <a:effectLst/>
              <a:uLnTx/>
              <a:uFillTx/>
              <a:latin typeface="+mn-lt"/>
              <a:ea typeface="+mn-ea"/>
              <a:cs typeface="+mn-cs"/>
            </a:rPr>
            <a:t>24</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年度～平成</a:t>
          </a:r>
          <a:r>
            <a:rPr kumimoji="0" lang="en-US" altLang="ja-JP" sz="1400" b="0" i="0" u="none" strike="noStrike" kern="0" cap="none" spc="0" normalizeH="0" baseline="0" noProof="0">
              <a:ln>
                <a:noFill/>
              </a:ln>
              <a:solidFill>
                <a:sysClr val="windowText" lastClr="000000"/>
              </a:solidFill>
              <a:effectLst/>
              <a:uLnTx/>
              <a:uFillTx/>
              <a:latin typeface="+mn-lt"/>
              <a:ea typeface="+mn-ea"/>
              <a:cs typeface="+mn-cs"/>
            </a:rPr>
            <a:t>25</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年度にかけて大規模施設改修をしたため、黒字額が大きく減少した。</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長野県宮田村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平成</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22</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年度において債務負担行為に基づく土地開発公社の用地買戻しを多く実施したこと以外は、概ね横ばいを維持しているが、平成</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25</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年度は据置期間を過ぎた多額の起債があったため、償還金が増加した。</a:t>
          </a:r>
          <a:endPar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　また、平成</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25</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年度には第三セクター債や大型事業による起債借入をしており、今後元利償還金は高止まりの見込みである。また、公営企業債に対する繰入金も平成</a:t>
          </a:r>
          <a:r>
            <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rPr>
            <a:t>28</a:t>
          </a:r>
          <a:r>
            <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rPr>
            <a:t>年度にﾋﾟｰｸを迎える予定であり、今後は起債借入の抑制に努める。</a:t>
          </a:r>
          <a:endParaRPr kumimoji="0" lang="en-US" altLang="ja-JP" sz="12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200" b="0" i="0" u="none" strike="noStrike" kern="0" cap="none" spc="0" normalizeH="0" baseline="0" noProof="0">
            <a:ln>
              <a:noFill/>
            </a:ln>
            <a:solidFill>
              <a:srgbClr val="000000"/>
            </a:solidFill>
            <a:effectLst/>
            <a:uLnTx/>
            <a:uFillTx/>
            <a:latin typeface="ＭＳ ゴシック"/>
            <a:ea typeface="ＭＳ ゴシック"/>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長野県宮田村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第三セクター会社の損失補償を履行したため、負債額負担見込額は大きく減少したが、地方債現在高は第三セクター債や子育て支援センター建設に伴い増加した。また、基金の取り崩しもあったため、将来負担総額と充当可能財源総額がともに減少し、全体としては将来負担比率の分子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今後、公営企業債等繰入見込額は順調に減少する見込みであり、平成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年度以降は起債発行を極力おさえていることからも、将来負担比率は引き続き改善していく見込みである。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4343838</v>
      </c>
      <c r="BO4" s="349"/>
      <c r="BP4" s="349"/>
      <c r="BQ4" s="349"/>
      <c r="BR4" s="349"/>
      <c r="BS4" s="349"/>
      <c r="BT4" s="349"/>
      <c r="BU4" s="350"/>
      <c r="BV4" s="348">
        <v>3950215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7.5</v>
      </c>
      <c r="CU4" s="355"/>
      <c r="CV4" s="355"/>
      <c r="CW4" s="355"/>
      <c r="CX4" s="355"/>
      <c r="CY4" s="355"/>
      <c r="CZ4" s="355"/>
      <c r="DA4" s="356"/>
      <c r="DB4" s="354">
        <v>7.3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4125768</v>
      </c>
      <c r="BO5" s="386"/>
      <c r="BP5" s="386"/>
      <c r="BQ5" s="386"/>
      <c r="BR5" s="386"/>
      <c r="BS5" s="386"/>
      <c r="BT5" s="386"/>
      <c r="BU5" s="387"/>
      <c r="BV5" s="385">
        <v>3720228</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81.900000000000006</v>
      </c>
      <c r="CU5" s="383"/>
      <c r="CV5" s="383"/>
      <c r="CW5" s="383"/>
      <c r="CX5" s="383"/>
      <c r="CY5" s="383"/>
      <c r="CZ5" s="383"/>
      <c r="DA5" s="384"/>
      <c r="DB5" s="382">
        <v>75</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218070</v>
      </c>
      <c r="BO6" s="386"/>
      <c r="BP6" s="386"/>
      <c r="BQ6" s="386"/>
      <c r="BR6" s="386"/>
      <c r="BS6" s="386"/>
      <c r="BT6" s="386"/>
      <c r="BU6" s="387"/>
      <c r="BV6" s="385">
        <v>229987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88.7</v>
      </c>
      <c r="CU6" s="423"/>
      <c r="CV6" s="423"/>
      <c r="CW6" s="423"/>
      <c r="CX6" s="423"/>
      <c r="CY6" s="423"/>
      <c r="CZ6" s="423"/>
      <c r="DA6" s="424"/>
      <c r="DB6" s="422">
        <v>81.5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22934</v>
      </c>
      <c r="BO7" s="386"/>
      <c r="BP7" s="386"/>
      <c r="BQ7" s="386"/>
      <c r="BR7" s="386"/>
      <c r="BS7" s="386"/>
      <c r="BT7" s="386"/>
      <c r="BU7" s="387"/>
      <c r="BV7" s="385">
        <v>38432</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2598257</v>
      </c>
      <c r="CU7" s="386"/>
      <c r="CV7" s="386"/>
      <c r="CW7" s="386"/>
      <c r="CX7" s="386"/>
      <c r="CY7" s="386"/>
      <c r="CZ7" s="386"/>
      <c r="DA7" s="387"/>
      <c r="DB7" s="385">
        <v>2621694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195136</v>
      </c>
      <c r="BO8" s="386"/>
      <c r="BP8" s="386"/>
      <c r="BQ8" s="386"/>
      <c r="BR8" s="386"/>
      <c r="BS8" s="386"/>
      <c r="BT8" s="386"/>
      <c r="BU8" s="387"/>
      <c r="BV8" s="385">
        <v>191555</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0.49</v>
      </c>
      <c r="CU8" s="426"/>
      <c r="CV8" s="426"/>
      <c r="CW8" s="426"/>
      <c r="CX8" s="426"/>
      <c r="CY8" s="426"/>
      <c r="CZ8" s="426"/>
      <c r="DA8" s="427"/>
      <c r="DB8" s="425">
        <v>0.48</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8974</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3581</v>
      </c>
      <c r="BO9" s="386"/>
      <c r="BP9" s="386"/>
      <c r="BQ9" s="386"/>
      <c r="BR9" s="386"/>
      <c r="BS9" s="386"/>
      <c r="BT9" s="386"/>
      <c r="BU9" s="387"/>
      <c r="BV9" s="385">
        <v>67427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13.2</v>
      </c>
      <c r="CU9" s="383"/>
      <c r="CV9" s="383"/>
      <c r="CW9" s="383"/>
      <c r="CX9" s="383"/>
      <c r="CY9" s="383"/>
      <c r="CZ9" s="383"/>
      <c r="DA9" s="384"/>
      <c r="DB9" s="382">
        <v>13.1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8968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51547</v>
      </c>
      <c r="BO10" s="386"/>
      <c r="BP10" s="386"/>
      <c r="BQ10" s="386"/>
      <c r="BR10" s="386"/>
      <c r="BS10" s="386"/>
      <c r="BT10" s="386"/>
      <c r="BU10" s="387"/>
      <c r="BV10" s="385">
        <v>112614</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9306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200000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9108</v>
      </c>
      <c r="S13" s="467"/>
      <c r="T13" s="467"/>
      <c r="U13" s="467"/>
      <c r="V13" s="468"/>
      <c r="W13" s="401" t="s">
        <v>123</v>
      </c>
      <c r="X13" s="402"/>
      <c r="Y13" s="402"/>
      <c r="Z13" s="402"/>
      <c r="AA13" s="402"/>
      <c r="AB13" s="392"/>
      <c r="AC13" s="436">
        <v>304</v>
      </c>
      <c r="AD13" s="437"/>
      <c r="AE13" s="437"/>
      <c r="AF13" s="437"/>
      <c r="AG13" s="476"/>
      <c r="AH13" s="436">
        <v>425</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-144872</v>
      </c>
      <c r="BO13" s="386"/>
      <c r="BP13" s="386"/>
      <c r="BQ13" s="386"/>
      <c r="BR13" s="386"/>
      <c r="BS13" s="386"/>
      <c r="BT13" s="386"/>
      <c r="BU13" s="387"/>
      <c r="BV13" s="385">
        <v>180041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15.2</v>
      </c>
      <c r="CU13" s="383"/>
      <c r="CV13" s="383"/>
      <c r="CW13" s="383"/>
      <c r="CX13" s="383"/>
      <c r="CY13" s="383"/>
      <c r="CZ13" s="383"/>
      <c r="DA13" s="384"/>
      <c r="DB13" s="382">
        <v>15.9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9247</v>
      </c>
      <c r="S14" s="467"/>
      <c r="T14" s="467"/>
      <c r="U14" s="467"/>
      <c r="V14" s="468"/>
      <c r="W14" s="375"/>
      <c r="X14" s="376"/>
      <c r="Y14" s="376"/>
      <c r="Z14" s="376"/>
      <c r="AA14" s="376"/>
      <c r="AB14" s="365"/>
      <c r="AC14" s="469">
        <v>6.8</v>
      </c>
      <c r="AD14" s="470"/>
      <c r="AE14" s="470"/>
      <c r="AF14" s="470"/>
      <c r="AG14" s="471"/>
      <c r="AH14" s="469">
        <v>8.9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79.5</v>
      </c>
      <c r="CU14" s="481"/>
      <c r="CV14" s="481"/>
      <c r="CW14" s="481"/>
      <c r="CX14" s="481"/>
      <c r="CY14" s="481"/>
      <c r="CZ14" s="481"/>
      <c r="DA14" s="482"/>
      <c r="DB14" s="480">
        <v>84.6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9046</v>
      </c>
      <c r="S15" s="467"/>
      <c r="T15" s="467"/>
      <c r="U15" s="467"/>
      <c r="V15" s="468"/>
      <c r="W15" s="401" t="s">
        <v>130</v>
      </c>
      <c r="X15" s="402"/>
      <c r="Y15" s="402"/>
      <c r="Z15" s="402"/>
      <c r="AA15" s="402"/>
      <c r="AB15" s="392"/>
      <c r="AC15" s="436">
        <v>1971</v>
      </c>
      <c r="AD15" s="437"/>
      <c r="AE15" s="437"/>
      <c r="AF15" s="437"/>
      <c r="AG15" s="476"/>
      <c r="AH15" s="436">
        <v>2110</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1077267</v>
      </c>
      <c r="BO15" s="349"/>
      <c r="BP15" s="349"/>
      <c r="BQ15" s="349"/>
      <c r="BR15" s="349"/>
      <c r="BS15" s="349"/>
      <c r="BT15" s="349"/>
      <c r="BU15" s="350"/>
      <c r="BV15" s="348">
        <v>1040508</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44.1</v>
      </c>
      <c r="AD16" s="470"/>
      <c r="AE16" s="470"/>
      <c r="AF16" s="470"/>
      <c r="AG16" s="471"/>
      <c r="AH16" s="469">
        <v>44.2</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2140054</v>
      </c>
      <c r="BO16" s="386"/>
      <c r="BP16" s="386"/>
      <c r="BQ16" s="386"/>
      <c r="BR16" s="386"/>
      <c r="BS16" s="386"/>
      <c r="BT16" s="386"/>
      <c r="BU16" s="387"/>
      <c r="BV16" s="385">
        <v>2108556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2198</v>
      </c>
      <c r="AD17" s="437"/>
      <c r="AE17" s="437"/>
      <c r="AF17" s="437"/>
      <c r="AG17" s="476"/>
      <c r="AH17" s="436">
        <v>2226</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1385686</v>
      </c>
      <c r="BO17" s="386"/>
      <c r="BP17" s="386"/>
      <c r="BQ17" s="386"/>
      <c r="BR17" s="386"/>
      <c r="BS17" s="386"/>
      <c r="BT17" s="386"/>
      <c r="BU17" s="387"/>
      <c r="BV17" s="385">
        <v>1336881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54.52</v>
      </c>
      <c r="M18" s="498"/>
      <c r="N18" s="498"/>
      <c r="O18" s="498"/>
      <c r="P18" s="498"/>
      <c r="Q18" s="498"/>
      <c r="R18" s="499"/>
      <c r="S18" s="499"/>
      <c r="T18" s="499"/>
      <c r="U18" s="499"/>
      <c r="V18" s="500"/>
      <c r="W18" s="403"/>
      <c r="X18" s="404"/>
      <c r="Y18" s="404"/>
      <c r="Z18" s="404"/>
      <c r="AA18" s="404"/>
      <c r="AB18" s="395"/>
      <c r="AC18" s="501">
        <v>49.1</v>
      </c>
      <c r="AD18" s="502"/>
      <c r="AE18" s="502"/>
      <c r="AF18" s="502"/>
      <c r="AG18" s="503"/>
      <c r="AH18" s="501">
        <v>46.7</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2123832</v>
      </c>
      <c r="BO18" s="386"/>
      <c r="BP18" s="386"/>
      <c r="BQ18" s="386"/>
      <c r="BR18" s="386"/>
      <c r="BS18" s="386"/>
      <c r="BT18" s="386"/>
      <c r="BU18" s="387"/>
      <c r="BV18" s="385">
        <v>2005181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165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3150670</v>
      </c>
      <c r="BO19" s="386"/>
      <c r="BP19" s="386"/>
      <c r="BQ19" s="386"/>
      <c r="BR19" s="386"/>
      <c r="BS19" s="386"/>
      <c r="BT19" s="386"/>
      <c r="BU19" s="387"/>
      <c r="BV19" s="385">
        <v>2931340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3092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4054673</v>
      </c>
      <c r="BO23" s="386"/>
      <c r="BP23" s="386"/>
      <c r="BQ23" s="386"/>
      <c r="BR23" s="386"/>
      <c r="BS23" s="386"/>
      <c r="BT23" s="386"/>
      <c r="BU23" s="387"/>
      <c r="BV23" s="385">
        <v>3949154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6438</v>
      </c>
      <c r="R24" s="437"/>
      <c r="S24" s="437"/>
      <c r="T24" s="437"/>
      <c r="U24" s="437"/>
      <c r="V24" s="476"/>
      <c r="W24" s="531"/>
      <c r="X24" s="519"/>
      <c r="Y24" s="520"/>
      <c r="Z24" s="435" t="s">
        <v>154</v>
      </c>
      <c r="AA24" s="415"/>
      <c r="AB24" s="415"/>
      <c r="AC24" s="415"/>
      <c r="AD24" s="415"/>
      <c r="AE24" s="415"/>
      <c r="AF24" s="415"/>
      <c r="AG24" s="416"/>
      <c r="AH24" s="436">
        <v>86</v>
      </c>
      <c r="AI24" s="437"/>
      <c r="AJ24" s="437"/>
      <c r="AK24" s="437"/>
      <c r="AL24" s="476"/>
      <c r="AM24" s="436">
        <v>256882</v>
      </c>
      <c r="AN24" s="437"/>
      <c r="AO24" s="437"/>
      <c r="AP24" s="437"/>
      <c r="AQ24" s="437"/>
      <c r="AR24" s="476"/>
      <c r="AS24" s="436">
        <v>2987</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3026321</v>
      </c>
      <c r="BO24" s="386"/>
      <c r="BP24" s="386"/>
      <c r="BQ24" s="386"/>
      <c r="BR24" s="386"/>
      <c r="BS24" s="386"/>
      <c r="BT24" s="386"/>
      <c r="BU24" s="387"/>
      <c r="BV24" s="385">
        <v>2990254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5526</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263730</v>
      </c>
      <c r="BO25" s="349"/>
      <c r="BP25" s="349"/>
      <c r="BQ25" s="349"/>
      <c r="BR25" s="349"/>
      <c r="BS25" s="349"/>
      <c r="BT25" s="349"/>
      <c r="BU25" s="350"/>
      <c r="BV25" s="348">
        <v>568838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4842</v>
      </c>
      <c r="R26" s="437"/>
      <c r="S26" s="437"/>
      <c r="T26" s="437"/>
      <c r="U26" s="437"/>
      <c r="V26" s="476"/>
      <c r="W26" s="531"/>
      <c r="X26" s="519"/>
      <c r="Y26" s="520"/>
      <c r="Z26" s="435" t="s">
        <v>160</v>
      </c>
      <c r="AA26" s="539"/>
      <c r="AB26" s="539"/>
      <c r="AC26" s="539"/>
      <c r="AD26" s="539"/>
      <c r="AE26" s="539"/>
      <c r="AF26" s="539"/>
      <c r="AG26" s="540"/>
      <c r="AH26" s="436">
        <v>8</v>
      </c>
      <c r="AI26" s="437"/>
      <c r="AJ26" s="437"/>
      <c r="AK26" s="437"/>
      <c r="AL26" s="476"/>
      <c r="AM26" s="436">
        <v>25152</v>
      </c>
      <c r="AN26" s="437"/>
      <c r="AO26" s="437"/>
      <c r="AP26" s="437"/>
      <c r="AQ26" s="437"/>
      <c r="AR26" s="476"/>
      <c r="AS26" s="436">
        <v>3144</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2715</v>
      </c>
      <c r="R27" s="437"/>
      <c r="S27" s="437"/>
      <c r="T27" s="437"/>
      <c r="U27" s="437"/>
      <c r="V27" s="476"/>
      <c r="W27" s="531"/>
      <c r="X27" s="519"/>
      <c r="Y27" s="520"/>
      <c r="Z27" s="435" t="s">
        <v>163</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t="s">
        <v>120</v>
      </c>
      <c r="BO27" s="553"/>
      <c r="BP27" s="553"/>
      <c r="BQ27" s="553"/>
      <c r="BR27" s="553"/>
      <c r="BS27" s="553"/>
      <c r="BT27" s="553"/>
      <c r="BU27" s="554"/>
      <c r="BV27" s="552" t="s">
        <v>120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2098</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910209</v>
      </c>
      <c r="BO28" s="349"/>
      <c r="BP28" s="349"/>
      <c r="BQ28" s="349"/>
      <c r="BR28" s="349"/>
      <c r="BS28" s="349"/>
      <c r="BT28" s="349"/>
      <c r="BU28" s="350"/>
      <c r="BV28" s="348">
        <v>1058662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10</v>
      </c>
      <c r="M29" s="437"/>
      <c r="N29" s="437"/>
      <c r="O29" s="437"/>
      <c r="P29" s="476"/>
      <c r="Q29" s="436">
        <v>1882</v>
      </c>
      <c r="R29" s="437"/>
      <c r="S29" s="437"/>
      <c r="T29" s="437"/>
      <c r="U29" s="437"/>
      <c r="V29" s="476"/>
      <c r="W29" s="531"/>
      <c r="X29" s="519"/>
      <c r="Y29" s="520"/>
      <c r="Z29" s="435" t="s">
        <v>170</v>
      </c>
      <c r="AA29" s="415"/>
      <c r="AB29" s="415"/>
      <c r="AC29" s="415"/>
      <c r="AD29" s="415"/>
      <c r="AE29" s="415"/>
      <c r="AF29" s="415"/>
      <c r="AG29" s="416"/>
      <c r="AH29" s="436">
        <v>86</v>
      </c>
      <c r="AI29" s="437"/>
      <c r="AJ29" s="437"/>
      <c r="AK29" s="437"/>
      <c r="AL29" s="476"/>
      <c r="AM29" s="436">
        <v>256882</v>
      </c>
      <c r="AN29" s="437"/>
      <c r="AO29" s="437"/>
      <c r="AP29" s="437"/>
      <c r="AQ29" s="437"/>
      <c r="AR29" s="476"/>
      <c r="AS29" s="436">
        <v>2987</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1277</v>
      </c>
      <c r="BO29" s="386"/>
      <c r="BP29" s="386"/>
      <c r="BQ29" s="386"/>
      <c r="BR29" s="386"/>
      <c r="BS29" s="386"/>
      <c r="BT29" s="386"/>
      <c r="BU29" s="387"/>
      <c r="BV29" s="385">
        <v>1275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96.5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285090</v>
      </c>
      <c r="BO30" s="553"/>
      <c r="BP30" s="553"/>
      <c r="BQ30" s="553"/>
      <c r="BR30" s="553"/>
      <c r="BS30" s="553"/>
      <c r="BT30" s="553"/>
      <c r="BU30" s="554"/>
      <c r="BV30" s="552">
        <v>301158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t="str">
        <f>IF(BG34="","",MAX(C34:D43,U34:V43,AM34:AN43)+1)</f>
        <v/>
      </c>
      <c r="BF34" s="564"/>
      <c r="BG34" s="565"/>
      <c r="BH34" s="565"/>
      <c r="BI34" s="565"/>
      <c r="BJ34" s="565"/>
      <c r="BK34" s="565"/>
      <c r="BL34" s="565"/>
      <c r="BM34" s="565"/>
      <c r="BN34" s="565"/>
      <c r="BO34" s="565"/>
      <c r="BP34" s="565"/>
      <c r="BQ34" s="565"/>
      <c r="BR34" s="565"/>
      <c r="BS34" s="565"/>
      <c r="BT34" s="565"/>
      <c r="BU34" s="565"/>
      <c r="BV34" s="165"/>
      <c r="BW34" s="564">
        <f>IF(BY34="","",MAX(C34:D43,U34:V43,AM34:AN43,BE34:BF43)+1)</f>
        <v>7</v>
      </c>
      <c r="BX34" s="564"/>
      <c r="BY34" s="565" t="str">
        <f>IF('各会計、関係団体の財政状況及び健全化判断比率'!B68="","",'各会計、関係団体の財政状況及び健全化判断比率'!B68)</f>
        <v>上伊那広域連合（一般会計）</v>
      </c>
      <c r="BZ34" s="565"/>
      <c r="CA34" s="565"/>
      <c r="CB34" s="565"/>
      <c r="CC34" s="565"/>
      <c r="CD34" s="565"/>
      <c r="CE34" s="565"/>
      <c r="CF34" s="565"/>
      <c r="CG34" s="565"/>
      <c r="CH34" s="565"/>
      <c r="CI34" s="565"/>
      <c r="CJ34" s="565"/>
      <c r="CK34" s="565"/>
      <c r="CL34" s="565"/>
      <c r="CM34" s="565"/>
      <c r="CN34" s="165"/>
      <c r="CO34" s="564">
        <f>IF(CQ34="","",MAX(C34:D43,U34:V43,AM34:AN43,BE34:BF43,BW34:BX43)+1)</f>
        <v>17</v>
      </c>
      <c r="CP34" s="564"/>
      <c r="CQ34" s="565" t="str">
        <f>IF('各会計、関係団体の財政状況及び健全化判断比率'!BS7="","",'各会計、関係団体の財政状況及び健全化判断比率'!BS7)</f>
        <v>宮田村土地開発公社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6</v>
      </c>
      <c r="AN35" s="564"/>
      <c r="AO35" s="565" t="str">
        <f>IF('各会計、関係団体の財政状況及び健全化判断比率'!B32="","",'各会計、関係団体の財政状況及び健全化判断比率'!B32)</f>
        <v>下水道事業会計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8</v>
      </c>
      <c r="BX35" s="564"/>
      <c r="BY35" s="565" t="str">
        <f>IF('各会計、関係団体の財政状況及び健全化判断比率'!B69="","",'各会計、関係団体の財政状況及び健全化判断比率'!B69)</f>
        <v>長野県後期高齢者医療広域連合（一般会計）</v>
      </c>
      <c r="BZ35" s="565"/>
      <c r="CA35" s="565"/>
      <c r="CB35" s="565"/>
      <c r="CC35" s="565"/>
      <c r="CD35" s="565"/>
      <c r="CE35" s="565"/>
      <c r="CF35" s="565"/>
      <c r="CG35" s="565"/>
      <c r="CH35" s="565"/>
      <c r="CI35" s="565"/>
      <c r="CJ35" s="565"/>
      <c r="CK35" s="565"/>
      <c r="CL35" s="565"/>
      <c r="CM35" s="565"/>
      <c r="CN35" s="165"/>
      <c r="CO35" s="564">
        <f t="shared" ref="CO35:CO43" si="3">IF(CQ35="","",CO34+1)</f>
        <v>18</v>
      </c>
      <c r="CP35" s="564"/>
      <c r="CQ35" s="565" t="str">
        <f>IF('各会計、関係団体の財政状況及び健全化判断比率'!BS8="","",'各会計、関係団体の財政状況及び健全化判断比率'!BS8)</f>
        <v>宮田観光開発㈱</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9</v>
      </c>
      <c r="BX36" s="564"/>
      <c r="BY36" s="565" t="str">
        <f>IF('各会計、関係団体の財政状況及び健全化判断比率'!B70="","",'各会計、関係団体の財政状況及び健全化判断比率'!B70)</f>
        <v>長野県後期高齢者医療広域連合（後期高齢者医療事業会計）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10</v>
      </c>
      <c r="BX37" s="564"/>
      <c r="BY37" s="565" t="str">
        <f>IF('各会計、関係団体の財政状況及び健全化判断比率'!B71="","",'各会計、関係団体の財政状況及び健全化判断比率'!B71)</f>
        <v>南信地域町村交通災害共済事務組合（一般会計）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11</v>
      </c>
      <c r="BX38" s="564"/>
      <c r="BY38" s="565" t="str">
        <f>IF('各会計、関係団体の財政状況及び健全化判断比率'!B72="","",'各会計、関係団体の財政状況及び健全化判断比率'!B72)</f>
        <v>長野県市町村総合事務組合（一般会計）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12</v>
      </c>
      <c r="BX39" s="564"/>
      <c r="BY39" s="565" t="str">
        <f>IF('各会計、関係団体の財政状況及び健全化判断比率'!B73="","",'各会計、関係団体の財政状況及び健全化判断比率'!B73)</f>
        <v>長野県市町村総合事務組合（非常勤職員公務災害補償特別会計）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13</v>
      </c>
      <c r="BX40" s="564"/>
      <c r="BY40" s="565" t="str">
        <f>IF('各会計、関係団体の財政状況及び健全化判断比率'!B74="","",'各会計、関係団体の財政状況及び健全化判断比率'!B74)</f>
        <v>長野県市町村自治振興組合（一般会計）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14</v>
      </c>
      <c r="BX41" s="564"/>
      <c r="BY41" s="565" t="str">
        <f>IF('各会計、関係団体の財政状況及び健全化判断比率'!B75="","",'各会計、関係団体の財政状況及び健全化判断比率'!B75)</f>
        <v>伊南行政組合（一般会計）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15</v>
      </c>
      <c r="BX42" s="564"/>
      <c r="BY42" s="565" t="str">
        <f>IF('各会計、関係団体の財政状況及び健全化判断比率'!B76="","",'各会計、関係団体の財政状況及び健全化判断比率'!B76)</f>
        <v>伊南行政組合（病院事業会計）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16</v>
      </c>
      <c r="BX43" s="564"/>
      <c r="BY43" s="565" t="str">
        <f>IF('各会計、関係団体の財政状況及び健全化判断比率'!B77="","",'各会計、関係団体の財政状況及び健全化判断比率'!B77)</f>
        <v>長野県地方税滞納整理機構（一般会計）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46"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513</v>
      </c>
      <c r="J40" s="79" t="s">
        <v>514</v>
      </c>
      <c r="K40" s="79" t="s">
        <v>515</v>
      </c>
      <c r="L40" s="79" t="s">
        <v>516</v>
      </c>
      <c r="M40" s="80" t="s">
        <v>517</v>
      </c>
    </row>
    <row r="41" spans="2:13" ht="27.75" customHeight="1">
      <c r="B41" s="1167" t="s">
        <v>23</v>
      </c>
      <c r="C41" s="1168"/>
      <c r="D41" s="81"/>
      <c r="E41" s="1173" t="s">
        <v>24</v>
      </c>
      <c r="F41" s="1173"/>
      <c r="G41" s="1173"/>
      <c r="H41" s="1174"/>
      <c r="I41" s="82">
        <v>3943</v>
      </c>
      <c r="J41" s="83">
        <v>3963</v>
      </c>
      <c r="K41" s="83">
        <v>3977</v>
      </c>
      <c r="L41" s="83">
        <v>3949</v>
      </c>
      <c r="M41" s="84">
        <v>4055</v>
      </c>
    </row>
    <row r="42" spans="2:13" ht="27.75" customHeight="1">
      <c r="B42" s="1169"/>
      <c r="C42" s="1170"/>
      <c r="D42" s="85"/>
      <c r="E42" s="1175" t="s">
        <v>25</v>
      </c>
      <c r="F42" s="1175"/>
      <c r="G42" s="1175"/>
      <c r="H42" s="1176"/>
      <c r="I42" s="86">
        <v>242</v>
      </c>
      <c r="J42" s="87">
        <v>214</v>
      </c>
      <c r="K42" s="87">
        <v>308</v>
      </c>
      <c r="L42" s="87">
        <v>253</v>
      </c>
      <c r="M42" s="88">
        <v>261</v>
      </c>
    </row>
    <row r="43" spans="2:13" ht="27.75" customHeight="1">
      <c r="B43" s="1169"/>
      <c r="C43" s="1170"/>
      <c r="D43" s="85"/>
      <c r="E43" s="1175" t="s">
        <v>26</v>
      </c>
      <c r="F43" s="1175"/>
      <c r="G43" s="1175"/>
      <c r="H43" s="1176"/>
      <c r="I43" s="86">
        <v>2181</v>
      </c>
      <c r="J43" s="87">
        <v>2223</v>
      </c>
      <c r="K43" s="87">
        <v>2185</v>
      </c>
      <c r="L43" s="87">
        <v>1851</v>
      </c>
      <c r="M43" s="88">
        <v>1672</v>
      </c>
    </row>
    <row r="44" spans="2:13" ht="27.75" customHeight="1">
      <c r="B44" s="1169"/>
      <c r="C44" s="1170"/>
      <c r="D44" s="85"/>
      <c r="E44" s="1175" t="s">
        <v>27</v>
      </c>
      <c r="F44" s="1175"/>
      <c r="G44" s="1175"/>
      <c r="H44" s="1176"/>
      <c r="I44" s="86">
        <v>346</v>
      </c>
      <c r="J44" s="87">
        <v>331</v>
      </c>
      <c r="K44" s="87">
        <v>293</v>
      </c>
      <c r="L44" s="87">
        <v>279</v>
      </c>
      <c r="M44" s="88">
        <v>241</v>
      </c>
    </row>
    <row r="45" spans="2:13" ht="27.75" customHeight="1">
      <c r="B45" s="1169"/>
      <c r="C45" s="1170"/>
      <c r="D45" s="85"/>
      <c r="E45" s="1175" t="s">
        <v>28</v>
      </c>
      <c r="F45" s="1175"/>
      <c r="G45" s="1175"/>
      <c r="H45" s="1176"/>
      <c r="I45" s="86">
        <v>875</v>
      </c>
      <c r="J45" s="87">
        <v>861</v>
      </c>
      <c r="K45" s="87">
        <v>886</v>
      </c>
      <c r="L45" s="87">
        <v>798</v>
      </c>
      <c r="M45" s="88">
        <v>790</v>
      </c>
    </row>
    <row r="46" spans="2:13" ht="27.75" customHeight="1">
      <c r="B46" s="1169"/>
      <c r="C46" s="1170"/>
      <c r="D46" s="85"/>
      <c r="E46" s="1175" t="s">
        <v>29</v>
      </c>
      <c r="F46" s="1175"/>
      <c r="G46" s="1175"/>
      <c r="H46" s="1176"/>
      <c r="I46" s="86">
        <v>526</v>
      </c>
      <c r="J46" s="87">
        <v>434</v>
      </c>
      <c r="K46" s="87">
        <v>149</v>
      </c>
      <c r="L46" s="87">
        <v>426</v>
      </c>
      <c r="M46" s="88">
        <v>126</v>
      </c>
    </row>
    <row r="47" spans="2:13" ht="27.75" customHeight="1">
      <c r="B47" s="1169"/>
      <c r="C47" s="1170"/>
      <c r="D47" s="85"/>
      <c r="E47" s="1175" t="s">
        <v>30</v>
      </c>
      <c r="F47" s="1175"/>
      <c r="G47" s="1175"/>
      <c r="H47" s="1176"/>
      <c r="I47" s="86" t="s">
        <v>473</v>
      </c>
      <c r="J47" s="87" t="s">
        <v>473</v>
      </c>
      <c r="K47" s="87" t="s">
        <v>473</v>
      </c>
      <c r="L47" s="87" t="s">
        <v>473</v>
      </c>
      <c r="M47" s="88" t="s">
        <v>473</v>
      </c>
    </row>
    <row r="48" spans="2:13" ht="27.75" customHeight="1">
      <c r="B48" s="1171"/>
      <c r="C48" s="1172"/>
      <c r="D48" s="85"/>
      <c r="E48" s="1175" t="s">
        <v>31</v>
      </c>
      <c r="F48" s="1175"/>
      <c r="G48" s="1175"/>
      <c r="H48" s="1176"/>
      <c r="I48" s="86" t="s">
        <v>473</v>
      </c>
      <c r="J48" s="87" t="s">
        <v>473</v>
      </c>
      <c r="K48" s="87" t="s">
        <v>473</v>
      </c>
      <c r="L48" s="87" t="s">
        <v>473</v>
      </c>
      <c r="M48" s="88" t="s">
        <v>473</v>
      </c>
    </row>
    <row r="49" spans="2:13" ht="27.75" customHeight="1">
      <c r="B49" s="1177" t="s">
        <v>32</v>
      </c>
      <c r="C49" s="1178"/>
      <c r="D49" s="89"/>
      <c r="E49" s="1175" t="s">
        <v>33</v>
      </c>
      <c r="F49" s="1175"/>
      <c r="G49" s="1175"/>
      <c r="H49" s="1176"/>
      <c r="I49" s="86">
        <v>1021</v>
      </c>
      <c r="J49" s="87">
        <v>1306</v>
      </c>
      <c r="K49" s="87">
        <v>1368</v>
      </c>
      <c r="L49" s="87">
        <v>1431</v>
      </c>
      <c r="M49" s="88">
        <v>1262</v>
      </c>
    </row>
    <row r="50" spans="2:13" ht="27.75" customHeight="1">
      <c r="B50" s="1169"/>
      <c r="C50" s="1170"/>
      <c r="D50" s="85"/>
      <c r="E50" s="1175" t="s">
        <v>34</v>
      </c>
      <c r="F50" s="1175"/>
      <c r="G50" s="1175"/>
      <c r="H50" s="1176"/>
      <c r="I50" s="86">
        <v>251</v>
      </c>
      <c r="J50" s="87">
        <v>222</v>
      </c>
      <c r="K50" s="87">
        <v>205</v>
      </c>
      <c r="L50" s="87">
        <v>192</v>
      </c>
      <c r="M50" s="88">
        <v>225</v>
      </c>
    </row>
    <row r="51" spans="2:13" ht="27.75" customHeight="1">
      <c r="B51" s="1171"/>
      <c r="C51" s="1172"/>
      <c r="D51" s="85"/>
      <c r="E51" s="1175" t="s">
        <v>35</v>
      </c>
      <c r="F51" s="1175"/>
      <c r="G51" s="1175"/>
      <c r="H51" s="1176"/>
      <c r="I51" s="86">
        <v>3759</v>
      </c>
      <c r="J51" s="87">
        <v>3514</v>
      </c>
      <c r="K51" s="87">
        <v>4143</v>
      </c>
      <c r="L51" s="87">
        <v>4017</v>
      </c>
      <c r="M51" s="88">
        <v>3878</v>
      </c>
    </row>
    <row r="52" spans="2:13" ht="27.75" customHeight="1" thickBot="1">
      <c r="B52" s="1179" t="s">
        <v>36</v>
      </c>
      <c r="C52" s="1180"/>
      <c r="D52" s="90"/>
      <c r="E52" s="1181" t="s">
        <v>37</v>
      </c>
      <c r="F52" s="1181"/>
      <c r="G52" s="1181"/>
      <c r="H52" s="1182"/>
      <c r="I52" s="91">
        <v>3082</v>
      </c>
      <c r="J52" s="92">
        <v>2984</v>
      </c>
      <c r="K52" s="92">
        <v>2083</v>
      </c>
      <c r="L52" s="92">
        <v>1917</v>
      </c>
      <c r="M52" s="93">
        <v>1779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512</v>
      </c>
      <c r="G2" s="111"/>
      <c r="H2" s="112"/>
    </row>
    <row r="3" spans="1:8">
      <c r="A3" s="108" t="s">
        <v>505</v>
      </c>
      <c r="B3" s="113"/>
      <c r="C3" s="114"/>
      <c r="D3" s="115">
        <v>87258</v>
      </c>
      <c r="E3" s="116"/>
      <c r="F3" s="117">
        <v>109926</v>
      </c>
      <c r="G3" s="118"/>
      <c r="H3" s="119"/>
    </row>
    <row r="4" spans="1:8">
      <c r="A4" s="120"/>
      <c r="B4" s="121"/>
      <c r="C4" s="122"/>
      <c r="D4" s="123">
        <v>40029</v>
      </c>
      <c r="E4" s="124"/>
      <c r="F4" s="125">
        <v>64844</v>
      </c>
      <c r="G4" s="126"/>
      <c r="H4" s="127"/>
    </row>
    <row r="5" spans="1:8">
      <c r="A5" s="108" t="s">
        <v>507</v>
      </c>
      <c r="B5" s="113"/>
      <c r="C5" s="114"/>
      <c r="D5" s="115">
        <v>67720</v>
      </c>
      <c r="E5" s="116"/>
      <c r="F5" s="117">
        <v>133616</v>
      </c>
      <c r="G5" s="118"/>
      <c r="H5" s="119"/>
    </row>
    <row r="6" spans="1:8">
      <c r="A6" s="120"/>
      <c r="B6" s="121"/>
      <c r="C6" s="122"/>
      <c r="D6" s="123">
        <v>31911</v>
      </c>
      <c r="E6" s="124"/>
      <c r="F6" s="125">
        <v>57933</v>
      </c>
      <c r="G6" s="126"/>
      <c r="H6" s="127"/>
    </row>
    <row r="7" spans="1:8">
      <c r="A7" s="108" t="s">
        <v>508</v>
      </c>
      <c r="B7" s="113"/>
      <c r="C7" s="114"/>
      <c r="D7" s="115">
        <v>95331</v>
      </c>
      <c r="E7" s="116"/>
      <c r="F7" s="117">
        <v>96333</v>
      </c>
      <c r="G7" s="118"/>
      <c r="H7" s="119"/>
    </row>
    <row r="8" spans="1:8">
      <c r="A8" s="120"/>
      <c r="B8" s="121"/>
      <c r="C8" s="122"/>
      <c r="D8" s="123">
        <v>64079</v>
      </c>
      <c r="E8" s="124"/>
      <c r="F8" s="125">
        <v>57060</v>
      </c>
      <c r="G8" s="126"/>
      <c r="H8" s="127"/>
    </row>
    <row r="9" spans="1:8">
      <c r="A9" s="108" t="s">
        <v>509</v>
      </c>
      <c r="B9" s="113"/>
      <c r="C9" s="114"/>
      <c r="D9" s="115">
        <v>51929</v>
      </c>
      <c r="E9" s="116"/>
      <c r="F9" s="117">
        <v>117673</v>
      </c>
      <c r="G9" s="118"/>
      <c r="H9" s="119"/>
    </row>
    <row r="10" spans="1:8">
      <c r="A10" s="120"/>
      <c r="B10" s="121"/>
      <c r="C10" s="122"/>
      <c r="D10" s="123">
        <v>21101</v>
      </c>
      <c r="E10" s="124"/>
      <c r="F10" s="125">
        <v>62359</v>
      </c>
      <c r="G10" s="126"/>
      <c r="H10" s="127"/>
    </row>
    <row r="11" spans="1:8">
      <c r="A11" s="108" t="s">
        <v>510</v>
      </c>
      <c r="B11" s="113"/>
      <c r="C11" s="114"/>
      <c r="D11" s="115">
        <v>62560</v>
      </c>
      <c r="E11" s="116"/>
      <c r="F11" s="117">
        <v>118223</v>
      </c>
      <c r="G11" s="118"/>
      <c r="H11" s="119"/>
    </row>
    <row r="12" spans="1:8">
      <c r="A12" s="120"/>
      <c r="B12" s="121"/>
      <c r="C12" s="128"/>
      <c r="D12" s="123">
        <v>15460</v>
      </c>
      <c r="E12" s="124"/>
      <c r="F12" s="125">
        <v>57106</v>
      </c>
      <c r="G12" s="126"/>
      <c r="H12" s="127"/>
    </row>
    <row r="13" spans="1:8">
      <c r="A13" s="108"/>
      <c r="B13" s="113"/>
      <c r="C13" s="129"/>
      <c r="D13" s="130">
        <v>72960</v>
      </c>
      <c r="E13" s="131"/>
      <c r="F13" s="132">
        <v>115154</v>
      </c>
      <c r="G13" s="133"/>
      <c r="H13" s="119"/>
    </row>
    <row r="14" spans="1:8">
      <c r="A14" s="120"/>
      <c r="B14" s="121"/>
      <c r="C14" s="122"/>
      <c r="D14" s="123">
        <v>34516</v>
      </c>
      <c r="E14" s="124"/>
      <c r="F14" s="125">
        <v>59860</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4.13</v>
      </c>
      <c r="C19" s="134">
        <f>ROUND(VALUE(SUBSTITUTE(実質収支比率等に係る経年分析!G$48,"▲","-")),2)</f>
        <v>5.33</v>
      </c>
      <c r="D19" s="134">
        <f>ROUND(VALUE(SUBSTITUTE(実質収支比率等に係る経年分析!H$48,"▲","-")),2)</f>
        <v>4.7699999999999996</v>
      </c>
      <c r="E19" s="134">
        <f>ROUND(VALUE(SUBSTITUTE(実質収支比率等に係る経年分析!I$48,"▲","-")),2)</f>
        <v>7.31</v>
      </c>
      <c r="F19" s="134">
        <f>ROUND(VALUE(SUBSTITUTE(実質収支比率等に係る経年分析!J$48,"▲","-")),2)</f>
        <v>7.51</v>
      </c>
    </row>
    <row r="20" spans="1:11">
      <c r="A20" s="134" t="s">
        <v>42</v>
      </c>
      <c r="B20" s="134">
        <f>ROUND(VALUE(SUBSTITUTE(実質収支比率等に係る経年分析!F$47,"▲","-")),2)</f>
        <v>21.67</v>
      </c>
      <c r="C20" s="134">
        <f>ROUND(VALUE(SUBSTITUTE(実質収支比率等に係る経年分析!G$47,"▲","-")),2)</f>
        <v>27.29</v>
      </c>
      <c r="D20" s="134">
        <f>ROUND(VALUE(SUBSTITUTE(実質収支比率等に係る経年分析!H$47,"▲","-")),2)</f>
        <v>36.35</v>
      </c>
      <c r="E20" s="134">
        <f>ROUND(VALUE(SUBSTITUTE(実質収支比率等に係る経年分析!I$47,"▲","-")),2)</f>
        <v>40.380000000000003</v>
      </c>
      <c r="F20" s="134">
        <f>ROUND(VALUE(SUBSTITUTE(実質収支比率等に係る経年分析!J$47,"▲","-")),2)</f>
        <v>35.03</v>
      </c>
    </row>
    <row r="21" spans="1:11">
      <c r="A21" s="134" t="s">
        <v>43</v>
      </c>
      <c r="B21" s="134">
        <f>IF(ISNUMBER(VALUE(SUBSTITUTE(実質収支比率等に係る経年分析!F$49,"▲","-"))),ROUND(VALUE(SUBSTITUTE(実質収支比率等に係る経年分析!F$49,"▲","-")),2),NA())</f>
        <v>4.21</v>
      </c>
      <c r="C21" s="134">
        <f>IF(ISNUMBER(VALUE(SUBSTITUTE(実質収支比率等に係る経年分析!G$49,"▲","-"))),ROUND(VALUE(SUBSTITUTE(実質収支比率等に係る経年分析!G$49,"▲","-")),2),NA())</f>
        <v>7.77</v>
      </c>
      <c r="D21" s="134">
        <f>IF(ISNUMBER(VALUE(SUBSTITUTE(実質収支比率等に係る経年分析!H$49,"▲","-"))),ROUND(VALUE(SUBSTITUTE(実質収支比率等に係る経年分析!H$49,"▲","-")),2),NA())</f>
        <v>7.56</v>
      </c>
      <c r="E21" s="134">
        <f>IF(ISNUMBER(VALUE(SUBSTITUTE(実質収支比率等に係る経年分析!I$49,"▲","-"))),ROUND(VALUE(SUBSTITUTE(実質収支比率等に係る経年分析!I$49,"▲","-")),2),NA())</f>
        <v>6.87</v>
      </c>
      <c r="F21" s="134">
        <f>IF(ISNUMBER(VALUE(SUBSTITUTE(実質収支比率等に係る経年分析!J$49,"▲","-"))),ROUND(VALUE(SUBSTITUTE(実質収支比率等に係る経年分析!J$49,"▲","-")),2),NA())</f>
        <v>-5.58</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0.56999999999999995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0.61</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2.37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4.1900000000000004</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12.14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12.55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9.39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4.67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4.13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4.7699999999999996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7.51</v>
      </c>
    </row>
    <row r="36" spans="1:16">
      <c r="A36" s="135" t="str">
        <f>IF(連結実質赤字比率に係る赤字・黒字の構成分析!C$34="",NA(),連結実質赤字比率に係る赤字・黒字の構成分析!C$34)</f>
        <v>下水道事業会計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13.19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14.73</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402</v>
      </c>
      <c r="E42" s="136"/>
      <c r="F42" s="136"/>
      <c r="G42" s="136">
        <f>'実質公債費比率（分子）の構造'!L$52</f>
        <v>388</v>
      </c>
      <c r="H42" s="136"/>
      <c r="I42" s="136"/>
      <c r="J42" s="136">
        <f>'実質公債費比率（分子）の構造'!M$52</f>
        <v>378</v>
      </c>
      <c r="K42" s="136"/>
      <c r="L42" s="136"/>
      <c r="M42" s="136">
        <f>'実質公債費比率（分子）の構造'!N$52</f>
        <v>384</v>
      </c>
      <c r="N42" s="136"/>
      <c r="O42" s="136"/>
      <c r="P42" s="136">
        <f>'実質公債費比率（分子）の構造'!O$52</f>
        <v>382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56</v>
      </c>
      <c r="C44" s="136"/>
      <c r="D44" s="136"/>
      <c r="E44" s="136">
        <f>'実質公債費比率（分子）の構造'!L$50</f>
        <v>105</v>
      </c>
      <c r="F44" s="136"/>
      <c r="G44" s="136"/>
      <c r="H44" s="136">
        <f>'実質公債費比率（分子）の構造'!M$50</f>
        <v>59</v>
      </c>
      <c r="I44" s="136"/>
      <c r="J44" s="136"/>
      <c r="K44" s="136">
        <f>'実質公債費比率（分子）の構造'!N$50</f>
        <v>36</v>
      </c>
      <c r="L44" s="136"/>
      <c r="M44" s="136"/>
      <c r="N44" s="136">
        <f>'実質公債費比率（分子）の構造'!O$50</f>
        <v>33</v>
      </c>
      <c r="O44" s="136"/>
      <c r="P44" s="136"/>
    </row>
    <row r="45" spans="1:16">
      <c r="A45" s="136" t="s">
        <v>53</v>
      </c>
      <c r="B45" s="136">
        <f>'実質公債費比率（分子）の構造'!K$49</f>
        <v>51</v>
      </c>
      <c r="C45" s="136"/>
      <c r="D45" s="136"/>
      <c r="E45" s="136">
        <f>'実質公債費比率（分子）の構造'!L$49</f>
        <v>52</v>
      </c>
      <c r="F45" s="136"/>
      <c r="G45" s="136"/>
      <c r="H45" s="136">
        <f>'実質公債費比率（分子）の構造'!M$49</f>
        <v>61</v>
      </c>
      <c r="I45" s="136"/>
      <c r="J45" s="136"/>
      <c r="K45" s="136">
        <f>'実質公債費比率（分子）の構造'!N$49</f>
        <v>60</v>
      </c>
      <c r="L45" s="136"/>
      <c r="M45" s="136"/>
      <c r="N45" s="136">
        <f>'実質公債費比率（分子）の構造'!O$49</f>
        <v>50</v>
      </c>
      <c r="O45" s="136"/>
      <c r="P45" s="136"/>
    </row>
    <row r="46" spans="1:16">
      <c r="A46" s="136" t="s">
        <v>54</v>
      </c>
      <c r="B46" s="136">
        <f>'実質公債費比率（分子）の構造'!K$48</f>
        <v>209</v>
      </c>
      <c r="C46" s="136"/>
      <c r="D46" s="136"/>
      <c r="E46" s="136">
        <f>'実質公債費比率（分子）の構造'!L$48</f>
        <v>204</v>
      </c>
      <c r="F46" s="136"/>
      <c r="G46" s="136"/>
      <c r="H46" s="136">
        <f>'実質公債費比率（分子）の構造'!M$48</f>
        <v>201</v>
      </c>
      <c r="I46" s="136"/>
      <c r="J46" s="136"/>
      <c r="K46" s="136">
        <f>'実質公債費比率（分子）の構造'!N$48</f>
        <v>207</v>
      </c>
      <c r="L46" s="136"/>
      <c r="M46" s="136"/>
      <c r="N46" s="136">
        <f>'実質公債費比率（分子）の構造'!O$48</f>
        <v>208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426</v>
      </c>
      <c r="C49" s="136"/>
      <c r="D49" s="136"/>
      <c r="E49" s="136">
        <f>'実質公債費比率（分子）の構造'!L$45</f>
        <v>435</v>
      </c>
      <c r="F49" s="136"/>
      <c r="G49" s="136"/>
      <c r="H49" s="136">
        <f>'実質公債費比率（分子）の構造'!M$45</f>
        <v>412</v>
      </c>
      <c r="I49" s="136"/>
      <c r="J49" s="136"/>
      <c r="K49" s="136">
        <f>'実質公債費比率（分子）の構造'!N$45</f>
        <v>411</v>
      </c>
      <c r="L49" s="136"/>
      <c r="M49" s="136"/>
      <c r="N49" s="136">
        <f>'実質公債費比率（分子）の構造'!O$45</f>
        <v>437</v>
      </c>
      <c r="O49" s="136"/>
      <c r="P49" s="136"/>
    </row>
    <row r="50" spans="1:16">
      <c r="A50" s="136" t="s">
        <v>58</v>
      </c>
      <c r="B50" s="136" t="e">
        <f>NA()</f>
        <v>#N/A</v>
      </c>
      <c r="C50" s="136">
        <f>IF(ISNUMBER('実質公債費比率（分子）の構造'!K$53),'実質公債費比率（分子）の構造'!K$53,NA())</f>
        <v>340</v>
      </c>
      <c r="D50" s="136" t="e">
        <f>NA()</f>
        <v>#N/A</v>
      </c>
      <c r="E50" s="136" t="e">
        <f>NA()</f>
        <v>#N/A</v>
      </c>
      <c r="F50" s="136">
        <f>IF(ISNUMBER('実質公債費比率（分子）の構造'!L$53),'実質公債費比率（分子）の構造'!L$53,NA())</f>
        <v>408</v>
      </c>
      <c r="G50" s="136" t="e">
        <f>NA()</f>
        <v>#N/A</v>
      </c>
      <c r="H50" s="136" t="e">
        <f>NA()</f>
        <v>#N/A</v>
      </c>
      <c r="I50" s="136">
        <f>IF(ISNUMBER('実質公債費比率（分子）の構造'!M$53),'実質公債費比率（分子）の構造'!M$53,NA())</f>
        <v>355</v>
      </c>
      <c r="J50" s="136" t="e">
        <f>NA()</f>
        <v>#N/A</v>
      </c>
      <c r="K50" s="136" t="e">
        <f>NA()</f>
        <v>#N/A</v>
      </c>
      <c r="L50" s="136">
        <f>IF(ISNUMBER('実質公債費比率（分子）の構造'!N$53),'実質公債費比率（分子）の構造'!N$53,NA())</f>
        <v>330</v>
      </c>
      <c r="M50" s="136" t="e">
        <f>NA()</f>
        <v>#N/A</v>
      </c>
      <c r="N50" s="136" t="e">
        <f>NA()</f>
        <v>#N/A</v>
      </c>
      <c r="O50" s="136">
        <f>IF(ISNUMBER('実質公債費比率（分子）の構造'!O$53),'実質公債費比率（分子）の構造'!O$53,NA())</f>
        <v>346</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3759</v>
      </c>
      <c r="E56" s="135"/>
      <c r="F56" s="135"/>
      <c r="G56" s="135">
        <f>'将来負担比率（分子）の構造'!J$51</f>
        <v>3514</v>
      </c>
      <c r="H56" s="135"/>
      <c r="I56" s="135"/>
      <c r="J56" s="135">
        <f>'将来負担比率（分子）の構造'!K$51</f>
        <v>4143</v>
      </c>
      <c r="K56" s="135"/>
      <c r="L56" s="135"/>
      <c r="M56" s="135">
        <f>'将来負担比率（分子）の構造'!L$51</f>
        <v>4017</v>
      </c>
      <c r="N56" s="135"/>
      <c r="O56" s="135"/>
      <c r="P56" s="135">
        <f>'将来負担比率（分子）の構造'!M$51</f>
        <v>3878</v>
      </c>
    </row>
    <row r="57" spans="1:16">
      <c r="A57" s="135" t="s">
        <v>34</v>
      </c>
      <c r="B57" s="135"/>
      <c r="C57" s="135"/>
      <c r="D57" s="135">
        <f>'将来負担比率（分子）の構造'!I$50</f>
        <v>251</v>
      </c>
      <c r="E57" s="135"/>
      <c r="F57" s="135"/>
      <c r="G57" s="135">
        <f>'将来負担比率（分子）の構造'!J$50</f>
        <v>222</v>
      </c>
      <c r="H57" s="135"/>
      <c r="I57" s="135"/>
      <c r="J57" s="135">
        <f>'将来負担比率（分子）の構造'!K$50</f>
        <v>205</v>
      </c>
      <c r="K57" s="135"/>
      <c r="L57" s="135"/>
      <c r="M57" s="135">
        <f>'将来負担比率（分子）の構造'!L$50</f>
        <v>192</v>
      </c>
      <c r="N57" s="135"/>
      <c r="O57" s="135"/>
      <c r="P57" s="135">
        <f>'将来負担比率（分子）の構造'!M$50</f>
        <v>225</v>
      </c>
    </row>
    <row r="58" spans="1:16">
      <c r="A58" s="135" t="s">
        <v>33</v>
      </c>
      <c r="B58" s="135"/>
      <c r="C58" s="135"/>
      <c r="D58" s="135">
        <f>'将来負担比率（分子）の構造'!I$49</f>
        <v>1021</v>
      </c>
      <c r="E58" s="135"/>
      <c r="F58" s="135"/>
      <c r="G58" s="135">
        <f>'将来負担比率（分子）の構造'!J$49</f>
        <v>1306</v>
      </c>
      <c r="H58" s="135"/>
      <c r="I58" s="135"/>
      <c r="J58" s="135">
        <f>'将来負担比率（分子）の構造'!K$49</f>
        <v>1368</v>
      </c>
      <c r="K58" s="135"/>
      <c r="L58" s="135"/>
      <c r="M58" s="135">
        <f>'将来負担比率（分子）の構造'!L$49</f>
        <v>1431</v>
      </c>
      <c r="N58" s="135"/>
      <c r="O58" s="135"/>
      <c r="P58" s="135">
        <f>'将来負担比率（分子）の構造'!M$49</f>
        <v>1262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526</v>
      </c>
      <c r="C61" s="135"/>
      <c r="D61" s="135"/>
      <c r="E61" s="135">
        <f>'将来負担比率（分子）の構造'!J$46</f>
        <v>434</v>
      </c>
      <c r="F61" s="135"/>
      <c r="G61" s="135"/>
      <c r="H61" s="135">
        <f>'将来負担比率（分子）の構造'!K$46</f>
        <v>149</v>
      </c>
      <c r="I61" s="135"/>
      <c r="J61" s="135"/>
      <c r="K61" s="135">
        <f>'将来負担比率（分子）の構造'!L$46</f>
        <v>426</v>
      </c>
      <c r="L61" s="135"/>
      <c r="M61" s="135"/>
      <c r="N61" s="135">
        <f>'将来負担比率（分子）の構造'!M$46</f>
        <v>126</v>
      </c>
      <c r="O61" s="135"/>
      <c r="P61" s="135"/>
    </row>
    <row r="62" spans="1:16">
      <c r="A62" s="135" t="s">
        <v>28</v>
      </c>
      <c r="B62" s="135">
        <f>'将来負担比率（分子）の構造'!I$45</f>
        <v>875</v>
      </c>
      <c r="C62" s="135"/>
      <c r="D62" s="135"/>
      <c r="E62" s="135">
        <f>'将来負担比率（分子）の構造'!J$45</f>
        <v>861</v>
      </c>
      <c r="F62" s="135"/>
      <c r="G62" s="135"/>
      <c r="H62" s="135">
        <f>'将来負担比率（分子）の構造'!K$45</f>
        <v>886</v>
      </c>
      <c r="I62" s="135"/>
      <c r="J62" s="135"/>
      <c r="K62" s="135">
        <f>'将来負担比率（分子）の構造'!L$45</f>
        <v>798</v>
      </c>
      <c r="L62" s="135"/>
      <c r="M62" s="135"/>
      <c r="N62" s="135">
        <f>'将来負担比率（分子）の構造'!M$45</f>
        <v>790</v>
      </c>
      <c r="O62" s="135"/>
      <c r="P62" s="135"/>
    </row>
    <row r="63" spans="1:16">
      <c r="A63" s="135" t="s">
        <v>27</v>
      </c>
      <c r="B63" s="135">
        <f>'将来負担比率（分子）の構造'!I$44</f>
        <v>346</v>
      </c>
      <c r="C63" s="135"/>
      <c r="D63" s="135"/>
      <c r="E63" s="135">
        <f>'将来負担比率（分子）の構造'!J$44</f>
        <v>331</v>
      </c>
      <c r="F63" s="135"/>
      <c r="G63" s="135"/>
      <c r="H63" s="135">
        <f>'将来負担比率（分子）の構造'!K$44</f>
        <v>293</v>
      </c>
      <c r="I63" s="135"/>
      <c r="J63" s="135"/>
      <c r="K63" s="135">
        <f>'将来負担比率（分子）の構造'!L$44</f>
        <v>279</v>
      </c>
      <c r="L63" s="135"/>
      <c r="M63" s="135"/>
      <c r="N63" s="135">
        <f>'将来負担比率（分子）の構造'!M$44</f>
        <v>241</v>
      </c>
      <c r="O63" s="135"/>
      <c r="P63" s="135"/>
    </row>
    <row r="64" spans="1:16">
      <c r="A64" s="135" t="s">
        <v>26</v>
      </c>
      <c r="B64" s="135">
        <f>'将来負担比率（分子）の構造'!I$43</f>
        <v>2181</v>
      </c>
      <c r="C64" s="135"/>
      <c r="D64" s="135"/>
      <c r="E64" s="135">
        <f>'将来負担比率（分子）の構造'!J$43</f>
        <v>2223</v>
      </c>
      <c r="F64" s="135"/>
      <c r="G64" s="135"/>
      <c r="H64" s="135">
        <f>'将来負担比率（分子）の構造'!K$43</f>
        <v>2185</v>
      </c>
      <c r="I64" s="135"/>
      <c r="J64" s="135"/>
      <c r="K64" s="135">
        <f>'将来負担比率（分子）の構造'!L$43</f>
        <v>1851</v>
      </c>
      <c r="L64" s="135"/>
      <c r="M64" s="135"/>
      <c r="N64" s="135">
        <f>'将来負担比率（分子）の構造'!M$43</f>
        <v>1672</v>
      </c>
      <c r="O64" s="135"/>
      <c r="P64" s="135"/>
    </row>
    <row r="65" spans="1:16">
      <c r="A65" s="135" t="s">
        <v>25</v>
      </c>
      <c r="B65" s="135">
        <f>'将来負担比率（分子）の構造'!I$42</f>
        <v>242</v>
      </c>
      <c r="C65" s="135"/>
      <c r="D65" s="135"/>
      <c r="E65" s="135">
        <f>'将来負担比率（分子）の構造'!J$42</f>
        <v>214</v>
      </c>
      <c r="F65" s="135"/>
      <c r="G65" s="135"/>
      <c r="H65" s="135">
        <f>'将来負担比率（分子）の構造'!K$42</f>
        <v>308</v>
      </c>
      <c r="I65" s="135"/>
      <c r="J65" s="135"/>
      <c r="K65" s="135">
        <f>'将来負担比率（分子）の構造'!L$42</f>
        <v>253</v>
      </c>
      <c r="L65" s="135"/>
      <c r="M65" s="135"/>
      <c r="N65" s="135">
        <f>'将来負担比率（分子）の構造'!M$42</f>
        <v>261</v>
      </c>
      <c r="O65" s="135"/>
      <c r="P65" s="135"/>
    </row>
    <row r="66" spans="1:16">
      <c r="A66" s="135" t="s">
        <v>24</v>
      </c>
      <c r="B66" s="135">
        <f>'将来負担比率（分子）の構造'!I$41</f>
        <v>3943</v>
      </c>
      <c r="C66" s="135"/>
      <c r="D66" s="135"/>
      <c r="E66" s="135">
        <f>'将来負担比率（分子）の構造'!J$41</f>
        <v>3963</v>
      </c>
      <c r="F66" s="135"/>
      <c r="G66" s="135"/>
      <c r="H66" s="135">
        <f>'将来負担比率（分子）の構造'!K$41</f>
        <v>3977</v>
      </c>
      <c r="I66" s="135"/>
      <c r="J66" s="135"/>
      <c r="K66" s="135">
        <f>'将来負担比率（分子）の構造'!L$41</f>
        <v>3949</v>
      </c>
      <c r="L66" s="135"/>
      <c r="M66" s="135"/>
      <c r="N66" s="135">
        <f>'将来負担比率（分子）の構造'!M$41</f>
        <v>4055</v>
      </c>
      <c r="O66" s="135"/>
      <c r="P66" s="135"/>
    </row>
    <row r="67" spans="1:16">
      <c r="A67" s="135" t="s">
        <v>62</v>
      </c>
      <c r="B67" s="135" t="e">
        <f>NA()</f>
        <v>#N/A</v>
      </c>
      <c r="C67" s="135">
        <f>IF(ISNUMBER('将来負担比率（分子）の構造'!I$52), IF('将来負担比率（分子）の構造'!I$52 &lt; 0, 0, '将来負担比率（分子）の構造'!I$52), NA())</f>
        <v>3082</v>
      </c>
      <c r="D67" s="135" t="e">
        <f>NA()</f>
        <v>#N/A</v>
      </c>
      <c r="E67" s="135" t="e">
        <f>NA()</f>
        <v>#N/A</v>
      </c>
      <c r="F67" s="135">
        <f>IF(ISNUMBER('将来負担比率（分子）の構造'!J$52), IF('将来負担比率（分子）の構造'!J$52 &lt; 0, 0, '将来負担比率（分子）の構造'!J$52), NA())</f>
        <v>2984</v>
      </c>
      <c r="G67" s="135" t="e">
        <f>NA()</f>
        <v>#N/A</v>
      </c>
      <c r="H67" s="135" t="e">
        <f>NA()</f>
        <v>#N/A</v>
      </c>
      <c r="I67" s="135">
        <f>IF(ISNUMBER('将来負担比率（分子）の構造'!K$52), IF('将来負担比率（分子）の構造'!K$52 &lt; 0, 0, '将来負担比率（分子）の構造'!K$52), NA())</f>
        <v>2083</v>
      </c>
      <c r="J67" s="135" t="e">
        <f>NA()</f>
        <v>#N/A</v>
      </c>
      <c r="K67" s="135" t="e">
        <f>NA()</f>
        <v>#N/A</v>
      </c>
      <c r="L67" s="135">
        <f>IF(ISNUMBER('将来負担比率（分子）の構造'!L$52), IF('将来負担比率（分子）の構造'!L$52 &lt; 0, 0, '将来負担比率（分子）の構造'!L$52), NA())</f>
        <v>1917</v>
      </c>
      <c r="M67" s="135" t="e">
        <f>NA()</f>
        <v>#N/A</v>
      </c>
      <c r="N67" s="135" t="e">
        <f>NA()</f>
        <v>#N/A</v>
      </c>
      <c r="O67" s="135">
        <f>IF(ISNUMBER('将来負担比率（分子）の構造'!M$52), IF('将来負担比率（分子）の構造'!M$52 &lt; 0, 0, '将来負担比率（分子）の構造'!M$52), NA())</f>
        <v>1779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1198725</v>
      </c>
      <c r="S5" s="581"/>
      <c r="T5" s="581"/>
      <c r="U5" s="581"/>
      <c r="V5" s="581"/>
      <c r="W5" s="581"/>
      <c r="X5" s="581"/>
      <c r="Y5" s="582"/>
      <c r="Z5" s="583">
        <v>27.6</v>
      </c>
      <c r="AA5" s="583"/>
      <c r="AB5" s="583"/>
      <c r="AC5" s="583"/>
      <c r="AD5" s="584">
        <v>1198725</v>
      </c>
      <c r="AE5" s="584"/>
      <c r="AF5" s="584"/>
      <c r="AG5" s="584"/>
      <c r="AH5" s="584"/>
      <c r="AI5" s="584"/>
      <c r="AJ5" s="584"/>
      <c r="AK5" s="584"/>
      <c r="AL5" s="585">
        <v>50.1</v>
      </c>
      <c r="AM5" s="586"/>
      <c r="AN5" s="586"/>
      <c r="AO5" s="587"/>
      <c r="AP5" s="577" t="s">
        <v>208</v>
      </c>
      <c r="AQ5" s="578"/>
      <c r="AR5" s="578"/>
      <c r="AS5" s="578"/>
      <c r="AT5" s="578"/>
      <c r="AU5" s="578"/>
      <c r="AV5" s="578"/>
      <c r="AW5" s="578"/>
      <c r="AX5" s="578"/>
      <c r="AY5" s="578"/>
      <c r="AZ5" s="578"/>
      <c r="BA5" s="578"/>
      <c r="BB5" s="578"/>
      <c r="BC5" s="578"/>
      <c r="BD5" s="578"/>
      <c r="BE5" s="578"/>
      <c r="BF5" s="579"/>
      <c r="BG5" s="591">
        <v>1195248</v>
      </c>
      <c r="BH5" s="592"/>
      <c r="BI5" s="592"/>
      <c r="BJ5" s="592"/>
      <c r="BK5" s="592"/>
      <c r="BL5" s="592"/>
      <c r="BM5" s="592"/>
      <c r="BN5" s="593"/>
      <c r="BO5" s="594">
        <v>99.7</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56097</v>
      </c>
      <c r="S6" s="592"/>
      <c r="T6" s="592"/>
      <c r="U6" s="592"/>
      <c r="V6" s="592"/>
      <c r="W6" s="592"/>
      <c r="X6" s="592"/>
      <c r="Y6" s="593"/>
      <c r="Z6" s="594">
        <v>1.3</v>
      </c>
      <c r="AA6" s="594"/>
      <c r="AB6" s="594"/>
      <c r="AC6" s="594"/>
      <c r="AD6" s="595">
        <v>56097</v>
      </c>
      <c r="AE6" s="595"/>
      <c r="AF6" s="595"/>
      <c r="AG6" s="595"/>
      <c r="AH6" s="595"/>
      <c r="AI6" s="595"/>
      <c r="AJ6" s="595"/>
      <c r="AK6" s="595"/>
      <c r="AL6" s="596">
        <v>2.2999999999999998</v>
      </c>
      <c r="AM6" s="597"/>
      <c r="AN6" s="597"/>
      <c r="AO6" s="598"/>
      <c r="AP6" s="588" t="s">
        <v>214</v>
      </c>
      <c r="AQ6" s="589"/>
      <c r="AR6" s="589"/>
      <c r="AS6" s="589"/>
      <c r="AT6" s="589"/>
      <c r="AU6" s="589"/>
      <c r="AV6" s="589"/>
      <c r="AW6" s="589"/>
      <c r="AX6" s="589"/>
      <c r="AY6" s="589"/>
      <c r="AZ6" s="589"/>
      <c r="BA6" s="589"/>
      <c r="BB6" s="589"/>
      <c r="BC6" s="589"/>
      <c r="BD6" s="589"/>
      <c r="BE6" s="589"/>
      <c r="BF6" s="590"/>
      <c r="BG6" s="591">
        <v>1195248</v>
      </c>
      <c r="BH6" s="592"/>
      <c r="BI6" s="592"/>
      <c r="BJ6" s="592"/>
      <c r="BK6" s="592"/>
      <c r="BL6" s="592"/>
      <c r="BM6" s="592"/>
      <c r="BN6" s="593"/>
      <c r="BO6" s="594">
        <v>99.7</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65462</v>
      </c>
      <c r="CS6" s="592"/>
      <c r="CT6" s="592"/>
      <c r="CU6" s="592"/>
      <c r="CV6" s="592"/>
      <c r="CW6" s="592"/>
      <c r="CX6" s="592"/>
      <c r="CY6" s="593"/>
      <c r="CZ6" s="594">
        <v>1.6</v>
      </c>
      <c r="DA6" s="594"/>
      <c r="DB6" s="594"/>
      <c r="DC6" s="594"/>
      <c r="DD6" s="600" t="s">
        <v>209</v>
      </c>
      <c r="DE6" s="592"/>
      <c r="DF6" s="592"/>
      <c r="DG6" s="592"/>
      <c r="DH6" s="592"/>
      <c r="DI6" s="592"/>
      <c r="DJ6" s="592"/>
      <c r="DK6" s="592"/>
      <c r="DL6" s="592"/>
      <c r="DM6" s="592"/>
      <c r="DN6" s="592"/>
      <c r="DO6" s="592"/>
      <c r="DP6" s="593"/>
      <c r="DQ6" s="600">
        <v>65462</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2191</v>
      </c>
      <c r="S7" s="592"/>
      <c r="T7" s="592"/>
      <c r="U7" s="592"/>
      <c r="V7" s="592"/>
      <c r="W7" s="592"/>
      <c r="X7" s="592"/>
      <c r="Y7" s="593"/>
      <c r="Z7" s="594">
        <v>0.1</v>
      </c>
      <c r="AA7" s="594"/>
      <c r="AB7" s="594"/>
      <c r="AC7" s="594"/>
      <c r="AD7" s="595">
        <v>2191</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559697</v>
      </c>
      <c r="BH7" s="592"/>
      <c r="BI7" s="592"/>
      <c r="BJ7" s="592"/>
      <c r="BK7" s="592"/>
      <c r="BL7" s="592"/>
      <c r="BM7" s="592"/>
      <c r="BN7" s="593"/>
      <c r="BO7" s="594">
        <v>46.7</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557246</v>
      </c>
      <c r="CS7" s="592"/>
      <c r="CT7" s="592"/>
      <c r="CU7" s="592"/>
      <c r="CV7" s="592"/>
      <c r="CW7" s="592"/>
      <c r="CX7" s="592"/>
      <c r="CY7" s="593"/>
      <c r="CZ7" s="594">
        <v>13.5</v>
      </c>
      <c r="DA7" s="594"/>
      <c r="DB7" s="594"/>
      <c r="DC7" s="594"/>
      <c r="DD7" s="600">
        <v>6897</v>
      </c>
      <c r="DE7" s="592"/>
      <c r="DF7" s="592"/>
      <c r="DG7" s="592"/>
      <c r="DH7" s="592"/>
      <c r="DI7" s="592"/>
      <c r="DJ7" s="592"/>
      <c r="DK7" s="592"/>
      <c r="DL7" s="592"/>
      <c r="DM7" s="592"/>
      <c r="DN7" s="592"/>
      <c r="DO7" s="592"/>
      <c r="DP7" s="593"/>
      <c r="DQ7" s="600">
        <v>514021</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3215</v>
      </c>
      <c r="S8" s="592"/>
      <c r="T8" s="592"/>
      <c r="U8" s="592"/>
      <c r="V8" s="592"/>
      <c r="W8" s="592"/>
      <c r="X8" s="592"/>
      <c r="Y8" s="593"/>
      <c r="Z8" s="594">
        <v>0.1</v>
      </c>
      <c r="AA8" s="594"/>
      <c r="AB8" s="594"/>
      <c r="AC8" s="594"/>
      <c r="AD8" s="595">
        <v>3215</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14037</v>
      </c>
      <c r="BH8" s="592"/>
      <c r="BI8" s="592"/>
      <c r="BJ8" s="592"/>
      <c r="BK8" s="592"/>
      <c r="BL8" s="592"/>
      <c r="BM8" s="592"/>
      <c r="BN8" s="593"/>
      <c r="BO8" s="594">
        <v>1.2</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1141089</v>
      </c>
      <c r="CS8" s="592"/>
      <c r="CT8" s="592"/>
      <c r="CU8" s="592"/>
      <c r="CV8" s="592"/>
      <c r="CW8" s="592"/>
      <c r="CX8" s="592"/>
      <c r="CY8" s="593"/>
      <c r="CZ8" s="594">
        <v>27.7</v>
      </c>
      <c r="DA8" s="594"/>
      <c r="DB8" s="594"/>
      <c r="DC8" s="594"/>
      <c r="DD8" s="600">
        <v>204469</v>
      </c>
      <c r="DE8" s="592"/>
      <c r="DF8" s="592"/>
      <c r="DG8" s="592"/>
      <c r="DH8" s="592"/>
      <c r="DI8" s="592"/>
      <c r="DJ8" s="592"/>
      <c r="DK8" s="592"/>
      <c r="DL8" s="592"/>
      <c r="DM8" s="592"/>
      <c r="DN8" s="592"/>
      <c r="DO8" s="592"/>
      <c r="DP8" s="593"/>
      <c r="DQ8" s="600">
        <v>576362</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5419</v>
      </c>
      <c r="S9" s="592"/>
      <c r="T9" s="592"/>
      <c r="U9" s="592"/>
      <c r="V9" s="592"/>
      <c r="W9" s="592"/>
      <c r="X9" s="592"/>
      <c r="Y9" s="593"/>
      <c r="Z9" s="594">
        <v>0.1</v>
      </c>
      <c r="AA9" s="594"/>
      <c r="AB9" s="594"/>
      <c r="AC9" s="594"/>
      <c r="AD9" s="595">
        <v>5419</v>
      </c>
      <c r="AE9" s="595"/>
      <c r="AF9" s="595"/>
      <c r="AG9" s="595"/>
      <c r="AH9" s="595"/>
      <c r="AI9" s="595"/>
      <c r="AJ9" s="595"/>
      <c r="AK9" s="595"/>
      <c r="AL9" s="596">
        <v>0.2</v>
      </c>
      <c r="AM9" s="597"/>
      <c r="AN9" s="597"/>
      <c r="AO9" s="598"/>
      <c r="AP9" s="588" t="s">
        <v>223</v>
      </c>
      <c r="AQ9" s="589"/>
      <c r="AR9" s="589"/>
      <c r="AS9" s="589"/>
      <c r="AT9" s="589"/>
      <c r="AU9" s="589"/>
      <c r="AV9" s="589"/>
      <c r="AW9" s="589"/>
      <c r="AX9" s="589"/>
      <c r="AY9" s="589"/>
      <c r="AZ9" s="589"/>
      <c r="BA9" s="589"/>
      <c r="BB9" s="589"/>
      <c r="BC9" s="589"/>
      <c r="BD9" s="589"/>
      <c r="BE9" s="589"/>
      <c r="BF9" s="590"/>
      <c r="BG9" s="591">
        <v>407928</v>
      </c>
      <c r="BH9" s="592"/>
      <c r="BI9" s="592"/>
      <c r="BJ9" s="592"/>
      <c r="BK9" s="592"/>
      <c r="BL9" s="592"/>
      <c r="BM9" s="592"/>
      <c r="BN9" s="593"/>
      <c r="BO9" s="594">
        <v>34</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214902</v>
      </c>
      <c r="CS9" s="592"/>
      <c r="CT9" s="592"/>
      <c r="CU9" s="592"/>
      <c r="CV9" s="592"/>
      <c r="CW9" s="592"/>
      <c r="CX9" s="592"/>
      <c r="CY9" s="593"/>
      <c r="CZ9" s="594">
        <v>5.2</v>
      </c>
      <c r="DA9" s="594"/>
      <c r="DB9" s="594"/>
      <c r="DC9" s="594"/>
      <c r="DD9" s="600" t="s">
        <v>111</v>
      </c>
      <c r="DE9" s="592"/>
      <c r="DF9" s="592"/>
      <c r="DG9" s="592"/>
      <c r="DH9" s="592"/>
      <c r="DI9" s="592"/>
      <c r="DJ9" s="592"/>
      <c r="DK9" s="592"/>
      <c r="DL9" s="592"/>
      <c r="DM9" s="592"/>
      <c r="DN9" s="592"/>
      <c r="DO9" s="592"/>
      <c r="DP9" s="593"/>
      <c r="DQ9" s="600">
        <v>200739</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90759</v>
      </c>
      <c r="S10" s="592"/>
      <c r="T10" s="592"/>
      <c r="U10" s="592"/>
      <c r="V10" s="592"/>
      <c r="W10" s="592"/>
      <c r="X10" s="592"/>
      <c r="Y10" s="593"/>
      <c r="Z10" s="594">
        <v>2.1</v>
      </c>
      <c r="AA10" s="594"/>
      <c r="AB10" s="594"/>
      <c r="AC10" s="594"/>
      <c r="AD10" s="595">
        <v>90759</v>
      </c>
      <c r="AE10" s="595"/>
      <c r="AF10" s="595"/>
      <c r="AG10" s="595"/>
      <c r="AH10" s="595"/>
      <c r="AI10" s="595"/>
      <c r="AJ10" s="595"/>
      <c r="AK10" s="595"/>
      <c r="AL10" s="596">
        <v>3.8</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29693</v>
      </c>
      <c r="BH10" s="592"/>
      <c r="BI10" s="592"/>
      <c r="BJ10" s="592"/>
      <c r="BK10" s="592"/>
      <c r="BL10" s="592"/>
      <c r="BM10" s="592"/>
      <c r="BN10" s="593"/>
      <c r="BO10" s="594">
        <v>2.5</v>
      </c>
      <c r="BP10" s="594"/>
      <c r="BQ10" s="594"/>
      <c r="BR10" s="594"/>
      <c r="BS10" s="600" t="s">
        <v>111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t="s">
        <v>111</v>
      </c>
      <c r="CS10" s="592"/>
      <c r="CT10" s="592"/>
      <c r="CU10" s="592"/>
      <c r="CV10" s="592"/>
      <c r="CW10" s="592"/>
      <c r="CX10" s="592"/>
      <c r="CY10" s="593"/>
      <c r="CZ10" s="594" t="s">
        <v>111</v>
      </c>
      <c r="DA10" s="594"/>
      <c r="DB10" s="594"/>
      <c r="DC10" s="594"/>
      <c r="DD10" s="600" t="s">
        <v>111</v>
      </c>
      <c r="DE10" s="592"/>
      <c r="DF10" s="592"/>
      <c r="DG10" s="592"/>
      <c r="DH10" s="592"/>
      <c r="DI10" s="592"/>
      <c r="DJ10" s="592"/>
      <c r="DK10" s="592"/>
      <c r="DL10" s="592"/>
      <c r="DM10" s="592"/>
      <c r="DN10" s="592"/>
      <c r="DO10" s="592"/>
      <c r="DP10" s="593"/>
      <c r="DQ10" s="600" t="s">
        <v>111</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108039</v>
      </c>
      <c r="BH11" s="592"/>
      <c r="BI11" s="592"/>
      <c r="BJ11" s="592"/>
      <c r="BK11" s="592"/>
      <c r="BL11" s="592"/>
      <c r="BM11" s="592"/>
      <c r="BN11" s="593"/>
      <c r="BO11" s="594">
        <v>9</v>
      </c>
      <c r="BP11" s="594"/>
      <c r="BQ11" s="594"/>
      <c r="BR11" s="594"/>
      <c r="BS11" s="600" t="s">
        <v>111</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225237</v>
      </c>
      <c r="CS11" s="592"/>
      <c r="CT11" s="592"/>
      <c r="CU11" s="592"/>
      <c r="CV11" s="592"/>
      <c r="CW11" s="592"/>
      <c r="CX11" s="592"/>
      <c r="CY11" s="593"/>
      <c r="CZ11" s="594">
        <v>5.5</v>
      </c>
      <c r="DA11" s="594"/>
      <c r="DB11" s="594"/>
      <c r="DC11" s="594"/>
      <c r="DD11" s="600">
        <v>100041</v>
      </c>
      <c r="DE11" s="592"/>
      <c r="DF11" s="592"/>
      <c r="DG11" s="592"/>
      <c r="DH11" s="592"/>
      <c r="DI11" s="592"/>
      <c r="DJ11" s="592"/>
      <c r="DK11" s="592"/>
      <c r="DL11" s="592"/>
      <c r="DM11" s="592"/>
      <c r="DN11" s="592"/>
      <c r="DO11" s="592"/>
      <c r="DP11" s="593"/>
      <c r="DQ11" s="600">
        <v>145672</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561829</v>
      </c>
      <c r="BH12" s="592"/>
      <c r="BI12" s="592"/>
      <c r="BJ12" s="592"/>
      <c r="BK12" s="592"/>
      <c r="BL12" s="592"/>
      <c r="BM12" s="592"/>
      <c r="BN12" s="593"/>
      <c r="BO12" s="594">
        <v>46.9</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543698</v>
      </c>
      <c r="CS12" s="592"/>
      <c r="CT12" s="592"/>
      <c r="CU12" s="592"/>
      <c r="CV12" s="592"/>
      <c r="CW12" s="592"/>
      <c r="CX12" s="592"/>
      <c r="CY12" s="593"/>
      <c r="CZ12" s="594">
        <v>13.2</v>
      </c>
      <c r="DA12" s="594"/>
      <c r="DB12" s="594"/>
      <c r="DC12" s="594"/>
      <c r="DD12" s="600">
        <v>7502</v>
      </c>
      <c r="DE12" s="592"/>
      <c r="DF12" s="592"/>
      <c r="DG12" s="592"/>
      <c r="DH12" s="592"/>
      <c r="DI12" s="592"/>
      <c r="DJ12" s="592"/>
      <c r="DK12" s="592"/>
      <c r="DL12" s="592"/>
      <c r="DM12" s="592"/>
      <c r="DN12" s="592"/>
      <c r="DO12" s="592"/>
      <c r="DP12" s="593"/>
      <c r="DQ12" s="600">
        <v>237518</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15738</v>
      </c>
      <c r="S13" s="592"/>
      <c r="T13" s="592"/>
      <c r="U13" s="592"/>
      <c r="V13" s="592"/>
      <c r="W13" s="592"/>
      <c r="X13" s="592"/>
      <c r="Y13" s="593"/>
      <c r="Z13" s="594">
        <v>0.4</v>
      </c>
      <c r="AA13" s="594"/>
      <c r="AB13" s="594"/>
      <c r="AC13" s="594"/>
      <c r="AD13" s="595">
        <v>15738</v>
      </c>
      <c r="AE13" s="595"/>
      <c r="AF13" s="595"/>
      <c r="AG13" s="595"/>
      <c r="AH13" s="595"/>
      <c r="AI13" s="595"/>
      <c r="AJ13" s="595"/>
      <c r="AK13" s="595"/>
      <c r="AL13" s="596">
        <v>0.7</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558459</v>
      </c>
      <c r="BH13" s="592"/>
      <c r="BI13" s="592"/>
      <c r="BJ13" s="592"/>
      <c r="BK13" s="592"/>
      <c r="BL13" s="592"/>
      <c r="BM13" s="592"/>
      <c r="BN13" s="593"/>
      <c r="BO13" s="594">
        <v>46.6</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476124</v>
      </c>
      <c r="CS13" s="592"/>
      <c r="CT13" s="592"/>
      <c r="CU13" s="592"/>
      <c r="CV13" s="592"/>
      <c r="CW13" s="592"/>
      <c r="CX13" s="592"/>
      <c r="CY13" s="593"/>
      <c r="CZ13" s="594">
        <v>11.5</v>
      </c>
      <c r="DA13" s="594"/>
      <c r="DB13" s="594"/>
      <c r="DC13" s="594"/>
      <c r="DD13" s="600">
        <v>220206</v>
      </c>
      <c r="DE13" s="592"/>
      <c r="DF13" s="592"/>
      <c r="DG13" s="592"/>
      <c r="DH13" s="592"/>
      <c r="DI13" s="592"/>
      <c r="DJ13" s="592"/>
      <c r="DK13" s="592"/>
      <c r="DL13" s="592"/>
      <c r="DM13" s="592"/>
      <c r="DN13" s="592"/>
      <c r="DO13" s="592"/>
      <c r="DP13" s="593"/>
      <c r="DQ13" s="600">
        <v>337847</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23107</v>
      </c>
      <c r="BH14" s="592"/>
      <c r="BI14" s="592"/>
      <c r="BJ14" s="592"/>
      <c r="BK14" s="592"/>
      <c r="BL14" s="592"/>
      <c r="BM14" s="592"/>
      <c r="BN14" s="593"/>
      <c r="BO14" s="594">
        <v>1.9</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146234</v>
      </c>
      <c r="CS14" s="592"/>
      <c r="CT14" s="592"/>
      <c r="CU14" s="592"/>
      <c r="CV14" s="592"/>
      <c r="CW14" s="592"/>
      <c r="CX14" s="592"/>
      <c r="CY14" s="593"/>
      <c r="CZ14" s="594">
        <v>3.5</v>
      </c>
      <c r="DA14" s="594"/>
      <c r="DB14" s="594"/>
      <c r="DC14" s="594"/>
      <c r="DD14" s="600">
        <v>2300</v>
      </c>
      <c r="DE14" s="592"/>
      <c r="DF14" s="592"/>
      <c r="DG14" s="592"/>
      <c r="DH14" s="592"/>
      <c r="DI14" s="592"/>
      <c r="DJ14" s="592"/>
      <c r="DK14" s="592"/>
      <c r="DL14" s="592"/>
      <c r="DM14" s="592"/>
      <c r="DN14" s="592"/>
      <c r="DO14" s="592"/>
      <c r="DP14" s="593"/>
      <c r="DQ14" s="600">
        <v>132002</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6500</v>
      </c>
      <c r="S15" s="592"/>
      <c r="T15" s="592"/>
      <c r="U15" s="592"/>
      <c r="V15" s="592"/>
      <c r="W15" s="592"/>
      <c r="X15" s="592"/>
      <c r="Y15" s="593"/>
      <c r="Z15" s="594">
        <v>0.1</v>
      </c>
      <c r="AA15" s="594"/>
      <c r="AB15" s="594"/>
      <c r="AC15" s="594"/>
      <c r="AD15" s="595">
        <v>6500</v>
      </c>
      <c r="AE15" s="595"/>
      <c r="AF15" s="595"/>
      <c r="AG15" s="595"/>
      <c r="AH15" s="595"/>
      <c r="AI15" s="595"/>
      <c r="AJ15" s="595"/>
      <c r="AK15" s="595"/>
      <c r="AL15" s="596">
        <v>0.3</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50615</v>
      </c>
      <c r="BH15" s="592"/>
      <c r="BI15" s="592"/>
      <c r="BJ15" s="592"/>
      <c r="BK15" s="592"/>
      <c r="BL15" s="592"/>
      <c r="BM15" s="592"/>
      <c r="BN15" s="593"/>
      <c r="BO15" s="594">
        <v>4.2</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295346</v>
      </c>
      <c r="CS15" s="592"/>
      <c r="CT15" s="592"/>
      <c r="CU15" s="592"/>
      <c r="CV15" s="592"/>
      <c r="CW15" s="592"/>
      <c r="CX15" s="592"/>
      <c r="CY15" s="593"/>
      <c r="CZ15" s="594">
        <v>7.2</v>
      </c>
      <c r="DA15" s="594"/>
      <c r="DB15" s="594"/>
      <c r="DC15" s="594"/>
      <c r="DD15" s="600">
        <v>17343</v>
      </c>
      <c r="DE15" s="592"/>
      <c r="DF15" s="592"/>
      <c r="DG15" s="592"/>
      <c r="DH15" s="592"/>
      <c r="DI15" s="592"/>
      <c r="DJ15" s="592"/>
      <c r="DK15" s="592"/>
      <c r="DL15" s="592"/>
      <c r="DM15" s="592"/>
      <c r="DN15" s="592"/>
      <c r="DO15" s="592"/>
      <c r="DP15" s="593"/>
      <c r="DQ15" s="600">
        <v>283938</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1094209</v>
      </c>
      <c r="S16" s="592"/>
      <c r="T16" s="592"/>
      <c r="U16" s="592"/>
      <c r="V16" s="592"/>
      <c r="W16" s="592"/>
      <c r="X16" s="592"/>
      <c r="Y16" s="593"/>
      <c r="Z16" s="594">
        <v>25.2</v>
      </c>
      <c r="AA16" s="594"/>
      <c r="AB16" s="594"/>
      <c r="AC16" s="594"/>
      <c r="AD16" s="595">
        <v>1012828</v>
      </c>
      <c r="AE16" s="595"/>
      <c r="AF16" s="595"/>
      <c r="AG16" s="595"/>
      <c r="AH16" s="595"/>
      <c r="AI16" s="595"/>
      <c r="AJ16" s="595"/>
      <c r="AK16" s="595"/>
      <c r="AL16" s="596">
        <v>42.3</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1012828</v>
      </c>
      <c r="S17" s="592"/>
      <c r="T17" s="592"/>
      <c r="U17" s="592"/>
      <c r="V17" s="592"/>
      <c r="W17" s="592"/>
      <c r="X17" s="592"/>
      <c r="Y17" s="593"/>
      <c r="Z17" s="594">
        <v>23.3</v>
      </c>
      <c r="AA17" s="594"/>
      <c r="AB17" s="594"/>
      <c r="AC17" s="594"/>
      <c r="AD17" s="595">
        <v>1012828</v>
      </c>
      <c r="AE17" s="595"/>
      <c r="AF17" s="595"/>
      <c r="AG17" s="595"/>
      <c r="AH17" s="595"/>
      <c r="AI17" s="595"/>
      <c r="AJ17" s="595"/>
      <c r="AK17" s="595"/>
      <c r="AL17" s="596">
        <v>42.3</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437003</v>
      </c>
      <c r="CS17" s="592"/>
      <c r="CT17" s="592"/>
      <c r="CU17" s="592"/>
      <c r="CV17" s="592"/>
      <c r="CW17" s="592"/>
      <c r="CX17" s="592"/>
      <c r="CY17" s="593"/>
      <c r="CZ17" s="594">
        <v>10.6</v>
      </c>
      <c r="DA17" s="594"/>
      <c r="DB17" s="594"/>
      <c r="DC17" s="594"/>
      <c r="DD17" s="600" t="s">
        <v>111</v>
      </c>
      <c r="DE17" s="592"/>
      <c r="DF17" s="592"/>
      <c r="DG17" s="592"/>
      <c r="DH17" s="592"/>
      <c r="DI17" s="592"/>
      <c r="DJ17" s="592"/>
      <c r="DK17" s="592"/>
      <c r="DL17" s="592"/>
      <c r="DM17" s="592"/>
      <c r="DN17" s="592"/>
      <c r="DO17" s="592"/>
      <c r="DP17" s="593"/>
      <c r="DQ17" s="600">
        <v>415612</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81381</v>
      </c>
      <c r="S18" s="592"/>
      <c r="T18" s="592"/>
      <c r="U18" s="592"/>
      <c r="V18" s="592"/>
      <c r="W18" s="592"/>
      <c r="X18" s="592"/>
      <c r="Y18" s="593"/>
      <c r="Z18" s="594">
        <v>1.9</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v>23427</v>
      </c>
      <c r="CS18" s="592"/>
      <c r="CT18" s="592"/>
      <c r="CU18" s="592"/>
      <c r="CV18" s="592"/>
      <c r="CW18" s="592"/>
      <c r="CX18" s="592"/>
      <c r="CY18" s="593"/>
      <c r="CZ18" s="594">
        <v>0.6</v>
      </c>
      <c r="DA18" s="594"/>
      <c r="DB18" s="594"/>
      <c r="DC18" s="594"/>
      <c r="DD18" s="600">
        <v>23427</v>
      </c>
      <c r="DE18" s="592"/>
      <c r="DF18" s="592"/>
      <c r="DG18" s="592"/>
      <c r="DH18" s="592"/>
      <c r="DI18" s="592"/>
      <c r="DJ18" s="592"/>
      <c r="DK18" s="592"/>
      <c r="DL18" s="592"/>
      <c r="DM18" s="592"/>
      <c r="DN18" s="592"/>
      <c r="DO18" s="592"/>
      <c r="DP18" s="593"/>
      <c r="DQ18" s="600">
        <v>23427</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t="s">
        <v>111</v>
      </c>
      <c r="S19" s="592"/>
      <c r="T19" s="592"/>
      <c r="U19" s="592"/>
      <c r="V19" s="592"/>
      <c r="W19" s="592"/>
      <c r="X19" s="592"/>
      <c r="Y19" s="593"/>
      <c r="Z19" s="594" t="s">
        <v>111</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3477</v>
      </c>
      <c r="BH19" s="592"/>
      <c r="BI19" s="592"/>
      <c r="BJ19" s="592"/>
      <c r="BK19" s="592"/>
      <c r="BL19" s="592"/>
      <c r="BM19" s="592"/>
      <c r="BN19" s="593"/>
      <c r="BO19" s="594">
        <v>0.3</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2472853</v>
      </c>
      <c r="S20" s="592"/>
      <c r="T20" s="592"/>
      <c r="U20" s="592"/>
      <c r="V20" s="592"/>
      <c r="W20" s="592"/>
      <c r="X20" s="592"/>
      <c r="Y20" s="593"/>
      <c r="Z20" s="594">
        <v>56.9</v>
      </c>
      <c r="AA20" s="594"/>
      <c r="AB20" s="594"/>
      <c r="AC20" s="594"/>
      <c r="AD20" s="595">
        <v>2391472</v>
      </c>
      <c r="AE20" s="595"/>
      <c r="AF20" s="595"/>
      <c r="AG20" s="595"/>
      <c r="AH20" s="595"/>
      <c r="AI20" s="595"/>
      <c r="AJ20" s="595"/>
      <c r="AK20" s="595"/>
      <c r="AL20" s="596">
        <v>99.9</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3477</v>
      </c>
      <c r="BH20" s="592"/>
      <c r="BI20" s="592"/>
      <c r="BJ20" s="592"/>
      <c r="BK20" s="592"/>
      <c r="BL20" s="592"/>
      <c r="BM20" s="592"/>
      <c r="BN20" s="593"/>
      <c r="BO20" s="594">
        <v>0.3</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4125768</v>
      </c>
      <c r="CS20" s="592"/>
      <c r="CT20" s="592"/>
      <c r="CU20" s="592"/>
      <c r="CV20" s="592"/>
      <c r="CW20" s="592"/>
      <c r="CX20" s="592"/>
      <c r="CY20" s="593"/>
      <c r="CZ20" s="594">
        <v>100</v>
      </c>
      <c r="DA20" s="594"/>
      <c r="DB20" s="594"/>
      <c r="DC20" s="594"/>
      <c r="DD20" s="600">
        <v>582185</v>
      </c>
      <c r="DE20" s="592"/>
      <c r="DF20" s="592"/>
      <c r="DG20" s="592"/>
      <c r="DH20" s="592"/>
      <c r="DI20" s="592"/>
      <c r="DJ20" s="592"/>
      <c r="DK20" s="592"/>
      <c r="DL20" s="592"/>
      <c r="DM20" s="592"/>
      <c r="DN20" s="592"/>
      <c r="DO20" s="592"/>
      <c r="DP20" s="593"/>
      <c r="DQ20" s="600">
        <v>2932600</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1072</v>
      </c>
      <c r="S21" s="592"/>
      <c r="T21" s="592"/>
      <c r="U21" s="592"/>
      <c r="V21" s="592"/>
      <c r="W21" s="592"/>
      <c r="X21" s="592"/>
      <c r="Y21" s="593"/>
      <c r="Z21" s="594">
        <v>0</v>
      </c>
      <c r="AA21" s="594"/>
      <c r="AB21" s="594"/>
      <c r="AC21" s="594"/>
      <c r="AD21" s="595">
        <v>1072</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3477</v>
      </c>
      <c r="BH21" s="592"/>
      <c r="BI21" s="592"/>
      <c r="BJ21" s="592"/>
      <c r="BK21" s="592"/>
      <c r="BL21" s="592"/>
      <c r="BM21" s="592"/>
      <c r="BN21" s="593"/>
      <c r="BO21" s="594">
        <v>0.3</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14962</v>
      </c>
      <c r="S22" s="592"/>
      <c r="T22" s="592"/>
      <c r="U22" s="592"/>
      <c r="V22" s="592"/>
      <c r="W22" s="592"/>
      <c r="X22" s="592"/>
      <c r="Y22" s="593"/>
      <c r="Z22" s="594">
        <v>0.3</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121023</v>
      </c>
      <c r="S23" s="592"/>
      <c r="T23" s="592"/>
      <c r="U23" s="592"/>
      <c r="V23" s="592"/>
      <c r="W23" s="592"/>
      <c r="X23" s="592"/>
      <c r="Y23" s="593"/>
      <c r="Z23" s="594">
        <v>2.8</v>
      </c>
      <c r="AA23" s="594"/>
      <c r="AB23" s="594"/>
      <c r="AC23" s="594"/>
      <c r="AD23" s="595" t="s">
        <v>111</v>
      </c>
      <c r="AE23" s="595"/>
      <c r="AF23" s="595"/>
      <c r="AG23" s="595"/>
      <c r="AH23" s="595"/>
      <c r="AI23" s="595"/>
      <c r="AJ23" s="595"/>
      <c r="AK23" s="595"/>
      <c r="AL23" s="596" t="s">
        <v>111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11650</v>
      </c>
      <c r="S24" s="592"/>
      <c r="T24" s="592"/>
      <c r="U24" s="592"/>
      <c r="V24" s="592"/>
      <c r="W24" s="592"/>
      <c r="X24" s="592"/>
      <c r="Y24" s="593"/>
      <c r="Z24" s="594">
        <v>0.3</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1589808</v>
      </c>
      <c r="CS24" s="581"/>
      <c r="CT24" s="581"/>
      <c r="CU24" s="581"/>
      <c r="CV24" s="581"/>
      <c r="CW24" s="581"/>
      <c r="CX24" s="581"/>
      <c r="CY24" s="582"/>
      <c r="CZ24" s="620">
        <v>38.5</v>
      </c>
      <c r="DA24" s="621"/>
      <c r="DB24" s="621"/>
      <c r="DC24" s="622"/>
      <c r="DD24" s="619">
        <v>1208726</v>
      </c>
      <c r="DE24" s="581"/>
      <c r="DF24" s="581"/>
      <c r="DG24" s="581"/>
      <c r="DH24" s="581"/>
      <c r="DI24" s="581"/>
      <c r="DJ24" s="581"/>
      <c r="DK24" s="582"/>
      <c r="DL24" s="619">
        <v>1201654</v>
      </c>
      <c r="DM24" s="581"/>
      <c r="DN24" s="581"/>
      <c r="DO24" s="581"/>
      <c r="DP24" s="581"/>
      <c r="DQ24" s="581"/>
      <c r="DR24" s="581"/>
      <c r="DS24" s="581"/>
      <c r="DT24" s="581"/>
      <c r="DU24" s="581"/>
      <c r="DV24" s="582"/>
      <c r="DW24" s="585">
        <v>46.3</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407073</v>
      </c>
      <c r="S25" s="592"/>
      <c r="T25" s="592"/>
      <c r="U25" s="592"/>
      <c r="V25" s="592"/>
      <c r="W25" s="592"/>
      <c r="X25" s="592"/>
      <c r="Y25" s="593"/>
      <c r="Z25" s="594">
        <v>9.4</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691273</v>
      </c>
      <c r="CS25" s="623"/>
      <c r="CT25" s="623"/>
      <c r="CU25" s="623"/>
      <c r="CV25" s="623"/>
      <c r="CW25" s="623"/>
      <c r="CX25" s="623"/>
      <c r="CY25" s="624"/>
      <c r="CZ25" s="625">
        <v>16.8</v>
      </c>
      <c r="DA25" s="626"/>
      <c r="DB25" s="626"/>
      <c r="DC25" s="627"/>
      <c r="DD25" s="600">
        <v>620207</v>
      </c>
      <c r="DE25" s="623"/>
      <c r="DF25" s="623"/>
      <c r="DG25" s="623"/>
      <c r="DH25" s="623"/>
      <c r="DI25" s="623"/>
      <c r="DJ25" s="623"/>
      <c r="DK25" s="624"/>
      <c r="DL25" s="600">
        <v>618718</v>
      </c>
      <c r="DM25" s="623"/>
      <c r="DN25" s="623"/>
      <c r="DO25" s="623"/>
      <c r="DP25" s="623"/>
      <c r="DQ25" s="623"/>
      <c r="DR25" s="623"/>
      <c r="DS25" s="623"/>
      <c r="DT25" s="623"/>
      <c r="DU25" s="623"/>
      <c r="DV25" s="624"/>
      <c r="DW25" s="596">
        <v>23.8</v>
      </c>
      <c r="DX25" s="617"/>
      <c r="DY25" s="617"/>
      <c r="DZ25" s="617"/>
      <c r="EA25" s="617"/>
      <c r="EB25" s="617"/>
      <c r="EC25" s="618"/>
    </row>
    <row r="26" spans="2:133" ht="11.25" customHeight="1">
      <c r="B26" s="628" t="s">
        <v>276</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416921</v>
      </c>
      <c r="CS26" s="592"/>
      <c r="CT26" s="592"/>
      <c r="CU26" s="592"/>
      <c r="CV26" s="592"/>
      <c r="CW26" s="592"/>
      <c r="CX26" s="592"/>
      <c r="CY26" s="593"/>
      <c r="CZ26" s="625">
        <v>10.1</v>
      </c>
      <c r="DA26" s="626"/>
      <c r="DB26" s="626"/>
      <c r="DC26" s="627"/>
      <c r="DD26" s="600">
        <v>353800</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17"/>
      <c r="DY26" s="617"/>
      <c r="DZ26" s="617"/>
      <c r="EA26" s="617"/>
      <c r="EB26" s="617"/>
      <c r="EC26" s="618"/>
    </row>
    <row r="27" spans="2:133" ht="11.25" customHeight="1">
      <c r="B27" s="588" t="s">
        <v>279</v>
      </c>
      <c r="C27" s="589"/>
      <c r="D27" s="589"/>
      <c r="E27" s="589"/>
      <c r="F27" s="589"/>
      <c r="G27" s="589"/>
      <c r="H27" s="589"/>
      <c r="I27" s="589"/>
      <c r="J27" s="589"/>
      <c r="K27" s="589"/>
      <c r="L27" s="589"/>
      <c r="M27" s="589"/>
      <c r="N27" s="589"/>
      <c r="O27" s="589"/>
      <c r="P27" s="589"/>
      <c r="Q27" s="590"/>
      <c r="R27" s="591">
        <v>170657</v>
      </c>
      <c r="S27" s="592"/>
      <c r="T27" s="592"/>
      <c r="U27" s="592"/>
      <c r="V27" s="592"/>
      <c r="W27" s="592"/>
      <c r="X27" s="592"/>
      <c r="Y27" s="593"/>
      <c r="Z27" s="594">
        <v>3.9</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1198725</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461532</v>
      </c>
      <c r="CS27" s="623"/>
      <c r="CT27" s="623"/>
      <c r="CU27" s="623"/>
      <c r="CV27" s="623"/>
      <c r="CW27" s="623"/>
      <c r="CX27" s="623"/>
      <c r="CY27" s="624"/>
      <c r="CZ27" s="625">
        <v>11.2</v>
      </c>
      <c r="DA27" s="626"/>
      <c r="DB27" s="626"/>
      <c r="DC27" s="627"/>
      <c r="DD27" s="600">
        <v>172907</v>
      </c>
      <c r="DE27" s="623"/>
      <c r="DF27" s="623"/>
      <c r="DG27" s="623"/>
      <c r="DH27" s="623"/>
      <c r="DI27" s="623"/>
      <c r="DJ27" s="623"/>
      <c r="DK27" s="624"/>
      <c r="DL27" s="600">
        <v>167324</v>
      </c>
      <c r="DM27" s="623"/>
      <c r="DN27" s="623"/>
      <c r="DO27" s="623"/>
      <c r="DP27" s="623"/>
      <c r="DQ27" s="623"/>
      <c r="DR27" s="623"/>
      <c r="DS27" s="623"/>
      <c r="DT27" s="623"/>
      <c r="DU27" s="623"/>
      <c r="DV27" s="624"/>
      <c r="DW27" s="596">
        <v>6.4</v>
      </c>
      <c r="DX27" s="617"/>
      <c r="DY27" s="617"/>
      <c r="DZ27" s="617"/>
      <c r="EA27" s="617"/>
      <c r="EB27" s="617"/>
      <c r="EC27" s="618"/>
    </row>
    <row r="28" spans="2:133" ht="11.25" customHeight="1">
      <c r="B28" s="588" t="s">
        <v>282</v>
      </c>
      <c r="C28" s="589"/>
      <c r="D28" s="589"/>
      <c r="E28" s="589"/>
      <c r="F28" s="589"/>
      <c r="G28" s="589"/>
      <c r="H28" s="589"/>
      <c r="I28" s="589"/>
      <c r="J28" s="589"/>
      <c r="K28" s="589"/>
      <c r="L28" s="589"/>
      <c r="M28" s="589"/>
      <c r="N28" s="589"/>
      <c r="O28" s="589"/>
      <c r="P28" s="589"/>
      <c r="Q28" s="590"/>
      <c r="R28" s="591">
        <v>9179</v>
      </c>
      <c r="S28" s="592"/>
      <c r="T28" s="592"/>
      <c r="U28" s="592"/>
      <c r="V28" s="592"/>
      <c r="W28" s="592"/>
      <c r="X28" s="592"/>
      <c r="Y28" s="593"/>
      <c r="Z28" s="594">
        <v>0.2</v>
      </c>
      <c r="AA28" s="594"/>
      <c r="AB28" s="594"/>
      <c r="AC28" s="594"/>
      <c r="AD28" s="595">
        <v>1769</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437003</v>
      </c>
      <c r="CS28" s="592"/>
      <c r="CT28" s="592"/>
      <c r="CU28" s="592"/>
      <c r="CV28" s="592"/>
      <c r="CW28" s="592"/>
      <c r="CX28" s="592"/>
      <c r="CY28" s="593"/>
      <c r="CZ28" s="625">
        <v>10.6</v>
      </c>
      <c r="DA28" s="626"/>
      <c r="DB28" s="626"/>
      <c r="DC28" s="627"/>
      <c r="DD28" s="600">
        <v>415612</v>
      </c>
      <c r="DE28" s="592"/>
      <c r="DF28" s="592"/>
      <c r="DG28" s="592"/>
      <c r="DH28" s="592"/>
      <c r="DI28" s="592"/>
      <c r="DJ28" s="592"/>
      <c r="DK28" s="593"/>
      <c r="DL28" s="600">
        <v>415612</v>
      </c>
      <c r="DM28" s="592"/>
      <c r="DN28" s="592"/>
      <c r="DO28" s="592"/>
      <c r="DP28" s="592"/>
      <c r="DQ28" s="592"/>
      <c r="DR28" s="592"/>
      <c r="DS28" s="592"/>
      <c r="DT28" s="592"/>
      <c r="DU28" s="592"/>
      <c r="DV28" s="593"/>
      <c r="DW28" s="596">
        <v>16</v>
      </c>
      <c r="DX28" s="617"/>
      <c r="DY28" s="617"/>
      <c r="DZ28" s="617"/>
      <c r="EA28" s="617"/>
      <c r="EB28" s="617"/>
      <c r="EC28" s="618"/>
    </row>
    <row r="29" spans="2:133" ht="11.25" customHeight="1">
      <c r="B29" s="588" t="s">
        <v>284</v>
      </c>
      <c r="C29" s="589"/>
      <c r="D29" s="589"/>
      <c r="E29" s="589"/>
      <c r="F29" s="589"/>
      <c r="G29" s="589"/>
      <c r="H29" s="589"/>
      <c r="I29" s="589"/>
      <c r="J29" s="589"/>
      <c r="K29" s="589"/>
      <c r="L29" s="589"/>
      <c r="M29" s="589"/>
      <c r="N29" s="589"/>
      <c r="O29" s="589"/>
      <c r="P29" s="589"/>
      <c r="Q29" s="590"/>
      <c r="R29" s="591">
        <v>6787</v>
      </c>
      <c r="S29" s="592"/>
      <c r="T29" s="592"/>
      <c r="U29" s="592"/>
      <c r="V29" s="592"/>
      <c r="W29" s="592"/>
      <c r="X29" s="592"/>
      <c r="Y29" s="593"/>
      <c r="Z29" s="594">
        <v>0.2</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437003</v>
      </c>
      <c r="CS29" s="623"/>
      <c r="CT29" s="623"/>
      <c r="CU29" s="623"/>
      <c r="CV29" s="623"/>
      <c r="CW29" s="623"/>
      <c r="CX29" s="623"/>
      <c r="CY29" s="624"/>
      <c r="CZ29" s="625">
        <v>10.6</v>
      </c>
      <c r="DA29" s="626"/>
      <c r="DB29" s="626"/>
      <c r="DC29" s="627"/>
      <c r="DD29" s="600">
        <v>415612</v>
      </c>
      <c r="DE29" s="623"/>
      <c r="DF29" s="623"/>
      <c r="DG29" s="623"/>
      <c r="DH29" s="623"/>
      <c r="DI29" s="623"/>
      <c r="DJ29" s="623"/>
      <c r="DK29" s="624"/>
      <c r="DL29" s="600">
        <v>415612</v>
      </c>
      <c r="DM29" s="623"/>
      <c r="DN29" s="623"/>
      <c r="DO29" s="623"/>
      <c r="DP29" s="623"/>
      <c r="DQ29" s="623"/>
      <c r="DR29" s="623"/>
      <c r="DS29" s="623"/>
      <c r="DT29" s="623"/>
      <c r="DU29" s="623"/>
      <c r="DV29" s="624"/>
      <c r="DW29" s="596">
        <v>16</v>
      </c>
      <c r="DX29" s="617"/>
      <c r="DY29" s="617"/>
      <c r="DZ29" s="617"/>
      <c r="EA29" s="617"/>
      <c r="EB29" s="617"/>
      <c r="EC29" s="618"/>
    </row>
    <row r="30" spans="2:133" ht="11.25" customHeight="1">
      <c r="B30" s="588" t="s">
        <v>289</v>
      </c>
      <c r="C30" s="589"/>
      <c r="D30" s="589"/>
      <c r="E30" s="589"/>
      <c r="F30" s="589"/>
      <c r="G30" s="589"/>
      <c r="H30" s="589"/>
      <c r="I30" s="589"/>
      <c r="J30" s="589"/>
      <c r="K30" s="589"/>
      <c r="L30" s="589"/>
      <c r="M30" s="589"/>
      <c r="N30" s="589"/>
      <c r="O30" s="589"/>
      <c r="P30" s="589"/>
      <c r="Q30" s="590"/>
      <c r="R30" s="591">
        <v>223163</v>
      </c>
      <c r="S30" s="592"/>
      <c r="T30" s="592"/>
      <c r="U30" s="592"/>
      <c r="V30" s="592"/>
      <c r="W30" s="592"/>
      <c r="X30" s="592"/>
      <c r="Y30" s="593"/>
      <c r="Z30" s="594">
        <v>5.0999999999999996</v>
      </c>
      <c r="AA30" s="594"/>
      <c r="AB30" s="594"/>
      <c r="AC30" s="594"/>
      <c r="AD30" s="595" t="s">
        <v>111</v>
      </c>
      <c r="AE30" s="595"/>
      <c r="AF30" s="595"/>
      <c r="AG30" s="595"/>
      <c r="AH30" s="595"/>
      <c r="AI30" s="595"/>
      <c r="AJ30" s="595"/>
      <c r="AK30" s="595"/>
      <c r="AL30" s="596" t="s">
        <v>111</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99.3</v>
      </c>
      <c r="BH30" s="650"/>
      <c r="BI30" s="650"/>
      <c r="BJ30" s="650"/>
      <c r="BK30" s="650"/>
      <c r="BL30" s="650"/>
      <c r="BM30" s="586">
        <v>97.8</v>
      </c>
      <c r="BN30" s="650"/>
      <c r="BO30" s="650"/>
      <c r="BP30" s="650"/>
      <c r="BQ30" s="651"/>
      <c r="BR30" s="649">
        <v>99.2</v>
      </c>
      <c r="BS30" s="650"/>
      <c r="BT30" s="650"/>
      <c r="BU30" s="650"/>
      <c r="BV30" s="650"/>
      <c r="BW30" s="650"/>
      <c r="BX30" s="586">
        <v>97.4</v>
      </c>
      <c r="BY30" s="650"/>
      <c r="BZ30" s="650"/>
      <c r="CA30" s="650"/>
      <c r="CB30" s="651"/>
      <c r="CD30" s="654"/>
      <c r="CE30" s="655"/>
      <c r="CF30" s="605" t="s">
        <v>292</v>
      </c>
      <c r="CG30" s="606"/>
      <c r="CH30" s="606"/>
      <c r="CI30" s="606"/>
      <c r="CJ30" s="606"/>
      <c r="CK30" s="606"/>
      <c r="CL30" s="606"/>
      <c r="CM30" s="606"/>
      <c r="CN30" s="606"/>
      <c r="CO30" s="606"/>
      <c r="CP30" s="606"/>
      <c r="CQ30" s="607"/>
      <c r="CR30" s="591">
        <v>385524</v>
      </c>
      <c r="CS30" s="592"/>
      <c r="CT30" s="592"/>
      <c r="CU30" s="592"/>
      <c r="CV30" s="592"/>
      <c r="CW30" s="592"/>
      <c r="CX30" s="592"/>
      <c r="CY30" s="593"/>
      <c r="CZ30" s="625">
        <v>9.3000000000000007</v>
      </c>
      <c r="DA30" s="626"/>
      <c r="DB30" s="626"/>
      <c r="DC30" s="627"/>
      <c r="DD30" s="600">
        <v>364133</v>
      </c>
      <c r="DE30" s="592"/>
      <c r="DF30" s="592"/>
      <c r="DG30" s="592"/>
      <c r="DH30" s="592"/>
      <c r="DI30" s="592"/>
      <c r="DJ30" s="592"/>
      <c r="DK30" s="593"/>
      <c r="DL30" s="600">
        <v>364133</v>
      </c>
      <c r="DM30" s="592"/>
      <c r="DN30" s="592"/>
      <c r="DO30" s="592"/>
      <c r="DP30" s="592"/>
      <c r="DQ30" s="592"/>
      <c r="DR30" s="592"/>
      <c r="DS30" s="592"/>
      <c r="DT30" s="592"/>
      <c r="DU30" s="592"/>
      <c r="DV30" s="593"/>
      <c r="DW30" s="596">
        <v>14</v>
      </c>
      <c r="DX30" s="617"/>
      <c r="DY30" s="617"/>
      <c r="DZ30" s="617"/>
      <c r="EA30" s="617"/>
      <c r="EB30" s="617"/>
      <c r="EC30" s="618"/>
    </row>
    <row r="31" spans="2:133" ht="11.25" customHeight="1">
      <c r="B31" s="588" t="s">
        <v>293</v>
      </c>
      <c r="C31" s="589"/>
      <c r="D31" s="589"/>
      <c r="E31" s="589"/>
      <c r="F31" s="589"/>
      <c r="G31" s="589"/>
      <c r="H31" s="589"/>
      <c r="I31" s="589"/>
      <c r="J31" s="589"/>
      <c r="K31" s="589"/>
      <c r="L31" s="589"/>
      <c r="M31" s="589"/>
      <c r="N31" s="589"/>
      <c r="O31" s="589"/>
      <c r="P31" s="589"/>
      <c r="Q31" s="590"/>
      <c r="R31" s="591">
        <v>229987</v>
      </c>
      <c r="S31" s="592"/>
      <c r="T31" s="592"/>
      <c r="U31" s="592"/>
      <c r="V31" s="592"/>
      <c r="W31" s="592"/>
      <c r="X31" s="592"/>
      <c r="Y31" s="593"/>
      <c r="Z31" s="594">
        <v>5.3</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99.4</v>
      </c>
      <c r="BH31" s="623"/>
      <c r="BI31" s="623"/>
      <c r="BJ31" s="623"/>
      <c r="BK31" s="623"/>
      <c r="BL31" s="623"/>
      <c r="BM31" s="597">
        <v>98</v>
      </c>
      <c r="BN31" s="647"/>
      <c r="BO31" s="647"/>
      <c r="BP31" s="647"/>
      <c r="BQ31" s="648"/>
      <c r="BR31" s="646">
        <v>99.5</v>
      </c>
      <c r="BS31" s="623"/>
      <c r="BT31" s="623"/>
      <c r="BU31" s="623"/>
      <c r="BV31" s="623"/>
      <c r="BW31" s="623"/>
      <c r="BX31" s="597">
        <v>97.6</v>
      </c>
      <c r="BY31" s="647"/>
      <c r="BZ31" s="647"/>
      <c r="CA31" s="647"/>
      <c r="CB31" s="648"/>
      <c r="CD31" s="654"/>
      <c r="CE31" s="655"/>
      <c r="CF31" s="605" t="s">
        <v>296</v>
      </c>
      <c r="CG31" s="606"/>
      <c r="CH31" s="606"/>
      <c r="CI31" s="606"/>
      <c r="CJ31" s="606"/>
      <c r="CK31" s="606"/>
      <c r="CL31" s="606"/>
      <c r="CM31" s="606"/>
      <c r="CN31" s="606"/>
      <c r="CO31" s="606"/>
      <c r="CP31" s="606"/>
      <c r="CQ31" s="607"/>
      <c r="CR31" s="591">
        <v>51479</v>
      </c>
      <c r="CS31" s="623"/>
      <c r="CT31" s="623"/>
      <c r="CU31" s="623"/>
      <c r="CV31" s="623"/>
      <c r="CW31" s="623"/>
      <c r="CX31" s="623"/>
      <c r="CY31" s="624"/>
      <c r="CZ31" s="625">
        <v>1.2</v>
      </c>
      <c r="DA31" s="626"/>
      <c r="DB31" s="626"/>
      <c r="DC31" s="627"/>
      <c r="DD31" s="600">
        <v>51479</v>
      </c>
      <c r="DE31" s="623"/>
      <c r="DF31" s="623"/>
      <c r="DG31" s="623"/>
      <c r="DH31" s="623"/>
      <c r="DI31" s="623"/>
      <c r="DJ31" s="623"/>
      <c r="DK31" s="624"/>
      <c r="DL31" s="600">
        <v>51479</v>
      </c>
      <c r="DM31" s="623"/>
      <c r="DN31" s="623"/>
      <c r="DO31" s="623"/>
      <c r="DP31" s="623"/>
      <c r="DQ31" s="623"/>
      <c r="DR31" s="623"/>
      <c r="DS31" s="623"/>
      <c r="DT31" s="623"/>
      <c r="DU31" s="623"/>
      <c r="DV31" s="624"/>
      <c r="DW31" s="596">
        <v>2</v>
      </c>
      <c r="DX31" s="617"/>
      <c r="DY31" s="617"/>
      <c r="DZ31" s="617"/>
      <c r="EA31" s="617"/>
      <c r="EB31" s="617"/>
      <c r="EC31" s="618"/>
    </row>
    <row r="32" spans="2:133" ht="11.25" customHeight="1">
      <c r="B32" s="588" t="s">
        <v>297</v>
      </c>
      <c r="C32" s="589"/>
      <c r="D32" s="589"/>
      <c r="E32" s="589"/>
      <c r="F32" s="589"/>
      <c r="G32" s="589"/>
      <c r="H32" s="589"/>
      <c r="I32" s="589"/>
      <c r="J32" s="589"/>
      <c r="K32" s="589"/>
      <c r="L32" s="589"/>
      <c r="M32" s="589"/>
      <c r="N32" s="589"/>
      <c r="O32" s="589"/>
      <c r="P32" s="589"/>
      <c r="Q32" s="590"/>
      <c r="R32" s="591">
        <v>184389</v>
      </c>
      <c r="S32" s="592"/>
      <c r="T32" s="592"/>
      <c r="U32" s="592"/>
      <c r="V32" s="592"/>
      <c r="W32" s="592"/>
      <c r="X32" s="592"/>
      <c r="Y32" s="593"/>
      <c r="Z32" s="594">
        <v>4.2</v>
      </c>
      <c r="AA32" s="594"/>
      <c r="AB32" s="594"/>
      <c r="AC32" s="594"/>
      <c r="AD32" s="595">
        <v>608</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99.1</v>
      </c>
      <c r="BH32" s="659"/>
      <c r="BI32" s="659"/>
      <c r="BJ32" s="659"/>
      <c r="BK32" s="659"/>
      <c r="BL32" s="659"/>
      <c r="BM32" s="660">
        <v>97.4</v>
      </c>
      <c r="BN32" s="659"/>
      <c r="BO32" s="659"/>
      <c r="BP32" s="659"/>
      <c r="BQ32" s="661"/>
      <c r="BR32" s="658">
        <v>98.7</v>
      </c>
      <c r="BS32" s="659"/>
      <c r="BT32" s="659"/>
      <c r="BU32" s="659"/>
      <c r="BV32" s="659"/>
      <c r="BW32" s="659"/>
      <c r="BX32" s="660">
        <v>96.9</v>
      </c>
      <c r="BY32" s="659"/>
      <c r="BZ32" s="659"/>
      <c r="CA32" s="659"/>
      <c r="CB32" s="661"/>
      <c r="CD32" s="656"/>
      <c r="CE32" s="657"/>
      <c r="CF32" s="605" t="s">
        <v>299</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17"/>
      <c r="DY32" s="617"/>
      <c r="DZ32" s="617"/>
      <c r="EA32" s="617"/>
      <c r="EB32" s="617"/>
      <c r="EC32" s="618"/>
    </row>
    <row r="33" spans="2:133" ht="11.25" customHeight="1">
      <c r="B33" s="588" t="s">
        <v>300</v>
      </c>
      <c r="C33" s="589"/>
      <c r="D33" s="589"/>
      <c r="E33" s="589"/>
      <c r="F33" s="589"/>
      <c r="G33" s="589"/>
      <c r="H33" s="589"/>
      <c r="I33" s="589"/>
      <c r="J33" s="589"/>
      <c r="K33" s="589"/>
      <c r="L33" s="589"/>
      <c r="M33" s="589"/>
      <c r="N33" s="589"/>
      <c r="O33" s="589"/>
      <c r="P33" s="589"/>
      <c r="Q33" s="590"/>
      <c r="R33" s="591">
        <v>491043</v>
      </c>
      <c r="S33" s="592"/>
      <c r="T33" s="592"/>
      <c r="U33" s="592"/>
      <c r="V33" s="592"/>
      <c r="W33" s="592"/>
      <c r="X33" s="592"/>
      <c r="Y33" s="593"/>
      <c r="Z33" s="594">
        <v>11.3</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1953775</v>
      </c>
      <c r="CS33" s="623"/>
      <c r="CT33" s="623"/>
      <c r="CU33" s="623"/>
      <c r="CV33" s="623"/>
      <c r="CW33" s="623"/>
      <c r="CX33" s="623"/>
      <c r="CY33" s="624"/>
      <c r="CZ33" s="625">
        <v>47.4</v>
      </c>
      <c r="DA33" s="626"/>
      <c r="DB33" s="626"/>
      <c r="DC33" s="627"/>
      <c r="DD33" s="600">
        <v>1486970</v>
      </c>
      <c r="DE33" s="623"/>
      <c r="DF33" s="623"/>
      <c r="DG33" s="623"/>
      <c r="DH33" s="623"/>
      <c r="DI33" s="623"/>
      <c r="DJ33" s="623"/>
      <c r="DK33" s="624"/>
      <c r="DL33" s="600">
        <v>922178</v>
      </c>
      <c r="DM33" s="623"/>
      <c r="DN33" s="623"/>
      <c r="DO33" s="623"/>
      <c r="DP33" s="623"/>
      <c r="DQ33" s="623"/>
      <c r="DR33" s="623"/>
      <c r="DS33" s="623"/>
      <c r="DT33" s="623"/>
      <c r="DU33" s="623"/>
      <c r="DV33" s="624"/>
      <c r="DW33" s="596">
        <v>35.5</v>
      </c>
      <c r="DX33" s="617"/>
      <c r="DY33" s="617"/>
      <c r="DZ33" s="617"/>
      <c r="EA33" s="617"/>
      <c r="EB33" s="617"/>
      <c r="EC33" s="618"/>
    </row>
    <row r="34" spans="2:133" ht="11.25" customHeight="1">
      <c r="B34" s="588" t="s">
        <v>302</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507667</v>
      </c>
      <c r="CS34" s="592"/>
      <c r="CT34" s="592"/>
      <c r="CU34" s="592"/>
      <c r="CV34" s="592"/>
      <c r="CW34" s="592"/>
      <c r="CX34" s="592"/>
      <c r="CY34" s="593"/>
      <c r="CZ34" s="625">
        <v>12.3</v>
      </c>
      <c r="DA34" s="626"/>
      <c r="DB34" s="626"/>
      <c r="DC34" s="627"/>
      <c r="DD34" s="600">
        <v>410373</v>
      </c>
      <c r="DE34" s="592"/>
      <c r="DF34" s="592"/>
      <c r="DG34" s="592"/>
      <c r="DH34" s="592"/>
      <c r="DI34" s="592"/>
      <c r="DJ34" s="592"/>
      <c r="DK34" s="593"/>
      <c r="DL34" s="600">
        <v>344040</v>
      </c>
      <c r="DM34" s="592"/>
      <c r="DN34" s="592"/>
      <c r="DO34" s="592"/>
      <c r="DP34" s="592"/>
      <c r="DQ34" s="592"/>
      <c r="DR34" s="592"/>
      <c r="DS34" s="592"/>
      <c r="DT34" s="592"/>
      <c r="DU34" s="592"/>
      <c r="DV34" s="593"/>
      <c r="DW34" s="596">
        <v>13.3</v>
      </c>
      <c r="DX34" s="617"/>
      <c r="DY34" s="617"/>
      <c r="DZ34" s="617"/>
      <c r="EA34" s="617"/>
      <c r="EB34" s="617"/>
      <c r="EC34" s="618"/>
    </row>
    <row r="35" spans="2:133" ht="11.25" customHeight="1">
      <c r="B35" s="588" t="s">
        <v>306</v>
      </c>
      <c r="C35" s="589"/>
      <c r="D35" s="589"/>
      <c r="E35" s="589"/>
      <c r="F35" s="589"/>
      <c r="G35" s="589"/>
      <c r="H35" s="589"/>
      <c r="I35" s="589"/>
      <c r="J35" s="589"/>
      <c r="K35" s="589"/>
      <c r="L35" s="589"/>
      <c r="M35" s="589"/>
      <c r="N35" s="589"/>
      <c r="O35" s="589"/>
      <c r="P35" s="589"/>
      <c r="Q35" s="590"/>
      <c r="R35" s="591">
        <v>199743</v>
      </c>
      <c r="S35" s="592"/>
      <c r="T35" s="592"/>
      <c r="U35" s="592"/>
      <c r="V35" s="592"/>
      <c r="W35" s="592"/>
      <c r="X35" s="592"/>
      <c r="Y35" s="593"/>
      <c r="Z35" s="594">
        <v>4.5999999999999996</v>
      </c>
      <c r="AA35" s="594"/>
      <c r="AB35" s="594"/>
      <c r="AC35" s="594"/>
      <c r="AD35" s="595" t="s">
        <v>111</v>
      </c>
      <c r="AE35" s="595"/>
      <c r="AF35" s="595"/>
      <c r="AG35" s="595"/>
      <c r="AH35" s="595"/>
      <c r="AI35" s="595"/>
      <c r="AJ35" s="595"/>
      <c r="AK35" s="595"/>
      <c r="AL35" s="596" t="s">
        <v>111</v>
      </c>
      <c r="AM35" s="597"/>
      <c r="AN35" s="597"/>
      <c r="AO35" s="598"/>
      <c r="AP35" s="186"/>
      <c r="AQ35" s="602" t="s">
        <v>307</v>
      </c>
      <c r="AR35" s="603"/>
      <c r="AS35" s="603"/>
      <c r="AT35" s="603"/>
      <c r="AU35" s="603"/>
      <c r="AV35" s="603"/>
      <c r="AW35" s="603"/>
      <c r="AX35" s="603"/>
      <c r="AY35" s="604"/>
      <c r="AZ35" s="580">
        <v>451604</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108961</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23346</v>
      </c>
      <c r="CS35" s="623"/>
      <c r="CT35" s="623"/>
      <c r="CU35" s="623"/>
      <c r="CV35" s="623"/>
      <c r="CW35" s="623"/>
      <c r="CX35" s="623"/>
      <c r="CY35" s="624"/>
      <c r="CZ35" s="625">
        <v>0.6</v>
      </c>
      <c r="DA35" s="626"/>
      <c r="DB35" s="626"/>
      <c r="DC35" s="627"/>
      <c r="DD35" s="600">
        <v>20403</v>
      </c>
      <c r="DE35" s="623"/>
      <c r="DF35" s="623"/>
      <c r="DG35" s="623"/>
      <c r="DH35" s="623"/>
      <c r="DI35" s="623"/>
      <c r="DJ35" s="623"/>
      <c r="DK35" s="624"/>
      <c r="DL35" s="600">
        <v>20403</v>
      </c>
      <c r="DM35" s="623"/>
      <c r="DN35" s="623"/>
      <c r="DO35" s="623"/>
      <c r="DP35" s="623"/>
      <c r="DQ35" s="623"/>
      <c r="DR35" s="623"/>
      <c r="DS35" s="623"/>
      <c r="DT35" s="623"/>
      <c r="DU35" s="623"/>
      <c r="DV35" s="624"/>
      <c r="DW35" s="596">
        <v>0.8</v>
      </c>
      <c r="DX35" s="617"/>
      <c r="DY35" s="617"/>
      <c r="DZ35" s="617"/>
      <c r="EA35" s="617"/>
      <c r="EB35" s="617"/>
      <c r="EC35" s="618"/>
    </row>
    <row r="36" spans="2:133" ht="11.25" customHeight="1">
      <c r="B36" s="634" t="s">
        <v>310</v>
      </c>
      <c r="C36" s="635"/>
      <c r="D36" s="635"/>
      <c r="E36" s="635"/>
      <c r="F36" s="635"/>
      <c r="G36" s="635"/>
      <c r="H36" s="635"/>
      <c r="I36" s="635"/>
      <c r="J36" s="635"/>
      <c r="K36" s="635"/>
      <c r="L36" s="635"/>
      <c r="M36" s="635"/>
      <c r="N36" s="635"/>
      <c r="O36" s="635"/>
      <c r="P36" s="635"/>
      <c r="Q36" s="636"/>
      <c r="R36" s="663">
        <v>4343838</v>
      </c>
      <c r="S36" s="664"/>
      <c r="T36" s="664"/>
      <c r="U36" s="664"/>
      <c r="V36" s="664"/>
      <c r="W36" s="664"/>
      <c r="X36" s="664"/>
      <c r="Y36" s="665"/>
      <c r="Z36" s="666">
        <v>100</v>
      </c>
      <c r="AA36" s="666"/>
      <c r="AB36" s="666"/>
      <c r="AC36" s="666"/>
      <c r="AD36" s="667">
        <v>2394921</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238719</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71001</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856540</v>
      </c>
      <c r="CS36" s="592"/>
      <c r="CT36" s="592"/>
      <c r="CU36" s="592"/>
      <c r="CV36" s="592"/>
      <c r="CW36" s="592"/>
      <c r="CX36" s="592"/>
      <c r="CY36" s="593"/>
      <c r="CZ36" s="625">
        <v>20.8</v>
      </c>
      <c r="DA36" s="626"/>
      <c r="DB36" s="626"/>
      <c r="DC36" s="627"/>
      <c r="DD36" s="600">
        <v>667402</v>
      </c>
      <c r="DE36" s="592"/>
      <c r="DF36" s="592"/>
      <c r="DG36" s="592"/>
      <c r="DH36" s="592"/>
      <c r="DI36" s="592"/>
      <c r="DJ36" s="592"/>
      <c r="DK36" s="593"/>
      <c r="DL36" s="600">
        <v>448378</v>
      </c>
      <c r="DM36" s="592"/>
      <c r="DN36" s="592"/>
      <c r="DO36" s="592"/>
      <c r="DP36" s="592"/>
      <c r="DQ36" s="592"/>
      <c r="DR36" s="592"/>
      <c r="DS36" s="592"/>
      <c r="DT36" s="592"/>
      <c r="DU36" s="592"/>
      <c r="DV36" s="593"/>
      <c r="DW36" s="596">
        <v>17.3</v>
      </c>
      <c r="DX36" s="617"/>
      <c r="DY36" s="617"/>
      <c r="DZ36" s="617"/>
      <c r="EA36" s="617"/>
      <c r="EB36" s="617"/>
      <c r="EC36" s="618"/>
    </row>
    <row r="37" spans="2:133" ht="11.25" customHeight="1">
      <c r="AQ37" s="670" t="s">
        <v>314</v>
      </c>
      <c r="AR37" s="671"/>
      <c r="AS37" s="671"/>
      <c r="AT37" s="671"/>
      <c r="AU37" s="671"/>
      <c r="AV37" s="671"/>
      <c r="AW37" s="671"/>
      <c r="AX37" s="671"/>
      <c r="AY37" s="672"/>
      <c r="AZ37" s="591">
        <v>52248</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1195</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234243</v>
      </c>
      <c r="CS37" s="623"/>
      <c r="CT37" s="623"/>
      <c r="CU37" s="623"/>
      <c r="CV37" s="623"/>
      <c r="CW37" s="623"/>
      <c r="CX37" s="623"/>
      <c r="CY37" s="624"/>
      <c r="CZ37" s="625">
        <v>5.7</v>
      </c>
      <c r="DA37" s="626"/>
      <c r="DB37" s="626"/>
      <c r="DC37" s="627"/>
      <c r="DD37" s="600">
        <v>222763</v>
      </c>
      <c r="DE37" s="623"/>
      <c r="DF37" s="623"/>
      <c r="DG37" s="623"/>
      <c r="DH37" s="623"/>
      <c r="DI37" s="623"/>
      <c r="DJ37" s="623"/>
      <c r="DK37" s="624"/>
      <c r="DL37" s="600">
        <v>212980</v>
      </c>
      <c r="DM37" s="623"/>
      <c r="DN37" s="623"/>
      <c r="DO37" s="623"/>
      <c r="DP37" s="623"/>
      <c r="DQ37" s="623"/>
      <c r="DR37" s="623"/>
      <c r="DS37" s="623"/>
      <c r="DT37" s="623"/>
      <c r="DU37" s="623"/>
      <c r="DV37" s="624"/>
      <c r="DW37" s="596">
        <v>8.1999999999999993</v>
      </c>
      <c r="DX37" s="617"/>
      <c r="DY37" s="617"/>
      <c r="DZ37" s="617"/>
      <c r="EA37" s="617"/>
      <c r="EB37" s="617"/>
      <c r="EC37" s="618"/>
    </row>
    <row r="38" spans="2:133" ht="11.25" customHeight="1">
      <c r="AQ38" s="670" t="s">
        <v>317</v>
      </c>
      <c r="AR38" s="671"/>
      <c r="AS38" s="671"/>
      <c r="AT38" s="671"/>
      <c r="AU38" s="671"/>
      <c r="AV38" s="671"/>
      <c r="AW38" s="671"/>
      <c r="AX38" s="671"/>
      <c r="AY38" s="672"/>
      <c r="AZ38" s="591">
        <v>8266</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2082</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152371</v>
      </c>
      <c r="CS38" s="592"/>
      <c r="CT38" s="592"/>
      <c r="CU38" s="592"/>
      <c r="CV38" s="592"/>
      <c r="CW38" s="592"/>
      <c r="CX38" s="592"/>
      <c r="CY38" s="593"/>
      <c r="CZ38" s="625">
        <v>3.7</v>
      </c>
      <c r="DA38" s="626"/>
      <c r="DB38" s="626"/>
      <c r="DC38" s="627"/>
      <c r="DD38" s="600">
        <v>126139</v>
      </c>
      <c r="DE38" s="592"/>
      <c r="DF38" s="592"/>
      <c r="DG38" s="592"/>
      <c r="DH38" s="592"/>
      <c r="DI38" s="592"/>
      <c r="DJ38" s="592"/>
      <c r="DK38" s="593"/>
      <c r="DL38" s="600">
        <v>101091</v>
      </c>
      <c r="DM38" s="592"/>
      <c r="DN38" s="592"/>
      <c r="DO38" s="592"/>
      <c r="DP38" s="592"/>
      <c r="DQ38" s="592"/>
      <c r="DR38" s="592"/>
      <c r="DS38" s="592"/>
      <c r="DT38" s="592"/>
      <c r="DU38" s="592"/>
      <c r="DV38" s="593"/>
      <c r="DW38" s="596">
        <v>3.9</v>
      </c>
      <c r="DX38" s="617"/>
      <c r="DY38" s="617"/>
      <c r="DZ38" s="617"/>
      <c r="EA38" s="617"/>
      <c r="EB38" s="617"/>
      <c r="EC38" s="618"/>
    </row>
    <row r="39" spans="2:133" ht="11.25" customHeight="1">
      <c r="AQ39" s="670" t="s">
        <v>320</v>
      </c>
      <c r="AR39" s="671"/>
      <c r="AS39" s="671"/>
      <c r="AT39" s="671"/>
      <c r="AU39" s="671"/>
      <c r="AV39" s="671"/>
      <c r="AW39" s="671"/>
      <c r="AX39" s="671"/>
      <c r="AY39" s="672"/>
      <c r="AZ39" s="591" t="s">
        <v>321</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90</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58644</v>
      </c>
      <c r="CS39" s="623"/>
      <c r="CT39" s="623"/>
      <c r="CU39" s="623"/>
      <c r="CV39" s="623"/>
      <c r="CW39" s="623"/>
      <c r="CX39" s="623"/>
      <c r="CY39" s="624"/>
      <c r="CZ39" s="625">
        <v>1.4</v>
      </c>
      <c r="DA39" s="626"/>
      <c r="DB39" s="626"/>
      <c r="DC39" s="627"/>
      <c r="DD39" s="600">
        <v>52933</v>
      </c>
      <c r="DE39" s="623"/>
      <c r="DF39" s="623"/>
      <c r="DG39" s="623"/>
      <c r="DH39" s="623"/>
      <c r="DI39" s="623"/>
      <c r="DJ39" s="623"/>
      <c r="DK39" s="624"/>
      <c r="DL39" s="600" t="s">
        <v>321</v>
      </c>
      <c r="DM39" s="623"/>
      <c r="DN39" s="623"/>
      <c r="DO39" s="623"/>
      <c r="DP39" s="623"/>
      <c r="DQ39" s="623"/>
      <c r="DR39" s="623"/>
      <c r="DS39" s="623"/>
      <c r="DT39" s="623"/>
      <c r="DU39" s="623"/>
      <c r="DV39" s="624"/>
      <c r="DW39" s="596" t="s">
        <v>321</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39534</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79</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355207</v>
      </c>
      <c r="CS40" s="592"/>
      <c r="CT40" s="592"/>
      <c r="CU40" s="592"/>
      <c r="CV40" s="592"/>
      <c r="CW40" s="592"/>
      <c r="CX40" s="592"/>
      <c r="CY40" s="593"/>
      <c r="CZ40" s="625">
        <v>8.6</v>
      </c>
      <c r="DA40" s="626"/>
      <c r="DB40" s="626"/>
      <c r="DC40" s="627"/>
      <c r="DD40" s="600">
        <v>209720</v>
      </c>
      <c r="DE40" s="592"/>
      <c r="DF40" s="592"/>
      <c r="DG40" s="592"/>
      <c r="DH40" s="592"/>
      <c r="DI40" s="592"/>
      <c r="DJ40" s="592"/>
      <c r="DK40" s="593"/>
      <c r="DL40" s="600">
        <v>8266</v>
      </c>
      <c r="DM40" s="592"/>
      <c r="DN40" s="592"/>
      <c r="DO40" s="592"/>
      <c r="DP40" s="592"/>
      <c r="DQ40" s="592"/>
      <c r="DR40" s="592"/>
      <c r="DS40" s="592"/>
      <c r="DT40" s="592"/>
      <c r="DU40" s="592"/>
      <c r="DV40" s="593"/>
      <c r="DW40" s="596">
        <v>0.3</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112837</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251</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582185</v>
      </c>
      <c r="CS42" s="592"/>
      <c r="CT42" s="592"/>
      <c r="CU42" s="592"/>
      <c r="CV42" s="592"/>
      <c r="CW42" s="592"/>
      <c r="CX42" s="592"/>
      <c r="CY42" s="593"/>
      <c r="CZ42" s="625">
        <v>14.1</v>
      </c>
      <c r="DA42" s="674"/>
      <c r="DB42" s="674"/>
      <c r="DC42" s="675"/>
      <c r="DD42" s="600">
        <v>236904</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9854</v>
      </c>
      <c r="CS43" s="623"/>
      <c r="CT43" s="623"/>
      <c r="CU43" s="623"/>
      <c r="CV43" s="623"/>
      <c r="CW43" s="623"/>
      <c r="CX43" s="623"/>
      <c r="CY43" s="624"/>
      <c r="CZ43" s="625">
        <v>0.2</v>
      </c>
      <c r="DA43" s="626"/>
      <c r="DB43" s="626"/>
      <c r="DC43" s="627"/>
      <c r="DD43" s="600">
        <v>9854</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582185</v>
      </c>
      <c r="CS44" s="592"/>
      <c r="CT44" s="592"/>
      <c r="CU44" s="592"/>
      <c r="CV44" s="592"/>
      <c r="CW44" s="592"/>
      <c r="CX44" s="592"/>
      <c r="CY44" s="593"/>
      <c r="CZ44" s="625">
        <v>14.1</v>
      </c>
      <c r="DA44" s="674"/>
      <c r="DB44" s="674"/>
      <c r="DC44" s="675"/>
      <c r="DD44" s="600">
        <v>236904</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438315</v>
      </c>
      <c r="CS45" s="623"/>
      <c r="CT45" s="623"/>
      <c r="CU45" s="623"/>
      <c r="CV45" s="623"/>
      <c r="CW45" s="623"/>
      <c r="CX45" s="623"/>
      <c r="CY45" s="624"/>
      <c r="CZ45" s="625">
        <v>10.6</v>
      </c>
      <c r="DA45" s="626"/>
      <c r="DB45" s="626"/>
      <c r="DC45" s="627"/>
      <c r="DD45" s="600">
        <v>99800</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143870</v>
      </c>
      <c r="CS46" s="592"/>
      <c r="CT46" s="592"/>
      <c r="CU46" s="592"/>
      <c r="CV46" s="592"/>
      <c r="CW46" s="592"/>
      <c r="CX46" s="592"/>
      <c r="CY46" s="593"/>
      <c r="CZ46" s="625">
        <v>3.5</v>
      </c>
      <c r="DA46" s="674"/>
      <c r="DB46" s="674"/>
      <c r="DC46" s="675"/>
      <c r="DD46" s="600">
        <v>137104</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t="s">
        <v>321</v>
      </c>
      <c r="CS47" s="623"/>
      <c r="CT47" s="623"/>
      <c r="CU47" s="623"/>
      <c r="CV47" s="623"/>
      <c r="CW47" s="623"/>
      <c r="CX47" s="623"/>
      <c r="CY47" s="624"/>
      <c r="CZ47" s="625" t="s">
        <v>321</v>
      </c>
      <c r="DA47" s="626"/>
      <c r="DB47" s="626"/>
      <c r="DC47" s="627"/>
      <c r="DD47" s="600" t="s">
        <v>321</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321</v>
      </c>
      <c r="CS48" s="592"/>
      <c r="CT48" s="592"/>
      <c r="CU48" s="592"/>
      <c r="CV48" s="592"/>
      <c r="CW48" s="592"/>
      <c r="CX48" s="592"/>
      <c r="CY48" s="593"/>
      <c r="CZ48" s="625" t="s">
        <v>321</v>
      </c>
      <c r="DA48" s="674"/>
      <c r="DB48" s="674"/>
      <c r="DC48" s="675"/>
      <c r="DD48" s="600" t="s">
        <v>321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4125768</v>
      </c>
      <c r="CS49" s="659"/>
      <c r="CT49" s="659"/>
      <c r="CU49" s="659"/>
      <c r="CV49" s="659"/>
      <c r="CW49" s="659"/>
      <c r="CX49" s="659"/>
      <c r="CY49" s="686"/>
      <c r="CZ49" s="687">
        <v>100</v>
      </c>
      <c r="DA49" s="688"/>
      <c r="DB49" s="688"/>
      <c r="DC49" s="689"/>
      <c r="DD49" s="690">
        <v>2932600</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76" zoomScale="70" zoomScaleNormal="25" zoomScaleSheetLayoutView="70" workbookViewId="0">
      <selection activeCell="AP77" sqref="AP77:AT7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4344</v>
      </c>
      <c r="R7" s="721"/>
      <c r="S7" s="721"/>
      <c r="T7" s="721"/>
      <c r="U7" s="721"/>
      <c r="V7" s="721">
        <v>4126</v>
      </c>
      <c r="W7" s="721"/>
      <c r="X7" s="721"/>
      <c r="Y7" s="721"/>
      <c r="Z7" s="721"/>
      <c r="AA7" s="721">
        <v>218</v>
      </c>
      <c r="AB7" s="721"/>
      <c r="AC7" s="721"/>
      <c r="AD7" s="721"/>
      <c r="AE7" s="722"/>
      <c r="AF7" s="723">
        <v>195</v>
      </c>
      <c r="AG7" s="724"/>
      <c r="AH7" s="724"/>
      <c r="AI7" s="724"/>
      <c r="AJ7" s="725"/>
      <c r="AK7" s="760" t="s">
        <v>542</v>
      </c>
      <c r="AL7" s="761"/>
      <c r="AM7" s="761"/>
      <c r="AN7" s="761"/>
      <c r="AO7" s="761"/>
      <c r="AP7" s="761">
        <v>4055</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540</v>
      </c>
      <c r="BT7" s="765"/>
      <c r="BU7" s="765"/>
      <c r="BV7" s="765"/>
      <c r="BW7" s="765"/>
      <c r="BX7" s="765"/>
      <c r="BY7" s="765"/>
      <c r="BZ7" s="765"/>
      <c r="CA7" s="765"/>
      <c r="CB7" s="765"/>
      <c r="CC7" s="765"/>
      <c r="CD7" s="765"/>
      <c r="CE7" s="765"/>
      <c r="CF7" s="765"/>
      <c r="CG7" s="766"/>
      <c r="CH7" s="757">
        <v>0</v>
      </c>
      <c r="CI7" s="758"/>
      <c r="CJ7" s="758"/>
      <c r="CK7" s="758"/>
      <c r="CL7" s="759"/>
      <c r="CM7" s="757">
        <v>39</v>
      </c>
      <c r="CN7" s="758"/>
      <c r="CO7" s="758"/>
      <c r="CP7" s="758"/>
      <c r="CQ7" s="759"/>
      <c r="CR7" s="757">
        <v>5</v>
      </c>
      <c r="CS7" s="758"/>
      <c r="CT7" s="758"/>
      <c r="CU7" s="758"/>
      <c r="CV7" s="759"/>
      <c r="CW7" s="757" t="s">
        <v>542</v>
      </c>
      <c r="CX7" s="758"/>
      <c r="CY7" s="758"/>
      <c r="CZ7" s="758"/>
      <c r="DA7" s="759"/>
      <c r="DB7" s="757" t="s">
        <v>542</v>
      </c>
      <c r="DC7" s="758"/>
      <c r="DD7" s="758"/>
      <c r="DE7" s="758"/>
      <c r="DF7" s="759"/>
      <c r="DG7" s="757">
        <v>470</v>
      </c>
      <c r="DH7" s="758"/>
      <c r="DI7" s="758"/>
      <c r="DJ7" s="758"/>
      <c r="DK7" s="759"/>
      <c r="DL7" s="757">
        <v>0</v>
      </c>
      <c r="DM7" s="758"/>
      <c r="DN7" s="758"/>
      <c r="DO7" s="758"/>
      <c r="DP7" s="759"/>
      <c r="DQ7" s="757">
        <v>126</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541</v>
      </c>
      <c r="BT8" s="755"/>
      <c r="BU8" s="755"/>
      <c r="BV8" s="755"/>
      <c r="BW8" s="755"/>
      <c r="BX8" s="755"/>
      <c r="BY8" s="755"/>
      <c r="BZ8" s="755"/>
      <c r="CA8" s="755"/>
      <c r="CB8" s="755"/>
      <c r="CC8" s="755"/>
      <c r="CD8" s="755"/>
      <c r="CE8" s="755"/>
      <c r="CF8" s="755"/>
      <c r="CG8" s="756"/>
      <c r="CH8" s="767">
        <v>7</v>
      </c>
      <c r="CI8" s="768"/>
      <c r="CJ8" s="768"/>
      <c r="CK8" s="768"/>
      <c r="CL8" s="769"/>
      <c r="CM8" s="767">
        <v>100</v>
      </c>
      <c r="CN8" s="768"/>
      <c r="CO8" s="768"/>
      <c r="CP8" s="768"/>
      <c r="CQ8" s="769"/>
      <c r="CR8" s="767">
        <v>48</v>
      </c>
      <c r="CS8" s="768"/>
      <c r="CT8" s="768"/>
      <c r="CU8" s="768"/>
      <c r="CV8" s="769"/>
      <c r="CW8" s="767">
        <v>29</v>
      </c>
      <c r="CX8" s="768"/>
      <c r="CY8" s="768"/>
      <c r="CZ8" s="768"/>
      <c r="DA8" s="769"/>
      <c r="DB8" s="767">
        <v>317</v>
      </c>
      <c r="DC8" s="768"/>
      <c r="DD8" s="768"/>
      <c r="DE8" s="768"/>
      <c r="DF8" s="769"/>
      <c r="DG8" s="767" t="s">
        <v>542</v>
      </c>
      <c r="DH8" s="768"/>
      <c r="DI8" s="768"/>
      <c r="DJ8" s="768"/>
      <c r="DK8" s="769"/>
      <c r="DL8" s="767" t="s">
        <v>542</v>
      </c>
      <c r="DM8" s="768"/>
      <c r="DN8" s="768"/>
      <c r="DO8" s="768"/>
      <c r="DP8" s="769"/>
      <c r="DQ8" s="767" t="s">
        <v>542</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4344</v>
      </c>
      <c r="R23" s="780"/>
      <c r="S23" s="780"/>
      <c r="T23" s="780"/>
      <c r="U23" s="780"/>
      <c r="V23" s="780">
        <v>4126</v>
      </c>
      <c r="W23" s="780"/>
      <c r="X23" s="780"/>
      <c r="Y23" s="780"/>
      <c r="Z23" s="780"/>
      <c r="AA23" s="780">
        <v>218</v>
      </c>
      <c r="AB23" s="780"/>
      <c r="AC23" s="780"/>
      <c r="AD23" s="780"/>
      <c r="AE23" s="781"/>
      <c r="AF23" s="782">
        <v>195</v>
      </c>
      <c r="AG23" s="780"/>
      <c r="AH23" s="780"/>
      <c r="AI23" s="780"/>
      <c r="AJ23" s="783"/>
      <c r="AK23" s="784"/>
      <c r="AL23" s="785"/>
      <c r="AM23" s="785"/>
      <c r="AN23" s="785"/>
      <c r="AO23" s="785"/>
      <c r="AP23" s="780">
        <v>4055</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876</v>
      </c>
      <c r="R28" s="809"/>
      <c r="S28" s="809"/>
      <c r="T28" s="809"/>
      <c r="U28" s="809"/>
      <c r="V28" s="809">
        <v>767</v>
      </c>
      <c r="W28" s="809"/>
      <c r="X28" s="809"/>
      <c r="Y28" s="809"/>
      <c r="Z28" s="809"/>
      <c r="AA28" s="809">
        <v>109</v>
      </c>
      <c r="AB28" s="809"/>
      <c r="AC28" s="809"/>
      <c r="AD28" s="809"/>
      <c r="AE28" s="810"/>
      <c r="AF28" s="811">
        <v>109</v>
      </c>
      <c r="AG28" s="809"/>
      <c r="AH28" s="809"/>
      <c r="AI28" s="809"/>
      <c r="AJ28" s="812"/>
      <c r="AK28" s="813">
        <v>40</v>
      </c>
      <c r="AL28" s="804"/>
      <c r="AM28" s="804"/>
      <c r="AN28" s="804"/>
      <c r="AO28" s="804"/>
      <c r="AP28" s="804" t="s">
        <v>542</v>
      </c>
      <c r="AQ28" s="804"/>
      <c r="AR28" s="804"/>
      <c r="AS28" s="804"/>
      <c r="AT28" s="804"/>
      <c r="AU28" s="804" t="s">
        <v>542</v>
      </c>
      <c r="AV28" s="804"/>
      <c r="AW28" s="804"/>
      <c r="AX28" s="804"/>
      <c r="AY28" s="804"/>
      <c r="AZ28" s="805" t="s">
        <v>538</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659</v>
      </c>
      <c r="R29" s="745"/>
      <c r="S29" s="745"/>
      <c r="T29" s="745"/>
      <c r="U29" s="745"/>
      <c r="V29" s="745">
        <v>643</v>
      </c>
      <c r="W29" s="745"/>
      <c r="X29" s="745"/>
      <c r="Y29" s="745"/>
      <c r="Z29" s="745"/>
      <c r="AA29" s="745">
        <v>16</v>
      </c>
      <c r="AB29" s="745"/>
      <c r="AC29" s="745"/>
      <c r="AD29" s="745"/>
      <c r="AE29" s="746"/>
      <c r="AF29" s="747">
        <v>16</v>
      </c>
      <c r="AG29" s="748"/>
      <c r="AH29" s="748"/>
      <c r="AI29" s="748"/>
      <c r="AJ29" s="749"/>
      <c r="AK29" s="816">
        <v>97</v>
      </c>
      <c r="AL29" s="817"/>
      <c r="AM29" s="817"/>
      <c r="AN29" s="817"/>
      <c r="AO29" s="817"/>
      <c r="AP29" s="817" t="s">
        <v>542</v>
      </c>
      <c r="AQ29" s="817"/>
      <c r="AR29" s="817"/>
      <c r="AS29" s="817"/>
      <c r="AT29" s="817"/>
      <c r="AU29" s="817" t="s">
        <v>542</v>
      </c>
      <c r="AV29" s="817"/>
      <c r="AW29" s="817"/>
      <c r="AX29" s="817"/>
      <c r="AY29" s="817"/>
      <c r="AZ29" s="818" t="s">
        <v>538</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85</v>
      </c>
      <c r="R30" s="745"/>
      <c r="S30" s="745"/>
      <c r="T30" s="745"/>
      <c r="U30" s="745"/>
      <c r="V30" s="745">
        <v>83</v>
      </c>
      <c r="W30" s="745"/>
      <c r="X30" s="745"/>
      <c r="Y30" s="745"/>
      <c r="Z30" s="745"/>
      <c r="AA30" s="745">
        <v>2</v>
      </c>
      <c r="AB30" s="745"/>
      <c r="AC30" s="745"/>
      <c r="AD30" s="745"/>
      <c r="AE30" s="746"/>
      <c r="AF30" s="747">
        <v>2</v>
      </c>
      <c r="AG30" s="748"/>
      <c r="AH30" s="748"/>
      <c r="AI30" s="748"/>
      <c r="AJ30" s="749"/>
      <c r="AK30" s="816">
        <v>14</v>
      </c>
      <c r="AL30" s="817"/>
      <c r="AM30" s="817"/>
      <c r="AN30" s="817"/>
      <c r="AO30" s="817"/>
      <c r="AP30" s="817" t="s">
        <v>542</v>
      </c>
      <c r="AQ30" s="817"/>
      <c r="AR30" s="817"/>
      <c r="AS30" s="817"/>
      <c r="AT30" s="817"/>
      <c r="AU30" s="817" t="s">
        <v>542</v>
      </c>
      <c r="AV30" s="817"/>
      <c r="AW30" s="817"/>
      <c r="AX30" s="817"/>
      <c r="AY30" s="817"/>
      <c r="AZ30" s="818" t="s">
        <v>538</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140</v>
      </c>
      <c r="R31" s="745"/>
      <c r="S31" s="745"/>
      <c r="T31" s="745"/>
      <c r="U31" s="745"/>
      <c r="V31" s="745">
        <v>133</v>
      </c>
      <c r="W31" s="745"/>
      <c r="X31" s="745"/>
      <c r="Y31" s="745"/>
      <c r="Z31" s="745"/>
      <c r="AA31" s="745">
        <v>7</v>
      </c>
      <c r="AB31" s="745"/>
      <c r="AC31" s="745"/>
      <c r="AD31" s="745"/>
      <c r="AE31" s="746"/>
      <c r="AF31" s="747">
        <v>121</v>
      </c>
      <c r="AG31" s="748"/>
      <c r="AH31" s="748"/>
      <c r="AI31" s="748"/>
      <c r="AJ31" s="749"/>
      <c r="AK31" s="816" t="s">
        <v>542</v>
      </c>
      <c r="AL31" s="817"/>
      <c r="AM31" s="817"/>
      <c r="AN31" s="817"/>
      <c r="AO31" s="817"/>
      <c r="AP31" s="817">
        <v>530</v>
      </c>
      <c r="AQ31" s="817"/>
      <c r="AR31" s="817"/>
      <c r="AS31" s="817"/>
      <c r="AT31" s="817"/>
      <c r="AU31" s="817" t="s">
        <v>542</v>
      </c>
      <c r="AV31" s="817"/>
      <c r="AW31" s="817"/>
      <c r="AX31" s="817"/>
      <c r="AY31" s="817"/>
      <c r="AZ31" s="818" t="s">
        <v>539</v>
      </c>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193</v>
      </c>
      <c r="R32" s="745"/>
      <c r="S32" s="745"/>
      <c r="T32" s="745"/>
      <c r="U32" s="745"/>
      <c r="V32" s="745">
        <v>328</v>
      </c>
      <c r="W32" s="745"/>
      <c r="X32" s="745"/>
      <c r="Y32" s="745"/>
      <c r="Z32" s="745"/>
      <c r="AA32" s="745">
        <v>-135</v>
      </c>
      <c r="AB32" s="745"/>
      <c r="AC32" s="745"/>
      <c r="AD32" s="745"/>
      <c r="AE32" s="746"/>
      <c r="AF32" s="747">
        <v>383</v>
      </c>
      <c r="AG32" s="748"/>
      <c r="AH32" s="748"/>
      <c r="AI32" s="748"/>
      <c r="AJ32" s="749"/>
      <c r="AK32" s="816">
        <v>239</v>
      </c>
      <c r="AL32" s="817"/>
      <c r="AM32" s="817"/>
      <c r="AN32" s="817"/>
      <c r="AO32" s="817"/>
      <c r="AP32" s="817">
        <v>1926</v>
      </c>
      <c r="AQ32" s="817"/>
      <c r="AR32" s="817"/>
      <c r="AS32" s="817"/>
      <c r="AT32" s="817"/>
      <c r="AU32" s="817">
        <v>1672</v>
      </c>
      <c r="AV32" s="817"/>
      <c r="AW32" s="817"/>
      <c r="AX32" s="817"/>
      <c r="AY32" s="817"/>
      <c r="AZ32" s="818" t="s">
        <v>538</v>
      </c>
      <c r="BA32" s="818"/>
      <c r="BB32" s="818"/>
      <c r="BC32" s="818"/>
      <c r="BD32" s="818"/>
      <c r="BE32" s="814" t="s">
        <v>383</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385</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386</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631</v>
      </c>
      <c r="AG63" s="828"/>
      <c r="AH63" s="828"/>
      <c r="AI63" s="828"/>
      <c r="AJ63" s="829"/>
      <c r="AK63" s="830"/>
      <c r="AL63" s="825"/>
      <c r="AM63" s="825"/>
      <c r="AN63" s="825"/>
      <c r="AO63" s="825"/>
      <c r="AP63" s="828">
        <v>2456</v>
      </c>
      <c r="AQ63" s="828"/>
      <c r="AR63" s="828"/>
      <c r="AS63" s="828"/>
      <c r="AT63" s="828"/>
      <c r="AU63" s="828">
        <v>1672</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388</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389</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527</v>
      </c>
      <c r="C68" s="856"/>
      <c r="D68" s="856"/>
      <c r="E68" s="856"/>
      <c r="F68" s="856"/>
      <c r="G68" s="856"/>
      <c r="H68" s="856"/>
      <c r="I68" s="856"/>
      <c r="J68" s="856"/>
      <c r="K68" s="856"/>
      <c r="L68" s="856"/>
      <c r="M68" s="856"/>
      <c r="N68" s="856"/>
      <c r="O68" s="856"/>
      <c r="P68" s="857"/>
      <c r="Q68" s="858">
        <v>2243</v>
      </c>
      <c r="R68" s="852"/>
      <c r="S68" s="852"/>
      <c r="T68" s="852"/>
      <c r="U68" s="852"/>
      <c r="V68" s="852">
        <v>2190</v>
      </c>
      <c r="W68" s="852"/>
      <c r="X68" s="852"/>
      <c r="Y68" s="852"/>
      <c r="Z68" s="852"/>
      <c r="AA68" s="852">
        <v>53</v>
      </c>
      <c r="AB68" s="852"/>
      <c r="AC68" s="852"/>
      <c r="AD68" s="852"/>
      <c r="AE68" s="852"/>
      <c r="AF68" s="852">
        <v>259</v>
      </c>
      <c r="AG68" s="852"/>
      <c r="AH68" s="852"/>
      <c r="AI68" s="852"/>
      <c r="AJ68" s="852"/>
      <c r="AK68" s="852" t="s">
        <v>543</v>
      </c>
      <c r="AL68" s="852"/>
      <c r="AM68" s="852"/>
      <c r="AN68" s="852"/>
      <c r="AO68" s="852"/>
      <c r="AP68" s="852">
        <v>1158</v>
      </c>
      <c r="AQ68" s="852"/>
      <c r="AR68" s="852"/>
      <c r="AS68" s="852"/>
      <c r="AT68" s="852"/>
      <c r="AU68" s="852">
        <v>60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528</v>
      </c>
      <c r="C69" s="860"/>
      <c r="D69" s="860"/>
      <c r="E69" s="860"/>
      <c r="F69" s="860"/>
      <c r="G69" s="860"/>
      <c r="H69" s="860"/>
      <c r="I69" s="860"/>
      <c r="J69" s="860"/>
      <c r="K69" s="860"/>
      <c r="L69" s="860"/>
      <c r="M69" s="860"/>
      <c r="N69" s="860"/>
      <c r="O69" s="860"/>
      <c r="P69" s="861"/>
      <c r="Q69" s="862">
        <v>388</v>
      </c>
      <c r="R69" s="817"/>
      <c r="S69" s="817"/>
      <c r="T69" s="817"/>
      <c r="U69" s="817"/>
      <c r="V69" s="817">
        <v>283</v>
      </c>
      <c r="W69" s="817"/>
      <c r="X69" s="817"/>
      <c r="Y69" s="817"/>
      <c r="Z69" s="817"/>
      <c r="AA69" s="817">
        <v>104</v>
      </c>
      <c r="AB69" s="817"/>
      <c r="AC69" s="817"/>
      <c r="AD69" s="817"/>
      <c r="AE69" s="817"/>
      <c r="AF69" s="817">
        <v>104</v>
      </c>
      <c r="AG69" s="817"/>
      <c r="AH69" s="817"/>
      <c r="AI69" s="817"/>
      <c r="AJ69" s="817"/>
      <c r="AK69" s="817">
        <v>153</v>
      </c>
      <c r="AL69" s="817"/>
      <c r="AM69" s="817"/>
      <c r="AN69" s="817"/>
      <c r="AO69" s="817"/>
      <c r="AP69" s="817" t="s">
        <v>542</v>
      </c>
      <c r="AQ69" s="817"/>
      <c r="AR69" s="817"/>
      <c r="AS69" s="817"/>
      <c r="AT69" s="817"/>
      <c r="AU69" s="817" t="s">
        <v>542</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529</v>
      </c>
      <c r="C70" s="860"/>
      <c r="D70" s="860"/>
      <c r="E70" s="860"/>
      <c r="F70" s="860"/>
      <c r="G70" s="860"/>
      <c r="H70" s="860"/>
      <c r="I70" s="860"/>
      <c r="J70" s="860"/>
      <c r="K70" s="860"/>
      <c r="L70" s="860"/>
      <c r="M70" s="860"/>
      <c r="N70" s="860"/>
      <c r="O70" s="860"/>
      <c r="P70" s="861"/>
      <c r="Q70" s="862">
        <v>256025</v>
      </c>
      <c r="R70" s="817"/>
      <c r="S70" s="817"/>
      <c r="T70" s="817"/>
      <c r="U70" s="817"/>
      <c r="V70" s="817">
        <v>245776</v>
      </c>
      <c r="W70" s="817"/>
      <c r="X70" s="817"/>
      <c r="Y70" s="817"/>
      <c r="Z70" s="817"/>
      <c r="AA70" s="817">
        <v>10249</v>
      </c>
      <c r="AB70" s="817"/>
      <c r="AC70" s="817"/>
      <c r="AD70" s="817"/>
      <c r="AE70" s="817"/>
      <c r="AF70" s="817">
        <v>10249</v>
      </c>
      <c r="AG70" s="817"/>
      <c r="AH70" s="817"/>
      <c r="AI70" s="817"/>
      <c r="AJ70" s="817"/>
      <c r="AK70" s="817">
        <v>1593</v>
      </c>
      <c r="AL70" s="817"/>
      <c r="AM70" s="817"/>
      <c r="AN70" s="817"/>
      <c r="AO70" s="817"/>
      <c r="AP70" s="817" t="s">
        <v>542</v>
      </c>
      <c r="AQ70" s="817"/>
      <c r="AR70" s="817"/>
      <c r="AS70" s="817"/>
      <c r="AT70" s="817"/>
      <c r="AU70" s="817" t="s">
        <v>542</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530</v>
      </c>
      <c r="C71" s="860"/>
      <c r="D71" s="860"/>
      <c r="E71" s="860"/>
      <c r="F71" s="860"/>
      <c r="G71" s="860"/>
      <c r="H71" s="860"/>
      <c r="I71" s="860"/>
      <c r="J71" s="860"/>
      <c r="K71" s="860"/>
      <c r="L71" s="860"/>
      <c r="M71" s="860"/>
      <c r="N71" s="860"/>
      <c r="O71" s="860"/>
      <c r="P71" s="861"/>
      <c r="Q71" s="862">
        <v>43</v>
      </c>
      <c r="R71" s="817"/>
      <c r="S71" s="817"/>
      <c r="T71" s="817"/>
      <c r="U71" s="817"/>
      <c r="V71" s="817">
        <v>33</v>
      </c>
      <c r="W71" s="817"/>
      <c r="X71" s="817"/>
      <c r="Y71" s="817"/>
      <c r="Z71" s="817"/>
      <c r="AA71" s="817">
        <v>10</v>
      </c>
      <c r="AB71" s="817"/>
      <c r="AC71" s="817"/>
      <c r="AD71" s="817"/>
      <c r="AE71" s="817"/>
      <c r="AF71" s="817">
        <v>3</v>
      </c>
      <c r="AG71" s="817"/>
      <c r="AH71" s="817"/>
      <c r="AI71" s="817"/>
      <c r="AJ71" s="817"/>
      <c r="AK71" s="817" t="s">
        <v>544</v>
      </c>
      <c r="AL71" s="817"/>
      <c r="AM71" s="817"/>
      <c r="AN71" s="817"/>
      <c r="AO71" s="817"/>
      <c r="AP71" s="817" t="s">
        <v>542</v>
      </c>
      <c r="AQ71" s="817"/>
      <c r="AR71" s="817"/>
      <c r="AS71" s="817"/>
      <c r="AT71" s="817"/>
      <c r="AU71" s="817" t="s">
        <v>542</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531</v>
      </c>
      <c r="C72" s="860"/>
      <c r="D72" s="860"/>
      <c r="E72" s="860"/>
      <c r="F72" s="860"/>
      <c r="G72" s="860"/>
      <c r="H72" s="860"/>
      <c r="I72" s="860"/>
      <c r="J72" s="860"/>
      <c r="K72" s="860"/>
      <c r="L72" s="860"/>
      <c r="M72" s="860"/>
      <c r="N72" s="860"/>
      <c r="O72" s="860"/>
      <c r="P72" s="861"/>
      <c r="Q72" s="862">
        <v>8349</v>
      </c>
      <c r="R72" s="817"/>
      <c r="S72" s="817"/>
      <c r="T72" s="817"/>
      <c r="U72" s="817"/>
      <c r="V72" s="817">
        <v>8162</v>
      </c>
      <c r="W72" s="817"/>
      <c r="X72" s="817"/>
      <c r="Y72" s="817"/>
      <c r="Z72" s="817"/>
      <c r="AA72" s="817">
        <v>187</v>
      </c>
      <c r="AB72" s="817"/>
      <c r="AC72" s="817"/>
      <c r="AD72" s="817"/>
      <c r="AE72" s="817"/>
      <c r="AF72" s="817">
        <v>187</v>
      </c>
      <c r="AG72" s="817"/>
      <c r="AH72" s="817"/>
      <c r="AI72" s="817"/>
      <c r="AJ72" s="817"/>
      <c r="AK72" s="817">
        <v>1670</v>
      </c>
      <c r="AL72" s="817"/>
      <c r="AM72" s="817"/>
      <c r="AN72" s="817"/>
      <c r="AO72" s="817"/>
      <c r="AP72" s="817" t="s">
        <v>542</v>
      </c>
      <c r="AQ72" s="817"/>
      <c r="AR72" s="817"/>
      <c r="AS72" s="817"/>
      <c r="AT72" s="817"/>
      <c r="AU72" s="817" t="s">
        <v>542</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532</v>
      </c>
      <c r="C73" s="860"/>
      <c r="D73" s="860"/>
      <c r="E73" s="860"/>
      <c r="F73" s="860"/>
      <c r="G73" s="860"/>
      <c r="H73" s="860"/>
      <c r="I73" s="860"/>
      <c r="J73" s="860"/>
      <c r="K73" s="860"/>
      <c r="L73" s="860"/>
      <c r="M73" s="860"/>
      <c r="N73" s="860"/>
      <c r="O73" s="860"/>
      <c r="P73" s="861"/>
      <c r="Q73" s="862">
        <v>13</v>
      </c>
      <c r="R73" s="817"/>
      <c r="S73" s="817"/>
      <c r="T73" s="817"/>
      <c r="U73" s="817"/>
      <c r="V73" s="817">
        <v>12</v>
      </c>
      <c r="W73" s="817"/>
      <c r="X73" s="817"/>
      <c r="Y73" s="817"/>
      <c r="Z73" s="817"/>
      <c r="AA73" s="817">
        <v>2</v>
      </c>
      <c r="AB73" s="817"/>
      <c r="AC73" s="817"/>
      <c r="AD73" s="817"/>
      <c r="AE73" s="817"/>
      <c r="AF73" s="817">
        <v>2</v>
      </c>
      <c r="AG73" s="817"/>
      <c r="AH73" s="817"/>
      <c r="AI73" s="817"/>
      <c r="AJ73" s="817"/>
      <c r="AK73" s="817">
        <v>7</v>
      </c>
      <c r="AL73" s="817"/>
      <c r="AM73" s="817"/>
      <c r="AN73" s="817"/>
      <c r="AO73" s="817"/>
      <c r="AP73" s="817" t="s">
        <v>542</v>
      </c>
      <c r="AQ73" s="817"/>
      <c r="AR73" s="817"/>
      <c r="AS73" s="817"/>
      <c r="AT73" s="817"/>
      <c r="AU73" s="817" t="s">
        <v>542</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533</v>
      </c>
      <c r="C74" s="860"/>
      <c r="D74" s="860"/>
      <c r="E74" s="860"/>
      <c r="F74" s="860"/>
      <c r="G74" s="860"/>
      <c r="H74" s="860"/>
      <c r="I74" s="860"/>
      <c r="J74" s="860"/>
      <c r="K74" s="860"/>
      <c r="L74" s="860"/>
      <c r="M74" s="860"/>
      <c r="N74" s="860"/>
      <c r="O74" s="860"/>
      <c r="P74" s="861"/>
      <c r="Q74" s="862">
        <v>195</v>
      </c>
      <c r="R74" s="817"/>
      <c r="S74" s="817"/>
      <c r="T74" s="817"/>
      <c r="U74" s="817"/>
      <c r="V74" s="817">
        <v>192</v>
      </c>
      <c r="W74" s="817"/>
      <c r="X74" s="817"/>
      <c r="Y74" s="817"/>
      <c r="Z74" s="817"/>
      <c r="AA74" s="817">
        <v>3</v>
      </c>
      <c r="AB74" s="817"/>
      <c r="AC74" s="817"/>
      <c r="AD74" s="817"/>
      <c r="AE74" s="817"/>
      <c r="AF74" s="817">
        <v>3</v>
      </c>
      <c r="AG74" s="817"/>
      <c r="AH74" s="817"/>
      <c r="AI74" s="817"/>
      <c r="AJ74" s="817"/>
      <c r="AK74" s="817" t="s">
        <v>544</v>
      </c>
      <c r="AL74" s="817"/>
      <c r="AM74" s="817"/>
      <c r="AN74" s="817"/>
      <c r="AO74" s="817"/>
      <c r="AP74" s="817" t="s">
        <v>542</v>
      </c>
      <c r="AQ74" s="817"/>
      <c r="AR74" s="817"/>
      <c r="AS74" s="817"/>
      <c r="AT74" s="817"/>
      <c r="AU74" s="817" t="s">
        <v>542</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534</v>
      </c>
      <c r="C75" s="860"/>
      <c r="D75" s="860"/>
      <c r="E75" s="860"/>
      <c r="F75" s="860"/>
      <c r="G75" s="860"/>
      <c r="H75" s="860"/>
      <c r="I75" s="860"/>
      <c r="J75" s="860"/>
      <c r="K75" s="860"/>
      <c r="L75" s="860"/>
      <c r="M75" s="860"/>
      <c r="N75" s="860"/>
      <c r="O75" s="860"/>
      <c r="P75" s="861"/>
      <c r="Q75" s="865">
        <v>1106</v>
      </c>
      <c r="R75" s="866"/>
      <c r="S75" s="866"/>
      <c r="T75" s="866"/>
      <c r="U75" s="816"/>
      <c r="V75" s="867">
        <v>1057</v>
      </c>
      <c r="W75" s="866"/>
      <c r="X75" s="866"/>
      <c r="Y75" s="866"/>
      <c r="Z75" s="816"/>
      <c r="AA75" s="867">
        <v>49</v>
      </c>
      <c r="AB75" s="866"/>
      <c r="AC75" s="866"/>
      <c r="AD75" s="866"/>
      <c r="AE75" s="816"/>
      <c r="AF75" s="867">
        <v>49</v>
      </c>
      <c r="AG75" s="866"/>
      <c r="AH75" s="866"/>
      <c r="AI75" s="866"/>
      <c r="AJ75" s="816"/>
      <c r="AK75" s="867">
        <v>5</v>
      </c>
      <c r="AL75" s="866"/>
      <c r="AM75" s="866"/>
      <c r="AN75" s="866"/>
      <c r="AO75" s="816"/>
      <c r="AP75" s="867">
        <v>679</v>
      </c>
      <c r="AQ75" s="866"/>
      <c r="AR75" s="866"/>
      <c r="AS75" s="866"/>
      <c r="AT75" s="816"/>
      <c r="AU75" s="867">
        <v>88</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535</v>
      </c>
      <c r="C76" s="860"/>
      <c r="D76" s="860"/>
      <c r="E76" s="860"/>
      <c r="F76" s="860"/>
      <c r="G76" s="860"/>
      <c r="H76" s="860"/>
      <c r="I76" s="860"/>
      <c r="J76" s="860"/>
      <c r="K76" s="860"/>
      <c r="L76" s="860"/>
      <c r="M76" s="860"/>
      <c r="N76" s="860"/>
      <c r="O76" s="860"/>
      <c r="P76" s="861"/>
      <c r="Q76" s="865">
        <v>5913</v>
      </c>
      <c r="R76" s="866"/>
      <c r="S76" s="866"/>
      <c r="T76" s="866"/>
      <c r="U76" s="816"/>
      <c r="V76" s="867">
        <v>5664</v>
      </c>
      <c r="W76" s="866"/>
      <c r="X76" s="866"/>
      <c r="Y76" s="866"/>
      <c r="Z76" s="816"/>
      <c r="AA76" s="867">
        <v>249</v>
      </c>
      <c r="AB76" s="866"/>
      <c r="AC76" s="866"/>
      <c r="AD76" s="866"/>
      <c r="AE76" s="816"/>
      <c r="AF76" s="867">
        <v>1115</v>
      </c>
      <c r="AG76" s="866"/>
      <c r="AH76" s="866"/>
      <c r="AI76" s="866"/>
      <c r="AJ76" s="816"/>
      <c r="AK76" s="867">
        <v>965</v>
      </c>
      <c r="AL76" s="866"/>
      <c r="AM76" s="866"/>
      <c r="AN76" s="866"/>
      <c r="AO76" s="816"/>
      <c r="AP76" s="867">
        <v>2053</v>
      </c>
      <c r="AQ76" s="866"/>
      <c r="AR76" s="866"/>
      <c r="AS76" s="866"/>
      <c r="AT76" s="816"/>
      <c r="AU76" s="867">
        <v>70</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536</v>
      </c>
      <c r="C77" s="860"/>
      <c r="D77" s="860"/>
      <c r="E77" s="860"/>
      <c r="F77" s="860"/>
      <c r="G77" s="860"/>
      <c r="H77" s="860"/>
      <c r="I77" s="860"/>
      <c r="J77" s="860"/>
      <c r="K77" s="860"/>
      <c r="L77" s="860"/>
      <c r="M77" s="860"/>
      <c r="N77" s="860"/>
      <c r="O77" s="860"/>
      <c r="P77" s="861"/>
      <c r="Q77" s="865">
        <v>201</v>
      </c>
      <c r="R77" s="866"/>
      <c r="S77" s="866"/>
      <c r="T77" s="866"/>
      <c r="U77" s="816"/>
      <c r="V77" s="867">
        <v>175</v>
      </c>
      <c r="W77" s="866"/>
      <c r="X77" s="866"/>
      <c r="Y77" s="866"/>
      <c r="Z77" s="816"/>
      <c r="AA77" s="867">
        <v>26</v>
      </c>
      <c r="AB77" s="866"/>
      <c r="AC77" s="866"/>
      <c r="AD77" s="866"/>
      <c r="AE77" s="816"/>
      <c r="AF77" s="867">
        <v>26</v>
      </c>
      <c r="AG77" s="866"/>
      <c r="AH77" s="866"/>
      <c r="AI77" s="866"/>
      <c r="AJ77" s="816"/>
      <c r="AK77" s="867" t="s">
        <v>544</v>
      </c>
      <c r="AL77" s="866"/>
      <c r="AM77" s="866"/>
      <c r="AN77" s="866"/>
      <c r="AO77" s="816"/>
      <c r="AP77" s="867" t="s">
        <v>542</v>
      </c>
      <c r="AQ77" s="866"/>
      <c r="AR77" s="866"/>
      <c r="AS77" s="866"/>
      <c r="AT77" s="816"/>
      <c r="AU77" s="867" t="s">
        <v>542</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537</v>
      </c>
      <c r="C78" s="860"/>
      <c r="D78" s="860"/>
      <c r="E78" s="860"/>
      <c r="F78" s="860"/>
      <c r="G78" s="860"/>
      <c r="H78" s="860"/>
      <c r="I78" s="860"/>
      <c r="J78" s="860"/>
      <c r="K78" s="860"/>
      <c r="L78" s="860"/>
      <c r="M78" s="860"/>
      <c r="N78" s="860"/>
      <c r="O78" s="860"/>
      <c r="P78" s="861"/>
      <c r="Q78" s="862">
        <v>896</v>
      </c>
      <c r="R78" s="817"/>
      <c r="S78" s="817"/>
      <c r="T78" s="817"/>
      <c r="U78" s="817"/>
      <c r="V78" s="817">
        <v>610</v>
      </c>
      <c r="W78" s="817"/>
      <c r="X78" s="817"/>
      <c r="Y78" s="817"/>
      <c r="Z78" s="817"/>
      <c r="AA78" s="817">
        <v>285</v>
      </c>
      <c r="AB78" s="817"/>
      <c r="AC78" s="817"/>
      <c r="AD78" s="817"/>
      <c r="AE78" s="817"/>
      <c r="AF78" s="817">
        <v>1943</v>
      </c>
      <c r="AG78" s="817"/>
      <c r="AH78" s="817"/>
      <c r="AI78" s="817"/>
      <c r="AJ78" s="817"/>
      <c r="AK78" s="817" t="s">
        <v>544</v>
      </c>
      <c r="AL78" s="817"/>
      <c r="AM78" s="817"/>
      <c r="AN78" s="817"/>
      <c r="AO78" s="817"/>
      <c r="AP78" s="817">
        <v>2445</v>
      </c>
      <c r="AQ78" s="817"/>
      <c r="AR78" s="817"/>
      <c r="AS78" s="817"/>
      <c r="AT78" s="817"/>
      <c r="AU78" s="817">
        <v>23</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390</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13939</v>
      </c>
      <c r="AG88" s="828"/>
      <c r="AH88" s="828"/>
      <c r="AI88" s="828"/>
      <c r="AJ88" s="828"/>
      <c r="AK88" s="825"/>
      <c r="AL88" s="825"/>
      <c r="AM88" s="825"/>
      <c r="AN88" s="825"/>
      <c r="AO88" s="825"/>
      <c r="AP88" s="828">
        <v>6335</v>
      </c>
      <c r="AQ88" s="828"/>
      <c r="AR88" s="828"/>
      <c r="AS88" s="828"/>
      <c r="AT88" s="828"/>
      <c r="AU88" s="828">
        <v>241</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391</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53</v>
      </c>
      <c r="CS102" s="836"/>
      <c r="CT102" s="836"/>
      <c r="CU102" s="836"/>
      <c r="CV102" s="879"/>
      <c r="CW102" s="878">
        <v>29</v>
      </c>
      <c r="CX102" s="836"/>
      <c r="CY102" s="836"/>
      <c r="CZ102" s="836"/>
      <c r="DA102" s="879"/>
      <c r="DB102" s="878">
        <v>0</v>
      </c>
      <c r="DC102" s="836"/>
      <c r="DD102" s="836"/>
      <c r="DE102" s="836"/>
      <c r="DF102" s="879"/>
      <c r="DG102" s="878">
        <v>470</v>
      </c>
      <c r="DH102" s="836"/>
      <c r="DI102" s="836"/>
      <c r="DJ102" s="836"/>
      <c r="DK102" s="879"/>
      <c r="DL102" s="878">
        <v>0</v>
      </c>
      <c r="DM102" s="836"/>
      <c r="DN102" s="836"/>
      <c r="DO102" s="836"/>
      <c r="DP102" s="879"/>
      <c r="DQ102" s="878">
        <v>126</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392</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393</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396</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397</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398</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399</v>
      </c>
      <c r="AB109" s="881"/>
      <c r="AC109" s="881"/>
      <c r="AD109" s="881"/>
      <c r="AE109" s="882"/>
      <c r="AF109" s="880" t="s">
        <v>286</v>
      </c>
      <c r="AG109" s="881"/>
      <c r="AH109" s="881"/>
      <c r="AI109" s="881"/>
      <c r="AJ109" s="882"/>
      <c r="AK109" s="880" t="s">
        <v>285</v>
      </c>
      <c r="AL109" s="881"/>
      <c r="AM109" s="881"/>
      <c r="AN109" s="881"/>
      <c r="AO109" s="882"/>
      <c r="AP109" s="880" t="s">
        <v>400</v>
      </c>
      <c r="AQ109" s="881"/>
      <c r="AR109" s="881"/>
      <c r="AS109" s="881"/>
      <c r="AT109" s="883"/>
      <c r="AU109" s="902" t="s">
        <v>398</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399</v>
      </c>
      <c r="BR109" s="881"/>
      <c r="BS109" s="881"/>
      <c r="BT109" s="881"/>
      <c r="BU109" s="882"/>
      <c r="BV109" s="880" t="s">
        <v>286</v>
      </c>
      <c r="BW109" s="881"/>
      <c r="BX109" s="881"/>
      <c r="BY109" s="881"/>
      <c r="BZ109" s="882"/>
      <c r="CA109" s="880" t="s">
        <v>285</v>
      </c>
      <c r="CB109" s="881"/>
      <c r="CC109" s="881"/>
      <c r="CD109" s="881"/>
      <c r="CE109" s="882"/>
      <c r="CF109" s="903" t="s">
        <v>400</v>
      </c>
      <c r="CG109" s="903"/>
      <c r="CH109" s="903"/>
      <c r="CI109" s="903"/>
      <c r="CJ109" s="903"/>
      <c r="CK109" s="880" t="s">
        <v>401</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399</v>
      </c>
      <c r="DH109" s="881"/>
      <c r="DI109" s="881"/>
      <c r="DJ109" s="881"/>
      <c r="DK109" s="882"/>
      <c r="DL109" s="880" t="s">
        <v>286</v>
      </c>
      <c r="DM109" s="881"/>
      <c r="DN109" s="881"/>
      <c r="DO109" s="881"/>
      <c r="DP109" s="882"/>
      <c r="DQ109" s="880" t="s">
        <v>285</v>
      </c>
      <c r="DR109" s="881"/>
      <c r="DS109" s="881"/>
      <c r="DT109" s="881"/>
      <c r="DU109" s="882"/>
      <c r="DV109" s="880" t="s">
        <v>400</v>
      </c>
      <c r="DW109" s="881"/>
      <c r="DX109" s="881"/>
      <c r="DY109" s="881"/>
      <c r="DZ109" s="883"/>
    </row>
    <row r="110" spans="1:131" s="197" customFormat="1" ht="26.25" customHeight="1">
      <c r="A110" s="884" t="s">
        <v>402</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412143</v>
      </c>
      <c r="AB110" s="888"/>
      <c r="AC110" s="888"/>
      <c r="AD110" s="888"/>
      <c r="AE110" s="889"/>
      <c r="AF110" s="890">
        <v>411082</v>
      </c>
      <c r="AG110" s="888"/>
      <c r="AH110" s="888"/>
      <c r="AI110" s="888"/>
      <c r="AJ110" s="889"/>
      <c r="AK110" s="890">
        <v>437003</v>
      </c>
      <c r="AL110" s="888"/>
      <c r="AM110" s="888"/>
      <c r="AN110" s="888"/>
      <c r="AO110" s="889"/>
      <c r="AP110" s="891">
        <v>19.5</v>
      </c>
      <c r="AQ110" s="892"/>
      <c r="AR110" s="892"/>
      <c r="AS110" s="892"/>
      <c r="AT110" s="893"/>
      <c r="AU110" s="894" t="s">
        <v>60</v>
      </c>
      <c r="AV110" s="895"/>
      <c r="AW110" s="895"/>
      <c r="AX110" s="895"/>
      <c r="AY110" s="896"/>
      <c r="AZ110" s="938" t="s">
        <v>403</v>
      </c>
      <c r="BA110" s="885"/>
      <c r="BB110" s="885"/>
      <c r="BC110" s="885"/>
      <c r="BD110" s="885"/>
      <c r="BE110" s="885"/>
      <c r="BF110" s="885"/>
      <c r="BG110" s="885"/>
      <c r="BH110" s="885"/>
      <c r="BI110" s="885"/>
      <c r="BJ110" s="885"/>
      <c r="BK110" s="885"/>
      <c r="BL110" s="885"/>
      <c r="BM110" s="885"/>
      <c r="BN110" s="885"/>
      <c r="BO110" s="885"/>
      <c r="BP110" s="886"/>
      <c r="BQ110" s="924">
        <v>3976803</v>
      </c>
      <c r="BR110" s="925"/>
      <c r="BS110" s="925"/>
      <c r="BT110" s="925"/>
      <c r="BU110" s="925"/>
      <c r="BV110" s="925">
        <v>3949154</v>
      </c>
      <c r="BW110" s="925"/>
      <c r="BX110" s="925"/>
      <c r="BY110" s="925"/>
      <c r="BZ110" s="925"/>
      <c r="CA110" s="925">
        <v>4054673</v>
      </c>
      <c r="CB110" s="925"/>
      <c r="CC110" s="925"/>
      <c r="CD110" s="925"/>
      <c r="CE110" s="925"/>
      <c r="CF110" s="939">
        <v>181.2</v>
      </c>
      <c r="CG110" s="940"/>
      <c r="CH110" s="940"/>
      <c r="CI110" s="940"/>
      <c r="CJ110" s="940"/>
      <c r="CK110" s="941" t="s">
        <v>404</v>
      </c>
      <c r="CL110" s="942"/>
      <c r="CM110" s="921" t="s">
        <v>405</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406</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407</v>
      </c>
      <c r="BA111" s="948"/>
      <c r="BB111" s="948"/>
      <c r="BC111" s="948"/>
      <c r="BD111" s="948"/>
      <c r="BE111" s="948"/>
      <c r="BF111" s="948"/>
      <c r="BG111" s="948"/>
      <c r="BH111" s="948"/>
      <c r="BI111" s="948"/>
      <c r="BJ111" s="948"/>
      <c r="BK111" s="948"/>
      <c r="BL111" s="948"/>
      <c r="BM111" s="948"/>
      <c r="BN111" s="948"/>
      <c r="BO111" s="948"/>
      <c r="BP111" s="949"/>
      <c r="BQ111" s="917">
        <v>307841</v>
      </c>
      <c r="BR111" s="918"/>
      <c r="BS111" s="918"/>
      <c r="BT111" s="918"/>
      <c r="BU111" s="918"/>
      <c r="BV111" s="918">
        <v>253084</v>
      </c>
      <c r="BW111" s="918"/>
      <c r="BX111" s="918"/>
      <c r="BY111" s="918"/>
      <c r="BZ111" s="918"/>
      <c r="CA111" s="918">
        <v>260883</v>
      </c>
      <c r="CB111" s="918"/>
      <c r="CC111" s="918"/>
      <c r="CD111" s="918"/>
      <c r="CE111" s="918"/>
      <c r="CF111" s="912">
        <v>11.7</v>
      </c>
      <c r="CG111" s="913"/>
      <c r="CH111" s="913"/>
      <c r="CI111" s="913"/>
      <c r="CJ111" s="913"/>
      <c r="CK111" s="943"/>
      <c r="CL111" s="944"/>
      <c r="CM111" s="914" t="s">
        <v>408</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409</v>
      </c>
      <c r="B112" s="951"/>
      <c r="C112" s="948" t="s">
        <v>410</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411</v>
      </c>
      <c r="BA112" s="948"/>
      <c r="BB112" s="948"/>
      <c r="BC112" s="948"/>
      <c r="BD112" s="948"/>
      <c r="BE112" s="948"/>
      <c r="BF112" s="948"/>
      <c r="BG112" s="948"/>
      <c r="BH112" s="948"/>
      <c r="BI112" s="948"/>
      <c r="BJ112" s="948"/>
      <c r="BK112" s="948"/>
      <c r="BL112" s="948"/>
      <c r="BM112" s="948"/>
      <c r="BN112" s="948"/>
      <c r="BO112" s="948"/>
      <c r="BP112" s="949"/>
      <c r="BQ112" s="917">
        <v>2185278</v>
      </c>
      <c r="BR112" s="918"/>
      <c r="BS112" s="918"/>
      <c r="BT112" s="918"/>
      <c r="BU112" s="918"/>
      <c r="BV112" s="918">
        <v>1851060</v>
      </c>
      <c r="BW112" s="918"/>
      <c r="BX112" s="918"/>
      <c r="BY112" s="918"/>
      <c r="BZ112" s="918"/>
      <c r="CA112" s="918">
        <v>1671765</v>
      </c>
      <c r="CB112" s="918"/>
      <c r="CC112" s="918"/>
      <c r="CD112" s="918"/>
      <c r="CE112" s="918"/>
      <c r="CF112" s="912">
        <v>74.7</v>
      </c>
      <c r="CG112" s="913"/>
      <c r="CH112" s="913"/>
      <c r="CI112" s="913"/>
      <c r="CJ112" s="913"/>
      <c r="CK112" s="943"/>
      <c r="CL112" s="944"/>
      <c r="CM112" s="914" t="s">
        <v>412</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413</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200690</v>
      </c>
      <c r="AB113" s="932"/>
      <c r="AC113" s="932"/>
      <c r="AD113" s="932"/>
      <c r="AE113" s="933"/>
      <c r="AF113" s="934">
        <v>206656</v>
      </c>
      <c r="AG113" s="932"/>
      <c r="AH113" s="932"/>
      <c r="AI113" s="932"/>
      <c r="AJ113" s="933"/>
      <c r="AK113" s="934">
        <v>208404</v>
      </c>
      <c r="AL113" s="932"/>
      <c r="AM113" s="932"/>
      <c r="AN113" s="932"/>
      <c r="AO113" s="933"/>
      <c r="AP113" s="935">
        <v>9.3000000000000007</v>
      </c>
      <c r="AQ113" s="936"/>
      <c r="AR113" s="936"/>
      <c r="AS113" s="936"/>
      <c r="AT113" s="937"/>
      <c r="AU113" s="897"/>
      <c r="AV113" s="898"/>
      <c r="AW113" s="898"/>
      <c r="AX113" s="898"/>
      <c r="AY113" s="899"/>
      <c r="AZ113" s="947" t="s">
        <v>414</v>
      </c>
      <c r="BA113" s="948"/>
      <c r="BB113" s="948"/>
      <c r="BC113" s="948"/>
      <c r="BD113" s="948"/>
      <c r="BE113" s="948"/>
      <c r="BF113" s="948"/>
      <c r="BG113" s="948"/>
      <c r="BH113" s="948"/>
      <c r="BI113" s="948"/>
      <c r="BJ113" s="948"/>
      <c r="BK113" s="948"/>
      <c r="BL113" s="948"/>
      <c r="BM113" s="948"/>
      <c r="BN113" s="948"/>
      <c r="BO113" s="948"/>
      <c r="BP113" s="949"/>
      <c r="BQ113" s="917">
        <v>293205</v>
      </c>
      <c r="BR113" s="918"/>
      <c r="BS113" s="918"/>
      <c r="BT113" s="918"/>
      <c r="BU113" s="918"/>
      <c r="BV113" s="918">
        <v>278899</v>
      </c>
      <c r="BW113" s="918"/>
      <c r="BX113" s="918"/>
      <c r="BY113" s="918"/>
      <c r="BZ113" s="918"/>
      <c r="CA113" s="918">
        <v>241054</v>
      </c>
      <c r="CB113" s="918"/>
      <c r="CC113" s="918"/>
      <c r="CD113" s="918"/>
      <c r="CE113" s="918"/>
      <c r="CF113" s="912">
        <v>10.8</v>
      </c>
      <c r="CG113" s="913"/>
      <c r="CH113" s="913"/>
      <c r="CI113" s="913"/>
      <c r="CJ113" s="913"/>
      <c r="CK113" s="943"/>
      <c r="CL113" s="944"/>
      <c r="CM113" s="914" t="s">
        <v>415</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416</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61278</v>
      </c>
      <c r="AB114" s="957"/>
      <c r="AC114" s="957"/>
      <c r="AD114" s="957"/>
      <c r="AE114" s="958"/>
      <c r="AF114" s="959">
        <v>59566</v>
      </c>
      <c r="AG114" s="957"/>
      <c r="AH114" s="957"/>
      <c r="AI114" s="957"/>
      <c r="AJ114" s="958"/>
      <c r="AK114" s="959">
        <v>50229</v>
      </c>
      <c r="AL114" s="957"/>
      <c r="AM114" s="957"/>
      <c r="AN114" s="957"/>
      <c r="AO114" s="958"/>
      <c r="AP114" s="960">
        <v>2.2000000000000002</v>
      </c>
      <c r="AQ114" s="961"/>
      <c r="AR114" s="961"/>
      <c r="AS114" s="961"/>
      <c r="AT114" s="962"/>
      <c r="AU114" s="897"/>
      <c r="AV114" s="898"/>
      <c r="AW114" s="898"/>
      <c r="AX114" s="898"/>
      <c r="AY114" s="899"/>
      <c r="AZ114" s="947" t="s">
        <v>417</v>
      </c>
      <c r="BA114" s="948"/>
      <c r="BB114" s="948"/>
      <c r="BC114" s="948"/>
      <c r="BD114" s="948"/>
      <c r="BE114" s="948"/>
      <c r="BF114" s="948"/>
      <c r="BG114" s="948"/>
      <c r="BH114" s="948"/>
      <c r="BI114" s="948"/>
      <c r="BJ114" s="948"/>
      <c r="BK114" s="948"/>
      <c r="BL114" s="948"/>
      <c r="BM114" s="948"/>
      <c r="BN114" s="948"/>
      <c r="BO114" s="948"/>
      <c r="BP114" s="949"/>
      <c r="BQ114" s="917">
        <v>885928</v>
      </c>
      <c r="BR114" s="918"/>
      <c r="BS114" s="918"/>
      <c r="BT114" s="918"/>
      <c r="BU114" s="918"/>
      <c r="BV114" s="918">
        <v>798092</v>
      </c>
      <c r="BW114" s="918"/>
      <c r="BX114" s="918"/>
      <c r="BY114" s="918"/>
      <c r="BZ114" s="918"/>
      <c r="CA114" s="918">
        <v>789893</v>
      </c>
      <c r="CB114" s="918"/>
      <c r="CC114" s="918"/>
      <c r="CD114" s="918"/>
      <c r="CE114" s="918"/>
      <c r="CF114" s="912">
        <v>35.299999999999997</v>
      </c>
      <c r="CG114" s="913"/>
      <c r="CH114" s="913"/>
      <c r="CI114" s="913"/>
      <c r="CJ114" s="913"/>
      <c r="CK114" s="943"/>
      <c r="CL114" s="944"/>
      <c r="CM114" s="914" t="s">
        <v>418</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419</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59411</v>
      </c>
      <c r="AB115" s="932"/>
      <c r="AC115" s="932"/>
      <c r="AD115" s="932"/>
      <c r="AE115" s="933"/>
      <c r="AF115" s="934">
        <v>35500</v>
      </c>
      <c r="AG115" s="932"/>
      <c r="AH115" s="932"/>
      <c r="AI115" s="932"/>
      <c r="AJ115" s="933"/>
      <c r="AK115" s="934">
        <v>32824</v>
      </c>
      <c r="AL115" s="932"/>
      <c r="AM115" s="932"/>
      <c r="AN115" s="932"/>
      <c r="AO115" s="933"/>
      <c r="AP115" s="935">
        <v>1.5</v>
      </c>
      <c r="AQ115" s="936"/>
      <c r="AR115" s="936"/>
      <c r="AS115" s="936"/>
      <c r="AT115" s="937"/>
      <c r="AU115" s="897"/>
      <c r="AV115" s="898"/>
      <c r="AW115" s="898"/>
      <c r="AX115" s="898"/>
      <c r="AY115" s="899"/>
      <c r="AZ115" s="947" t="s">
        <v>420</v>
      </c>
      <c r="BA115" s="948"/>
      <c r="BB115" s="948"/>
      <c r="BC115" s="948"/>
      <c r="BD115" s="948"/>
      <c r="BE115" s="948"/>
      <c r="BF115" s="948"/>
      <c r="BG115" s="948"/>
      <c r="BH115" s="948"/>
      <c r="BI115" s="948"/>
      <c r="BJ115" s="948"/>
      <c r="BK115" s="948"/>
      <c r="BL115" s="948"/>
      <c r="BM115" s="948"/>
      <c r="BN115" s="948"/>
      <c r="BO115" s="948"/>
      <c r="BP115" s="949"/>
      <c r="BQ115" s="917">
        <v>149357</v>
      </c>
      <c r="BR115" s="918"/>
      <c r="BS115" s="918"/>
      <c r="BT115" s="918"/>
      <c r="BU115" s="918"/>
      <c r="BV115" s="918">
        <v>426163</v>
      </c>
      <c r="BW115" s="918"/>
      <c r="BX115" s="918"/>
      <c r="BY115" s="918"/>
      <c r="BZ115" s="918"/>
      <c r="CA115" s="918">
        <v>125865</v>
      </c>
      <c r="CB115" s="918"/>
      <c r="CC115" s="918"/>
      <c r="CD115" s="918"/>
      <c r="CE115" s="918"/>
      <c r="CF115" s="912">
        <v>5.6</v>
      </c>
      <c r="CG115" s="913"/>
      <c r="CH115" s="913"/>
      <c r="CI115" s="913"/>
      <c r="CJ115" s="913"/>
      <c r="CK115" s="943"/>
      <c r="CL115" s="944"/>
      <c r="CM115" s="947" t="s">
        <v>421</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214960</v>
      </c>
      <c r="DH115" s="957"/>
      <c r="DI115" s="957"/>
      <c r="DJ115" s="957"/>
      <c r="DK115" s="958"/>
      <c r="DL115" s="959">
        <v>194960</v>
      </c>
      <c r="DM115" s="957"/>
      <c r="DN115" s="957"/>
      <c r="DO115" s="957"/>
      <c r="DP115" s="958"/>
      <c r="DQ115" s="959">
        <v>172876</v>
      </c>
      <c r="DR115" s="957"/>
      <c r="DS115" s="957"/>
      <c r="DT115" s="957"/>
      <c r="DU115" s="958"/>
      <c r="DV115" s="960">
        <v>7.7</v>
      </c>
      <c r="DW115" s="961"/>
      <c r="DX115" s="961"/>
      <c r="DY115" s="961"/>
      <c r="DZ115" s="962"/>
    </row>
    <row r="116" spans="1:130" s="197" customFormat="1" ht="26.25" customHeight="1">
      <c r="A116" s="954"/>
      <c r="B116" s="955"/>
      <c r="C116" s="969" t="s">
        <v>422</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423</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424</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57455</v>
      </c>
      <c r="DH116" s="957"/>
      <c r="DI116" s="957"/>
      <c r="DJ116" s="957"/>
      <c r="DK116" s="958"/>
      <c r="DL116" s="959">
        <v>50188</v>
      </c>
      <c r="DM116" s="957"/>
      <c r="DN116" s="957"/>
      <c r="DO116" s="957"/>
      <c r="DP116" s="958"/>
      <c r="DQ116" s="959">
        <v>53350</v>
      </c>
      <c r="DR116" s="957"/>
      <c r="DS116" s="957"/>
      <c r="DT116" s="957"/>
      <c r="DU116" s="958"/>
      <c r="DV116" s="960">
        <v>2.4</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425</v>
      </c>
      <c r="Z117" s="882"/>
      <c r="AA117" s="994">
        <v>733522</v>
      </c>
      <c r="AB117" s="964"/>
      <c r="AC117" s="964"/>
      <c r="AD117" s="964"/>
      <c r="AE117" s="965"/>
      <c r="AF117" s="963">
        <v>712804</v>
      </c>
      <c r="AG117" s="964"/>
      <c r="AH117" s="964"/>
      <c r="AI117" s="964"/>
      <c r="AJ117" s="965"/>
      <c r="AK117" s="963">
        <v>728460</v>
      </c>
      <c r="AL117" s="964"/>
      <c r="AM117" s="964"/>
      <c r="AN117" s="964"/>
      <c r="AO117" s="965"/>
      <c r="AP117" s="966"/>
      <c r="AQ117" s="967"/>
      <c r="AR117" s="967"/>
      <c r="AS117" s="967"/>
      <c r="AT117" s="968"/>
      <c r="AU117" s="897"/>
      <c r="AV117" s="898"/>
      <c r="AW117" s="898"/>
      <c r="AX117" s="898"/>
      <c r="AY117" s="899"/>
      <c r="AZ117" s="993" t="s">
        <v>426</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427</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401</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399</v>
      </c>
      <c r="AB118" s="881"/>
      <c r="AC118" s="881"/>
      <c r="AD118" s="881"/>
      <c r="AE118" s="882"/>
      <c r="AF118" s="880" t="s">
        <v>286</v>
      </c>
      <c r="AG118" s="881"/>
      <c r="AH118" s="881"/>
      <c r="AI118" s="881"/>
      <c r="AJ118" s="882"/>
      <c r="AK118" s="880" t="s">
        <v>285</v>
      </c>
      <c r="AL118" s="881"/>
      <c r="AM118" s="881"/>
      <c r="AN118" s="881"/>
      <c r="AO118" s="882"/>
      <c r="AP118" s="988" t="s">
        <v>400</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428</v>
      </c>
      <c r="BP118" s="992"/>
      <c r="BQ118" s="983">
        <v>7798412</v>
      </c>
      <c r="BR118" s="984"/>
      <c r="BS118" s="984"/>
      <c r="BT118" s="984"/>
      <c r="BU118" s="984"/>
      <c r="BV118" s="984">
        <v>7556452</v>
      </c>
      <c r="BW118" s="984"/>
      <c r="BX118" s="984"/>
      <c r="BY118" s="984"/>
      <c r="BZ118" s="984"/>
      <c r="CA118" s="984">
        <v>7144133</v>
      </c>
      <c r="CB118" s="984"/>
      <c r="CC118" s="984"/>
      <c r="CD118" s="984"/>
      <c r="CE118" s="984"/>
      <c r="CF118" s="985"/>
      <c r="CG118" s="986"/>
      <c r="CH118" s="986"/>
      <c r="CI118" s="986"/>
      <c r="CJ118" s="987"/>
      <c r="CK118" s="943"/>
      <c r="CL118" s="944"/>
      <c r="CM118" s="914" t="s">
        <v>429</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v>30300</v>
      </c>
      <c r="DR118" s="957"/>
      <c r="DS118" s="957"/>
      <c r="DT118" s="957"/>
      <c r="DU118" s="958"/>
      <c r="DV118" s="960">
        <v>1.4</v>
      </c>
      <c r="DW118" s="961"/>
      <c r="DX118" s="961"/>
      <c r="DY118" s="961"/>
      <c r="DZ118" s="962"/>
    </row>
    <row r="119" spans="1:130" s="197" customFormat="1" ht="26.25" customHeight="1">
      <c r="A119" s="972" t="s">
        <v>404</v>
      </c>
      <c r="B119" s="942"/>
      <c r="C119" s="921" t="s">
        <v>405</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430</v>
      </c>
      <c r="AV119" s="976"/>
      <c r="AW119" s="976"/>
      <c r="AX119" s="976"/>
      <c r="AY119" s="977"/>
      <c r="AZ119" s="938" t="s">
        <v>431</v>
      </c>
      <c r="BA119" s="885"/>
      <c r="BB119" s="885"/>
      <c r="BC119" s="885"/>
      <c r="BD119" s="885"/>
      <c r="BE119" s="885"/>
      <c r="BF119" s="885"/>
      <c r="BG119" s="885"/>
      <c r="BH119" s="885"/>
      <c r="BI119" s="885"/>
      <c r="BJ119" s="885"/>
      <c r="BK119" s="885"/>
      <c r="BL119" s="885"/>
      <c r="BM119" s="885"/>
      <c r="BN119" s="885"/>
      <c r="BO119" s="885"/>
      <c r="BP119" s="886"/>
      <c r="BQ119" s="924">
        <v>1368441</v>
      </c>
      <c r="BR119" s="925"/>
      <c r="BS119" s="925"/>
      <c r="BT119" s="925"/>
      <c r="BU119" s="925"/>
      <c r="BV119" s="925">
        <v>1431161</v>
      </c>
      <c r="BW119" s="925"/>
      <c r="BX119" s="925"/>
      <c r="BY119" s="925"/>
      <c r="BZ119" s="925"/>
      <c r="CA119" s="925">
        <v>1261746</v>
      </c>
      <c r="CB119" s="925"/>
      <c r="CC119" s="925"/>
      <c r="CD119" s="925"/>
      <c r="CE119" s="925"/>
      <c r="CF119" s="939">
        <v>56.4</v>
      </c>
      <c r="CG119" s="940"/>
      <c r="CH119" s="940"/>
      <c r="CI119" s="940"/>
      <c r="CJ119" s="940"/>
      <c r="CK119" s="945"/>
      <c r="CL119" s="946"/>
      <c r="CM119" s="1002" t="s">
        <v>432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35426</v>
      </c>
      <c r="DH119" s="996"/>
      <c r="DI119" s="996"/>
      <c r="DJ119" s="996"/>
      <c r="DK119" s="997"/>
      <c r="DL119" s="998">
        <v>7936</v>
      </c>
      <c r="DM119" s="996"/>
      <c r="DN119" s="996"/>
      <c r="DO119" s="996"/>
      <c r="DP119" s="997"/>
      <c r="DQ119" s="998">
        <v>4357</v>
      </c>
      <c r="DR119" s="996"/>
      <c r="DS119" s="996"/>
      <c r="DT119" s="996"/>
      <c r="DU119" s="997"/>
      <c r="DV119" s="999">
        <v>0.2</v>
      </c>
      <c r="DW119" s="1000"/>
      <c r="DX119" s="1000"/>
      <c r="DY119" s="1000"/>
      <c r="DZ119" s="1001"/>
    </row>
    <row r="120" spans="1:130" s="197" customFormat="1" ht="26.25" customHeight="1">
      <c r="A120" s="973"/>
      <c r="B120" s="944"/>
      <c r="C120" s="914" t="s">
        <v>408</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433</v>
      </c>
      <c r="BA120" s="948"/>
      <c r="BB120" s="948"/>
      <c r="BC120" s="948"/>
      <c r="BD120" s="948"/>
      <c r="BE120" s="948"/>
      <c r="BF120" s="948"/>
      <c r="BG120" s="948"/>
      <c r="BH120" s="948"/>
      <c r="BI120" s="948"/>
      <c r="BJ120" s="948"/>
      <c r="BK120" s="948"/>
      <c r="BL120" s="948"/>
      <c r="BM120" s="948"/>
      <c r="BN120" s="948"/>
      <c r="BO120" s="948"/>
      <c r="BP120" s="949"/>
      <c r="BQ120" s="917">
        <v>204787</v>
      </c>
      <c r="BR120" s="918"/>
      <c r="BS120" s="918"/>
      <c r="BT120" s="918"/>
      <c r="BU120" s="918"/>
      <c r="BV120" s="918">
        <v>191567</v>
      </c>
      <c r="BW120" s="918"/>
      <c r="BX120" s="918"/>
      <c r="BY120" s="918"/>
      <c r="BZ120" s="918"/>
      <c r="CA120" s="918">
        <v>225263</v>
      </c>
      <c r="CB120" s="918"/>
      <c r="CC120" s="918"/>
      <c r="CD120" s="918"/>
      <c r="CE120" s="918"/>
      <c r="CF120" s="912">
        <v>10.1</v>
      </c>
      <c r="CG120" s="913"/>
      <c r="CH120" s="913"/>
      <c r="CI120" s="913"/>
      <c r="CJ120" s="913"/>
      <c r="CK120" s="1011" t="s">
        <v>434</v>
      </c>
      <c r="CL120" s="1012"/>
      <c r="CM120" s="1012"/>
      <c r="CN120" s="1012"/>
      <c r="CO120" s="1013"/>
      <c r="CP120" s="1019" t="s">
        <v>384</v>
      </c>
      <c r="CQ120" s="1020"/>
      <c r="CR120" s="1020"/>
      <c r="CS120" s="1020"/>
      <c r="CT120" s="1020"/>
      <c r="CU120" s="1020"/>
      <c r="CV120" s="1020"/>
      <c r="CW120" s="1020"/>
      <c r="CX120" s="1020"/>
      <c r="CY120" s="1020"/>
      <c r="CZ120" s="1020"/>
      <c r="DA120" s="1020"/>
      <c r="DB120" s="1020"/>
      <c r="DC120" s="1020"/>
      <c r="DD120" s="1020"/>
      <c r="DE120" s="1020"/>
      <c r="DF120" s="1021"/>
      <c r="DG120" s="924">
        <v>2185278</v>
      </c>
      <c r="DH120" s="925"/>
      <c r="DI120" s="925"/>
      <c r="DJ120" s="925"/>
      <c r="DK120" s="925"/>
      <c r="DL120" s="925">
        <v>1851060</v>
      </c>
      <c r="DM120" s="925"/>
      <c r="DN120" s="925"/>
      <c r="DO120" s="925"/>
      <c r="DP120" s="925"/>
      <c r="DQ120" s="925">
        <v>1671765</v>
      </c>
      <c r="DR120" s="925"/>
      <c r="DS120" s="925"/>
      <c r="DT120" s="925"/>
      <c r="DU120" s="925"/>
      <c r="DV120" s="926">
        <v>74.7</v>
      </c>
      <c r="DW120" s="926"/>
      <c r="DX120" s="926"/>
      <c r="DY120" s="926"/>
      <c r="DZ120" s="927"/>
    </row>
    <row r="121" spans="1:130" s="197" customFormat="1" ht="26.25" customHeight="1">
      <c r="A121" s="973"/>
      <c r="B121" s="944"/>
      <c r="C121" s="1008" t="s">
        <v>435</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436</v>
      </c>
      <c r="BA121" s="969"/>
      <c r="BB121" s="969"/>
      <c r="BC121" s="969"/>
      <c r="BD121" s="969"/>
      <c r="BE121" s="969"/>
      <c r="BF121" s="969"/>
      <c r="BG121" s="969"/>
      <c r="BH121" s="969"/>
      <c r="BI121" s="969"/>
      <c r="BJ121" s="969"/>
      <c r="BK121" s="969"/>
      <c r="BL121" s="969"/>
      <c r="BM121" s="969"/>
      <c r="BN121" s="969"/>
      <c r="BO121" s="969"/>
      <c r="BP121" s="970"/>
      <c r="BQ121" s="983">
        <v>4142634</v>
      </c>
      <c r="BR121" s="984"/>
      <c r="BS121" s="984"/>
      <c r="BT121" s="984"/>
      <c r="BU121" s="984"/>
      <c r="BV121" s="984">
        <v>4016683</v>
      </c>
      <c r="BW121" s="984"/>
      <c r="BX121" s="984"/>
      <c r="BY121" s="984"/>
      <c r="BZ121" s="984"/>
      <c r="CA121" s="984">
        <v>3877744</v>
      </c>
      <c r="CB121" s="984"/>
      <c r="CC121" s="984"/>
      <c r="CD121" s="984"/>
      <c r="CE121" s="984"/>
      <c r="CF121" s="1022">
        <v>173.3</v>
      </c>
      <c r="CG121" s="1023"/>
      <c r="CH121" s="1023"/>
      <c r="CI121" s="1023"/>
      <c r="CJ121" s="1023"/>
      <c r="CK121" s="1014"/>
      <c r="CL121" s="1015"/>
      <c r="CM121" s="1015"/>
      <c r="CN121" s="1015"/>
      <c r="CO121" s="1016"/>
      <c r="CP121" s="1005" t="s">
        <v>382</v>
      </c>
      <c r="CQ121" s="1006"/>
      <c r="CR121" s="1006"/>
      <c r="CS121" s="1006"/>
      <c r="CT121" s="1006"/>
      <c r="CU121" s="1006"/>
      <c r="CV121" s="1006"/>
      <c r="CW121" s="1006"/>
      <c r="CX121" s="1006"/>
      <c r="CY121" s="1006"/>
      <c r="CZ121" s="1006"/>
      <c r="DA121" s="1006"/>
      <c r="DB121" s="1006"/>
      <c r="DC121" s="1006"/>
      <c r="DD121" s="1006"/>
      <c r="DE121" s="1006"/>
      <c r="DF121" s="1007"/>
      <c r="DG121" s="917" t="s">
        <v>111</v>
      </c>
      <c r="DH121" s="918"/>
      <c r="DI121" s="918"/>
      <c r="DJ121" s="918"/>
      <c r="DK121" s="918"/>
      <c r="DL121" s="918" t="s">
        <v>111</v>
      </c>
      <c r="DM121" s="918"/>
      <c r="DN121" s="918"/>
      <c r="DO121" s="918"/>
      <c r="DP121" s="918"/>
      <c r="DQ121" s="918" t="s">
        <v>111</v>
      </c>
      <c r="DR121" s="918"/>
      <c r="DS121" s="918"/>
      <c r="DT121" s="918"/>
      <c r="DU121" s="918"/>
      <c r="DV121" s="919" t="s">
        <v>111</v>
      </c>
      <c r="DW121" s="919"/>
      <c r="DX121" s="919"/>
      <c r="DY121" s="919"/>
      <c r="DZ121" s="920"/>
    </row>
    <row r="122" spans="1:130" s="197" customFormat="1" ht="26.25" customHeight="1">
      <c r="A122" s="973"/>
      <c r="B122" s="944"/>
      <c r="C122" s="914" t="s">
        <v>418</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437</v>
      </c>
      <c r="BP122" s="992"/>
      <c r="BQ122" s="1032">
        <v>5715862</v>
      </c>
      <c r="BR122" s="1033"/>
      <c r="BS122" s="1033"/>
      <c r="BT122" s="1033"/>
      <c r="BU122" s="1033"/>
      <c r="BV122" s="1033">
        <v>5639411</v>
      </c>
      <c r="BW122" s="1033"/>
      <c r="BX122" s="1033"/>
      <c r="BY122" s="1033"/>
      <c r="BZ122" s="1033"/>
      <c r="CA122" s="1033">
        <v>5364753</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424</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7962</v>
      </c>
      <c r="AB123" s="957"/>
      <c r="AC123" s="957"/>
      <c r="AD123" s="957"/>
      <c r="AE123" s="958"/>
      <c r="AF123" s="959">
        <v>7267</v>
      </c>
      <c r="AG123" s="957"/>
      <c r="AH123" s="957"/>
      <c r="AI123" s="957"/>
      <c r="AJ123" s="958"/>
      <c r="AK123" s="959">
        <v>7152</v>
      </c>
      <c r="AL123" s="957"/>
      <c r="AM123" s="957"/>
      <c r="AN123" s="957"/>
      <c r="AO123" s="958"/>
      <c r="AP123" s="960">
        <v>0.3</v>
      </c>
      <c r="AQ123" s="961"/>
      <c r="AR123" s="961"/>
      <c r="AS123" s="961"/>
      <c r="AT123" s="962"/>
      <c r="AU123" s="1029" t="s">
        <v>438</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92.4</v>
      </c>
      <c r="BR123" s="1025"/>
      <c r="BS123" s="1025"/>
      <c r="BT123" s="1025"/>
      <c r="BU123" s="1025"/>
      <c r="BV123" s="1025">
        <v>84.6</v>
      </c>
      <c r="BW123" s="1025"/>
      <c r="BX123" s="1025"/>
      <c r="BY123" s="1025"/>
      <c r="BZ123" s="1025"/>
      <c r="CA123" s="1025">
        <v>79.5</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427</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439</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429</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440</v>
      </c>
      <c r="CL125" s="1012"/>
      <c r="CM125" s="1012"/>
      <c r="CN125" s="1012"/>
      <c r="CO125" s="1013"/>
      <c r="CP125" s="938" t="s">
        <v>441</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432</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51426</v>
      </c>
      <c r="AB126" s="957"/>
      <c r="AC126" s="957"/>
      <c r="AD126" s="957"/>
      <c r="AE126" s="958"/>
      <c r="AF126" s="959">
        <v>28219</v>
      </c>
      <c r="AG126" s="957"/>
      <c r="AH126" s="957"/>
      <c r="AI126" s="957"/>
      <c r="AJ126" s="958"/>
      <c r="AK126" s="959">
        <v>25663</v>
      </c>
      <c r="AL126" s="957"/>
      <c r="AM126" s="957"/>
      <c r="AN126" s="957"/>
      <c r="AO126" s="958"/>
      <c r="AP126" s="960">
        <v>1.1000000000000001</v>
      </c>
      <c r="AQ126" s="961"/>
      <c r="AR126" s="961"/>
      <c r="AS126" s="961"/>
      <c r="AT126" s="962"/>
      <c r="AU126" s="233"/>
      <c r="AV126" s="233"/>
      <c r="AW126" s="233"/>
      <c r="AX126" s="1034" t="s">
        <v>442</v>
      </c>
      <c r="AY126" s="1035"/>
      <c r="AZ126" s="1035"/>
      <c r="BA126" s="1035"/>
      <c r="BB126" s="1035"/>
      <c r="BC126" s="1035"/>
      <c r="BD126" s="1035"/>
      <c r="BE126" s="1036"/>
      <c r="BF126" s="1050" t="s">
        <v>443</v>
      </c>
      <c r="BG126" s="1035"/>
      <c r="BH126" s="1035"/>
      <c r="BI126" s="1035"/>
      <c r="BJ126" s="1035"/>
      <c r="BK126" s="1035"/>
      <c r="BL126" s="1036"/>
      <c r="BM126" s="1050" t="s">
        <v>444</v>
      </c>
      <c r="BN126" s="1035"/>
      <c r="BO126" s="1035"/>
      <c r="BP126" s="1035"/>
      <c r="BQ126" s="1035"/>
      <c r="BR126" s="1035"/>
      <c r="BS126" s="1036"/>
      <c r="BT126" s="1050" t="s">
        <v>445</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446</v>
      </c>
      <c r="CQ126" s="948"/>
      <c r="CR126" s="948"/>
      <c r="CS126" s="948"/>
      <c r="CT126" s="948"/>
      <c r="CU126" s="948"/>
      <c r="CV126" s="948"/>
      <c r="CW126" s="948"/>
      <c r="CX126" s="948"/>
      <c r="CY126" s="948"/>
      <c r="CZ126" s="948"/>
      <c r="DA126" s="948"/>
      <c r="DB126" s="948"/>
      <c r="DC126" s="948"/>
      <c r="DD126" s="948"/>
      <c r="DE126" s="948"/>
      <c r="DF126" s="949"/>
      <c r="DG126" s="917">
        <v>116178</v>
      </c>
      <c r="DH126" s="918"/>
      <c r="DI126" s="918"/>
      <c r="DJ126" s="918"/>
      <c r="DK126" s="918"/>
      <c r="DL126" s="918">
        <v>112563</v>
      </c>
      <c r="DM126" s="918"/>
      <c r="DN126" s="918"/>
      <c r="DO126" s="918"/>
      <c r="DP126" s="918"/>
      <c r="DQ126" s="918">
        <v>125865</v>
      </c>
      <c r="DR126" s="918"/>
      <c r="DS126" s="918"/>
      <c r="DT126" s="918"/>
      <c r="DU126" s="918"/>
      <c r="DV126" s="919">
        <v>5.6</v>
      </c>
      <c r="DW126" s="919"/>
      <c r="DX126" s="919"/>
      <c r="DY126" s="919"/>
      <c r="DZ126" s="920"/>
    </row>
    <row r="127" spans="1:130" s="197" customFormat="1" ht="26.25" customHeight="1" thickBot="1">
      <c r="A127" s="974"/>
      <c r="B127" s="946"/>
      <c r="C127" s="1002" t="s">
        <v>447</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23</v>
      </c>
      <c r="AB127" s="957"/>
      <c r="AC127" s="957"/>
      <c r="AD127" s="957"/>
      <c r="AE127" s="958"/>
      <c r="AF127" s="959">
        <v>14</v>
      </c>
      <c r="AG127" s="957"/>
      <c r="AH127" s="957"/>
      <c r="AI127" s="957"/>
      <c r="AJ127" s="958"/>
      <c r="AK127" s="959">
        <v>9</v>
      </c>
      <c r="AL127" s="957"/>
      <c r="AM127" s="957"/>
      <c r="AN127" s="957"/>
      <c r="AO127" s="958"/>
      <c r="AP127" s="960">
        <v>0</v>
      </c>
      <c r="AQ127" s="961"/>
      <c r="AR127" s="961"/>
      <c r="AS127" s="961"/>
      <c r="AT127" s="962"/>
      <c r="AU127" s="233"/>
      <c r="AV127" s="233"/>
      <c r="AW127" s="233"/>
      <c r="AX127" s="884" t="s">
        <v>448</v>
      </c>
      <c r="AY127" s="885"/>
      <c r="AZ127" s="885"/>
      <c r="BA127" s="885"/>
      <c r="BB127" s="885"/>
      <c r="BC127" s="885"/>
      <c r="BD127" s="885"/>
      <c r="BE127" s="886"/>
      <c r="BF127" s="1039" t="s">
        <v>111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449</v>
      </c>
      <c r="CQ127" s="1043"/>
      <c r="CR127" s="1043"/>
      <c r="CS127" s="1043"/>
      <c r="CT127" s="1043"/>
      <c r="CU127" s="1043"/>
      <c r="CV127" s="1043"/>
      <c r="CW127" s="1043"/>
      <c r="CX127" s="1043"/>
      <c r="CY127" s="1043"/>
      <c r="CZ127" s="1043"/>
      <c r="DA127" s="1043"/>
      <c r="DB127" s="1043"/>
      <c r="DC127" s="1043"/>
      <c r="DD127" s="1043"/>
      <c r="DE127" s="1043"/>
      <c r="DF127" s="1044"/>
      <c r="DG127" s="1045">
        <v>33179</v>
      </c>
      <c r="DH127" s="1046"/>
      <c r="DI127" s="1046"/>
      <c r="DJ127" s="1046"/>
      <c r="DK127" s="1046"/>
      <c r="DL127" s="1046">
        <v>313600</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451</v>
      </c>
      <c r="X128" s="1071"/>
      <c r="Y128" s="1071"/>
      <c r="Z128" s="1072"/>
      <c r="AA128" s="1087">
        <v>27442</v>
      </c>
      <c r="AB128" s="1088"/>
      <c r="AC128" s="1088"/>
      <c r="AD128" s="1088"/>
      <c r="AE128" s="1089"/>
      <c r="AF128" s="1090">
        <v>28310</v>
      </c>
      <c r="AG128" s="1088"/>
      <c r="AH128" s="1088"/>
      <c r="AI128" s="1088"/>
      <c r="AJ128" s="1089"/>
      <c r="AK128" s="1090">
        <v>21391</v>
      </c>
      <c r="AL128" s="1088"/>
      <c r="AM128" s="1088"/>
      <c r="AN128" s="1088"/>
      <c r="AO128" s="1089"/>
      <c r="AP128" s="1091"/>
      <c r="AQ128" s="1092"/>
      <c r="AR128" s="1092"/>
      <c r="AS128" s="1092"/>
      <c r="AT128" s="1093"/>
      <c r="AU128" s="235"/>
      <c r="AV128" s="235"/>
      <c r="AW128" s="235"/>
      <c r="AX128" s="1052" t="s">
        <v>452</v>
      </c>
      <c r="AY128" s="948"/>
      <c r="AZ128" s="948"/>
      <c r="BA128" s="948"/>
      <c r="BB128" s="948"/>
      <c r="BC128" s="948"/>
      <c r="BD128" s="948"/>
      <c r="BE128" s="949"/>
      <c r="BF128" s="1064" t="s">
        <v>111</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453</v>
      </c>
      <c r="X129" s="1059"/>
      <c r="Y129" s="1059"/>
      <c r="Z129" s="1060"/>
      <c r="AA129" s="956">
        <v>2602421</v>
      </c>
      <c r="AB129" s="957"/>
      <c r="AC129" s="957"/>
      <c r="AD129" s="957"/>
      <c r="AE129" s="958"/>
      <c r="AF129" s="959">
        <v>2621694</v>
      </c>
      <c r="AG129" s="957"/>
      <c r="AH129" s="957"/>
      <c r="AI129" s="957"/>
      <c r="AJ129" s="958"/>
      <c r="AK129" s="959">
        <v>2598257</v>
      </c>
      <c r="AL129" s="957"/>
      <c r="AM129" s="957"/>
      <c r="AN129" s="957"/>
      <c r="AO129" s="958"/>
      <c r="AP129" s="1061"/>
      <c r="AQ129" s="1062"/>
      <c r="AR129" s="1062"/>
      <c r="AS129" s="1062"/>
      <c r="AT129" s="1063"/>
      <c r="AU129" s="235"/>
      <c r="AV129" s="235"/>
      <c r="AW129" s="235"/>
      <c r="AX129" s="1052" t="s">
        <v>454</v>
      </c>
      <c r="AY129" s="948"/>
      <c r="AZ129" s="948"/>
      <c r="BA129" s="948"/>
      <c r="BB129" s="948"/>
      <c r="BC129" s="948"/>
      <c r="BD129" s="948"/>
      <c r="BE129" s="949"/>
      <c r="BF129" s="1053">
        <v>15.2</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455</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456</v>
      </c>
      <c r="X130" s="1059"/>
      <c r="Y130" s="1059"/>
      <c r="Z130" s="1060"/>
      <c r="AA130" s="956">
        <v>350966</v>
      </c>
      <c r="AB130" s="957"/>
      <c r="AC130" s="957"/>
      <c r="AD130" s="957"/>
      <c r="AE130" s="958"/>
      <c r="AF130" s="959">
        <v>356165</v>
      </c>
      <c r="AG130" s="957"/>
      <c r="AH130" s="957"/>
      <c r="AI130" s="957"/>
      <c r="AJ130" s="958"/>
      <c r="AK130" s="959">
        <v>361147</v>
      </c>
      <c r="AL130" s="957"/>
      <c r="AM130" s="957"/>
      <c r="AN130" s="957"/>
      <c r="AO130" s="958"/>
      <c r="AP130" s="1061"/>
      <c r="AQ130" s="1062"/>
      <c r="AR130" s="1062"/>
      <c r="AS130" s="1062"/>
      <c r="AT130" s="1063"/>
      <c r="AU130" s="235"/>
      <c r="AV130" s="235"/>
      <c r="AW130" s="235"/>
      <c r="AX130" s="1111" t="s">
        <v>457</v>
      </c>
      <c r="AY130" s="1043"/>
      <c r="AZ130" s="1043"/>
      <c r="BA130" s="1043"/>
      <c r="BB130" s="1043"/>
      <c r="BC130" s="1043"/>
      <c r="BD130" s="1043"/>
      <c r="BE130" s="1044"/>
      <c r="BF130" s="1073">
        <v>79.5</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458</v>
      </c>
      <c r="X131" s="1082"/>
      <c r="Y131" s="1082"/>
      <c r="Z131" s="1083"/>
      <c r="AA131" s="995">
        <v>2251455</v>
      </c>
      <c r="AB131" s="996"/>
      <c r="AC131" s="996"/>
      <c r="AD131" s="996"/>
      <c r="AE131" s="997"/>
      <c r="AF131" s="998">
        <v>2265529</v>
      </c>
      <c r="AG131" s="996"/>
      <c r="AH131" s="996"/>
      <c r="AI131" s="996"/>
      <c r="AJ131" s="997"/>
      <c r="AK131" s="998">
        <v>2237110</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459</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460</v>
      </c>
      <c r="W132" s="1099"/>
      <c r="X132" s="1099"/>
      <c r="Y132" s="1099"/>
      <c r="Z132" s="1100"/>
      <c r="AA132" s="1101">
        <v>15.7726448</v>
      </c>
      <c r="AB132" s="1102"/>
      <c r="AC132" s="1102"/>
      <c r="AD132" s="1102"/>
      <c r="AE132" s="1103"/>
      <c r="AF132" s="1104">
        <v>14.49237684</v>
      </c>
      <c r="AG132" s="1102"/>
      <c r="AH132" s="1102"/>
      <c r="AI132" s="1102"/>
      <c r="AJ132" s="1103"/>
      <c r="AK132" s="1104">
        <v>15.46289633</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461</v>
      </c>
      <c r="W133" s="1106"/>
      <c r="X133" s="1106"/>
      <c r="Y133" s="1106"/>
      <c r="Z133" s="1107"/>
      <c r="AA133" s="1108">
        <v>16.2</v>
      </c>
      <c r="AB133" s="1109"/>
      <c r="AC133" s="1109"/>
      <c r="AD133" s="1109"/>
      <c r="AE133" s="1110"/>
      <c r="AF133" s="1108">
        <v>15.9</v>
      </c>
      <c r="AG133" s="1109"/>
      <c r="AH133" s="1109"/>
      <c r="AI133" s="1109"/>
      <c r="AJ133" s="1110"/>
      <c r="AK133" s="1108">
        <v>15.2</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64"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49"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5" t="s">
        <v>464</v>
      </c>
      <c r="L7" s="254"/>
      <c r="M7" s="255" t="s">
        <v>465</v>
      </c>
      <c r="N7" s="256"/>
    </row>
    <row r="8" spans="1:16">
      <c r="A8" s="248"/>
      <c r="B8" s="244"/>
      <c r="C8" s="244"/>
      <c r="D8" s="244"/>
      <c r="E8" s="244"/>
      <c r="F8" s="244"/>
      <c r="G8" s="257"/>
      <c r="H8" s="258"/>
      <c r="I8" s="258"/>
      <c r="J8" s="259"/>
      <c r="K8" s="1116"/>
      <c r="L8" s="260" t="s">
        <v>466</v>
      </c>
      <c r="M8" s="261" t="s">
        <v>467</v>
      </c>
      <c r="N8" s="262" t="s">
        <v>468</v>
      </c>
    </row>
    <row r="9" spans="1:16">
      <c r="A9" s="248"/>
      <c r="B9" s="244"/>
      <c r="C9" s="244"/>
      <c r="D9" s="244"/>
      <c r="E9" s="244"/>
      <c r="F9" s="244"/>
      <c r="G9" s="1117" t="s">
        <v>469</v>
      </c>
      <c r="H9" s="1118"/>
      <c r="I9" s="1118"/>
      <c r="J9" s="1119"/>
      <c r="K9" s="263">
        <v>691273</v>
      </c>
      <c r="L9" s="264">
        <v>74283</v>
      </c>
      <c r="M9" s="265">
        <v>105412</v>
      </c>
      <c r="N9" s="266">
        <v>-29.5</v>
      </c>
    </row>
    <row r="10" spans="1:16">
      <c r="A10" s="248"/>
      <c r="B10" s="244"/>
      <c r="C10" s="244"/>
      <c r="D10" s="244"/>
      <c r="E10" s="244"/>
      <c r="F10" s="244"/>
      <c r="G10" s="1117" t="s">
        <v>470</v>
      </c>
      <c r="H10" s="1118"/>
      <c r="I10" s="1118"/>
      <c r="J10" s="1119"/>
      <c r="K10" s="267">
        <v>107989</v>
      </c>
      <c r="L10" s="268">
        <v>11604</v>
      </c>
      <c r="M10" s="269">
        <v>10487</v>
      </c>
      <c r="N10" s="270">
        <v>10.7</v>
      </c>
    </row>
    <row r="11" spans="1:16" ht="13.5" customHeight="1">
      <c r="A11" s="248"/>
      <c r="B11" s="244"/>
      <c r="C11" s="244"/>
      <c r="D11" s="244"/>
      <c r="E11" s="244"/>
      <c r="F11" s="244"/>
      <c r="G11" s="1117" t="s">
        <v>471</v>
      </c>
      <c r="H11" s="1118"/>
      <c r="I11" s="1118"/>
      <c r="J11" s="1119"/>
      <c r="K11" s="267">
        <v>108079</v>
      </c>
      <c r="L11" s="268">
        <v>11614</v>
      </c>
      <c r="M11" s="269">
        <v>15159</v>
      </c>
      <c r="N11" s="270">
        <v>-23.4</v>
      </c>
    </row>
    <row r="12" spans="1:16" ht="13.5" customHeight="1">
      <c r="A12" s="248"/>
      <c r="B12" s="244"/>
      <c r="C12" s="244"/>
      <c r="D12" s="244"/>
      <c r="E12" s="244"/>
      <c r="F12" s="244"/>
      <c r="G12" s="1117" t="s">
        <v>472</v>
      </c>
      <c r="H12" s="1118"/>
      <c r="I12" s="1118"/>
      <c r="J12" s="1119"/>
      <c r="K12" s="267" t="s">
        <v>473</v>
      </c>
      <c r="L12" s="268" t="s">
        <v>473</v>
      </c>
      <c r="M12" s="269">
        <v>1410</v>
      </c>
      <c r="N12" s="270" t="s">
        <v>473</v>
      </c>
    </row>
    <row r="13" spans="1:16" ht="13.5" customHeight="1">
      <c r="A13" s="248"/>
      <c r="B13" s="244"/>
      <c r="C13" s="244"/>
      <c r="D13" s="244"/>
      <c r="E13" s="244"/>
      <c r="F13" s="244"/>
      <c r="G13" s="1117" t="s">
        <v>474</v>
      </c>
      <c r="H13" s="1118"/>
      <c r="I13" s="1118"/>
      <c r="J13" s="1119"/>
      <c r="K13" s="267" t="s">
        <v>473</v>
      </c>
      <c r="L13" s="268" t="s">
        <v>473</v>
      </c>
      <c r="M13" s="269" t="s">
        <v>473</v>
      </c>
      <c r="N13" s="270" t="s">
        <v>473</v>
      </c>
    </row>
    <row r="14" spans="1:16" ht="13.5" customHeight="1">
      <c r="A14" s="248"/>
      <c r="B14" s="244"/>
      <c r="C14" s="244"/>
      <c r="D14" s="244"/>
      <c r="E14" s="244"/>
      <c r="F14" s="244"/>
      <c r="G14" s="1117" t="s">
        <v>475</v>
      </c>
      <c r="H14" s="1118"/>
      <c r="I14" s="1118"/>
      <c r="J14" s="1119"/>
      <c r="K14" s="267">
        <v>25505</v>
      </c>
      <c r="L14" s="268">
        <v>2741</v>
      </c>
      <c r="M14" s="269">
        <v>5288</v>
      </c>
      <c r="N14" s="270">
        <v>-48.2</v>
      </c>
    </row>
    <row r="15" spans="1:16" ht="13.5" customHeight="1">
      <c r="A15" s="248"/>
      <c r="B15" s="244"/>
      <c r="C15" s="244"/>
      <c r="D15" s="244"/>
      <c r="E15" s="244"/>
      <c r="F15" s="244"/>
      <c r="G15" s="1117" t="s">
        <v>476</v>
      </c>
      <c r="H15" s="1118"/>
      <c r="I15" s="1118"/>
      <c r="J15" s="1119"/>
      <c r="K15" s="267">
        <v>9854</v>
      </c>
      <c r="L15" s="268">
        <v>1059</v>
      </c>
      <c r="M15" s="269">
        <v>2678</v>
      </c>
      <c r="N15" s="270">
        <v>-60.5</v>
      </c>
    </row>
    <row r="16" spans="1:16">
      <c r="A16" s="248"/>
      <c r="B16" s="244"/>
      <c r="C16" s="244"/>
      <c r="D16" s="244"/>
      <c r="E16" s="244"/>
      <c r="F16" s="244"/>
      <c r="G16" s="1120" t="s">
        <v>477</v>
      </c>
      <c r="H16" s="1121"/>
      <c r="I16" s="1121"/>
      <c r="J16" s="1122"/>
      <c r="K16" s="268">
        <v>-67535</v>
      </c>
      <c r="L16" s="268">
        <v>-7257</v>
      </c>
      <c r="M16" s="269">
        <v>-11668</v>
      </c>
      <c r="N16" s="270">
        <v>-37.799999999999997</v>
      </c>
    </row>
    <row r="17" spans="1:16">
      <c r="A17" s="248"/>
      <c r="B17" s="244"/>
      <c r="C17" s="244"/>
      <c r="D17" s="244"/>
      <c r="E17" s="244"/>
      <c r="F17" s="244"/>
      <c r="G17" s="1120" t="s">
        <v>170</v>
      </c>
      <c r="H17" s="1121"/>
      <c r="I17" s="1121"/>
      <c r="J17" s="1122"/>
      <c r="K17" s="268">
        <v>875165</v>
      </c>
      <c r="L17" s="268">
        <v>94043</v>
      </c>
      <c r="M17" s="269">
        <v>128766</v>
      </c>
      <c r="N17" s="270">
        <v>-27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12" t="s">
        <v>482</v>
      </c>
      <c r="H21" s="1113"/>
      <c r="I21" s="1113"/>
      <c r="J21" s="1114"/>
      <c r="K21" s="280">
        <v>9.24</v>
      </c>
      <c r="L21" s="281">
        <v>12.02</v>
      </c>
      <c r="M21" s="282">
        <v>-2.78</v>
      </c>
      <c r="N21" s="249"/>
      <c r="O21" s="283"/>
      <c r="P21" s="279"/>
    </row>
    <row r="22" spans="1:16" s="284" customFormat="1">
      <c r="A22" s="279"/>
      <c r="B22" s="249"/>
      <c r="C22" s="249"/>
      <c r="D22" s="249"/>
      <c r="E22" s="249"/>
      <c r="F22" s="249"/>
      <c r="G22" s="1112" t="s">
        <v>483</v>
      </c>
      <c r="H22" s="1113"/>
      <c r="I22" s="1113"/>
      <c r="J22" s="1114"/>
      <c r="K22" s="285">
        <v>96.5</v>
      </c>
      <c r="L22" s="286">
        <v>95.5</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5" t="s">
        <v>464</v>
      </c>
      <c r="L30" s="254"/>
      <c r="M30" s="255" t="s">
        <v>465</v>
      </c>
      <c r="N30" s="256"/>
    </row>
    <row r="31" spans="1:16">
      <c r="A31" s="248"/>
      <c r="B31" s="244"/>
      <c r="C31" s="244"/>
      <c r="D31" s="244"/>
      <c r="E31" s="244"/>
      <c r="F31" s="244"/>
      <c r="G31" s="257"/>
      <c r="H31" s="258"/>
      <c r="I31" s="258"/>
      <c r="J31" s="259"/>
      <c r="K31" s="1116"/>
      <c r="L31" s="260" t="s">
        <v>466</v>
      </c>
      <c r="M31" s="261" t="s">
        <v>467</v>
      </c>
      <c r="N31" s="262" t="s">
        <v>468</v>
      </c>
    </row>
    <row r="32" spans="1:16" ht="27" customHeight="1">
      <c r="A32" s="248"/>
      <c r="B32" s="244"/>
      <c r="C32" s="244"/>
      <c r="D32" s="244"/>
      <c r="E32" s="244"/>
      <c r="F32" s="244"/>
      <c r="G32" s="1128" t="s">
        <v>487</v>
      </c>
      <c r="H32" s="1129"/>
      <c r="I32" s="1129"/>
      <c r="J32" s="1130"/>
      <c r="K32" s="294">
        <v>437003</v>
      </c>
      <c r="L32" s="294">
        <v>46959</v>
      </c>
      <c r="M32" s="295">
        <v>71330</v>
      </c>
      <c r="N32" s="296">
        <v>-34.200000000000003</v>
      </c>
    </row>
    <row r="33" spans="1:16" ht="13.5" customHeight="1">
      <c r="A33" s="248"/>
      <c r="B33" s="244"/>
      <c r="C33" s="244"/>
      <c r="D33" s="244"/>
      <c r="E33" s="244"/>
      <c r="F33" s="244"/>
      <c r="G33" s="1128" t="s">
        <v>488</v>
      </c>
      <c r="H33" s="1129"/>
      <c r="I33" s="1129"/>
      <c r="J33" s="1130"/>
      <c r="K33" s="294" t="s">
        <v>473</v>
      </c>
      <c r="L33" s="294" t="s">
        <v>473</v>
      </c>
      <c r="M33" s="295" t="s">
        <v>473</v>
      </c>
      <c r="N33" s="296" t="s">
        <v>473</v>
      </c>
    </row>
    <row r="34" spans="1:16" ht="27" customHeight="1">
      <c r="A34" s="248"/>
      <c r="B34" s="244"/>
      <c r="C34" s="244"/>
      <c r="D34" s="244"/>
      <c r="E34" s="244"/>
      <c r="F34" s="244"/>
      <c r="G34" s="1128" t="s">
        <v>489</v>
      </c>
      <c r="H34" s="1129"/>
      <c r="I34" s="1129"/>
      <c r="J34" s="1130"/>
      <c r="K34" s="294" t="s">
        <v>473</v>
      </c>
      <c r="L34" s="294" t="s">
        <v>473</v>
      </c>
      <c r="M34" s="295">
        <v>115</v>
      </c>
      <c r="N34" s="296" t="s">
        <v>473</v>
      </c>
    </row>
    <row r="35" spans="1:16" ht="27" customHeight="1">
      <c r="A35" s="248"/>
      <c r="B35" s="244"/>
      <c r="C35" s="244"/>
      <c r="D35" s="244"/>
      <c r="E35" s="244"/>
      <c r="F35" s="244"/>
      <c r="G35" s="1128" t="s">
        <v>490</v>
      </c>
      <c r="H35" s="1129"/>
      <c r="I35" s="1129"/>
      <c r="J35" s="1130"/>
      <c r="K35" s="294">
        <v>208404</v>
      </c>
      <c r="L35" s="294">
        <v>22395</v>
      </c>
      <c r="M35" s="295">
        <v>22776</v>
      </c>
      <c r="N35" s="296">
        <v>-1.7</v>
      </c>
    </row>
    <row r="36" spans="1:16" ht="27" customHeight="1">
      <c r="A36" s="248"/>
      <c r="B36" s="244"/>
      <c r="C36" s="244"/>
      <c r="D36" s="244"/>
      <c r="E36" s="244"/>
      <c r="F36" s="244"/>
      <c r="G36" s="1128" t="s">
        <v>491</v>
      </c>
      <c r="H36" s="1129"/>
      <c r="I36" s="1129"/>
      <c r="J36" s="1130"/>
      <c r="K36" s="294">
        <v>50229</v>
      </c>
      <c r="L36" s="294">
        <v>5397</v>
      </c>
      <c r="M36" s="295">
        <v>4893</v>
      </c>
      <c r="N36" s="296">
        <v>10.3</v>
      </c>
    </row>
    <row r="37" spans="1:16" ht="13.5" customHeight="1">
      <c r="A37" s="248"/>
      <c r="B37" s="244"/>
      <c r="C37" s="244"/>
      <c r="D37" s="244"/>
      <c r="E37" s="244"/>
      <c r="F37" s="244"/>
      <c r="G37" s="1128" t="s">
        <v>492</v>
      </c>
      <c r="H37" s="1129"/>
      <c r="I37" s="1129"/>
      <c r="J37" s="1130"/>
      <c r="K37" s="294">
        <v>32824</v>
      </c>
      <c r="L37" s="294">
        <v>3527</v>
      </c>
      <c r="M37" s="295">
        <v>1679</v>
      </c>
      <c r="N37" s="296">
        <v>110.1</v>
      </c>
    </row>
    <row r="38" spans="1:16" ht="27" customHeight="1">
      <c r="A38" s="248"/>
      <c r="B38" s="244"/>
      <c r="C38" s="244"/>
      <c r="D38" s="244"/>
      <c r="E38" s="244"/>
      <c r="F38" s="244"/>
      <c r="G38" s="1131" t="s">
        <v>493</v>
      </c>
      <c r="H38" s="1132"/>
      <c r="I38" s="1132"/>
      <c r="J38" s="1133"/>
      <c r="K38" s="297" t="s">
        <v>473</v>
      </c>
      <c r="L38" s="297" t="s">
        <v>473</v>
      </c>
      <c r="M38" s="298">
        <v>11</v>
      </c>
      <c r="N38" s="299" t="s">
        <v>473</v>
      </c>
      <c r="O38" s="293"/>
    </row>
    <row r="39" spans="1:16">
      <c r="A39" s="248"/>
      <c r="B39" s="244"/>
      <c r="C39" s="244"/>
      <c r="D39" s="244"/>
      <c r="E39" s="244"/>
      <c r="F39" s="244"/>
      <c r="G39" s="1131" t="s">
        <v>494</v>
      </c>
      <c r="H39" s="1132"/>
      <c r="I39" s="1132"/>
      <c r="J39" s="1133"/>
      <c r="K39" s="300">
        <v>-21391</v>
      </c>
      <c r="L39" s="300">
        <v>-2299</v>
      </c>
      <c r="M39" s="301">
        <v>-2918</v>
      </c>
      <c r="N39" s="302">
        <v>-21.2</v>
      </c>
      <c r="O39" s="293"/>
    </row>
    <row r="40" spans="1:16" ht="27" customHeight="1">
      <c r="A40" s="248"/>
      <c r="B40" s="244"/>
      <c r="C40" s="244"/>
      <c r="D40" s="244"/>
      <c r="E40" s="244"/>
      <c r="F40" s="244"/>
      <c r="G40" s="1128" t="s">
        <v>495</v>
      </c>
      <c r="H40" s="1129"/>
      <c r="I40" s="1129"/>
      <c r="J40" s="1130"/>
      <c r="K40" s="300">
        <v>-361147</v>
      </c>
      <c r="L40" s="300">
        <v>-38808</v>
      </c>
      <c r="M40" s="301">
        <v>-66004</v>
      </c>
      <c r="N40" s="302">
        <v>-41.2</v>
      </c>
      <c r="O40" s="293"/>
    </row>
    <row r="41" spans="1:16">
      <c r="A41" s="248"/>
      <c r="B41" s="244"/>
      <c r="C41" s="244"/>
      <c r="D41" s="244"/>
      <c r="E41" s="244"/>
      <c r="F41" s="244"/>
      <c r="G41" s="1134" t="s">
        <v>280</v>
      </c>
      <c r="H41" s="1135"/>
      <c r="I41" s="1135"/>
      <c r="J41" s="1136"/>
      <c r="K41" s="294">
        <v>345922</v>
      </c>
      <c r="L41" s="300">
        <v>37172</v>
      </c>
      <c r="M41" s="301">
        <v>31882</v>
      </c>
      <c r="N41" s="302">
        <v>16.600000000000001</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3" t="s">
        <v>464</v>
      </c>
      <c r="J49" s="1125" t="s">
        <v>499</v>
      </c>
      <c r="K49" s="1126"/>
      <c r="L49" s="1126"/>
      <c r="M49" s="1126"/>
      <c r="N49" s="1127"/>
    </row>
    <row r="50" spans="1:14">
      <c r="A50" s="248"/>
      <c r="B50" s="244"/>
      <c r="C50" s="244"/>
      <c r="D50" s="244"/>
      <c r="E50" s="244"/>
      <c r="F50" s="244"/>
      <c r="G50" s="312"/>
      <c r="H50" s="313"/>
      <c r="I50" s="1124"/>
      <c r="J50" s="314" t="s">
        <v>500</v>
      </c>
      <c r="K50" s="315" t="s">
        <v>501</v>
      </c>
      <c r="L50" s="316" t="s">
        <v>502</v>
      </c>
      <c r="M50" s="317" t="s">
        <v>503</v>
      </c>
      <c r="N50" s="318" t="s">
        <v>504</v>
      </c>
    </row>
    <row r="51" spans="1:14">
      <c r="A51" s="248"/>
      <c r="B51" s="244"/>
      <c r="C51" s="244"/>
      <c r="D51" s="244"/>
      <c r="E51" s="244"/>
      <c r="F51" s="244"/>
      <c r="G51" s="310" t="s">
        <v>505</v>
      </c>
      <c r="H51" s="311"/>
      <c r="I51" s="319">
        <v>793616</v>
      </c>
      <c r="J51" s="320">
        <v>87258</v>
      </c>
      <c r="K51" s="321">
        <v>158.4</v>
      </c>
      <c r="L51" s="322">
        <v>109926</v>
      </c>
      <c r="M51" s="323">
        <v>68.2</v>
      </c>
      <c r="N51" s="324">
        <v>90.2</v>
      </c>
    </row>
    <row r="52" spans="1:14">
      <c r="A52" s="248"/>
      <c r="B52" s="244"/>
      <c r="C52" s="244"/>
      <c r="D52" s="244"/>
      <c r="E52" s="244"/>
      <c r="F52" s="244"/>
      <c r="G52" s="325"/>
      <c r="H52" s="326" t="s">
        <v>506</v>
      </c>
      <c r="I52" s="327">
        <v>364063</v>
      </c>
      <c r="J52" s="328">
        <v>40029</v>
      </c>
      <c r="K52" s="329">
        <v>101</v>
      </c>
      <c r="L52" s="330">
        <v>64844</v>
      </c>
      <c r="M52" s="331">
        <v>57.7</v>
      </c>
      <c r="N52" s="332">
        <v>43.3</v>
      </c>
    </row>
    <row r="53" spans="1:14">
      <c r="A53" s="248"/>
      <c r="B53" s="244"/>
      <c r="C53" s="244"/>
      <c r="D53" s="244"/>
      <c r="E53" s="244"/>
      <c r="F53" s="244"/>
      <c r="G53" s="310" t="s">
        <v>507</v>
      </c>
      <c r="H53" s="311"/>
      <c r="I53" s="319">
        <v>614221</v>
      </c>
      <c r="J53" s="320">
        <v>67720</v>
      </c>
      <c r="K53" s="321">
        <v>-22.4</v>
      </c>
      <c r="L53" s="322">
        <v>133616</v>
      </c>
      <c r="M53" s="323">
        <v>21.6</v>
      </c>
      <c r="N53" s="324">
        <v>-44</v>
      </c>
    </row>
    <row r="54" spans="1:14">
      <c r="A54" s="248"/>
      <c r="B54" s="244"/>
      <c r="C54" s="244"/>
      <c r="D54" s="244"/>
      <c r="E54" s="244"/>
      <c r="F54" s="244"/>
      <c r="G54" s="325"/>
      <c r="H54" s="326" t="s">
        <v>506</v>
      </c>
      <c r="I54" s="327">
        <v>289437</v>
      </c>
      <c r="J54" s="328">
        <v>31911</v>
      </c>
      <c r="K54" s="329">
        <v>-20.3</v>
      </c>
      <c r="L54" s="330">
        <v>57933</v>
      </c>
      <c r="M54" s="331">
        <v>-10.7</v>
      </c>
      <c r="N54" s="332">
        <v>-9.6</v>
      </c>
    </row>
    <row r="55" spans="1:14">
      <c r="A55" s="248"/>
      <c r="B55" s="244"/>
      <c r="C55" s="244"/>
      <c r="D55" s="244"/>
      <c r="E55" s="244"/>
      <c r="F55" s="244"/>
      <c r="G55" s="310" t="s">
        <v>508</v>
      </c>
      <c r="H55" s="311"/>
      <c r="I55" s="319">
        <v>866749</v>
      </c>
      <c r="J55" s="320">
        <v>95331</v>
      </c>
      <c r="K55" s="321">
        <v>40.799999999999997</v>
      </c>
      <c r="L55" s="322">
        <v>96333</v>
      </c>
      <c r="M55" s="323">
        <v>-27.9</v>
      </c>
      <c r="N55" s="324">
        <v>68.7</v>
      </c>
    </row>
    <row r="56" spans="1:14">
      <c r="A56" s="248"/>
      <c r="B56" s="244"/>
      <c r="C56" s="244"/>
      <c r="D56" s="244"/>
      <c r="E56" s="244"/>
      <c r="F56" s="244"/>
      <c r="G56" s="325"/>
      <c r="H56" s="326" t="s">
        <v>506</v>
      </c>
      <c r="I56" s="327">
        <v>582602</v>
      </c>
      <c r="J56" s="328">
        <v>64079</v>
      </c>
      <c r="K56" s="329">
        <v>100.8</v>
      </c>
      <c r="L56" s="330">
        <v>57060</v>
      </c>
      <c r="M56" s="331">
        <v>-1.5</v>
      </c>
      <c r="N56" s="332">
        <v>102.3</v>
      </c>
    </row>
    <row r="57" spans="1:14">
      <c r="A57" s="248"/>
      <c r="B57" s="244"/>
      <c r="C57" s="244"/>
      <c r="D57" s="244"/>
      <c r="E57" s="244"/>
      <c r="F57" s="244"/>
      <c r="G57" s="310" t="s">
        <v>509</v>
      </c>
      <c r="H57" s="311"/>
      <c r="I57" s="319">
        <v>480188</v>
      </c>
      <c r="J57" s="320">
        <v>51929</v>
      </c>
      <c r="K57" s="321">
        <v>-45.5</v>
      </c>
      <c r="L57" s="322">
        <v>117673</v>
      </c>
      <c r="M57" s="323">
        <v>22.2</v>
      </c>
      <c r="N57" s="324">
        <v>-67.7</v>
      </c>
    </row>
    <row r="58" spans="1:14">
      <c r="A58" s="248"/>
      <c r="B58" s="244"/>
      <c r="C58" s="244"/>
      <c r="D58" s="244"/>
      <c r="E58" s="244"/>
      <c r="F58" s="244"/>
      <c r="G58" s="325"/>
      <c r="H58" s="326" t="s">
        <v>506</v>
      </c>
      <c r="I58" s="327">
        <v>195120</v>
      </c>
      <c r="J58" s="328">
        <v>21101</v>
      </c>
      <c r="K58" s="329">
        <v>-67.099999999999994</v>
      </c>
      <c r="L58" s="330">
        <v>62359</v>
      </c>
      <c r="M58" s="331">
        <v>9.3000000000000007</v>
      </c>
      <c r="N58" s="332">
        <v>-76.400000000000006</v>
      </c>
    </row>
    <row r="59" spans="1:14">
      <c r="A59" s="248"/>
      <c r="B59" s="244"/>
      <c r="C59" s="244"/>
      <c r="D59" s="244"/>
      <c r="E59" s="244"/>
      <c r="F59" s="244"/>
      <c r="G59" s="310" t="s">
        <v>510</v>
      </c>
      <c r="H59" s="311"/>
      <c r="I59" s="319">
        <v>582185</v>
      </c>
      <c r="J59" s="320">
        <v>62560</v>
      </c>
      <c r="K59" s="321">
        <v>20.5</v>
      </c>
      <c r="L59" s="322">
        <v>118223</v>
      </c>
      <c r="M59" s="323">
        <v>0.5</v>
      </c>
      <c r="N59" s="324">
        <v>20</v>
      </c>
    </row>
    <row r="60" spans="1:14">
      <c r="A60" s="248"/>
      <c r="B60" s="244"/>
      <c r="C60" s="244"/>
      <c r="D60" s="244"/>
      <c r="E60" s="244"/>
      <c r="F60" s="244"/>
      <c r="G60" s="325"/>
      <c r="H60" s="326" t="s">
        <v>506</v>
      </c>
      <c r="I60" s="333">
        <v>143870</v>
      </c>
      <c r="J60" s="328">
        <v>15460</v>
      </c>
      <c r="K60" s="329">
        <v>-26.7</v>
      </c>
      <c r="L60" s="330">
        <v>57106</v>
      </c>
      <c r="M60" s="331">
        <v>-8.4</v>
      </c>
      <c r="N60" s="332">
        <v>-18.3</v>
      </c>
    </row>
    <row r="61" spans="1:14">
      <c r="A61" s="248"/>
      <c r="B61" s="244"/>
      <c r="C61" s="244"/>
      <c r="D61" s="244"/>
      <c r="E61" s="244"/>
      <c r="F61" s="244"/>
      <c r="G61" s="310" t="s">
        <v>511</v>
      </c>
      <c r="H61" s="334"/>
      <c r="I61" s="335">
        <v>667392</v>
      </c>
      <c r="J61" s="336">
        <v>72960</v>
      </c>
      <c r="K61" s="337">
        <v>30.4</v>
      </c>
      <c r="L61" s="338">
        <v>115154</v>
      </c>
      <c r="M61" s="339">
        <v>16.899999999999999</v>
      </c>
      <c r="N61" s="324">
        <v>13.5</v>
      </c>
    </row>
    <row r="62" spans="1:14">
      <c r="A62" s="248"/>
      <c r="B62" s="244"/>
      <c r="C62" s="244"/>
      <c r="D62" s="244"/>
      <c r="E62" s="244"/>
      <c r="F62" s="244"/>
      <c r="G62" s="325"/>
      <c r="H62" s="326" t="s">
        <v>506</v>
      </c>
      <c r="I62" s="327">
        <v>315018</v>
      </c>
      <c r="J62" s="328">
        <v>34516</v>
      </c>
      <c r="K62" s="329">
        <v>17.5</v>
      </c>
      <c r="L62" s="330">
        <v>59860</v>
      </c>
      <c r="M62" s="331">
        <v>9.3000000000000007</v>
      </c>
      <c r="N62" s="332">
        <v>8.1999999999999993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7" t="s">
        <v>3</v>
      </c>
      <c r="D47" s="1137"/>
      <c r="E47" s="1138"/>
      <c r="F47" s="11">
        <v>21.67</v>
      </c>
      <c r="G47" s="12">
        <v>27.29</v>
      </c>
      <c r="H47" s="12">
        <v>36.35</v>
      </c>
      <c r="I47" s="12">
        <v>40.380000000000003</v>
      </c>
      <c r="J47" s="13">
        <v>35.03</v>
      </c>
    </row>
    <row r="48" spans="2:10" ht="57.75" customHeight="1">
      <c r="B48" s="14"/>
      <c r="C48" s="1139" t="s">
        <v>4</v>
      </c>
      <c r="D48" s="1139"/>
      <c r="E48" s="1140"/>
      <c r="F48" s="15">
        <v>4.13</v>
      </c>
      <c r="G48" s="16">
        <v>5.33</v>
      </c>
      <c r="H48" s="16">
        <v>4.7699999999999996</v>
      </c>
      <c r="I48" s="16">
        <v>7.31</v>
      </c>
      <c r="J48" s="17">
        <v>7.51</v>
      </c>
    </row>
    <row r="49" spans="2:10" ht="57.75" customHeight="1" thickBot="1">
      <c r="B49" s="18"/>
      <c r="C49" s="1141" t="s">
        <v>5</v>
      </c>
      <c r="D49" s="1141"/>
      <c r="E49" s="1142"/>
      <c r="F49" s="19">
        <v>4.21</v>
      </c>
      <c r="G49" s="20">
        <v>7.77</v>
      </c>
      <c r="H49" s="20">
        <v>7.56</v>
      </c>
      <c r="I49" s="20">
        <v>6.87</v>
      </c>
      <c r="J49" s="21" t="s">
        <v>518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22"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9" t="s">
        <v>519</v>
      </c>
      <c r="D34" s="1149"/>
      <c r="E34" s="1150"/>
      <c r="F34" s="32">
        <v>11.03</v>
      </c>
      <c r="G34" s="33">
        <v>11.8</v>
      </c>
      <c r="H34" s="33">
        <v>13.19</v>
      </c>
      <c r="I34" s="33">
        <v>14.04</v>
      </c>
      <c r="J34" s="34">
        <v>14.73</v>
      </c>
      <c r="K34" s="22"/>
      <c r="L34" s="22"/>
      <c r="M34" s="22"/>
      <c r="N34" s="22"/>
      <c r="O34" s="22"/>
      <c r="P34" s="22"/>
    </row>
    <row r="35" spans="1:16" ht="39" customHeight="1">
      <c r="A35" s="22"/>
      <c r="B35" s="35"/>
      <c r="C35" s="1143" t="s">
        <v>520</v>
      </c>
      <c r="D35" s="1144"/>
      <c r="E35" s="1145"/>
      <c r="F35" s="36">
        <v>4.13</v>
      </c>
      <c r="G35" s="37">
        <v>5.33</v>
      </c>
      <c r="H35" s="37">
        <v>4.7699999999999996</v>
      </c>
      <c r="I35" s="37">
        <v>7.31</v>
      </c>
      <c r="J35" s="38">
        <v>7.51</v>
      </c>
      <c r="K35" s="22"/>
      <c r="L35" s="22"/>
      <c r="M35" s="22"/>
      <c r="N35" s="22"/>
      <c r="O35" s="22"/>
      <c r="P35" s="22"/>
    </row>
    <row r="36" spans="1:16" ht="39" customHeight="1">
      <c r="A36" s="22"/>
      <c r="B36" s="35"/>
      <c r="C36" s="1143" t="s">
        <v>521</v>
      </c>
      <c r="D36" s="1144"/>
      <c r="E36" s="1145"/>
      <c r="F36" s="36">
        <v>12.14</v>
      </c>
      <c r="G36" s="37">
        <v>11.8</v>
      </c>
      <c r="H36" s="37">
        <v>12.55</v>
      </c>
      <c r="I36" s="37">
        <v>9.39</v>
      </c>
      <c r="J36" s="38">
        <v>4.67</v>
      </c>
      <c r="K36" s="22"/>
      <c r="L36" s="22"/>
      <c r="M36" s="22"/>
      <c r="N36" s="22"/>
      <c r="O36" s="22"/>
      <c r="P36" s="22"/>
    </row>
    <row r="37" spans="1:16" ht="39" customHeight="1">
      <c r="A37" s="22"/>
      <c r="B37" s="35"/>
      <c r="C37" s="1143" t="s">
        <v>522</v>
      </c>
      <c r="D37" s="1144"/>
      <c r="E37" s="1145"/>
      <c r="F37" s="36">
        <v>0.69</v>
      </c>
      <c r="G37" s="37">
        <v>1.43</v>
      </c>
      <c r="H37" s="37">
        <v>3.02</v>
      </c>
      <c r="I37" s="37">
        <v>2.37</v>
      </c>
      <c r="J37" s="38">
        <v>4.1900000000000004</v>
      </c>
      <c r="K37" s="22"/>
      <c r="L37" s="22"/>
      <c r="M37" s="22"/>
      <c r="N37" s="22"/>
      <c r="O37" s="22"/>
      <c r="P37" s="22"/>
    </row>
    <row r="38" spans="1:16" ht="39" customHeight="1">
      <c r="A38" s="22"/>
      <c r="B38" s="35"/>
      <c r="C38" s="1143" t="s">
        <v>523</v>
      </c>
      <c r="D38" s="1144"/>
      <c r="E38" s="1145"/>
      <c r="F38" s="36">
        <v>0.39</v>
      </c>
      <c r="G38" s="37">
        <v>0.56999999999999995</v>
      </c>
      <c r="H38" s="37">
        <v>0.05</v>
      </c>
      <c r="I38" s="37">
        <v>0.43</v>
      </c>
      <c r="J38" s="38">
        <v>0.61</v>
      </c>
      <c r="K38" s="22"/>
      <c r="L38" s="22"/>
      <c r="M38" s="22"/>
      <c r="N38" s="22"/>
      <c r="O38" s="22"/>
      <c r="P38" s="22"/>
    </row>
    <row r="39" spans="1:16" ht="39" customHeight="1">
      <c r="A39" s="22"/>
      <c r="B39" s="35"/>
      <c r="C39" s="1143" t="s">
        <v>524</v>
      </c>
      <c r="D39" s="1144"/>
      <c r="E39" s="1145"/>
      <c r="F39" s="36">
        <v>0.06</v>
      </c>
      <c r="G39" s="37">
        <v>0.05</v>
      </c>
      <c r="H39" s="37">
        <v>0.05</v>
      </c>
      <c r="I39" s="37">
        <v>7.0000000000000007E-2</v>
      </c>
      <c r="J39" s="38">
        <v>7.0000000000000007E-2</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525</v>
      </c>
      <c r="D42" s="1144"/>
      <c r="E42" s="1145"/>
      <c r="F42" s="36" t="s">
        <v>473</v>
      </c>
      <c r="G42" s="37" t="s">
        <v>473</v>
      </c>
      <c r="H42" s="37" t="s">
        <v>473</v>
      </c>
      <c r="I42" s="37" t="s">
        <v>473</v>
      </c>
      <c r="J42" s="38" t="s">
        <v>473</v>
      </c>
      <c r="K42" s="22"/>
      <c r="L42" s="22"/>
      <c r="M42" s="22"/>
      <c r="N42" s="22"/>
      <c r="O42" s="22"/>
      <c r="P42" s="22"/>
    </row>
    <row r="43" spans="1:16" ht="39" customHeight="1" thickBot="1">
      <c r="A43" s="22"/>
      <c r="B43" s="40"/>
      <c r="C43" s="1146" t="s">
        <v>526</v>
      </c>
      <c r="D43" s="1147"/>
      <c r="E43" s="1148"/>
      <c r="F43" s="41">
        <v>0</v>
      </c>
      <c r="G43" s="42">
        <v>0</v>
      </c>
      <c r="H43" s="42" t="s">
        <v>473</v>
      </c>
      <c r="I43" s="42" t="s">
        <v>473</v>
      </c>
      <c r="J43" s="43" t="s">
        <v>473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4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9" t="s">
        <v>10</v>
      </c>
      <c r="C45" s="1160"/>
      <c r="D45" s="58"/>
      <c r="E45" s="1165" t="s">
        <v>11</v>
      </c>
      <c r="F45" s="1165"/>
      <c r="G45" s="1165"/>
      <c r="H45" s="1165"/>
      <c r="I45" s="1165"/>
      <c r="J45" s="1166"/>
      <c r="K45" s="59">
        <v>426</v>
      </c>
      <c r="L45" s="60">
        <v>435</v>
      </c>
      <c r="M45" s="60">
        <v>412</v>
      </c>
      <c r="N45" s="60">
        <v>411</v>
      </c>
      <c r="O45" s="61">
        <v>437</v>
      </c>
      <c r="P45" s="48"/>
      <c r="Q45" s="48"/>
      <c r="R45" s="48"/>
      <c r="S45" s="48"/>
      <c r="T45" s="48"/>
      <c r="U45" s="48"/>
    </row>
    <row r="46" spans="1:21" ht="30.75" customHeight="1">
      <c r="A46" s="48"/>
      <c r="B46" s="1161"/>
      <c r="C46" s="1162"/>
      <c r="D46" s="62"/>
      <c r="E46" s="1153" t="s">
        <v>12</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c r="A47" s="48"/>
      <c r="B47" s="1161"/>
      <c r="C47" s="1162"/>
      <c r="D47" s="62"/>
      <c r="E47" s="1153" t="s">
        <v>13</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c r="A48" s="48"/>
      <c r="B48" s="1161"/>
      <c r="C48" s="1162"/>
      <c r="D48" s="62"/>
      <c r="E48" s="1153" t="s">
        <v>14</v>
      </c>
      <c r="F48" s="1153"/>
      <c r="G48" s="1153"/>
      <c r="H48" s="1153"/>
      <c r="I48" s="1153"/>
      <c r="J48" s="1154"/>
      <c r="K48" s="63">
        <v>209</v>
      </c>
      <c r="L48" s="64">
        <v>204</v>
      </c>
      <c r="M48" s="64">
        <v>201</v>
      </c>
      <c r="N48" s="64">
        <v>207</v>
      </c>
      <c r="O48" s="65">
        <v>208</v>
      </c>
      <c r="P48" s="48"/>
      <c r="Q48" s="48"/>
      <c r="R48" s="48"/>
      <c r="S48" s="48"/>
      <c r="T48" s="48"/>
      <c r="U48" s="48"/>
    </row>
    <row r="49" spans="1:21" ht="30.75" customHeight="1">
      <c r="A49" s="48"/>
      <c r="B49" s="1161"/>
      <c r="C49" s="1162"/>
      <c r="D49" s="62"/>
      <c r="E49" s="1153" t="s">
        <v>15</v>
      </c>
      <c r="F49" s="1153"/>
      <c r="G49" s="1153"/>
      <c r="H49" s="1153"/>
      <c r="I49" s="1153"/>
      <c r="J49" s="1154"/>
      <c r="K49" s="63">
        <v>51</v>
      </c>
      <c r="L49" s="64">
        <v>52</v>
      </c>
      <c r="M49" s="64">
        <v>61</v>
      </c>
      <c r="N49" s="64">
        <v>60</v>
      </c>
      <c r="O49" s="65">
        <v>50</v>
      </c>
      <c r="P49" s="48"/>
      <c r="Q49" s="48"/>
      <c r="R49" s="48"/>
      <c r="S49" s="48"/>
      <c r="T49" s="48"/>
      <c r="U49" s="48"/>
    </row>
    <row r="50" spans="1:21" ht="30.75" customHeight="1">
      <c r="A50" s="48"/>
      <c r="B50" s="1161"/>
      <c r="C50" s="1162"/>
      <c r="D50" s="62"/>
      <c r="E50" s="1153" t="s">
        <v>16</v>
      </c>
      <c r="F50" s="1153"/>
      <c r="G50" s="1153"/>
      <c r="H50" s="1153"/>
      <c r="I50" s="1153"/>
      <c r="J50" s="1154"/>
      <c r="K50" s="63">
        <v>56</v>
      </c>
      <c r="L50" s="64">
        <v>105</v>
      </c>
      <c r="M50" s="64">
        <v>59</v>
      </c>
      <c r="N50" s="64">
        <v>36</v>
      </c>
      <c r="O50" s="65">
        <v>33</v>
      </c>
      <c r="P50" s="48"/>
      <c r="Q50" s="48"/>
      <c r="R50" s="48"/>
      <c r="S50" s="48"/>
      <c r="T50" s="48"/>
      <c r="U50" s="48"/>
    </row>
    <row r="51" spans="1:21" ht="30.75" customHeight="1">
      <c r="A51" s="48"/>
      <c r="B51" s="1163"/>
      <c r="C51" s="1164"/>
      <c r="D51" s="66"/>
      <c r="E51" s="1153" t="s">
        <v>17</v>
      </c>
      <c r="F51" s="1153"/>
      <c r="G51" s="1153"/>
      <c r="H51" s="1153"/>
      <c r="I51" s="1153"/>
      <c r="J51" s="1154"/>
      <c r="K51" s="63" t="s">
        <v>473</v>
      </c>
      <c r="L51" s="64" t="s">
        <v>473</v>
      </c>
      <c r="M51" s="64" t="s">
        <v>473</v>
      </c>
      <c r="N51" s="64" t="s">
        <v>473</v>
      </c>
      <c r="O51" s="65" t="s">
        <v>473</v>
      </c>
      <c r="P51" s="48"/>
      <c r="Q51" s="48"/>
      <c r="R51" s="48"/>
      <c r="S51" s="48"/>
      <c r="T51" s="48"/>
      <c r="U51" s="48"/>
    </row>
    <row r="52" spans="1:21" ht="30.75" customHeight="1">
      <c r="A52" s="48"/>
      <c r="B52" s="1151" t="s">
        <v>18</v>
      </c>
      <c r="C52" s="1152"/>
      <c r="D52" s="66"/>
      <c r="E52" s="1153" t="s">
        <v>19</v>
      </c>
      <c r="F52" s="1153"/>
      <c r="G52" s="1153"/>
      <c r="H52" s="1153"/>
      <c r="I52" s="1153"/>
      <c r="J52" s="1154"/>
      <c r="K52" s="63">
        <v>402</v>
      </c>
      <c r="L52" s="64">
        <v>388</v>
      </c>
      <c r="M52" s="64">
        <v>378</v>
      </c>
      <c r="N52" s="64">
        <v>384</v>
      </c>
      <c r="O52" s="65">
        <v>382</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340</v>
      </c>
      <c r="L53" s="69">
        <v>408</v>
      </c>
      <c r="M53" s="69">
        <v>355</v>
      </c>
      <c r="N53" s="69">
        <v>330</v>
      </c>
      <c r="O53" s="70">
        <v>346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2015-04-16T04:15:40Z</cp:lastPrinted>
  <dcterms:created xsi:type="dcterms:W3CDTF">2015-02-17T06:50:41Z</dcterms:created>
  <dcterms:modified xsi:type="dcterms:W3CDTF">2015-04-23T23:56:20Z</dcterms:modified>
</cp:coreProperties>
</file>