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4上伊那\"/>
    </mc:Choice>
  </mc:AlternateContent>
  <xr:revisionPtr revIDLastSave="0" documentId="13_ncr:1_{C2FCE66E-8F44-4D14-AA47-259FB506EEE2}"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U63" i="12"/>
  <c r="AP63" i="12"/>
  <c r="AU88" i="12"/>
  <c r="AP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<sst xmlns="http://schemas.openxmlformats.org/spreadsheetml/2006/main" count="1140" uniqueCount="599">
  <si>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</si>
  <si>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</si>
  <si>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</si>
  <si>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</si>
  <si>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</si>
  <si>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</si>
  <si>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</si>
  <si>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</si>
  <si>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</si>
  <si>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</si>
  <si>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</si>
  <si>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</si>
  <si>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</si>
  <si>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</si>
  <si>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</si>
  <si>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</si>
  <si>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</si>
  <si>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</si>
  <si>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</si>
  <si>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</si>
  <si>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</si>
  <si>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</si>
  <si>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</si>
  <si>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</si>
  <si>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</si>
  <si>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</si>
  <si>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</si>
  <si>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</si>
  <si>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</si>
  <si>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</si>
  <si>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</si>
  <si>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</si>
  <si>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</si>
  <si>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</si>
  <si>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</si>
  <si>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</si>
  <si>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</si>
  <si>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</si>
  <si>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</si>
  <si>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</si>
  <si>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</si>
  <si>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</si>
  <si>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</si>
  <si>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</si>
  <si>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</si>
  <si>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</si>
  <si>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</si>
  <si>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</si>
  <si>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</si>
  <si>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</si>
  <si>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</si>
  <si>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</si>
  <si>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</si>
  <si>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</si>
  <si>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</si>
  <si>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</si>
  <si>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</si>
  <si>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</si>
  <si>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</si>
  <si>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</si>
  <si>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</si>
  <si>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</si>
  <si>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</si>
  <si>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</si>
  <si>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</si>
  <si>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</si>
  <si>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</si>
  <si>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</si>
  <si>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</si>
  <si>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</si>
  <si>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</si>
  <si>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</si>
  <si>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</si>
  <si>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</si>
  <si>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</si>
  <si>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</si>
  <si>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</si>
  <si>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</si>
  <si>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</si>
  <si>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</si>
  <si>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</si>
  <si>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</si>
  <si>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</si>
  <si>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</si>
  <si>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</si>
  <si>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</si>
  <si>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</si>
  <si>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</si>
  <si>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</si>
  <si>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</si>
  <si>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</si>
  <si>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</si>
  <si>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</si>
  <si>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</si>
  <si>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</si>
  <si>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</si>
  <si>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</si>
  <si>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</si>
  <si>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</si>
  <si>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</si>
  <si>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</si>
  <si>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</si>
  <si>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</si>
  <si>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</si>
  <si>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</si>
  <si>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</si>
  <si>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</si>
  <si>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</si>
  <si>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</si>
  <si>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</si>
  <si>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</si>
  <si>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</si>
  <si>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</si>
  <si>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</si>
  <si>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</si>
  <si>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</si>
  <si>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</si>
  <si>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</si>
  <si>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</si>
  <si>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</si>
  <si>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</si>
  <si>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</si>
  <si>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</si>
  <si>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</si>
  <si>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</si>
  <si>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</si>
  <si>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</si>
  <si>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</si>
  <si>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</si>
  <si>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</si>
  <si>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</si>
  <si>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</si>
  <si>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</si>
  <si>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</si>
  <si>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</si>
  <si>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</si>
  <si>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</si>
  <si>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</si>
  <si>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</si>
  <si>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</si>
  <si>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</si>
  <si>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</si>
  <si>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</si>
  <si>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</si>
  <si>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</si>
  <si>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</si>
  <si>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</si>
  <si>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</si>
  <si>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</si>
  <si>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</si>
  <si>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</si>
  <si>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</si>
  <si>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</si>
  <si>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</si>
  <si>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</si>
  <si>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</si>
  <si>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</si>
  <si>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</si>
  <si>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</si>
  <si>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</si>
  <si>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</si>
  <si>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</si>
  <si>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</si>
  <si>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</si>
  <si>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</si>
  <si>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</si>
  <si>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</si>
  <si>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</si>
  <si>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</si>
  <si>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</si>
  <si>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</si>
  <si>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</si>
  <si>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</si>
  <si>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</si>
  <si>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</si>
  <si>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</si>
  <si>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</si>
  <si>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</si>
  <si>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</si>
  <si>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</si>
  <si>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</si>
  <si>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</si>
  <si>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</si>
  <si>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</si>
  <si>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</si>
  <si>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</si>
  <si>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</si>
  <si>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</si>
  <si>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</si>
  <si>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</si>
  <si>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</si>
  <si>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</si>
  <si>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</si>
  <si>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</si>
  <si>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</si>
  <si>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</si>
  <si>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</si>
  <si>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</si>
  <si>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</si>
  <si>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</si>
  <si>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</si>
  <si>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</si>
  <si>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</si>
  <si>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</si>
  <si>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</si>
  <si>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</si>
  <si>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</si>
  <si>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</si>
  <si>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</si>
  <si>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</si>
  <si>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</si>
  <si>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</si>
  <si>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</si>
  <si>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</si>
  <si>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</si>
  <si>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</si>
  <si>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</si>
  <si>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長野県南箕輪村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</si>
  <si>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</si>
  <si>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</si>
  <si>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</si>
  <si>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</si>
  <si>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</si>
  <si>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</si>
  <si>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</si>
  <si>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</si>
  <si>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</si>
  <si>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</si>
  <si>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</si>
  <si>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</si>
  <si>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</si>
  <si>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</si>
  <si>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</si>
  <si>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</si>
  <si>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</si>
  <si>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</si>
  <si>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</si>
  <si>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</si>
  <si>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</si>
  <si>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</si>
  <si>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</si>
  <si>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</si>
  <si>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</si>
  <si>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</si>
  <si>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</si>
  <si>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</si>
  <si>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</si>
  <si>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</si>
  <si>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</si>
  <si>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</si>
  <si>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</si>
  <si>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</si>
  <si>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</si>
  <si>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</si>
  <si>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</si>
  <si>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</si>
  <si>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</si>
  <si>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</si>
  <si>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</si>
  <si>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</si>
  <si>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</si>
  <si>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</si>
  <si>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</si>
  <si>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</si>
  <si>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</si>
  <si>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</si>
  <si>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</si>
  <si>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</si>
  <si>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</si>
  <si>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</si>
  <si>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</si>
  <si>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</si>
  <si>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</si>
  <si>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</si>
  <si>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</si>
  <si>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</si>
  <si>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</si>
  <si>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</si>
  <si>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</si>
  <si>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</si>
  <si>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</si>
  <si>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</si>
  <si>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</si>
  <si>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</si>
  <si>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</si>
  <si>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</si>
  <si>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</si>
  <si>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</si>
  <si>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</si>
  <si>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</si>
  <si>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</si>
  <si>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</si>
  <si>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</si>
  <si>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</si>
  <si>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</si>
  <si>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</si>
  <si>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</si>
  <si>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</si>
  <si>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</si>
  <si>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</si>
  <si>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</si>
  <si>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</si>
  <si>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</si>
  <si>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</si>
  <si>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</si>
  <si>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</si>
  <si>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</si>
  <si>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</si>
  <si>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</si>
  <si>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</si>
  <si>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</si>
  <si>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</si>
  <si>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</si>
  <si>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</si>
  <si>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</si>
  <si>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</si>
  <si>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</si>
  <si>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</si>
  <si>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</si>
  <si>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</si>
  <si>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</si>
  <si>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</si>
  <si>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</si>
  <si>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</si>
  <si>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</si>
  <si>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</si>
  <si>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</si>
  <si>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</si>
  <si>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</si>
  <si>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</si>
  <si>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</si>
  <si>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</si>
  <si>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</si>
  <si>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</si>
  <si>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</si>
  <si>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</si>
  <si>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</si>
  <si>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</si>
  <si>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</si>
  <si>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</si>
  <si>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</si>
  <si>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</si>
  <si>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</si>
  <si>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</si>
  <si>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</si>
  <si>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</si>
  <si>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</si>
  <si>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</si>
  <si>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</si>
  <si>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</si>
  <si>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</si>
  <si>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</si>
  <si>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</si>
  <si>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</si>
  <si>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</si>
  <si>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</si>
  <si>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</si>
  <si>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</si>
  <si>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</si>
  <si>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</si>
  <si>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</si>
  <si>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</si>
  <si>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</si>
  <si>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</si>
  <si>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</si>
  <si>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</si>
  <si>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</si>
  <si>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</si>
  <si>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</si>
  <si>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長野県南箕輪村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</si>
  <si>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</si>
  <si>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</si>
  <si>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</si>
  <si>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</si>
  <si>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</si>
  <si>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</si>
  <si>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</si>
  <si>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</si>
  <si>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</si>
  <si>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</si>
  <si>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</si>
  <si>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</si>
  <si>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</si>
  <si>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</si>
  <si>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</si>
  <si>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</si>
  <si>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</si>
  <si>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</si>
  <si>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</si>
  <si>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</si>
  <si>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</si>
  <si>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</si>
  <si>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</si>
  <si>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</si>
  <si>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</si>
  <si>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</si>
  <si>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</si>
  <si>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</si>
  <si>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</si>
  <si>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</si>
  <si>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</si>
  <si>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</si>
  <si>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</si>
  <si>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</si>
  <si>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</si>
  <si>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</si>
  <si>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</si>
  <si>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</si>
  <si>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</si>
  <si>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</si>
  <si>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</si>
  <si>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</si>
  <si>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</si>
  <si>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</si>
  <si>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</si>
  <si>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</si>
  <si>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</si>
  <si>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</si>
  <si>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</si>
  <si>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</si>
  <si>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</si>
  <si>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</si>
  <si>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</si>
  <si>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</si>
  <si>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</si>
  <si>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</si>
  <si>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</si>
  <si>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</si>
  <si>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</si>
  <si>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</si>
  <si>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</si>
  <si>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</si>
  <si>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</si>
  <si>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</si>
  <si>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</si>
  <si>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</si>
  <si>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</si>
  <si>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</si>
  <si>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</si>
  <si>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</si>
  <si>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</si>
  <si>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</si>
  <si>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</si>
  <si>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</si>
  <si>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</si>
  <si>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</si>
  <si>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</si>
  <si>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</si>
  <si>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</si>
  <si>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</si>
  <si>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</si>
  <si>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</si>
  <si>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</si>
  <si>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</si>
  <si>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</si>
  <si>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</si>
  <si>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</si>
  <si>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</si>
  <si>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</si>
  <si>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</si>
  <si>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</si>
  <si>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</si>
  <si>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</si>
  <si>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</si>
  <si>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</si>
  <si>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</si>
  <si>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</si>
  <si>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</si>
  <si>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</si>
  <si>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</si>
  <si>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</si>
  <si>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</si>
  <si>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</si>
  <si>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</si>
  <si>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</si>
  <si>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</si>
  <si>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</si>
  <si>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</si>
  <si>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</si>
  <si>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</si>
  <si>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</si>
  <si>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</si>
  <si>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</si>
  <si>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</si>
  <si>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</si>
  <si>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</si>
  <si>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</si>
  <si>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</si>
  <si>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</si>
  <si>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</si>
  <si>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</si>
  <si>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</si>
  <si>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</si>
  <si>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</si>
  <si>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</si>
  <si>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</si>
  <si>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</si>
  <si>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</si>
  <si>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</si>
  <si>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</si>
  <si>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</si>
  <si>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</si>
  <si>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</si>
  <si>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</si>
  <si>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</si>
  <si>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</si>
  <si>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</si>
  <si>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</si>
  <si>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</si>
  <si>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</si>
  <si>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</si>
  <si>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</si>
  <si>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</si>
  <si>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</si>
  <si>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</si>
  <si>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</si>
  <si>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</si>
  <si>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</si>
  <si>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</si>
  <si>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</si>
  <si>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</si>
  <si>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</si>
  <si>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</si>
  <si>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</si>
  <si>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</si>
  <si>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</si>
  <si>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</si>
  <si>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</si>
  <si>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</si>
  <si>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</si>
  <si>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</si>
  <si>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</si>
  <si>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</si>
  <si>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</si>
  <si>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</si>
  <si>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</si>
  <si>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</si>
  <si>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</si>
  <si>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</si>
  <si>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</si>
  <si>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</si>
  <si>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</si>
  <si>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</si>
  <si>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</si>
  <si>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</si>
  <si>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</si>
  <si>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</si>
  <si>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</si>
  <si>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</si>
  <si>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</si>
  <si>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</si>
  <si>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</si>
  <si>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</si>
  <si>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</si>
  <si>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</si>
  <si>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</si>
  <si>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</si>
  <si>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1.59</t>
  </si>
  <si>
    <t>▲ 0.26</t>
  </si>
  <si>
    <t>水道事業会計</t>
  </si>
  <si>
    <t>一般会計</t>
  </si>
  <si>
    <t>下水道事業会計</t>
  </si>
  <si>
    <t>▲ 0.31</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</si>
  <si>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</si>
  <si>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</si>
  <si>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</si>
  <si>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</si>
  <si>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</si>
  <si>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</si>
  <si>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</si>
  <si>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</si>
  <si>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</si>
  <si>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</si>
  <si>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</si>
  <si>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</si>
  <si>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</si>
  <si>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</si>
  <si>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上伊那広域連合（ふるさと市町村圏基金事業特別会計）</t>
    <rPh sb="0" eb="3">
      <t>カミイナ</t>
    </rPh>
    <rPh sb="3" eb="5">
      <t>コウイキ</t>
    </rPh>
    <rPh sb="5" eb="7">
      <t>レンゴウ</t>
    </rPh>
    <phoneticPr fontId="2"/>
  </si>
  <si>
    <t>上伊那広域連合（土木振興事業特別会計）</t>
    <rPh sb="0" eb="3">
      <t>カミイナ</t>
    </rPh>
    <rPh sb="3" eb="5">
      <t>コウイキ</t>
    </rPh>
    <rPh sb="5" eb="7">
      <t>レンゴウ</t>
    </rPh>
    <phoneticPr fontId="2"/>
  </si>
  <si>
    <t>長野県上伊那広域水道用水企業団（水道用水供給事業会計）</t>
  </si>
  <si>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</si>
  <si>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</si>
  <si>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伊那中央行政組合（一般会計）</t>
  </si>
  <si>
    <t>伊那中央行政組合（伊那中央病院会計）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</si>
  <si>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</si>
  <si>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</si>
  <si>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</si>
  <si>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</si>
  <si>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</si>
  <si>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南箕輪村開発公社</t>
    <rPh sb="0" eb="4">
      <t>ミ</t>
    </rPh>
    <rPh sb="4" eb="6">
      <t>カイハツ</t>
    </rPh>
    <rPh sb="6" eb="8">
      <t>コウシャ</t>
    </rPh>
    <phoneticPr fontId="2"/>
  </si>
  <si>
    <t>南箕輪村土地開発公社</t>
    <rPh sb="0" eb="4">
      <t>ミ</t>
    </rPh>
    <rPh sb="4" eb="6">
      <t>トチ</t>
    </rPh>
    <rPh sb="6" eb="8">
      <t>カイハツ</t>
    </rPh>
    <rPh sb="8" eb="10">
      <t>コウシャ</t>
    </rPh>
    <phoneticPr fontId="2"/>
  </si>
  <si>
    <t>学校施設整備基金</t>
    <rPh sb="0" eb="2">
      <t>ガッコウ</t>
    </rPh>
    <rPh sb="2" eb="4">
      <t>シセツ</t>
    </rPh>
    <rPh sb="4" eb="6">
      <t>セイビ</t>
    </rPh>
    <rPh sb="6" eb="8">
      <t>キキン</t>
    </rPh>
    <phoneticPr fontId="2"/>
  </si>
  <si>
    <t>福祉基金</t>
    <rPh sb="0" eb="2">
      <t>フクシ</t>
    </rPh>
    <rPh sb="2" eb="4">
      <t>キキン</t>
    </rPh>
    <phoneticPr fontId="2"/>
  </si>
  <si>
    <t>人づくり基金</t>
    <rPh sb="0" eb="1">
      <t>ヒト</t>
    </rPh>
    <rPh sb="4" eb="6">
      <t>キキン</t>
    </rPh>
    <phoneticPr fontId="2"/>
  </si>
  <si>
    <t>大芝高原温泉関連施設等整備基金</t>
    <rPh sb="0" eb="2">
      <t>オオシバ</t>
    </rPh>
    <rPh sb="2" eb="4">
      <t>コウゲン</t>
    </rPh>
    <rPh sb="4" eb="6">
      <t>オンセン</t>
    </rPh>
    <rPh sb="6" eb="8">
      <t>カンレン</t>
    </rPh>
    <rPh sb="8" eb="10">
      <t>シセツ</t>
    </rPh>
    <rPh sb="10" eb="11">
      <t>トウ</t>
    </rPh>
    <rPh sb="11" eb="13">
      <t>セイビ</t>
    </rPh>
    <rPh sb="13" eb="15">
      <t>キキン</t>
    </rPh>
    <phoneticPr fontId="2"/>
  </si>
  <si>
    <t>新型コロナウイルス感染症緊急対策振興資金基金</t>
    <rPh sb="0" eb="2">
      <t>シンガタ</t>
    </rPh>
    <rPh sb="9" eb="12">
      <t>カンセンショウ</t>
    </rPh>
    <rPh sb="12" eb="14">
      <t>キンキュウ</t>
    </rPh>
    <rPh sb="14" eb="16">
      <t>タイサク</t>
    </rPh>
    <rPh sb="16" eb="18">
      <t>シンコウ</t>
    </rPh>
    <rPh sb="18" eb="20">
      <t>シキン</t>
    </rPh>
    <rPh sb="20" eb="22">
      <t>キキン</t>
    </rPh>
    <phoneticPr fontId="5"/>
  </si>
  <si>
    <t>-</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</si>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</sst>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CEE6-420D-8B36-341F34A7DF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53578</c:v>
                </c:pt>
                <c:pt idx="1">
                  <c:v>53174</c:v>
                </c:pt>
                <c:pt idx="2">
                  <c:v>53643</c:v>
                </c:pt>
                <c:pt idx="3">
                  <c:v>50973</c:v>
                </c:pt>
                <c:pt idx="4">
                  <c:v>75681</c:v>
                </c:pt>
              </c:numCache>
            </c:numRef>
          </c:val>
          <c:smooth val="0"/>
          <c:extLst>
            <c:ext xmlns:c16="http://schemas.microsoft.com/office/drawing/2014/chart" uri="{C3380CC4-5D6E-409C-BE32-E72D297353CC}">
              <c16:uniqueId val="{00000001-CEE6-420D-8B36-341F34A7DF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7.72</c:v>
                </c:pt>
                <c:pt idx="1">
                  <c:v>7.36</c:v>
                </c:pt>
                <c:pt idx="2">
                  <c:v>10.5</c:v>
                </c:pt>
                <c:pt idx="3">
                  <c:v>10.56</c:v>
                </c:pt>
                <c:pt idx="4">
                  <c:v>10.69</c:v>
                </c:pt>
              </c:numCache>
            </c:numRef>
          </c:val>
          <c:extLst>
            <c:ext xmlns:c16="http://schemas.microsoft.com/office/drawing/2014/chart" uri="{C3380CC4-5D6E-409C-BE32-E72D297353CC}">
              <c16:uniqueId val="{00000000-6EFE-4148-843F-15ED86968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51.46</c:v>
                </c:pt>
                <c:pt idx="1">
                  <c:v>51.11</c:v>
                </c:pt>
                <c:pt idx="2">
                  <c:v>47.62</c:v>
                </c:pt>
                <c:pt idx="3">
                  <c:v>46.85</c:v>
                </c:pt>
                <c:pt idx="4">
                  <c:v>55.16</c:v>
                </c:pt>
              </c:numCache>
            </c:numRef>
          </c:val>
          <c:extLst>
            <c:ext xmlns:c16="http://schemas.microsoft.com/office/drawing/2014/chart" uri="{C3380CC4-5D6E-409C-BE32-E72D297353CC}">
              <c16:uniqueId val="{00000001-6EFE-4148-843F-15ED86968B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-1.59</c:v>
                </c:pt>
                <c:pt idx="1">
                  <c:v>-0.26</c:v>
                </c:pt>
                <c:pt idx="2">
                  <c:v>3.69</c:v>
                </c:pt>
                <c:pt idx="3">
                  <c:v>3.03</c:v>
                </c:pt>
                <c:pt idx="4">
                  <c:v>7.07</c:v>
                </c:pt>
              </c:numCache>
            </c:numRef>
          </c:val>
          <c:smooth val="0"/>
          <c:extLst>
            <c:ext xmlns:c16="http://schemas.microsoft.com/office/drawing/2014/chart" uri="{C3380CC4-5D6E-409C-BE32-E72D297353CC}">
              <c16:uniqueId val="{00000002-6EFE-4148-843F-15ED86968B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7B-4A4C-AE16-C6EF0A355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7B-4A4C-AE16-C6EF0A3553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7B-4A4C-AE16-C6EF0A3553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97B-4A4C-AE16-C6EF0A35538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0.05</c:v>
                </c:pt>
                <c:pt idx="4">
                  <c:v>#N/A</c:v>
                </c:pt>
                <c:pt idx="5">
                  <c:v>0.05</c:v>
                </c:pt>
                <c:pt idx="6">
                  <c:v>#N/A</c:v>
                </c:pt>
                <c:pt idx="7">
                  <c:v>0</c:v>
                </c:pt>
                <c:pt idx="8">
                  <c:v>#N/A</c:v>
                </c:pt>
                <c:pt idx="9">
                  <c:v>0</c:v>
                </c:pt>
              </c:numCache>
            </c:numRef>
          </c:val>
          <c:extLst>
            <c:ext xmlns:c16="http://schemas.microsoft.com/office/drawing/2014/chart" uri="{C3380CC4-5D6E-409C-BE32-E72D297353CC}">
              <c16:uniqueId val="{00000004-B97B-4A4C-AE16-C6EF0A35538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0.04</c:v>
                </c:pt>
                <c:pt idx="4">
                  <c:v>#N/A</c:v>
                </c:pt>
                <c:pt idx="5">
                  <c:v>0.1</c:v>
                </c:pt>
                <c:pt idx="6">
                  <c:v>#N/A</c:v>
                </c:pt>
                <c:pt idx="7">
                  <c:v>0.35</c:v>
                </c:pt>
                <c:pt idx="8">
                  <c:v>#N/A</c:v>
                </c:pt>
                <c:pt idx="9">
                  <c:v>0.31</c:v>
                </c:pt>
              </c:numCache>
            </c:numRef>
          </c:val>
          <c:extLst>
            <c:ext xmlns:c16="http://schemas.microsoft.com/office/drawing/2014/chart" uri="{C3380CC4-5D6E-409C-BE32-E72D297353CC}">
              <c16:uniqueId val="{00000005-B97B-4A4C-AE16-C6EF0A35538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1.47</c:v>
                </c:pt>
                <c:pt idx="4">
                  <c:v>#N/A</c:v>
                </c:pt>
                <c:pt idx="5">
                  <c:v>1.1499999999999999</c:v>
                </c:pt>
                <c:pt idx="6">
                  <c:v>#N/A</c:v>
                </c:pt>
                <c:pt idx="7">
                  <c:v>1.65</c:v>
                </c:pt>
                <c:pt idx="8">
                  <c:v>#N/A</c:v>
                </c:pt>
                <c:pt idx="9">
                  <c:v>1.95</c:v>
                </c:pt>
              </c:numCache>
            </c:numRef>
          </c:val>
          <c:extLst>
            <c:ext xmlns:c16="http://schemas.microsoft.com/office/drawing/2014/chart" uri="{C3380CC4-5D6E-409C-BE32-E72D297353CC}">
              <c16:uniqueId val="{00000006-B97B-4A4C-AE16-C6EF0A35538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0.31</c:v>
                </c:pt>
                <c:pt idx="3">
                  <c:v>#N/A</c:v>
                </c:pt>
                <c:pt idx="4">
                  <c:v>#N/A</c:v>
                </c:pt>
                <c:pt idx="5">
                  <c:v>16.98</c:v>
                </c:pt>
                <c:pt idx="6">
                  <c:v>#N/A</c:v>
                </c:pt>
                <c:pt idx="7">
                  <c:v>16.72</c:v>
                </c:pt>
                <c:pt idx="8">
                  <c:v>#N/A</c:v>
                </c:pt>
                <c:pt idx="9">
                  <c:v>2.2000000000000002</c:v>
                </c:pt>
              </c:numCache>
            </c:numRef>
          </c:val>
          <c:extLst>
            <c:ext xmlns:c16="http://schemas.microsoft.com/office/drawing/2014/chart" uri="{C3380CC4-5D6E-409C-BE32-E72D297353CC}">
              <c16:uniqueId val="{00000007-B97B-4A4C-AE16-C6EF0A3553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7.72</c:v>
                </c:pt>
                <c:pt idx="2">
                  <c:v>#N/A</c:v>
                </c:pt>
                <c:pt idx="3">
                  <c:v>7.35</c:v>
                </c:pt>
                <c:pt idx="4">
                  <c:v>#N/A</c:v>
                </c:pt>
                <c:pt idx="5">
                  <c:v>10.49</c:v>
                </c:pt>
                <c:pt idx="6">
                  <c:v>#N/A</c:v>
                </c:pt>
                <c:pt idx="7">
                  <c:v>10.56</c:v>
                </c:pt>
                <c:pt idx="8">
                  <c:v>#N/A</c:v>
                </c:pt>
                <c:pt idx="9">
                  <c:v>10.69</c:v>
                </c:pt>
              </c:numCache>
            </c:numRef>
          </c:val>
          <c:extLst>
            <c:ext xmlns:c16="http://schemas.microsoft.com/office/drawing/2014/chart" uri="{C3380CC4-5D6E-409C-BE32-E72D297353CC}">
              <c16:uniqueId val="{00000008-B97B-4A4C-AE16-C6EF0A3553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19.059999999999999</c:v>
                </c:pt>
                <c:pt idx="2">
                  <c:v>#N/A</c:v>
                </c:pt>
                <c:pt idx="3">
                  <c:v>17.559999999999999</c:v>
                </c:pt>
                <c:pt idx="4">
                  <c:v>#N/A</c:v>
                </c:pt>
                <c:pt idx="5">
                  <c:v>0.65</c:v>
                </c:pt>
                <c:pt idx="6">
                  <c:v>#N/A</c:v>
                </c:pt>
                <c:pt idx="7">
                  <c:v>0.93</c:v>
                </c:pt>
                <c:pt idx="8">
                  <c:v>#N/A</c:v>
                </c:pt>
                <c:pt idx="9">
                  <c:v>17.39</c:v>
                </c:pt>
              </c:numCache>
            </c:numRef>
          </c:val>
          <c:extLst>
            <c:ext xmlns:c16="http://schemas.microsoft.com/office/drawing/2014/chart" uri="{C3380CC4-5D6E-409C-BE32-E72D297353CC}">
              <c16:uniqueId val="{00000009-B97B-4A4C-AE16-C6EF0A3553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603</c:v>
                </c:pt>
                <c:pt idx="5">
                  <c:v>612</c:v>
                </c:pt>
                <c:pt idx="8">
                  <c:v>594</c:v>
                </c:pt>
                <c:pt idx="11">
                  <c:v>598</c:v>
                </c:pt>
                <c:pt idx="14">
                  <c:v>614</c:v>
                </c:pt>
              </c:numCache>
            </c:numRef>
          </c:val>
          <c:extLst>
            <c:ext xmlns:c16="http://schemas.microsoft.com/office/drawing/2014/chart" uri="{C3380CC4-5D6E-409C-BE32-E72D297353CC}">
              <c16:uniqueId val="{00000000-F626-401E-B7BD-F5CE3F891A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26-401E-B7BD-F5CE3F891A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2-F626-401E-B7BD-F5CE3F891A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130</c:v>
                </c:pt>
                <c:pt idx="3">
                  <c:v>96</c:v>
                </c:pt>
                <c:pt idx="6">
                  <c:v>85</c:v>
                </c:pt>
                <c:pt idx="9">
                  <c:v>90</c:v>
                </c:pt>
                <c:pt idx="12">
                  <c:v>119</c:v>
                </c:pt>
              </c:numCache>
            </c:numRef>
          </c:val>
          <c:extLst>
            <c:ext xmlns:c16="http://schemas.microsoft.com/office/drawing/2014/chart" uri="{C3380CC4-5D6E-409C-BE32-E72D297353CC}">
              <c16:uniqueId val="{00000003-F626-401E-B7BD-F5CE3F891A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268</c:v>
                </c:pt>
                <c:pt idx="3">
                  <c:v>271</c:v>
                </c:pt>
                <c:pt idx="6">
                  <c:v>328</c:v>
                </c:pt>
                <c:pt idx="9">
                  <c:v>328</c:v>
                </c:pt>
                <c:pt idx="12">
                  <c:v>334</c:v>
                </c:pt>
              </c:numCache>
            </c:numRef>
          </c:val>
          <c:extLst>
            <c:ext xmlns:c16="http://schemas.microsoft.com/office/drawing/2014/chart" uri="{C3380CC4-5D6E-409C-BE32-E72D297353CC}">
              <c16:uniqueId val="{00000004-F626-401E-B7BD-F5CE3F891A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26-401E-B7BD-F5CE3F891A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26-401E-B7BD-F5CE3F891A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457</c:v>
                </c:pt>
                <c:pt idx="3">
                  <c:v>458</c:v>
                </c:pt>
                <c:pt idx="6">
                  <c:v>438</c:v>
                </c:pt>
                <c:pt idx="9">
                  <c:v>466</c:v>
                </c:pt>
                <c:pt idx="12">
                  <c:v>494</c:v>
                </c:pt>
              </c:numCache>
            </c:numRef>
          </c:val>
          <c:extLst>
            <c:ext xmlns:c16="http://schemas.microsoft.com/office/drawing/2014/chart" uri="{C3380CC4-5D6E-409C-BE32-E72D297353CC}">
              <c16:uniqueId val="{00000007-F626-401E-B7BD-F5CE3F891A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256</c:v>
                </c:pt>
                <c:pt idx="2">
                  <c:v>#N/A</c:v>
                </c:pt>
                <c:pt idx="3">
                  <c:v>#N/A</c:v>
                </c:pt>
                <c:pt idx="4">
                  <c:v>214</c:v>
                </c:pt>
                <c:pt idx="5">
                  <c:v>#N/A</c:v>
                </c:pt>
                <c:pt idx="6">
                  <c:v>#N/A</c:v>
                </c:pt>
                <c:pt idx="7">
                  <c:v>257</c:v>
                </c:pt>
                <c:pt idx="8">
                  <c:v>#N/A</c:v>
                </c:pt>
                <c:pt idx="9">
                  <c:v>#N/A</c:v>
                </c:pt>
                <c:pt idx="10">
                  <c:v>286</c:v>
                </c:pt>
                <c:pt idx="11">
                  <c:v>#N/A</c:v>
                </c:pt>
                <c:pt idx="12">
                  <c:v>#N/A</c:v>
                </c:pt>
                <c:pt idx="13">
                  <c:v>333</c:v>
                </c:pt>
                <c:pt idx="14">
                  <c:v>#N/A</c:v>
                </c:pt>
              </c:numCache>
            </c:numRef>
          </c:val>
          <c:smooth val="0"/>
          <c:extLst>
            <c:ext xmlns:c16="http://schemas.microsoft.com/office/drawing/2014/chart" uri="{C3380CC4-5D6E-409C-BE32-E72D297353CC}">
              <c16:uniqueId val="{00000008-F626-401E-B7BD-F5CE3F891A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7056</c:v>
                </c:pt>
                <c:pt idx="5">
                  <c:v>6795</c:v>
                </c:pt>
                <c:pt idx="8">
                  <c:v>6693</c:v>
                </c:pt>
                <c:pt idx="11">
                  <c:v>6635</c:v>
                </c:pt>
                <c:pt idx="14">
                  <c:v>6362</c:v>
                </c:pt>
              </c:numCache>
            </c:numRef>
          </c:val>
          <c:extLst>
            <c:ext xmlns:c16="http://schemas.microsoft.com/office/drawing/2014/chart" uri="{C3380CC4-5D6E-409C-BE32-E72D297353CC}">
              <c16:uniqueId val="{00000000-6756-4194-80A7-5211A1B18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c:v>
                </c:pt>
                <c:pt idx="5">
                  <c:v>21</c:v>
                </c:pt>
                <c:pt idx="8">
                  <c:v>18</c:v>
                </c:pt>
                <c:pt idx="11">
                  <c:v>15</c:v>
                </c:pt>
                <c:pt idx="14">
                  <c:v>12</c:v>
                </c:pt>
              </c:numCache>
            </c:numRef>
          </c:val>
          <c:extLst>
            <c:ext xmlns:c16="http://schemas.microsoft.com/office/drawing/2014/chart" uri="{C3380CC4-5D6E-409C-BE32-E72D297353CC}">
              <c16:uniqueId val="{00000001-6756-4194-80A7-5211A1B18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3023</c:v>
                </c:pt>
                <c:pt idx="5">
                  <c:v>3110</c:v>
                </c:pt>
                <c:pt idx="8">
                  <c:v>3111</c:v>
                </c:pt>
                <c:pt idx="11">
                  <c:v>3319</c:v>
                </c:pt>
                <c:pt idx="14">
                  <c:v>3307</c:v>
                </c:pt>
              </c:numCache>
            </c:numRef>
          </c:val>
          <c:extLst>
            <c:ext xmlns:c16="http://schemas.microsoft.com/office/drawing/2014/chart" uri="{C3380CC4-5D6E-409C-BE32-E72D297353CC}">
              <c16:uniqueId val="{00000002-6756-4194-80A7-5211A1B18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56-4194-80A7-5211A1B18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56-4194-80A7-5211A1B18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700</c:v>
                </c:pt>
                <c:pt idx="3">
                  <c:v>691</c:v>
                </c:pt>
                <c:pt idx="6">
                  <c:v>613</c:v>
                </c:pt>
                <c:pt idx="9">
                  <c:v>607</c:v>
                </c:pt>
                <c:pt idx="12">
                  <c:v>712</c:v>
                </c:pt>
              </c:numCache>
            </c:numRef>
          </c:val>
          <c:extLst>
            <c:ext xmlns:c16="http://schemas.microsoft.com/office/drawing/2014/chart" uri="{C3380CC4-5D6E-409C-BE32-E72D297353CC}">
              <c16:uniqueId val="{00000005-6756-4194-80A7-5211A1B18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704</c:v>
                </c:pt>
                <c:pt idx="3">
                  <c:v>765</c:v>
                </c:pt>
                <c:pt idx="6">
                  <c:v>662</c:v>
                </c:pt>
                <c:pt idx="9">
                  <c:v>650</c:v>
                </c:pt>
                <c:pt idx="12">
                  <c:v>640</c:v>
                </c:pt>
              </c:numCache>
            </c:numRef>
          </c:val>
          <c:extLst>
            <c:ext xmlns:c16="http://schemas.microsoft.com/office/drawing/2014/chart" uri="{C3380CC4-5D6E-409C-BE32-E72D297353CC}">
              <c16:uniqueId val="{00000006-6756-4194-80A7-5211A1B18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883</c:v>
                </c:pt>
                <c:pt idx="3">
                  <c:v>836</c:v>
                </c:pt>
                <c:pt idx="6">
                  <c:v>823</c:v>
                </c:pt>
                <c:pt idx="9">
                  <c:v>853</c:v>
                </c:pt>
                <c:pt idx="12">
                  <c:v>818</c:v>
                </c:pt>
              </c:numCache>
            </c:numRef>
          </c:val>
          <c:extLst>
            <c:ext xmlns:c16="http://schemas.microsoft.com/office/drawing/2014/chart" uri="{C3380CC4-5D6E-409C-BE32-E72D297353CC}">
              <c16:uniqueId val="{00000007-6756-4194-80A7-5211A1B18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2898</c:v>
                </c:pt>
                <c:pt idx="3">
                  <c:v>2640</c:v>
                </c:pt>
                <c:pt idx="6">
                  <c:v>2507</c:v>
                </c:pt>
                <c:pt idx="9">
                  <c:v>2432</c:v>
                </c:pt>
                <c:pt idx="12">
                  <c:v>2393</c:v>
                </c:pt>
              </c:numCache>
            </c:numRef>
          </c:val>
          <c:extLst>
            <c:ext xmlns:c16="http://schemas.microsoft.com/office/drawing/2014/chart" uri="{C3380CC4-5D6E-409C-BE32-E72D297353CC}">
              <c16:uniqueId val="{00000008-6756-4194-80A7-5211A1B18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1</c:v>
                </c:pt>
                <c:pt idx="6">
                  <c:v>0</c:v>
                </c:pt>
                <c:pt idx="9">
                  <c:v>0</c:v>
                </c:pt>
                <c:pt idx="12">
                  <c:v>0</c:v>
                </c:pt>
              </c:numCache>
            </c:numRef>
          </c:val>
          <c:extLst>
            <c:ext xmlns:c16="http://schemas.microsoft.com/office/drawing/2014/chart" uri="{C3380CC4-5D6E-409C-BE32-E72D297353CC}">
              <c16:uniqueId val="{00000009-6756-4194-80A7-5211A1B18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5404</c:v>
                </c:pt>
                <c:pt idx="3">
                  <c:v>5451</c:v>
                </c:pt>
                <c:pt idx="6">
                  <c:v>5555</c:v>
                </c:pt>
                <c:pt idx="9">
                  <c:v>5760</c:v>
                </c:pt>
                <c:pt idx="12">
                  <c:v>5686</c:v>
                </c:pt>
              </c:numCache>
            </c:numRef>
          </c:val>
          <c:extLst>
            <c:ext xmlns:c16="http://schemas.microsoft.com/office/drawing/2014/chart" uri="{C3380CC4-5D6E-409C-BE32-E72D297353CC}">
              <c16:uniqueId val="{0000000A-6756-4194-80A7-5211A1B18A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497</c:v>
                </c:pt>
                <c:pt idx="2">
                  <c:v>#N/A</c:v>
                </c:pt>
                <c:pt idx="3">
                  <c:v>#N/A</c:v>
                </c:pt>
                <c:pt idx="4">
                  <c:v>458</c:v>
                </c:pt>
                <c:pt idx="5">
                  <c:v>#N/A</c:v>
                </c:pt>
                <c:pt idx="6">
                  <c:v>#N/A</c:v>
                </c:pt>
                <c:pt idx="7">
                  <c:v>336</c:v>
                </c:pt>
                <c:pt idx="8">
                  <c:v>#N/A</c:v>
                </c:pt>
                <c:pt idx="9">
                  <c:v>#N/A</c:v>
                </c:pt>
                <c:pt idx="10">
                  <c:v>333</c:v>
                </c:pt>
                <c:pt idx="11">
                  <c:v>#N/A</c:v>
                </c:pt>
                <c:pt idx="12">
                  <c:v>#N/A</c:v>
                </c:pt>
                <c:pt idx="13">
                  <c:v>568</c:v>
                </c:pt>
                <c:pt idx="14">
                  <c:v>#N/A</c:v>
                </c:pt>
              </c:numCache>
            </c:numRef>
          </c:val>
          <c:smooth val="0"/>
          <c:extLst>
            <c:ext xmlns:c16="http://schemas.microsoft.com/office/drawing/2014/chart" uri="{C3380CC4-5D6E-409C-BE32-E72D297353CC}">
              <c16:uniqueId val="{0000000B-6756-4194-80A7-5211A1B18A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2166</c:v>
                </c:pt>
                <c:pt idx="1">
                  <c:v>2277</c:v>
                </c:pt>
                <c:pt idx="2">
                  <c:v>2618</c:v>
                </c:pt>
              </c:numCache>
            </c:numRef>
          </c:val>
          <c:extLst>
            <c:ext xmlns:c16="http://schemas.microsoft.com/office/drawing/2014/chart" uri="{C3380CC4-5D6E-409C-BE32-E72D297353CC}">
              <c16:uniqueId val="{00000000-712A-444F-B16C-1831E64F7C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159</c:v>
                </c:pt>
                <c:pt idx="1">
                  <c:v>251</c:v>
                </c:pt>
                <c:pt idx="2">
                  <c:v>251</c:v>
                </c:pt>
              </c:numCache>
            </c:numRef>
          </c:val>
          <c:extLst>
            <c:ext xmlns:c16="http://schemas.microsoft.com/office/drawing/2014/chart" uri="{C3380CC4-5D6E-409C-BE32-E72D297353CC}">
              <c16:uniqueId val="{00000001-712A-444F-B16C-1831E64F7C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676</c:v>
                </c:pt>
                <c:pt idx="1">
                  <c:v>690</c:v>
                </c:pt>
                <c:pt idx="2">
                  <c:v>334</c:v>
                </c:pt>
              </c:numCache>
            </c:numRef>
          </c:val>
          <c:extLst>
            <c:ext xmlns:c16="http://schemas.microsoft.com/office/drawing/2014/chart" uri="{C3380CC4-5D6E-409C-BE32-E72D297353CC}">
              <c16:uniqueId val="{00000002-712A-444F-B16C-1831E64F7C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人口増対策等の大型事業の資金として多額の地方債を発行しているため、償還開始に伴い元利償還金が増加し高止まりとなっている。令和４年度は元利償還金が増加、一部事務組合の事業に伴う元利償還金の増加により算入公債費等も増加しているため、実質公債費比率の分子が増加している。一方、分母も増加しているため、単年度の実質公債費比率は前年度より微増である。今後は村、一部事務組合とも地方債の償還額が増加し、実質公債費比率は上昇する見込みである。従来地方債は交付税措置のあるものに限り借り入れ実質的な公債費の抑制を図りながら事業を行ってきたところであるが、補助金や基金を活用し、発行額自体の抑制にも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近年は、保育園・小学校増築など、人口増に伴う施設整備を毎年行ってきており、その財源として地方債を活用してきたため、地方債残高が増加し続け、平成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将来負担比率がマイナスからプラスに転じた。令和４年度は、臨時財政対策債の減少による地方債の現在高の減少などにより、将来負担額は前年から横ばいなのに対して、基金の減少や過去の起債の償還が進んだことによる基準財政需要額算入見込額の減により、充当可能財源等が前年よりも減少している。結果として、将来負担比率の分子が前年よりも増となっており、将来負担比率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施設の老朽化対策等の資金として地方債を発行せざるを得ない状況で、学校施設整備基金を給食センター新築に充当するため取り崩す予定であり、将来負担比率は、当面プラスのまま推移する見込みである。数値が大きく上昇しないよう収入と負債のバランスを見極めながら、事業の精査などによ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長野県南箕輪村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億余りとなり、前年度末より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百万円の減となった。要因としては、財政調整基金への積み立て及び学校給食センター新築等に伴う学校施設整備基金の取り崩しの差引によるものである。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令和５年度以降も学校給食センター関係工事や学校関係施設の改修工事が予定されるため、学校施設整備基金の取り崩しを予定している。財政運営に余裕があれば財政調整基金への積み立てを行う。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学校施設整備基金：南箕輪村立学校の校舎・体育館及び学校給食センターの施設・設備等の整備の財源を積み立てるため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福祉基金：本格的な少子高齢化社会の到来に備え、安心して子育てができる環境整備、地域における福祉活動の促進、快適な生活環境の形成等を図るため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大芝高原温泉関連施設等整備基金：大芝高原温泉関連施設及び大芝高原内の施設整備に必要な財源を積み立てるため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南箕輪村に住む人たちの研修及び交流活動の促進事業並びに修学意欲のある人たちへの奨学資金援助事業を行う財源とし、もって南箕輪村の明日を担う人材の育成及び魅力的な地域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新型コロナウイルス感染症緊急対策振興資金基金：令和２・３年度に実施した新型コロナウイルス感染症緊急対策振興資金の借り入れに対する利子補助に充てるため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百万円を取り崩し、学校給食センター等の整備に使用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百万円を取り崩し、奨学資金援助等に使用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新型コロナウイルス感染症緊急対策振興資金基金：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百万円を取り崩し、利子補助に使用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福祉基金：基金利息の積み立てのみの微増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基本的な方針として、公共施設、インフラ等の長寿命化対策や多額の負担が見込まれる特定の財政支出に備えるため、一定額を確保していく。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学校施設整備基金：学校給食センター新設等、学校施設の整備に充当する。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福祉基金：中期的に保育園の老朽化対応が見込まれるため、財政運営に余裕があれば積み立てを行う。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大芝高原温泉関連施設等整備基金：近年は財政状況が厳しくなってきたため中断しているが、毎年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人づくり基金：毎年人材育成事業に活用していく。積み立ては行わない。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新型コロナウイルス感染症緊急対策振興資金基金：毎年利子補助に活用していく。令和８年度末で終了予定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百万円の増となっている。要因としては、普通交付税の追加交付等があり、当初予算想定時よりも財源に余裕があり、予定していなかった財政調整基金への積み立てを行ったことによる。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将来負担比率がプラスであるため、積極的な取り崩しは当面控えたいところであるが、長期的には、施設の老朽化対応等の必要な投資に活用する。近年、減債基金と併せた残高は、標準財政規模比の約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で推移しているが、引き続きこの水準を確保していく予定である。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百万円、前年度末より利子分のみの増となっている。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村は満期一括償還地方債を借り入れしていないため、総額が今後の金利変動などに公債費の償還リスクに備えるものである。近年の人口増対策事業に伴う起債の元金償還が始まり、今後は償還金が増加していく見込であるため、償還金と財政の状況により取り崩す。近年、財政調整基金と併せた残高は、標準財政規模比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で推移しているが、引き続きこの水準を確保していく予定である。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16,010
15,651
40.99
8,721,383
7,845,330
507,577
4,746,785
5,685,688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％の増となった。これに対して基準財政収入額は、新型コロナの影響からの村税の回復などにより、前年度比</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％の増となった。このため、令和４年度単年では改善しているが、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年平均の財政力指数としては前年度から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他団体との比較では、全国平均、県平均を上回り、類似団体でも上位に位置しているが、基準財政需要額の伸びに対して、基準財政収入額の増が見込めないため、今後も財政力指数は減少する見込みである。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89746</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906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41487</xdr:rowOff>
    </xdr:from>
    <xdr:to>
      <xdr:col>19</xdr:col>
      <xdr:colOff>133350</xdr:colOff>
      <xdr:row>42</xdr:row>
      <xdr:rowOff>89746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41487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87647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38946</xdr:rowOff>
    </xdr:from>
    <xdr:to>
      <xdr:col>19</xdr:col>
      <xdr:colOff>184150</xdr:colOff>
      <xdr:row>42</xdr:row>
      <xdr:rowOff>140546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150723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0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162137</xdr:rowOff>
    </xdr:from>
    <xdr:to>
      <xdr:col>15</xdr:col>
      <xdr:colOff>133350</xdr:colOff>
      <xdr:row>42</xdr:row>
      <xdr:rowOff>92287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102464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会計年度任用職員に係る費用について、前年までは臨時的費用としていたが、令和４年度から実情に合わせて大部分を経常的費用としたところ。このため、経常収支比率は前年度より</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減と大幅に減少した。一方、類似団体や近隣の同規模の団体と比較しても同程度の水準であるため、現状を適切に表していると考えられる。</a:t>
          </a:r>
        </a:p>
        <a:p>
          <a:r>
            <a:rPr kumimoji="1" lang="ja-JP" altLang="en-US" sz="1300">
              <a:latin typeface="ＭＳ Ｐゴシック" panose="020B0600070205080204" pitchFamily="50" charset="-128"/>
              <a:ea typeface="ＭＳ Ｐゴシック" panose="020B0600070205080204" pitchFamily="50" charset="-128"/>
            </a:rPr>
            <a:t>今後は、会計年度任用職員の増・処遇改善による人件費、近年の投資に伴う公債費及び物価高騰等の影響を受け物件費が増加する見通しであるため、経常経費の削減により硬直化の抑制に努めていく。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111337</xdr:rowOff>
    </xdr:from>
    <xdr:to>
      <xdr:col>23</xdr:col>
      <xdr:colOff>133350</xdr:colOff>
      <xdr:row>66</xdr:row>
      <xdr:rowOff>42333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569787"/>
          <a:ext cx="0" cy="7882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14410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42333</xdr:rowOff>
    </xdr:from>
    <xdr:to>
      <xdr:col>24</xdr:col>
      <xdr:colOff>12700</xdr:colOff>
      <xdr:row>66</xdr:row>
      <xdr:rowOff>42333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26264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3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111337</xdr:rowOff>
    </xdr:from>
    <xdr:to>
      <xdr:col>24</xdr:col>
      <xdr:colOff>12700</xdr:colOff>
      <xdr:row>61</xdr:row>
      <xdr:rowOff>111337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56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68156</xdr:rowOff>
    </xdr:from>
    <xdr:to>
      <xdr:col>23</xdr:col>
      <xdr:colOff>133350</xdr:colOff>
      <xdr:row>63</xdr:row>
      <xdr:rowOff>154517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183706"/>
          <a:ext cx="8382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24994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68156</xdr:rowOff>
    </xdr:from>
    <xdr:to>
      <xdr:col>19</xdr:col>
      <xdr:colOff>133350</xdr:colOff>
      <xdr:row>61</xdr:row>
      <xdr:rowOff>26881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183706"/>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83608</xdr:rowOff>
    </xdr:from>
    <xdr:to>
      <xdr:col>19</xdr:col>
      <xdr:colOff>184150</xdr:colOff>
      <xdr:row>64</xdr:row>
      <xdr:rowOff>13758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26881</xdr:rowOff>
    </xdr:from>
    <xdr:to>
      <xdr:col>15</xdr:col>
      <xdr:colOff>82550</xdr:colOff>
      <xdr:row>61</xdr:row>
      <xdr:rowOff>119380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85331"/>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61</xdr:row>
      <xdr:rowOff>119380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3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167446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17356</xdr:rowOff>
    </xdr:from>
    <xdr:to>
      <xdr:col>19</xdr:col>
      <xdr:colOff>184150</xdr:colOff>
      <xdr:row>59</xdr:row>
      <xdr:rowOff>118956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129133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147531</xdr:rowOff>
    </xdr:from>
    <xdr:to>
      <xdr:col>15</xdr:col>
      <xdr:colOff>133350</xdr:colOff>
      <xdr:row>61</xdr:row>
      <xdr:rowOff>77681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87858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人口が緩やかに増加し続けているが、人口増に伴う業務量の増加については保育園・学校・福祉関係を中心に職員定数、会計年度任用職員の増により対応してきている。また、外部委託を進めていることから、委託料についても増加傾向であり、人口１人当たり決算額が年々増加している。</a:t>
          </a:r>
        </a:p>
        <a:p>
          <a:r>
            <a:rPr kumimoji="1" lang="ja-JP" altLang="en-US" sz="1300">
              <a:latin typeface="ＭＳ Ｐゴシック" panose="020B0600070205080204" pitchFamily="50" charset="-128"/>
              <a:ea typeface="ＭＳ Ｐゴシック" panose="020B0600070205080204" pitchFamily="50" charset="-128"/>
            </a:rPr>
            <a:t>人口は依然増加傾向にあるものの、人件費、物件費も今後も増加傾向で推移していくものと思われるため、</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を活用した業務の効率化等を図り、経常経費の削減により増加の抑制に努めていく。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166295</xdr:rowOff>
    </xdr:from>
    <xdr:to>
      <xdr:col>23</xdr:col>
      <xdr:colOff>133350</xdr:colOff>
      <xdr:row>84</xdr:row>
      <xdr:rowOff>76453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6645"/>
          <a:ext cx="838200" cy="8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131862</xdr:rowOff>
    </xdr:from>
    <xdr:to>
      <xdr:col>19</xdr:col>
      <xdr:colOff>133350</xdr:colOff>
      <xdr:row>83</xdr:row>
      <xdr:rowOff>166295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62212"/>
          <a:ext cx="889000" cy="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63075</xdr:rowOff>
    </xdr:from>
    <xdr:to>
      <xdr:col>15</xdr:col>
      <xdr:colOff>82550</xdr:colOff>
      <xdr:row>83</xdr:row>
      <xdr:rowOff>131862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93425"/>
          <a:ext cx="889000" cy="6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27420</xdr:rowOff>
    </xdr:from>
    <xdr:to>
      <xdr:col>11</xdr:col>
      <xdr:colOff>31750</xdr:colOff>
      <xdr:row>83</xdr:row>
      <xdr:rowOff>63075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57770"/>
          <a:ext cx="8890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25653</xdr:rowOff>
    </xdr:from>
    <xdr:to>
      <xdr:col>23</xdr:col>
      <xdr:colOff>184150</xdr:colOff>
      <xdr:row>84</xdr:row>
      <xdr:rowOff>127253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42180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115495</xdr:rowOff>
    </xdr:from>
    <xdr:to>
      <xdr:col>19</xdr:col>
      <xdr:colOff>184150</xdr:colOff>
      <xdr:row>84</xdr:row>
      <xdr:rowOff>45645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55822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1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81062</xdr:rowOff>
    </xdr:from>
    <xdr:to>
      <xdr:col>15</xdr:col>
      <xdr:colOff>133350</xdr:colOff>
      <xdr:row>84</xdr:row>
      <xdr:rowOff>11212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8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12275</xdr:rowOff>
    </xdr:from>
    <xdr:to>
      <xdr:col>11</xdr:col>
      <xdr:colOff>82550</xdr:colOff>
      <xdr:row>83</xdr:row>
      <xdr:rowOff>113875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124052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1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148070</xdr:rowOff>
    </xdr:from>
    <xdr:to>
      <xdr:col>7</xdr:col>
      <xdr:colOff>31750</xdr:colOff>
      <xdr:row>83</xdr:row>
      <xdr:rowOff>78220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88397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7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類似団体及び全国町村平均の平均をやや下回る水準で推移してきているが、近年は、ほぼ毎年職員を増員してきているため、職員の年齢層が下がり数値の減少が続いている。</a:t>
          </a:r>
        </a:p>
        <a:p>
          <a:r>
            <a:rPr kumimoji="1" lang="ja-JP" altLang="en-US" sz="1300">
              <a:latin typeface="ＭＳ Ｐゴシック" panose="020B0600070205080204" pitchFamily="50" charset="-128"/>
              <a:ea typeface="ＭＳ Ｐゴシック" panose="020B0600070205080204" pitchFamily="50" charset="-128"/>
            </a:rPr>
            <a:t>現在は職員の平均年齢が他団体と比較して低く、この傾向が継続する見込みであるが、将来的には職員数の多い層の年齢が上がり、給与費が大幅に伸びる恐れもあるため、職員給与の適正化には引き続き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83</xdr:row>
      <xdr:rowOff>150586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22400"/>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13607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人口が増加し続けており、多様化する行政サービスの需要に対応するため、保育園・学校・福祉関係を中心に職員定数を増員してきている。また、福祉・教育関係の専門職を増加させていることも職員増の要因である。</a:t>
          </a:r>
        </a:p>
        <a:p>
          <a:r>
            <a:rPr kumimoji="1" lang="ja-JP" altLang="en-US" sz="1300">
              <a:latin typeface="ＭＳ Ｐゴシック" panose="020B0600070205080204" pitchFamily="50" charset="-128"/>
              <a:ea typeface="ＭＳ Ｐゴシック" panose="020B0600070205080204" pitchFamily="50" charset="-128"/>
            </a:rPr>
            <a:t>ここ数年は人口、職員ともに増となっているため、人口当たりの職員数はおおむね横ばいで推移している。類似団体との均衡や事業量を考慮しながら適切な定員管理に努めていく。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122872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742719"/>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132927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7527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120862</xdr:rowOff>
    </xdr:from>
    <xdr:to>
      <xdr:col>72</xdr:col>
      <xdr:colOff>203200</xdr:colOff>
      <xdr:row>62</xdr:row>
      <xdr:rowOff>132927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507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22331</xdr:rowOff>
    </xdr:from>
    <xdr:to>
      <xdr:col>68</xdr:col>
      <xdr:colOff>152400</xdr:colOff>
      <xdr:row>62</xdr:row>
      <xdr:rowOff>120862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2231"/>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159720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72072</xdr:rowOff>
    </xdr:from>
    <xdr:to>
      <xdr:col>77</xdr:col>
      <xdr:colOff>95250</xdr:colOff>
      <xdr:row>63</xdr:row>
      <xdr:rowOff>2222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158449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70062</xdr:rowOff>
    </xdr:from>
    <xdr:to>
      <xdr:col>68</xdr:col>
      <xdr:colOff>203200</xdr:colOff>
      <xdr:row>63</xdr:row>
      <xdr:rowOff>212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156439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142981</xdr:rowOff>
    </xdr:from>
    <xdr:to>
      <xdr:col>64</xdr:col>
      <xdr:colOff>152400</xdr:colOff>
      <xdr:row>62</xdr:row>
      <xdr:rowOff>73131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83308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近年は、地方債を活用して、保育園・小学校増築など人口増に伴う施設整備を毎年行ってきており、その元金の償還が始まってきたため、元利償還金の額は年々増加している。令和４年度は前年度より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今後も償還額が増加するため、数値は横ばいから増加傾向で推移する見込みである。起債は交付税措置のあるものに限り借り入れ実質的な公債費の抑制を図りながら事業を行ってきたところであるが、補助金や基金を活用し、発行額自体の抑制にも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78740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691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30480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6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40132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40132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ここに近年は、保育園・小学校増築など、人口増に伴う施設整備を毎年行ってきており、その財源として地方債を活用してきたため、地方債残高が増加し続け、平成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将来負担比率がマイナスからプラスに転じた。令和４年度は、地方債の現在高の微減などにより、将来負担額が前年から横ばいに対して、基金の減少や基準財政需要額算入見込額の減により、充当可能財源等が前年よりも減少している。このため、将来負担比率は前年度よりも増加している。</a:t>
          </a:r>
        </a:p>
        <a:p>
          <a:r>
            <a:rPr kumimoji="1" lang="ja-JP" altLang="en-US" sz="1300">
              <a:latin typeface="ＭＳ Ｐゴシック" panose="020B0600070205080204" pitchFamily="50" charset="-128"/>
              <a:ea typeface="ＭＳ Ｐゴシック" panose="020B0600070205080204" pitchFamily="50" charset="-128"/>
            </a:rPr>
            <a:t>今後も当面はプラスのまま推移する見込みであるが、事業の精査などにより財政の健全化に務めていく。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127212</xdr:rowOff>
    </xdr:from>
    <xdr:to>
      <xdr:col>81</xdr:col>
      <xdr:colOff>44450</xdr:colOff>
      <xdr:row>15</xdr:row>
      <xdr:rowOff>74401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527512"/>
          <a:ext cx="8382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127212</xdr:rowOff>
    </xdr:from>
    <xdr:to>
      <xdr:col>77</xdr:col>
      <xdr:colOff>44450</xdr:colOff>
      <xdr:row>14</xdr:row>
      <xdr:rowOff>139277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27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139277</xdr:rowOff>
    </xdr:from>
    <xdr:to>
      <xdr:col>72</xdr:col>
      <xdr:colOff>203200</xdr:colOff>
      <xdr:row>15</xdr:row>
      <xdr:rowOff>52282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395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105956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7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52282</xdr:rowOff>
    </xdr:from>
    <xdr:to>
      <xdr:col>68</xdr:col>
      <xdr:colOff>152400</xdr:colOff>
      <xdr:row>15</xdr:row>
      <xdr:rowOff>74401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2403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94315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23601</xdr:rowOff>
    </xdr:from>
    <xdr:to>
      <xdr:col>81</xdr:col>
      <xdr:colOff>95250</xdr:colOff>
      <xdr:row>15</xdr:row>
      <xdr:rowOff>125201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167128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6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76412</xdr:rowOff>
    </xdr:from>
    <xdr:to>
      <xdr:col>77</xdr:col>
      <xdr:colOff>95250</xdr:colOff>
      <xdr:row>15</xdr:row>
      <xdr:rowOff>6562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162789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63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88477</xdr:rowOff>
    </xdr:from>
    <xdr:to>
      <xdr:col>73</xdr:col>
      <xdr:colOff>44450</xdr:colOff>
      <xdr:row>15</xdr:row>
      <xdr:rowOff>18627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28804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1482</xdr:rowOff>
    </xdr:from>
    <xdr:to>
      <xdr:col>68</xdr:col>
      <xdr:colOff>203200</xdr:colOff>
      <xdr:row>15</xdr:row>
      <xdr:rowOff>103082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113259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23601</xdr:rowOff>
    </xdr:from>
    <xdr:to>
      <xdr:col>64</xdr:col>
      <xdr:colOff>152400</xdr:colOff>
      <xdr:row>15</xdr:row>
      <xdr:rowOff>125201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135378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6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16,010
15,651
40.99
8,721,383
7,845,330
507,577
4,746,785
5,685,688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会計年度任用職員に係る費用を経常的費用としたことに伴い、経常経費の人件費は大幅に増加している。また、保育園を始めとして会計年度任用職員が類似団体と比較しても多いため、経常収支比率に占める人件費の割合がかなり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近年、職員を増員しているため、将来的に人件費は更に増加していくことが見込まれるため、住民サービスの水準を保ちながら、人件費の抑制にも努めていく。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0036"/>
          <a:ext cx="8382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0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電気料金の高騰や会計年度任用職員社会保険料の増加等により、経常的な物件費の額が大幅に増加している。</a:t>
          </a:r>
        </a:p>
        <a:p>
          <a:r>
            <a:rPr kumimoji="1" lang="ja-JP" altLang="en-US" sz="1300">
              <a:latin typeface="ＭＳ Ｐゴシック" panose="020B0600070205080204" pitchFamily="50" charset="-128"/>
              <a:ea typeface="ＭＳ Ｐゴシック" panose="020B0600070205080204" pitchFamily="50" charset="-128"/>
            </a:rPr>
            <a:t>今後、物価高騰の影響が続くことに加えて、外部委託等の増による委託料の増等も見込まれるため、更に経費の縮減に努めていく。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99786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27300"/>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高校生以下の医療費無償化の影響等もあり、福祉医療費等の経常的な扶助費の額は前年度よりも増加している。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児童数の伸びは横ばいであるが、高齢者数が増加傾向であり、扶助費の額は今後も増加傾向で推移していくと想定されており、必要な給付等は確保した上で、扶助費の抑制に努めていく。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649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78015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特別会計への繰出金は前年度から横ばいであった。経常的な投資及び出資金は、公共下水道事業会計への繰出が減となった。その他、経常的な維持補修費などが増加しており、経常収支比率は前年度からほぼ横ばいとなっている。</a:t>
          </a:r>
        </a:p>
        <a:p>
          <a:r>
            <a:rPr kumimoji="1" lang="ja-JP" altLang="en-US" sz="1300">
              <a:latin typeface="ＭＳ Ｐゴシック" panose="020B0600070205080204" pitchFamily="50" charset="-128"/>
              <a:ea typeface="ＭＳ Ｐゴシック" panose="020B0600070205080204" pitchFamily="50" charset="-128"/>
            </a:rPr>
            <a:t>企業会計、特別会計については使用料、保険料の適正化等により会計の独立採算を促進し、引き続き一般会計の負担額を減らしていくよう努めていく。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78015</xdr:rowOff>
    </xdr:from>
    <xdr:to>
      <xdr:col>82</xdr:col>
      <xdr:colOff>107950</xdr:colOff>
      <xdr:row>52</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8993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78015</xdr:rowOff>
    </xdr:from>
    <xdr:to>
      <xdr:col>78</xdr:col>
      <xdr:colOff>69850</xdr:colOff>
      <xdr:row>53</xdr:row>
      <xdr:rowOff>80735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8993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167822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67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53</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59872</xdr:rowOff>
    </xdr:from>
    <xdr:to>
      <xdr:col>82</xdr:col>
      <xdr:colOff>158750</xdr:colOff>
      <xdr:row>52</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139899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27215</xdr:rowOff>
    </xdr:from>
    <xdr:to>
      <xdr:col>78</xdr:col>
      <xdr:colOff>120650</xdr:colOff>
      <xdr:row>52</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138992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広域連合の負担金の増等により、経常的な補助費等の額が増加している。</a:t>
          </a:r>
        </a:p>
        <a:p>
          <a:r>
            <a:rPr kumimoji="1" lang="ja-JP" altLang="en-US" sz="1300">
              <a:latin typeface="ＭＳ Ｐゴシック" panose="020B0600070205080204" pitchFamily="50" charset="-128"/>
              <a:ea typeface="ＭＳ Ｐゴシック" panose="020B0600070205080204" pitchFamily="50" charset="-128"/>
            </a:rPr>
            <a:t>病院負担金、ごみ処理施設関係負担金など、一部事務組合に関連する補助費等が今後も増加していく見込みのため、必要な補助等は確保した上で、補助費等の抑制に努めていく。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36</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0782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36</xdr:row>
      <xdr:rowOff>5080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078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27940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36</xdr:row>
      <xdr:rowOff>27940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地方債を活用して、保育園・小学校増築など人口増に伴う施設整備を行ってきており、元利償還金の額は年々増加している。令和４年度も他団体と比較すると低い水準にあるものの、公債費の額が増加している。</a:t>
          </a:r>
        </a:p>
        <a:p>
          <a:r>
            <a:rPr kumimoji="1" lang="ja-JP" altLang="en-US" sz="1300">
              <a:latin typeface="ＭＳ Ｐゴシック" panose="020B0600070205080204" pitchFamily="50" charset="-128"/>
              <a:ea typeface="ＭＳ Ｐゴシック" panose="020B0600070205080204" pitchFamily="50" charset="-128"/>
            </a:rPr>
            <a:t>今後も償還額が増加するため、数値は横ばいから増加傾向で推移する見込みである。起債は交付税措置のあるものに限り借り入れるとともに、補助金や基金を活用し、発行額自体の抑制にも努めていく。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76</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017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017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35561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人件費の影響により公債費以外の経常的な経費の総額が大幅に増加し、経常収支比率が前年度から大幅に増加している。</a:t>
          </a:r>
        </a:p>
        <a:p>
          <a:r>
            <a:rPr kumimoji="1" lang="ja-JP" altLang="en-US" sz="1300">
              <a:latin typeface="ＭＳ Ｐゴシック" panose="020B0600070205080204" pitchFamily="50" charset="-128"/>
              <a:ea typeface="ＭＳ Ｐゴシック" panose="020B0600070205080204" pitchFamily="50" charset="-128"/>
            </a:rPr>
            <a:t>今後は人件費、物件費を中心に経常経費は増加していくことが見込まれるため、経常経費の削減により硬直化の抑制に努めていく。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77</xdr:row>
      <xdr:rowOff>24130</xdr:rowOff>
    </xdr:from>
    <xdr:to>
      <xdr:col>82</xdr:col>
      <xdr:colOff>107950</xdr:colOff>
      <xdr:row>81</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322578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110507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96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24130</xdr:rowOff>
    </xdr:from>
    <xdr:to>
      <xdr:col>82</xdr:col>
      <xdr:colOff>196850</xdr:colOff>
      <xdr:row>77</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22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46304"/>
          <a:ext cx="838200" cy="8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165879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67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76</xdr:row>
      <xdr:rowOff>140715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846304"/>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xdr:rowOff>
    </xdr:from>
    <xdr:to>
      <xdr:col>78</xdr:col>
      <xdr:colOff>120650</xdr:colOff>
      <xdr:row>78</xdr:row>
      <xdr:rowOff>113792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126492</xdr:rowOff>
    </xdr:from>
    <xdr:to>
      <xdr:col>74</xdr:col>
      <xdr:colOff>31750</xdr:colOff>
      <xdr:row>79</xdr:row>
      <xdr:rowOff>56642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28702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140208</xdr:rowOff>
    </xdr:from>
    <xdr:to>
      <xdr:col>69</xdr:col>
      <xdr:colOff>142875</xdr:colOff>
      <xdr:row>79</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70694</xdr:rowOff>
    </xdr:from>
    <xdr:to>
      <xdr:col>29</xdr:col>
      <xdr:colOff>127000</xdr:colOff>
      <xdr:row>15</xdr:row>
      <xdr:rowOff>90647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90069"/>
          <a:ext cx="647700" cy="19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90647</xdr:rowOff>
    </xdr:from>
    <xdr:to>
      <xdr:col>26</xdr:col>
      <xdr:colOff>50800</xdr:colOff>
      <xdr:row>15</xdr:row>
      <xdr:rowOff>149463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10022"/>
          <a:ext cx="698500" cy="5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149463</xdr:rowOff>
    </xdr:from>
    <xdr:to>
      <xdr:col>22</xdr:col>
      <xdr:colOff>114300</xdr:colOff>
      <xdr:row>16</xdr:row>
      <xdr:rowOff>111580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8838"/>
          <a:ext cx="698500" cy="13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144235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97374</xdr:rowOff>
    </xdr:from>
    <xdr:to>
      <xdr:col>18</xdr:col>
      <xdr:colOff>177800</xdr:colOff>
      <xdr:row>16</xdr:row>
      <xdr:rowOff>111580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88199"/>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152611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19894</xdr:rowOff>
    </xdr:from>
    <xdr:to>
      <xdr:col>29</xdr:col>
      <xdr:colOff>177800</xdr:colOff>
      <xdr:row>15</xdr:row>
      <xdr:rowOff>121494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36421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39847</xdr:rowOff>
    </xdr:from>
    <xdr:to>
      <xdr:col>26</xdr:col>
      <xdr:colOff>101600</xdr:colOff>
      <xdr:row>15</xdr:row>
      <xdr:rowOff>141447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151624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2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98663</xdr:rowOff>
    </xdr:from>
    <xdr:to>
      <xdr:col>22</xdr:col>
      <xdr:colOff>165100</xdr:colOff>
      <xdr:row>16</xdr:row>
      <xdr:rowOff>28813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38990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60780</xdr:rowOff>
    </xdr:from>
    <xdr:to>
      <xdr:col>19</xdr:col>
      <xdr:colOff>38100</xdr:colOff>
      <xdr:row>16</xdr:row>
      <xdr:rowOff>162380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46574</xdr:rowOff>
    </xdr:from>
    <xdr:to>
      <xdr:col>15</xdr:col>
      <xdr:colOff>101600</xdr:colOff>
      <xdr:row>16</xdr:row>
      <xdr:rowOff>148174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158351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51859</xdr:rowOff>
    </xdr:from>
    <xdr:to>
      <xdr:col>29</xdr:col>
      <xdr:colOff>127000</xdr:colOff>
      <xdr:row>36</xdr:row>
      <xdr:rowOff>115639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5109"/>
          <a:ext cx="6477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115639</xdr:rowOff>
    </xdr:from>
    <xdr:to>
      <xdr:col>26</xdr:col>
      <xdr:colOff>50800</xdr:colOff>
      <xdr:row>36</xdr:row>
      <xdr:rowOff>154821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68889"/>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154821</xdr:rowOff>
    </xdr:from>
    <xdr:to>
      <xdr:col>22</xdr:col>
      <xdr:colOff>114300</xdr:colOff>
      <xdr:row>37</xdr:row>
      <xdr:rowOff>40452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8071"/>
          <a:ext cx="698500" cy="5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148717</xdr:rowOff>
    </xdr:from>
    <xdr:to>
      <xdr:col>18</xdr:col>
      <xdr:colOff>177800</xdr:colOff>
      <xdr:row>37</xdr:row>
      <xdr:rowOff>40452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1967"/>
          <a:ext cx="698500" cy="6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1059</xdr:rowOff>
    </xdr:from>
    <xdr:to>
      <xdr:col>29</xdr:col>
      <xdr:colOff>177800</xdr:colOff>
      <xdr:row>36</xdr:row>
      <xdr:rowOff>102659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316036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64839</xdr:rowOff>
    </xdr:from>
    <xdr:to>
      <xdr:col>26</xdr:col>
      <xdr:colOff>101600</xdr:colOff>
      <xdr:row>36</xdr:row>
      <xdr:rowOff>166439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151216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104021</xdr:rowOff>
    </xdr:from>
    <xdr:to>
      <xdr:col>22</xdr:col>
      <xdr:colOff>165100</xdr:colOff>
      <xdr:row>37</xdr:row>
      <xdr:rowOff>34171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161102</xdr:rowOff>
    </xdr:from>
    <xdr:to>
      <xdr:col>19</xdr:col>
      <xdr:colOff>38100</xdr:colOff>
      <xdr:row>37</xdr:row>
      <xdr:rowOff>91252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76029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97917</xdr:rowOff>
    </xdr:from>
    <xdr:to>
      <xdr:col>15</xdr:col>
      <xdr:colOff>101600</xdr:colOff>
      <xdr:row>37</xdr:row>
      <xdr:rowOff>28067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16,010
15,651
40.99
8,721,383
7,845,330
507,577
4,746,785
5,685,688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110472</xdr:rowOff>
    </xdr:from>
    <xdr:to>
      <xdr:col>24</xdr:col>
      <xdr:colOff>63500</xdr:colOff>
      <xdr:row>34</xdr:row>
      <xdr:rowOff>134965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977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134965</xdr:rowOff>
    </xdr:from>
    <xdr:to>
      <xdr:col>19</xdr:col>
      <xdr:colOff>177800</xdr:colOff>
      <xdr:row>35</xdr:row>
      <xdr:rowOff>23718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64265"/>
          <a:ext cx="889000" cy="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23718</xdr:rowOff>
    </xdr:from>
    <xdr:to>
      <xdr:col>15</xdr:col>
      <xdr:colOff>50800</xdr:colOff>
      <xdr:row>38</xdr:row>
      <xdr:rowOff>119926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24468"/>
          <a:ext cx="889000" cy="6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127922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113933</xdr:rowOff>
    </xdr:from>
    <xdr:to>
      <xdr:col>10</xdr:col>
      <xdr:colOff>114300</xdr:colOff>
      <xdr:row>38</xdr:row>
      <xdr:rowOff>119926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29033"/>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59672</xdr:rowOff>
    </xdr:from>
    <xdr:to>
      <xdr:col>24</xdr:col>
      <xdr:colOff>114300</xdr:colOff>
      <xdr:row>34</xdr:row>
      <xdr:rowOff>161272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82549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84165</xdr:rowOff>
    </xdr:from>
    <xdr:to>
      <xdr:col>20</xdr:col>
      <xdr:colOff>38100</xdr:colOff>
      <xdr:row>35</xdr:row>
      <xdr:rowOff>14315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30842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8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144368</xdr:rowOff>
    </xdr:from>
    <xdr:to>
      <xdr:col>15</xdr:col>
      <xdr:colOff>101600</xdr:colOff>
      <xdr:row>35</xdr:row>
      <xdr:rowOff>74518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91045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4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69126</xdr:rowOff>
    </xdr:from>
    <xdr:to>
      <xdr:col>10</xdr:col>
      <xdr:colOff>165100</xdr:colOff>
      <xdr:row>38</xdr:row>
      <xdr:rowOff>170726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161853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63133</xdr:rowOff>
    </xdr:from>
    <xdr:to>
      <xdr:col>6</xdr:col>
      <xdr:colOff>38100</xdr:colOff>
      <xdr:row>38</xdr:row>
      <xdr:rowOff>164733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155860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26608</xdr:rowOff>
    </xdr:from>
    <xdr:to>
      <xdr:col>24</xdr:col>
      <xdr:colOff>63500</xdr:colOff>
      <xdr:row>59</xdr:row>
      <xdr:rowOff>222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70708"/>
          <a:ext cx="838200" cy="1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167720</xdr:rowOff>
    </xdr:from>
    <xdr:to>
      <xdr:col>19</xdr:col>
      <xdr:colOff>177800</xdr:colOff>
      <xdr:row>59</xdr:row>
      <xdr:rowOff>222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111820"/>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38202</xdr:rowOff>
    </xdr:from>
    <xdr:to>
      <xdr:col>15</xdr:col>
      <xdr:colOff>50800</xdr:colOff>
      <xdr:row>58</xdr:row>
      <xdr:rowOff>167720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39402"/>
          <a:ext cx="889000" cy="47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38202</xdr:rowOff>
    </xdr:from>
    <xdr:to>
      <xdr:col>10</xdr:col>
      <xdr:colOff>114300</xdr:colOff>
      <xdr:row>56</xdr:row>
      <xdr:rowOff>109068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3940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147258</xdr:rowOff>
    </xdr:from>
    <xdr:to>
      <xdr:col>24</xdr:col>
      <xdr:colOff>114300</xdr:colOff>
      <xdr:row>58</xdr:row>
      <xdr:rowOff>77408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125685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120872</xdr:rowOff>
    </xdr:from>
    <xdr:to>
      <xdr:col>20</xdr:col>
      <xdr:colOff>38100</xdr:colOff>
      <xdr:row>59</xdr:row>
      <xdr:rowOff>51022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42149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116920</xdr:rowOff>
    </xdr:from>
    <xdr:to>
      <xdr:col>15</xdr:col>
      <xdr:colOff>101600</xdr:colOff>
      <xdr:row>59</xdr:row>
      <xdr:rowOff>47070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38197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158852</xdr:rowOff>
    </xdr:from>
    <xdr:to>
      <xdr:col>10</xdr:col>
      <xdr:colOff>165100</xdr:colOff>
      <xdr:row>56</xdr:row>
      <xdr:rowOff>89002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105529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58268</xdr:rowOff>
    </xdr:from>
    <xdr:to>
      <xdr:col>6</xdr:col>
      <xdr:colOff>38100</xdr:colOff>
      <xdr:row>56</xdr:row>
      <xdr:rowOff>159868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4945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107620</xdr:rowOff>
    </xdr:from>
    <xdr:to>
      <xdr:col>24</xdr:col>
      <xdr:colOff>63500</xdr:colOff>
      <xdr:row>78</xdr:row>
      <xdr:rowOff>110362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80720"/>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107620</xdr:rowOff>
    </xdr:from>
    <xdr:to>
      <xdr:col>19</xdr:col>
      <xdr:colOff>177800</xdr:colOff>
      <xdr:row>78</xdr:row>
      <xdr:rowOff>141909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8072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141681</xdr:rowOff>
    </xdr:from>
    <xdr:to>
      <xdr:col>15</xdr:col>
      <xdr:colOff>50800</xdr:colOff>
      <xdr:row>78</xdr:row>
      <xdr:rowOff>141909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147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141681</xdr:rowOff>
    </xdr:from>
    <xdr:to>
      <xdr:col>10</xdr:col>
      <xdr:colOff>114300</xdr:colOff>
      <xdr:row>78</xdr:row>
      <xdr:rowOff>162140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14781"/>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59562</xdr:rowOff>
    </xdr:from>
    <xdr:to>
      <xdr:col>24</xdr:col>
      <xdr:colOff>114300</xdr:colOff>
      <xdr:row>78</xdr:row>
      <xdr:rowOff>161162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145939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56820</xdr:rowOff>
    </xdr:from>
    <xdr:to>
      <xdr:col>20</xdr:col>
      <xdr:colOff>38100</xdr:colOff>
      <xdr:row>78</xdr:row>
      <xdr:rowOff>158420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149547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91109</xdr:rowOff>
    </xdr:from>
    <xdr:to>
      <xdr:col>15</xdr:col>
      <xdr:colOff>101600</xdr:colOff>
      <xdr:row>79</xdr:row>
      <xdr:rowOff>21259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12386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90881</xdr:rowOff>
    </xdr:from>
    <xdr:to>
      <xdr:col>10</xdr:col>
      <xdr:colOff>165100</xdr:colOff>
      <xdr:row>79</xdr:row>
      <xdr:rowOff>21031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12158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111340</xdr:rowOff>
    </xdr:from>
    <xdr:to>
      <xdr:col>6</xdr:col>
      <xdr:colOff>38100</xdr:colOff>
      <xdr:row>79</xdr:row>
      <xdr:rowOff>41490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32617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7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143504</xdr:rowOff>
    </xdr:from>
    <xdr:to>
      <xdr:col>24</xdr:col>
      <xdr:colOff>63500</xdr:colOff>
      <xdr:row>97</xdr:row>
      <xdr:rowOff>54955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431254"/>
          <a:ext cx="838200" cy="25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143504</xdr:rowOff>
    </xdr:from>
    <xdr:to>
      <xdr:col>19</xdr:col>
      <xdr:colOff>177800</xdr:colOff>
      <xdr:row>98</xdr:row>
      <xdr:rowOff>18738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31254"/>
          <a:ext cx="889000" cy="38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18738</xdr:rowOff>
    </xdr:from>
    <xdr:to>
      <xdr:col>15</xdr:col>
      <xdr:colOff>50800</xdr:colOff>
      <xdr:row>98</xdr:row>
      <xdr:rowOff>90356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20838"/>
          <a:ext cx="889000" cy="7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64050</xdr:rowOff>
    </xdr:from>
    <xdr:to>
      <xdr:col>10</xdr:col>
      <xdr:colOff>114300</xdr:colOff>
      <xdr:row>98</xdr:row>
      <xdr:rowOff>90356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66150"/>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4155</xdr:rowOff>
    </xdr:from>
    <xdr:to>
      <xdr:col>24</xdr:col>
      <xdr:colOff>114300</xdr:colOff>
      <xdr:row>97</xdr:row>
      <xdr:rowOff>105755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154032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92704</xdr:rowOff>
    </xdr:from>
    <xdr:to>
      <xdr:col>20</xdr:col>
      <xdr:colOff>38100</xdr:colOff>
      <xdr:row>96</xdr:row>
      <xdr:rowOff>22854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139388</xdr:rowOff>
    </xdr:from>
    <xdr:to>
      <xdr:col>15</xdr:col>
      <xdr:colOff>101600</xdr:colOff>
      <xdr:row>98</xdr:row>
      <xdr:rowOff>69538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60665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39556</xdr:rowOff>
    </xdr:from>
    <xdr:to>
      <xdr:col>10</xdr:col>
      <xdr:colOff>165100</xdr:colOff>
      <xdr:row>98</xdr:row>
      <xdr:rowOff>141156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132283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13250</xdr:rowOff>
    </xdr:from>
    <xdr:to>
      <xdr:col>6</xdr:col>
      <xdr:colOff>38100</xdr:colOff>
      <xdr:row>98</xdr:row>
      <xdr:rowOff>114850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105977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44776</xdr:rowOff>
    </xdr:from>
    <xdr:to>
      <xdr:col>55</xdr:col>
      <xdr:colOff>0</xdr:colOff>
      <xdr:row>38</xdr:row>
      <xdr:rowOff>141117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59876"/>
          <a:ext cx="838200" cy="9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81416</xdr:rowOff>
    </xdr:from>
    <xdr:to>
      <xdr:col>50</xdr:col>
      <xdr:colOff>114300</xdr:colOff>
      <xdr:row>38</xdr:row>
      <xdr:rowOff>141117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739266"/>
          <a:ext cx="889000" cy="9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81416</xdr:rowOff>
    </xdr:from>
    <xdr:to>
      <xdr:col>45</xdr:col>
      <xdr:colOff>177800</xdr:colOff>
      <xdr:row>39</xdr:row>
      <xdr:rowOff>26525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739266"/>
          <a:ext cx="889000" cy="97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17655</xdr:rowOff>
    </xdr:from>
    <xdr:to>
      <xdr:col>41</xdr:col>
      <xdr:colOff>50800</xdr:colOff>
      <xdr:row>39</xdr:row>
      <xdr:rowOff>26525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04205"/>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165426</xdr:rowOff>
    </xdr:from>
    <xdr:to>
      <xdr:col>55</xdr:col>
      <xdr:colOff>50800</xdr:colOff>
      <xdr:row>38</xdr:row>
      <xdr:rowOff>95576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143853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8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90317</xdr:rowOff>
    </xdr:from>
    <xdr:to>
      <xdr:col>50</xdr:col>
      <xdr:colOff>165100</xdr:colOff>
      <xdr:row>39</xdr:row>
      <xdr:rowOff>20467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11594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30616</xdr:rowOff>
    </xdr:from>
    <xdr:to>
      <xdr:col>46</xdr:col>
      <xdr:colOff>38100</xdr:colOff>
      <xdr:row>33</xdr:row>
      <xdr:rowOff>132216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6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123343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8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147175</xdr:rowOff>
    </xdr:from>
    <xdr:to>
      <xdr:col>41</xdr:col>
      <xdr:colOff>101600</xdr:colOff>
      <xdr:row>39</xdr:row>
      <xdr:rowOff>77325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68452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138305</xdr:rowOff>
    </xdr:from>
    <xdr:to>
      <xdr:col>36</xdr:col>
      <xdr:colOff>165100</xdr:colOff>
      <xdr:row>39</xdr:row>
      <xdr:rowOff>68455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115958</xdr:rowOff>
    </xdr:from>
    <xdr:to>
      <xdr:col>55</xdr:col>
      <xdr:colOff>0</xdr:colOff>
      <xdr:row>58</xdr:row>
      <xdr:rowOff>42022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717158"/>
          <a:ext cx="838200" cy="26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12957</xdr:rowOff>
    </xdr:from>
    <xdr:to>
      <xdr:col>50</xdr:col>
      <xdr:colOff>114300</xdr:colOff>
      <xdr:row>58</xdr:row>
      <xdr:rowOff>42022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957057"/>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12957</xdr:rowOff>
    </xdr:from>
    <xdr:to>
      <xdr:col>45</xdr:col>
      <xdr:colOff>177800</xdr:colOff>
      <xdr:row>58</xdr:row>
      <xdr:rowOff>18063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957057"/>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13665</xdr:rowOff>
    </xdr:from>
    <xdr:to>
      <xdr:col>41</xdr:col>
      <xdr:colOff>50800</xdr:colOff>
      <xdr:row>58</xdr:row>
      <xdr:rowOff>18063</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957765"/>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65158</xdr:rowOff>
    </xdr:from>
    <xdr:to>
      <xdr:col>55</xdr:col>
      <xdr:colOff>50800</xdr:colOff>
      <xdr:row>56</xdr:row>
      <xdr:rowOff>166758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6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88035</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162672</xdr:rowOff>
    </xdr:from>
    <xdr:to>
      <xdr:col>50</xdr:col>
      <xdr:colOff>165100</xdr:colOff>
      <xdr:row>58</xdr:row>
      <xdr:rowOff>92822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83949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133607</xdr:rowOff>
    </xdr:from>
    <xdr:to>
      <xdr:col>46</xdr:col>
      <xdr:colOff>38100</xdr:colOff>
      <xdr:row>58</xdr:row>
      <xdr:rowOff>63757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54884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138713</xdr:rowOff>
    </xdr:from>
    <xdr:to>
      <xdr:col>41</xdr:col>
      <xdr:colOff>101600</xdr:colOff>
      <xdr:row>58</xdr:row>
      <xdr:rowOff>68863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59990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134315</xdr:rowOff>
    </xdr:from>
    <xdr:to>
      <xdr:col>36</xdr:col>
      <xdr:colOff>165100</xdr:colOff>
      <xdr:row>58</xdr:row>
      <xdr:rowOff>64465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55592</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72313</xdr:rowOff>
    </xdr:from>
    <xdr:to>
      <xdr:col>55</xdr:col>
      <xdr:colOff>0</xdr:colOff>
      <xdr:row>78</xdr:row>
      <xdr:rowOff>14351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102513"/>
          <a:ext cx="838200" cy="2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14351</xdr:rowOff>
    </xdr:from>
    <xdr:to>
      <xdr:col>50</xdr:col>
      <xdr:colOff>114300</xdr:colOff>
      <xdr:row>79</xdr:row>
      <xdr:rowOff>42393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387451"/>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89064</xdr:rowOff>
    </xdr:from>
    <xdr:to>
      <xdr:col>45</xdr:col>
      <xdr:colOff>177800</xdr:colOff>
      <xdr:row>79</xdr:row>
      <xdr:rowOff>42393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462164"/>
          <a:ext cx="889000" cy="1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29020</xdr:rowOff>
    </xdr:from>
    <xdr:to>
      <xdr:col>41</xdr:col>
      <xdr:colOff>50800</xdr:colOff>
      <xdr:row>78</xdr:row>
      <xdr:rowOff>89064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402120"/>
          <a:ext cx="889000" cy="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21513</xdr:rowOff>
    </xdr:from>
    <xdr:to>
      <xdr:col>55</xdr:col>
      <xdr:colOff>50800</xdr:colOff>
      <xdr:row>76</xdr:row>
      <xdr:rowOff>123113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44390</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90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135001</xdr:rowOff>
    </xdr:from>
    <xdr:to>
      <xdr:col>50</xdr:col>
      <xdr:colOff>165100</xdr:colOff>
      <xdr:row>78</xdr:row>
      <xdr:rowOff>65151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1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163043</xdr:rowOff>
    </xdr:from>
    <xdr:to>
      <xdr:col>46</xdr:col>
      <xdr:colOff>38100</xdr:colOff>
      <xdr:row>79</xdr:row>
      <xdr:rowOff>93193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84320</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61017" y="13628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38264</xdr:rowOff>
    </xdr:from>
    <xdr:to>
      <xdr:col>41</xdr:col>
      <xdr:colOff>101600</xdr:colOff>
      <xdr:row>78</xdr:row>
      <xdr:rowOff>139864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130991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149670</xdr:rowOff>
    </xdr:from>
    <xdr:to>
      <xdr:col>36</xdr:col>
      <xdr:colOff>165100</xdr:colOff>
      <xdr:row>78</xdr:row>
      <xdr:rowOff>79820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70947</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57584</xdr:rowOff>
    </xdr:from>
    <xdr:to>
      <xdr:col>55</xdr:col>
      <xdr:colOff>0</xdr:colOff>
      <xdr:row>96</xdr:row>
      <xdr:rowOff>145774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516784"/>
          <a:ext cx="838200" cy="8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27245</xdr:rowOff>
    </xdr:from>
    <xdr:to>
      <xdr:col>50</xdr:col>
      <xdr:colOff>114300</xdr:colOff>
      <xdr:row>96</xdr:row>
      <xdr:rowOff>145774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314995"/>
          <a:ext cx="889000" cy="2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27245</xdr:rowOff>
    </xdr:from>
    <xdr:to>
      <xdr:col>45</xdr:col>
      <xdr:colOff>177800</xdr:colOff>
      <xdr:row>95</xdr:row>
      <xdr:rowOff>149906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314995"/>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149906</xdr:rowOff>
    </xdr:from>
    <xdr:to>
      <xdr:col>41</xdr:col>
      <xdr:colOff>50800</xdr:colOff>
      <xdr:row>96</xdr:row>
      <xdr:rowOff>78860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437656"/>
          <a:ext cx="889000" cy="10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6784</xdr:rowOff>
    </xdr:from>
    <xdr:to>
      <xdr:col>55</xdr:col>
      <xdr:colOff>50800</xdr:colOff>
      <xdr:row>96</xdr:row>
      <xdr:rowOff>108384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4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156661</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4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94974</xdr:rowOff>
    </xdr:from>
    <xdr:to>
      <xdr:col>50</xdr:col>
      <xdr:colOff>165100</xdr:colOff>
      <xdr:row>97</xdr:row>
      <xdr:rowOff>25124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6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147895</xdr:rowOff>
    </xdr:from>
    <xdr:to>
      <xdr:col>46</xdr:col>
      <xdr:colOff>38100</xdr:colOff>
      <xdr:row>95</xdr:row>
      <xdr:rowOff>78045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2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69172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5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99106</xdr:rowOff>
    </xdr:from>
    <xdr:to>
      <xdr:col>41</xdr:col>
      <xdr:colOff>101600</xdr:colOff>
      <xdr:row>96</xdr:row>
      <xdr:rowOff>29256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3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20383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28060</xdr:rowOff>
    </xdr:from>
    <xdr:to>
      <xdr:col>36</xdr:col>
      <xdr:colOff>165100</xdr:colOff>
      <xdr:row>96</xdr:row>
      <xdr:rowOff>129660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4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120787</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126944</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42044"/>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126944</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42044"/>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122281</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37381"/>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122281</xdr:rowOff>
    </xdr:from>
    <xdr:to>
      <xdr:col>71</xdr:col>
      <xdr:colOff>177800</xdr:colOff>
      <xdr:row>38</xdr:row>
      <xdr:rowOff>137734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37381"/>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76144</xdr:rowOff>
    </xdr:from>
    <xdr:to>
      <xdr:col>81</xdr:col>
      <xdr:colOff>101600</xdr:colOff>
      <xdr:row>39</xdr:row>
      <xdr:rowOff>6294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168871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68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71481</xdr:rowOff>
    </xdr:from>
    <xdr:to>
      <xdr:col>72</xdr:col>
      <xdr:colOff>38100</xdr:colOff>
      <xdr:row>39</xdr:row>
      <xdr:rowOff>1631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164208</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86934</xdr:rowOff>
    </xdr:from>
    <xdr:to>
      <xdr:col>67</xdr:col>
      <xdr:colOff>101600</xdr:colOff>
      <xdr:row>39</xdr:row>
      <xdr:rowOff>17084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8211</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694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166560</xdr:rowOff>
    </xdr:from>
    <xdr:to>
      <xdr:col>85</xdr:col>
      <xdr:colOff>127000</xdr:colOff>
      <xdr:row>77</xdr:row>
      <xdr:rowOff>13336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96760"/>
          <a:ext cx="8382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13336</xdr:rowOff>
    </xdr:from>
    <xdr:to>
      <xdr:col>81</xdr:col>
      <xdr:colOff>50800</xdr:colOff>
      <xdr:row>77</xdr:row>
      <xdr:rowOff>34213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214986"/>
          <a:ext cx="8890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15342</xdr:rowOff>
    </xdr:from>
    <xdr:to>
      <xdr:col>76</xdr:col>
      <xdr:colOff>114300</xdr:colOff>
      <xdr:row>77</xdr:row>
      <xdr:rowOff>34213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216992"/>
          <a:ext cx="8890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13145</xdr:rowOff>
    </xdr:from>
    <xdr:to>
      <xdr:col>71</xdr:col>
      <xdr:colOff>177800</xdr:colOff>
      <xdr:row>77</xdr:row>
      <xdr:rowOff>15342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214795"/>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115760</xdr:rowOff>
    </xdr:from>
    <xdr:to>
      <xdr:col>85</xdr:col>
      <xdr:colOff>177800</xdr:colOff>
      <xdr:row>77</xdr:row>
      <xdr:rowOff>45910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94187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133986</xdr:rowOff>
    </xdr:from>
    <xdr:to>
      <xdr:col>81</xdr:col>
      <xdr:colOff>101600</xdr:colOff>
      <xdr:row>77</xdr:row>
      <xdr:rowOff>64136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55263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154863</xdr:rowOff>
    </xdr:from>
    <xdr:to>
      <xdr:col>76</xdr:col>
      <xdr:colOff>165100</xdr:colOff>
      <xdr:row>77</xdr:row>
      <xdr:rowOff>85013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76140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135992</xdr:rowOff>
    </xdr:from>
    <xdr:to>
      <xdr:col>72</xdr:col>
      <xdr:colOff>38100</xdr:colOff>
      <xdr:row>77</xdr:row>
      <xdr:rowOff>66142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57269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133795</xdr:rowOff>
    </xdr:from>
    <xdr:to>
      <xdr:col>67</xdr:col>
      <xdr:colOff>101600</xdr:colOff>
      <xdr:row>77</xdr:row>
      <xdr:rowOff>63945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55072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82142</xdr:rowOff>
    </xdr:from>
    <xdr:to>
      <xdr:col>85</xdr:col>
      <xdr:colOff>127000</xdr:colOff>
      <xdr:row>98</xdr:row>
      <xdr:rowOff>45696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12792"/>
          <a:ext cx="838200" cy="1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45696</xdr:rowOff>
    </xdr:from>
    <xdr:to>
      <xdr:col>81</xdr:col>
      <xdr:colOff>50800</xdr:colOff>
      <xdr:row>99</xdr:row>
      <xdr:rowOff>96903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47796"/>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163948</xdr:rowOff>
    </xdr:from>
    <xdr:to>
      <xdr:col>76</xdr:col>
      <xdr:colOff>114300</xdr:colOff>
      <xdr:row>99</xdr:row>
      <xdr:rowOff>96903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66048"/>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163229</xdr:rowOff>
    </xdr:from>
    <xdr:to>
      <xdr:col>71</xdr:col>
      <xdr:colOff>177800</xdr:colOff>
      <xdr:row>98</xdr:row>
      <xdr:rowOff>163948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65329"/>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31342</xdr:rowOff>
    </xdr:from>
    <xdr:to>
      <xdr:col>85</xdr:col>
      <xdr:colOff>177800</xdr:colOff>
      <xdr:row>97</xdr:row>
      <xdr:rowOff>132942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9769</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166346</xdr:rowOff>
    </xdr:from>
    <xdr:to>
      <xdr:col>81</xdr:col>
      <xdr:colOff>101600</xdr:colOff>
      <xdr:row>98</xdr:row>
      <xdr:rowOff>96496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87623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8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46103</xdr:rowOff>
    </xdr:from>
    <xdr:to>
      <xdr:col>76</xdr:col>
      <xdr:colOff>165100</xdr:colOff>
      <xdr:row>99</xdr:row>
      <xdr:rowOff>147703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70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138830</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7112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113148</xdr:rowOff>
    </xdr:from>
    <xdr:to>
      <xdr:col>72</xdr:col>
      <xdr:colOff>38100</xdr:colOff>
      <xdr:row>99</xdr:row>
      <xdr:rowOff>43298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34425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0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112429</xdr:rowOff>
    </xdr:from>
    <xdr:to>
      <xdr:col>67</xdr:col>
      <xdr:colOff>101600</xdr:colOff>
      <xdr:row>99</xdr:row>
      <xdr:rowOff>42579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33706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99969</xdr:rowOff>
    </xdr:from>
    <xdr:to>
      <xdr:col>116</xdr:col>
      <xdr:colOff>63500</xdr:colOff>
      <xdr:row>32</xdr:row>
      <xdr:rowOff>111765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5586369"/>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94620</xdr:rowOff>
    </xdr:from>
    <xdr:to>
      <xdr:col>111</xdr:col>
      <xdr:colOff>177800</xdr:colOff>
      <xdr:row>32</xdr:row>
      <xdr:rowOff>99969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5581020"/>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94620</xdr:rowOff>
    </xdr:from>
    <xdr:to>
      <xdr:col>107</xdr:col>
      <xdr:colOff>50800</xdr:colOff>
      <xdr:row>33</xdr:row>
      <xdr:rowOff>86482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5581020"/>
          <a:ext cx="8890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73543</xdr:rowOff>
    </xdr:from>
    <xdr:to>
      <xdr:col>102</xdr:col>
      <xdr:colOff>114300</xdr:colOff>
      <xdr:row>33</xdr:row>
      <xdr:rowOff>86482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5731393"/>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51416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43049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60965</xdr:rowOff>
    </xdr:from>
    <xdr:to>
      <xdr:col>116</xdr:col>
      <xdr:colOff>114300</xdr:colOff>
      <xdr:row>32</xdr:row>
      <xdr:rowOff>162565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5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13992</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5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49169</xdr:rowOff>
    </xdr:from>
    <xdr:to>
      <xdr:col>112</xdr:col>
      <xdr:colOff>38100</xdr:colOff>
      <xdr:row>32</xdr:row>
      <xdr:rowOff>150769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5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167296</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3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43820</xdr:rowOff>
    </xdr:from>
    <xdr:to>
      <xdr:col>107</xdr:col>
      <xdr:colOff>101600</xdr:colOff>
      <xdr:row>32</xdr:row>
      <xdr:rowOff>145420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5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161947</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67111" y="53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35682</xdr:rowOff>
    </xdr:from>
    <xdr:to>
      <xdr:col>102</xdr:col>
      <xdr:colOff>165100</xdr:colOff>
      <xdr:row>33</xdr:row>
      <xdr:rowOff>137282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6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153809</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278111" y="54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22743</xdr:rowOff>
    </xdr:from>
    <xdr:to>
      <xdr:col>98</xdr:col>
      <xdr:colOff>38100</xdr:colOff>
      <xdr:row>33</xdr:row>
      <xdr:rowOff>124343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5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140870</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389111" y="54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138329</xdr:rowOff>
    </xdr:from>
    <xdr:to>
      <xdr:col>116</xdr:col>
      <xdr:colOff>63500</xdr:colOff>
      <xdr:row>58</xdr:row>
      <xdr:rowOff>138648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82429"/>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81544</xdr:rowOff>
    </xdr:from>
    <xdr:to>
      <xdr:col>111</xdr:col>
      <xdr:colOff>177800</xdr:colOff>
      <xdr:row>58</xdr:row>
      <xdr:rowOff>138648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25644"/>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81544</xdr:rowOff>
    </xdr:from>
    <xdr:to>
      <xdr:col>107</xdr:col>
      <xdr:colOff>50800</xdr:colOff>
      <xdr:row>58</xdr:row>
      <xdr:rowOff>138694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256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138694</xdr:rowOff>
    </xdr:from>
    <xdr:to>
      <xdr:col>102</xdr:col>
      <xdr:colOff>114300</xdr:colOff>
      <xdr:row>58</xdr:row>
      <xdr:rowOff>138831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8279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87529</xdr:rowOff>
    </xdr:from>
    <xdr:to>
      <xdr:col>116</xdr:col>
      <xdr:colOff>114300</xdr:colOff>
      <xdr:row>59</xdr:row>
      <xdr:rowOff>17679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2456</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4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87848</xdr:rowOff>
    </xdr:from>
    <xdr:to>
      <xdr:col>112</xdr:col>
      <xdr:colOff>38100</xdr:colOff>
      <xdr:row>59</xdr:row>
      <xdr:rowOff>17998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9125</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12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30744</xdr:rowOff>
    </xdr:from>
    <xdr:to>
      <xdr:col>107</xdr:col>
      <xdr:colOff>101600</xdr:colOff>
      <xdr:row>58</xdr:row>
      <xdr:rowOff>132344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123471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87894</xdr:rowOff>
    </xdr:from>
    <xdr:to>
      <xdr:col>102</xdr:col>
      <xdr:colOff>165100</xdr:colOff>
      <xdr:row>59</xdr:row>
      <xdr:rowOff>18044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9171</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114478</xdr:rowOff>
    </xdr:from>
    <xdr:to>
      <xdr:col>116</xdr:col>
      <xdr:colOff>63500</xdr:colOff>
      <xdr:row>78</xdr:row>
      <xdr:rowOff>125622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487578"/>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112554</xdr:rowOff>
    </xdr:from>
    <xdr:to>
      <xdr:col>111</xdr:col>
      <xdr:colOff>177800</xdr:colOff>
      <xdr:row>78</xdr:row>
      <xdr:rowOff>114478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485654"/>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112554</xdr:rowOff>
    </xdr:from>
    <xdr:to>
      <xdr:col>107</xdr:col>
      <xdr:colOff>50800</xdr:colOff>
      <xdr:row>78</xdr:row>
      <xdr:rowOff>130003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485654"/>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130003</xdr:rowOff>
    </xdr:from>
    <xdr:to>
      <xdr:col>102</xdr:col>
      <xdr:colOff>114300</xdr:colOff>
      <xdr:row>78</xdr:row>
      <xdr:rowOff>161761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503103"/>
          <a:ext cx="889000" cy="3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74822</xdr:rowOff>
    </xdr:from>
    <xdr:to>
      <xdr:col>116</xdr:col>
      <xdr:colOff>114300</xdr:colOff>
      <xdr:row>79</xdr:row>
      <xdr:rowOff>4972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4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161199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63678</xdr:rowOff>
    </xdr:from>
    <xdr:to>
      <xdr:col>112</xdr:col>
      <xdr:colOff>38100</xdr:colOff>
      <xdr:row>78</xdr:row>
      <xdr:rowOff>165278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156405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5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61754</xdr:rowOff>
    </xdr:from>
    <xdr:to>
      <xdr:col>107</xdr:col>
      <xdr:colOff>101600</xdr:colOff>
      <xdr:row>78</xdr:row>
      <xdr:rowOff>163354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154481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5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79203</xdr:rowOff>
    </xdr:from>
    <xdr:to>
      <xdr:col>102</xdr:col>
      <xdr:colOff>165100</xdr:colOff>
      <xdr:row>79</xdr:row>
      <xdr:rowOff>9353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4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480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5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110961</xdr:rowOff>
    </xdr:from>
    <xdr:to>
      <xdr:col>98</xdr:col>
      <xdr:colOff>38100</xdr:colOff>
      <xdr:row>79</xdr:row>
      <xdr:rowOff>41111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32238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5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長野県平均より低い費目が多く、健全な財政運営となっている。人件費については、人口増に伴う業務量の増加に対応するため、保育園・学校・福祉関係を中心に職員定数、会計年度任用職員が増加しており、類似団体と比較すると高い傾向がみられる。投資及び出資金は、公共下水道事業の本管敷設を最近まで行っており、下水道事業債の償還費などの繰出金が多額となっているため、類似団体より高水準で推移しており、今後も当分の間横ばいの状況が続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また、普通建設事業費については令和４・５年度に学校給食センターの新設を行っており、一時的に大幅に増加している。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16,010
15,651
40.99
8,721,383
7,845,330
507,577
4,746,785
5,685,688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114935</xdr:rowOff>
    </xdr:from>
    <xdr:to>
      <xdr:col>24</xdr:col>
      <xdr:colOff>63500</xdr:colOff>
      <xdr:row>38</xdr:row>
      <xdr:rowOff>132842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58585"/>
          <a:ext cx="8382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87884</xdr:rowOff>
    </xdr:from>
    <xdr:to>
      <xdr:col>19</xdr:col>
      <xdr:colOff>177800</xdr:colOff>
      <xdr:row>38</xdr:row>
      <xdr:rowOff>132842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02984"/>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87884</xdr:rowOff>
    </xdr:from>
    <xdr:to>
      <xdr:col>15</xdr:col>
      <xdr:colOff>50800</xdr:colOff>
      <xdr:row>38</xdr:row>
      <xdr:rowOff>107315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0298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107315</xdr:rowOff>
    </xdr:from>
    <xdr:to>
      <xdr:col>10</xdr:col>
      <xdr:colOff>114300</xdr:colOff>
      <xdr:row>38</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2241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64135</xdr:rowOff>
    </xdr:from>
    <xdr:to>
      <xdr:col>24</xdr:col>
      <xdr:colOff>114300</xdr:colOff>
      <xdr:row>37</xdr:row>
      <xdr:rowOff>165735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42562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82042</xdr:rowOff>
    </xdr:from>
    <xdr:to>
      <xdr:col>20</xdr:col>
      <xdr:colOff>38100</xdr:colOff>
      <xdr:row>39</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3319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37084</xdr:rowOff>
    </xdr:from>
    <xdr:to>
      <xdr:col>15</xdr:col>
      <xdr:colOff>101600</xdr:colOff>
      <xdr:row>38</xdr:row>
      <xdr:rowOff>138684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129811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56515</xdr:rowOff>
    </xdr:from>
    <xdr:to>
      <xdr:col>10</xdr:col>
      <xdr:colOff>165100</xdr:colOff>
      <xdr:row>38</xdr:row>
      <xdr:rowOff>158115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149242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59182</xdr:rowOff>
    </xdr:from>
    <xdr:to>
      <xdr:col>6</xdr:col>
      <xdr:colOff>38100</xdr:colOff>
      <xdr:row>38</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151909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128517</xdr:rowOff>
    </xdr:from>
    <xdr:to>
      <xdr:col>24</xdr:col>
      <xdr:colOff>63500</xdr:colOff>
      <xdr:row>57</xdr:row>
      <xdr:rowOff>105611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29717"/>
          <a:ext cx="8382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12763</xdr:rowOff>
    </xdr:from>
    <xdr:to>
      <xdr:col>19</xdr:col>
      <xdr:colOff>177800</xdr:colOff>
      <xdr:row>57</xdr:row>
      <xdr:rowOff>105611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099613"/>
          <a:ext cx="889000" cy="77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12763</xdr:rowOff>
    </xdr:from>
    <xdr:to>
      <xdr:col>15</xdr:col>
      <xdr:colOff>50800</xdr:colOff>
      <xdr:row>58</xdr:row>
      <xdr:rowOff>54533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099613"/>
          <a:ext cx="889000" cy="89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54533</xdr:rowOff>
    </xdr:from>
    <xdr:to>
      <xdr:col>10</xdr:col>
      <xdr:colOff>114300</xdr:colOff>
      <xdr:row>58</xdr:row>
      <xdr:rowOff>81288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8633"/>
          <a:ext cx="889000" cy="2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77717</xdr:rowOff>
    </xdr:from>
    <xdr:to>
      <xdr:col>24</xdr:col>
      <xdr:colOff>114300</xdr:colOff>
      <xdr:row>57</xdr:row>
      <xdr:rowOff>7867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56144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54811</xdr:rowOff>
    </xdr:from>
    <xdr:to>
      <xdr:col>20</xdr:col>
      <xdr:colOff>38100</xdr:colOff>
      <xdr:row>57</xdr:row>
      <xdr:rowOff>156411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147538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2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133413</xdr:rowOff>
    </xdr:from>
    <xdr:to>
      <xdr:col>15</xdr:col>
      <xdr:colOff>101600</xdr:colOff>
      <xdr:row>53</xdr:row>
      <xdr:rowOff>63563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54690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4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3733</xdr:rowOff>
    </xdr:from>
    <xdr:to>
      <xdr:col>10</xdr:col>
      <xdr:colOff>165100</xdr:colOff>
      <xdr:row>58</xdr:row>
      <xdr:rowOff>105333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30488</xdr:rowOff>
    </xdr:from>
    <xdr:to>
      <xdr:col>6</xdr:col>
      <xdr:colOff>38100</xdr:colOff>
      <xdr:row>58</xdr:row>
      <xdr:rowOff>132088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123215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158503</xdr:rowOff>
    </xdr:from>
    <xdr:to>
      <xdr:col>24</xdr:col>
      <xdr:colOff>62865</xdr:colOff>
      <xdr:row>78</xdr:row>
      <xdr:rowOff>87450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0003"/>
          <a:ext cx="1270" cy="130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91277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87450</xdr:rowOff>
    </xdr:from>
    <xdr:to>
      <xdr:col>24</xdr:col>
      <xdr:colOff>152400</xdr:colOff>
      <xdr:row>78</xdr:row>
      <xdr:rowOff>87450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6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105180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158503</xdr:rowOff>
    </xdr:from>
    <xdr:to>
      <xdr:col>24</xdr:col>
      <xdr:colOff>152400</xdr:colOff>
      <xdr:row>70</xdr:row>
      <xdr:rowOff>158503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0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88608</xdr:rowOff>
    </xdr:from>
    <xdr:to>
      <xdr:col>24</xdr:col>
      <xdr:colOff>63500</xdr:colOff>
      <xdr:row>76</xdr:row>
      <xdr:rowOff>110353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47358"/>
          <a:ext cx="838200" cy="19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86388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63511</xdr:rowOff>
    </xdr:from>
    <xdr:to>
      <xdr:col>24</xdr:col>
      <xdr:colOff>114300</xdr:colOff>
      <xdr:row>75</xdr:row>
      <xdr:rowOff>165111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88608</xdr:rowOff>
    </xdr:from>
    <xdr:to>
      <xdr:col>19</xdr:col>
      <xdr:colOff>177800</xdr:colOff>
      <xdr:row>77</xdr:row>
      <xdr:rowOff>90951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47358"/>
          <a:ext cx="889000" cy="3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122362</xdr:rowOff>
    </xdr:from>
    <xdr:to>
      <xdr:col>20</xdr:col>
      <xdr:colOff>38100</xdr:colOff>
      <xdr:row>75</xdr:row>
      <xdr:rowOff>52512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69039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8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90951</xdr:rowOff>
    </xdr:from>
    <xdr:to>
      <xdr:col>15</xdr:col>
      <xdr:colOff>50800</xdr:colOff>
      <xdr:row>77</xdr:row>
      <xdr:rowOff>140357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92601"/>
          <a:ext cx="889000" cy="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45265</xdr:rowOff>
    </xdr:from>
    <xdr:to>
      <xdr:col>15</xdr:col>
      <xdr:colOff>101600</xdr:colOff>
      <xdr:row>77</xdr:row>
      <xdr:rowOff>146865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3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140357</xdr:rowOff>
    </xdr:from>
    <xdr:to>
      <xdr:col>10</xdr:col>
      <xdr:colOff>114300</xdr:colOff>
      <xdr:row>78</xdr:row>
      <xdr:rowOff>121284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42007"/>
          <a:ext cx="889000" cy="1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115990</xdr:rowOff>
    </xdr:from>
    <xdr:to>
      <xdr:col>10</xdr:col>
      <xdr:colOff>165100</xdr:colOff>
      <xdr:row>78</xdr:row>
      <xdr:rowOff>46140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37267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46651</xdr:rowOff>
    </xdr:from>
    <xdr:to>
      <xdr:col>6</xdr:col>
      <xdr:colOff>38100</xdr:colOff>
      <xdr:row>78</xdr:row>
      <xdr:rowOff>148251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164778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59553</xdr:rowOff>
    </xdr:from>
    <xdr:to>
      <xdr:col>24</xdr:col>
      <xdr:colOff>114300</xdr:colOff>
      <xdr:row>76</xdr:row>
      <xdr:rowOff>161153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37980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37808</xdr:rowOff>
    </xdr:from>
    <xdr:to>
      <xdr:col>20</xdr:col>
      <xdr:colOff>38100</xdr:colOff>
      <xdr:row>75</xdr:row>
      <xdr:rowOff>139408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130536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8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40151</xdr:rowOff>
    </xdr:from>
    <xdr:to>
      <xdr:col>15</xdr:col>
      <xdr:colOff>101600</xdr:colOff>
      <xdr:row>77</xdr:row>
      <xdr:rowOff>141751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158278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1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89557</xdr:rowOff>
    </xdr:from>
    <xdr:to>
      <xdr:col>10</xdr:col>
      <xdr:colOff>165100</xdr:colOff>
      <xdr:row>78</xdr:row>
      <xdr:rowOff>19707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36234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6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70484</xdr:rowOff>
    </xdr:from>
    <xdr:to>
      <xdr:col>6</xdr:col>
      <xdr:colOff>38100</xdr:colOff>
      <xdr:row>79</xdr:row>
      <xdr:rowOff>634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163211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3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31869</xdr:rowOff>
    </xdr:from>
    <xdr:to>
      <xdr:col>24</xdr:col>
      <xdr:colOff>63500</xdr:colOff>
      <xdr:row>97</xdr:row>
      <xdr:rowOff>67073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2519"/>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67073</xdr:rowOff>
    </xdr:from>
    <xdr:to>
      <xdr:col>19</xdr:col>
      <xdr:colOff>177800</xdr:colOff>
      <xdr:row>98</xdr:row>
      <xdr:rowOff>69109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7723"/>
          <a:ext cx="889000" cy="17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69109</xdr:rowOff>
    </xdr:from>
    <xdr:to>
      <xdr:col>15</xdr:col>
      <xdr:colOff>50800</xdr:colOff>
      <xdr:row>98</xdr:row>
      <xdr:rowOff>94140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120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154651</xdr:rowOff>
    </xdr:from>
    <xdr:to>
      <xdr:col>10</xdr:col>
      <xdr:colOff>114300</xdr:colOff>
      <xdr:row>98</xdr:row>
      <xdr:rowOff>94140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85301"/>
          <a:ext cx="889000" cy="1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152519</xdr:rowOff>
    </xdr:from>
    <xdr:to>
      <xdr:col>24</xdr:col>
      <xdr:colOff>114300</xdr:colOff>
      <xdr:row>97</xdr:row>
      <xdr:rowOff>82669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67446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16273</xdr:rowOff>
    </xdr:from>
    <xdr:to>
      <xdr:col>20</xdr:col>
      <xdr:colOff>38100</xdr:colOff>
      <xdr:row>97</xdr:row>
      <xdr:rowOff>117873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109000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18309</xdr:rowOff>
    </xdr:from>
    <xdr:to>
      <xdr:col>15</xdr:col>
      <xdr:colOff>101600</xdr:colOff>
      <xdr:row>98</xdr:row>
      <xdr:rowOff>119909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111036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43340</xdr:rowOff>
    </xdr:from>
    <xdr:to>
      <xdr:col>10</xdr:col>
      <xdr:colOff>165100</xdr:colOff>
      <xdr:row>98</xdr:row>
      <xdr:rowOff>144940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136067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103851</xdr:rowOff>
    </xdr:from>
    <xdr:to>
      <xdr:col>6</xdr:col>
      <xdr:colOff>38100</xdr:colOff>
      <xdr:row>98</xdr:row>
      <xdr:rowOff>34001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25128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54140</xdr:rowOff>
    </xdr:from>
    <xdr:to>
      <xdr:col>55</xdr:col>
      <xdr:colOff>0</xdr:colOff>
      <xdr:row>58</xdr:row>
      <xdr:rowOff>97524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8240"/>
          <a:ext cx="838200" cy="4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60566</xdr:rowOff>
    </xdr:from>
    <xdr:to>
      <xdr:col>50</xdr:col>
      <xdr:colOff>114300</xdr:colOff>
      <xdr:row>58</xdr:row>
      <xdr:rowOff>97524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04666"/>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60566</xdr:rowOff>
    </xdr:from>
    <xdr:to>
      <xdr:col>45</xdr:col>
      <xdr:colOff>177800</xdr:colOff>
      <xdr:row>58</xdr:row>
      <xdr:rowOff>82296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04666"/>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56947</xdr:rowOff>
    </xdr:from>
    <xdr:to>
      <xdr:col>41</xdr:col>
      <xdr:colOff>50800</xdr:colOff>
      <xdr:row>58</xdr:row>
      <xdr:rowOff>82296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01047"/>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3340</xdr:rowOff>
    </xdr:from>
    <xdr:to>
      <xdr:col>55</xdr:col>
      <xdr:colOff>50800</xdr:colOff>
      <xdr:row>58</xdr:row>
      <xdr:rowOff>104940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89717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46724</xdr:rowOff>
    </xdr:from>
    <xdr:to>
      <xdr:col>50</xdr:col>
      <xdr:colOff>165100</xdr:colOff>
      <xdr:row>58</xdr:row>
      <xdr:rowOff>148324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139451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8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9766</xdr:rowOff>
    </xdr:from>
    <xdr:to>
      <xdr:col>46</xdr:col>
      <xdr:colOff>38100</xdr:colOff>
      <xdr:row>58</xdr:row>
      <xdr:rowOff>111366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102493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31496</xdr:rowOff>
    </xdr:from>
    <xdr:to>
      <xdr:col>41</xdr:col>
      <xdr:colOff>101600</xdr:colOff>
      <xdr:row>58</xdr:row>
      <xdr:rowOff>133096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6147</xdr:rowOff>
    </xdr:from>
    <xdr:to>
      <xdr:col>36</xdr:col>
      <xdr:colOff>165100</xdr:colOff>
      <xdr:row>58</xdr:row>
      <xdr:rowOff>107747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98874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99564</xdr:rowOff>
    </xdr:from>
    <xdr:to>
      <xdr:col>55</xdr:col>
      <xdr:colOff>0</xdr:colOff>
      <xdr:row>76</xdr:row>
      <xdr:rowOff>170169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29764"/>
          <a:ext cx="8382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98357</xdr:rowOff>
    </xdr:from>
    <xdr:to>
      <xdr:col>50</xdr:col>
      <xdr:colOff>114300</xdr:colOff>
      <xdr:row>76</xdr:row>
      <xdr:rowOff>170169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28557"/>
          <a:ext cx="889000" cy="7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98357</xdr:rowOff>
    </xdr:from>
    <xdr:to>
      <xdr:col>45</xdr:col>
      <xdr:colOff>177800</xdr:colOff>
      <xdr:row>77</xdr:row>
      <xdr:rowOff>7113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28557"/>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7113</xdr:rowOff>
    </xdr:from>
    <xdr:to>
      <xdr:col>41</xdr:col>
      <xdr:colOff>50800</xdr:colOff>
      <xdr:row>78</xdr:row>
      <xdr:rowOff>44896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08763"/>
          <a:ext cx="889000" cy="2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48764</xdr:rowOff>
    </xdr:from>
    <xdr:to>
      <xdr:col>55</xdr:col>
      <xdr:colOff>50800</xdr:colOff>
      <xdr:row>76</xdr:row>
      <xdr:rowOff>150364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27191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119369</xdr:rowOff>
    </xdr:from>
    <xdr:to>
      <xdr:col>50</xdr:col>
      <xdr:colOff>165100</xdr:colOff>
      <xdr:row>77</xdr:row>
      <xdr:rowOff>49519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40646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2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47557</xdr:rowOff>
    </xdr:from>
    <xdr:to>
      <xdr:col>46</xdr:col>
      <xdr:colOff>38100</xdr:colOff>
      <xdr:row>76</xdr:row>
      <xdr:rowOff>149157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140284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127763</xdr:rowOff>
    </xdr:from>
    <xdr:to>
      <xdr:col>41</xdr:col>
      <xdr:colOff>101600</xdr:colOff>
      <xdr:row>77</xdr:row>
      <xdr:rowOff>57913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49040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165546</xdr:rowOff>
    </xdr:from>
    <xdr:to>
      <xdr:col>36</xdr:col>
      <xdr:colOff>165100</xdr:colOff>
      <xdr:row>78</xdr:row>
      <xdr:rowOff>95696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86823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83026</xdr:rowOff>
    </xdr:from>
    <xdr:to>
      <xdr:col>55</xdr:col>
      <xdr:colOff>0</xdr:colOff>
      <xdr:row>95</xdr:row>
      <xdr:rowOff>90055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70776"/>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90055</xdr:rowOff>
    </xdr:from>
    <xdr:to>
      <xdr:col>50</xdr:col>
      <xdr:colOff>114300</xdr:colOff>
      <xdr:row>96</xdr:row>
      <xdr:rowOff>10065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77805"/>
          <a:ext cx="889000" cy="9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10065</xdr:rowOff>
    </xdr:from>
    <xdr:to>
      <xdr:col>45</xdr:col>
      <xdr:colOff>177800</xdr:colOff>
      <xdr:row>97</xdr:row>
      <xdr:rowOff>47916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69265"/>
          <a:ext cx="889000" cy="20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119202</xdr:rowOff>
    </xdr:from>
    <xdr:to>
      <xdr:col>41</xdr:col>
      <xdr:colOff>50800</xdr:colOff>
      <xdr:row>97</xdr:row>
      <xdr:rowOff>47916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06952"/>
          <a:ext cx="889000" cy="2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32226</xdr:rowOff>
    </xdr:from>
    <xdr:to>
      <xdr:col>55</xdr:col>
      <xdr:colOff>50800</xdr:colOff>
      <xdr:row>95</xdr:row>
      <xdr:rowOff>133826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10653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39255</xdr:rowOff>
    </xdr:from>
    <xdr:to>
      <xdr:col>50</xdr:col>
      <xdr:colOff>165100</xdr:colOff>
      <xdr:row>95</xdr:row>
      <xdr:rowOff>140855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131982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130715</xdr:rowOff>
    </xdr:from>
    <xdr:to>
      <xdr:col>46</xdr:col>
      <xdr:colOff>38100</xdr:colOff>
      <xdr:row>96</xdr:row>
      <xdr:rowOff>60865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51992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168566</xdr:rowOff>
    </xdr:from>
    <xdr:to>
      <xdr:col>41</xdr:col>
      <xdr:colOff>101600</xdr:colOff>
      <xdr:row>97</xdr:row>
      <xdr:rowOff>98716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89843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68402</xdr:rowOff>
    </xdr:from>
    <xdr:to>
      <xdr:col>36</xdr:col>
      <xdr:colOff>165100</xdr:colOff>
      <xdr:row>95</xdr:row>
      <xdr:rowOff>170002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161129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8647</xdr:rowOff>
    </xdr:from>
    <xdr:to>
      <xdr:col>85</xdr:col>
      <xdr:colOff>127000</xdr:colOff>
      <xdr:row>38</xdr:row>
      <xdr:rowOff>39590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52297"/>
          <a:ext cx="838200" cy="2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8647</xdr:rowOff>
    </xdr:from>
    <xdr:to>
      <xdr:col>81</xdr:col>
      <xdr:colOff>50800</xdr:colOff>
      <xdr:row>37</xdr:row>
      <xdr:rowOff>15799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5229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15799</xdr:rowOff>
    </xdr:from>
    <xdr:to>
      <xdr:col>76</xdr:col>
      <xdr:colOff>114300</xdr:colOff>
      <xdr:row>38</xdr:row>
      <xdr:rowOff>37271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59449"/>
          <a:ext cx="889000" cy="19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1952</xdr:rowOff>
    </xdr:from>
    <xdr:to>
      <xdr:col>71</xdr:col>
      <xdr:colOff>177800</xdr:colOff>
      <xdr:row>38</xdr:row>
      <xdr:rowOff>37271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17052"/>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160240</xdr:rowOff>
    </xdr:from>
    <xdr:to>
      <xdr:col>85</xdr:col>
      <xdr:colOff>177800</xdr:colOff>
      <xdr:row>38</xdr:row>
      <xdr:rowOff>90390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75166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129297</xdr:rowOff>
    </xdr:from>
    <xdr:to>
      <xdr:col>81</xdr:col>
      <xdr:colOff>101600</xdr:colOff>
      <xdr:row>37</xdr:row>
      <xdr:rowOff>59447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75974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136449</xdr:rowOff>
    </xdr:from>
    <xdr:to>
      <xdr:col>76</xdr:col>
      <xdr:colOff>165100</xdr:colOff>
      <xdr:row>37</xdr:row>
      <xdr:rowOff>66599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57726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157921</xdr:rowOff>
    </xdr:from>
    <xdr:to>
      <xdr:col>72</xdr:col>
      <xdr:colOff>38100</xdr:colOff>
      <xdr:row>38</xdr:row>
      <xdr:rowOff>88071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79198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9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122602</xdr:rowOff>
    </xdr:from>
    <xdr:to>
      <xdr:col>67</xdr:col>
      <xdr:colOff>101600</xdr:colOff>
      <xdr:row>38</xdr:row>
      <xdr:rowOff>52752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43879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5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155987</xdr:rowOff>
    </xdr:from>
    <xdr:to>
      <xdr:col>85</xdr:col>
      <xdr:colOff>127000</xdr:colOff>
      <xdr:row>58</xdr:row>
      <xdr:rowOff>28772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414287"/>
          <a:ext cx="838200" cy="55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68949</xdr:rowOff>
    </xdr:from>
    <xdr:to>
      <xdr:col>81</xdr:col>
      <xdr:colOff>50800</xdr:colOff>
      <xdr:row>58</xdr:row>
      <xdr:rowOff>28772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841599"/>
          <a:ext cx="8890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86964</xdr:rowOff>
    </xdr:from>
    <xdr:to>
      <xdr:col>76</xdr:col>
      <xdr:colOff>114300</xdr:colOff>
      <xdr:row>57</xdr:row>
      <xdr:rowOff>68949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688164"/>
          <a:ext cx="889000" cy="1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86964</xdr:rowOff>
    </xdr:from>
    <xdr:to>
      <xdr:col>71</xdr:col>
      <xdr:colOff>177800</xdr:colOff>
      <xdr:row>57</xdr:row>
      <xdr:rowOff>3154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688164"/>
          <a:ext cx="889000" cy="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105187</xdr:rowOff>
    </xdr:from>
    <xdr:to>
      <xdr:col>85</xdr:col>
      <xdr:colOff>177800</xdr:colOff>
      <xdr:row>55</xdr:row>
      <xdr:rowOff>35337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3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128064</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2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149422</xdr:rowOff>
    </xdr:from>
    <xdr:to>
      <xdr:col>81</xdr:col>
      <xdr:colOff>101600</xdr:colOff>
      <xdr:row>58</xdr:row>
      <xdr:rowOff>79572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9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70699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18149</xdr:rowOff>
    </xdr:from>
    <xdr:to>
      <xdr:col>76</xdr:col>
      <xdr:colOff>165100</xdr:colOff>
      <xdr:row>57</xdr:row>
      <xdr:rowOff>119749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7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110876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36164</xdr:rowOff>
    </xdr:from>
    <xdr:to>
      <xdr:col>72</xdr:col>
      <xdr:colOff>38100</xdr:colOff>
      <xdr:row>56</xdr:row>
      <xdr:rowOff>137764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6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128891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7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123804</xdr:rowOff>
    </xdr:from>
    <xdr:to>
      <xdr:col>67</xdr:col>
      <xdr:colOff>101600</xdr:colOff>
      <xdr:row>57</xdr:row>
      <xdr:rowOff>53954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45081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81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126944</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00044"/>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126944</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00044"/>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122281</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495381"/>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122281</xdr:rowOff>
    </xdr:from>
    <xdr:to>
      <xdr:col>71</xdr:col>
      <xdr:colOff>177800</xdr:colOff>
      <xdr:row>78</xdr:row>
      <xdr:rowOff>137734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95381"/>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76144</xdr:rowOff>
    </xdr:from>
    <xdr:to>
      <xdr:col>81</xdr:col>
      <xdr:colOff>101600</xdr:colOff>
      <xdr:row>79</xdr:row>
      <xdr:rowOff>6294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168871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54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71481</xdr:rowOff>
    </xdr:from>
    <xdr:to>
      <xdr:col>72</xdr:col>
      <xdr:colOff>38100</xdr:colOff>
      <xdr:row>79</xdr:row>
      <xdr:rowOff>1631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164208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3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86934</xdr:rowOff>
    </xdr:from>
    <xdr:to>
      <xdr:col>67</xdr:col>
      <xdr:colOff>101600</xdr:colOff>
      <xdr:row>79</xdr:row>
      <xdr:rowOff>17084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8211</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552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166560</xdr:rowOff>
    </xdr:from>
    <xdr:to>
      <xdr:col>85</xdr:col>
      <xdr:colOff>127000</xdr:colOff>
      <xdr:row>97</xdr:row>
      <xdr:rowOff>13336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25760"/>
          <a:ext cx="8382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13336</xdr:rowOff>
    </xdr:from>
    <xdr:to>
      <xdr:col>81</xdr:col>
      <xdr:colOff>50800</xdr:colOff>
      <xdr:row>97</xdr:row>
      <xdr:rowOff>34213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43986"/>
          <a:ext cx="8890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15342</xdr:rowOff>
    </xdr:from>
    <xdr:to>
      <xdr:col>76</xdr:col>
      <xdr:colOff>114300</xdr:colOff>
      <xdr:row>97</xdr:row>
      <xdr:rowOff>34213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45992"/>
          <a:ext cx="8890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13145</xdr:rowOff>
    </xdr:from>
    <xdr:to>
      <xdr:col>71</xdr:col>
      <xdr:colOff>177800</xdr:colOff>
      <xdr:row>97</xdr:row>
      <xdr:rowOff>15342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43795"/>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115760</xdr:rowOff>
    </xdr:from>
    <xdr:to>
      <xdr:col>85</xdr:col>
      <xdr:colOff>177800</xdr:colOff>
      <xdr:row>97</xdr:row>
      <xdr:rowOff>45910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94187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133986</xdr:rowOff>
    </xdr:from>
    <xdr:to>
      <xdr:col>81</xdr:col>
      <xdr:colOff>101600</xdr:colOff>
      <xdr:row>97</xdr:row>
      <xdr:rowOff>64136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55263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8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154863</xdr:rowOff>
    </xdr:from>
    <xdr:to>
      <xdr:col>76</xdr:col>
      <xdr:colOff>165100</xdr:colOff>
      <xdr:row>97</xdr:row>
      <xdr:rowOff>85013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76140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135992</xdr:rowOff>
    </xdr:from>
    <xdr:to>
      <xdr:col>72</xdr:col>
      <xdr:colOff>38100</xdr:colOff>
      <xdr:row>97</xdr:row>
      <xdr:rowOff>66142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57269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133795</xdr:rowOff>
    </xdr:from>
    <xdr:to>
      <xdr:col>67</xdr:col>
      <xdr:colOff>101600</xdr:colOff>
      <xdr:row>97</xdr:row>
      <xdr:rowOff>63945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55072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長野県平均より低い費目が多く、健全な財政運営となっている。特に村域がコンパクトにまとまっており、人口が比較的集中しているため、人口一人あたりで比較すると効率的な財政運営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また、教育費については令和４・５年度に学校給食センターの新設を行っており、一時的に大幅に増加している。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令和４年度は財政調整基金残高が増加したことから、標準財政規模比でも増加している。また年度途中の交付金増や交付税の追加交付などにより、実施収支額、実質単年度収支ともにプラスとなっている。</a:t>
          </a:r>
        </a:p>
        <a:p>
          <a:r>
            <a:rPr kumimoji="1" lang="ja-JP" altLang="en-US" sz="1400">
              <a:latin typeface="ＭＳ ゴシック" pitchFamily="49" charset="-128"/>
              <a:ea typeface="ＭＳ ゴシック" pitchFamily="49" charset="-128"/>
            </a:rPr>
            <a:t>人口増に伴う経常経費増、既存施設の老朽化対策事業など、今後も厳しい財政運営となることが見込まれるが、財政状況と事業のバランスを見極めながら計画的な事業の推進を図るよう努めていく。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使用料引き上げにより、財政基盤の強化を図ったところであるが、令和３年度をピークとする起債の償還にあたり、一般会計からの繰入金の増額で対応している。今後、起債の償還減により安定していく見込みであるが、併せて経営戦略の見直しを行い、経費節減に努めた上で、定期的な使用料の見直しを行い収入の安定化を図り、さらなる財政の健全化に努めていく。</a:t>
          </a:r>
        </a:p>
        <a:p>
          <a:r>
            <a:rPr kumimoji="1" lang="ja-JP" altLang="en-US" sz="1400">
              <a:latin typeface="ＭＳ ゴシック" pitchFamily="49" charset="-128"/>
              <a:ea typeface="ＭＳ ゴシック" pitchFamily="49" charset="-128"/>
            </a:rPr>
            <a:t>水道事業は、令和２・３年度の新型コロナによる落ち込みから回復し、令和元年度以前の数値まで戻ってきている。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も、健全財政の範囲内で推移しているが、人口増・高齢者増等に伴い、ほとんどの会計で経常経費は増加傾向である。保険料の改定なども視野に入れ、引き続き健全財政を維持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8721383</v>
      </c>
      <c r="BO4" s="371"/>
      <c r="BP4" s="371"/>
      <c r="BQ4" s="371"/>
      <c r="BR4" s="371"/>
      <c r="BS4" s="371"/>
      <c r="BT4" s="371"/>
      <c r="BU4" s="372"/>
      <c r="BV4" s="370">
        <v>8115683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10.7</v>
      </c>
      <c r="CU4" s="377"/>
      <c r="CV4" s="377"/>
      <c r="CW4" s="377"/>
      <c r="CX4" s="377"/>
      <c r="CY4" s="377"/>
      <c r="CZ4" s="377"/>
      <c r="DA4" s="378"/>
      <c r="DB4" s="376">
        <v>10.6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7845330</v>
      </c>
      <c r="BO5" s="408"/>
      <c r="BP5" s="408"/>
      <c r="BQ5" s="408"/>
      <c r="BR5" s="408"/>
      <c r="BS5" s="408"/>
      <c r="BT5" s="408"/>
      <c r="BU5" s="409"/>
      <c r="BV5" s="407">
        <v>7147959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84</v>
      </c>
      <c r="CU5" s="405"/>
      <c r="CV5" s="405"/>
      <c r="CW5" s="405"/>
      <c r="CX5" s="405"/>
      <c r="CY5" s="405"/>
      <c r="CZ5" s="405"/>
      <c r="DA5" s="406"/>
      <c r="DB5" s="404">
        <v>64.8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876053</v>
      </c>
      <c r="BO6" s="408"/>
      <c r="BP6" s="408"/>
      <c r="BQ6" s="408"/>
      <c r="BR6" s="408"/>
      <c r="BS6" s="408"/>
      <c r="BT6" s="408"/>
      <c r="BU6" s="409"/>
      <c r="BV6" s="407">
        <v>967724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85.6</v>
      </c>
      <c r="CU6" s="445"/>
      <c r="CV6" s="445"/>
      <c r="CW6" s="445"/>
      <c r="CX6" s="445"/>
      <c r="CY6" s="445"/>
      <c r="CZ6" s="445"/>
      <c r="DA6" s="446"/>
      <c r="DB6" s="444">
        <v>69.400000000000006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368476</v>
      </c>
      <c r="BO7" s="408"/>
      <c r="BP7" s="408"/>
      <c r="BQ7" s="408"/>
      <c r="BR7" s="408"/>
      <c r="BS7" s="408"/>
      <c r="BT7" s="408"/>
      <c r="BU7" s="409"/>
      <c r="BV7" s="407">
        <v>454387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4746785</v>
      </c>
      <c r="CU7" s="408"/>
      <c r="CV7" s="408"/>
      <c r="CW7" s="408"/>
      <c r="CX7" s="408"/>
      <c r="CY7" s="408"/>
      <c r="CZ7" s="408"/>
      <c r="DA7" s="409"/>
      <c r="DB7" s="407">
        <v>4860362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507577</v>
      </c>
      <c r="BO8" s="408"/>
      <c r="BP8" s="408"/>
      <c r="BQ8" s="408"/>
      <c r="BR8" s="408"/>
      <c r="BS8" s="408"/>
      <c r="BT8" s="408"/>
      <c r="BU8" s="409"/>
      <c r="BV8" s="407">
        <v>513337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0.54</v>
      </c>
      <c r="CU8" s="448"/>
      <c r="CV8" s="448"/>
      <c r="CW8" s="448"/>
      <c r="CX8" s="448"/>
      <c r="CY8" s="448"/>
      <c r="CZ8" s="448"/>
      <c r="DA8" s="449"/>
      <c r="DB8" s="447">
        <v>0.56000000000000005</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15797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-5760</v>
      </c>
      <c r="BO9" s="408"/>
      <c r="BP9" s="408"/>
      <c r="BQ9" s="408"/>
      <c r="BR9" s="408"/>
      <c r="BS9" s="408"/>
      <c r="BT9" s="408"/>
      <c r="BU9" s="409"/>
      <c r="BV9" s="407">
        <v>35977</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7.1</v>
      </c>
      <c r="CU9" s="405"/>
      <c r="CV9" s="405"/>
      <c r="CW9" s="405"/>
      <c r="CX9" s="405"/>
      <c r="CY9" s="405"/>
      <c r="CZ9" s="405"/>
      <c r="DA9" s="406"/>
      <c r="DB9" s="404">
        <v>7.5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15063</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95</v>
      </c>
      <c r="AV10" s="440"/>
      <c r="AW10" s="440"/>
      <c r="AX10" s="440"/>
      <c r="AY10" s="441" t="s">
        <v>120</v>
      </c>
      <c r="AZ10" s="442"/>
      <c r="BA10" s="442"/>
      <c r="BB10" s="442"/>
      <c r="BC10" s="442"/>
      <c r="BD10" s="442"/>
      <c r="BE10" s="442"/>
      <c r="BF10" s="442"/>
      <c r="BG10" s="442"/>
      <c r="BH10" s="442"/>
      <c r="BI10" s="442"/>
      <c r="BJ10" s="442"/>
      <c r="BK10" s="442"/>
      <c r="BL10" s="442"/>
      <c r="BM10" s="443"/>
      <c r="BN10" s="407">
        <v>341567</v>
      </c>
      <c r="BO10" s="408"/>
      <c r="BP10" s="408"/>
      <c r="BQ10" s="408"/>
      <c r="BR10" s="408"/>
      <c r="BS10" s="408"/>
      <c r="BT10" s="408"/>
      <c r="BU10" s="409"/>
      <c r="BV10" s="407">
        <v>111371</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95</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16010</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15651</v>
      </c>
      <c r="S13" s="492"/>
      <c r="T13" s="492"/>
      <c r="U13" s="492"/>
      <c r="V13" s="493"/>
      <c r="W13" s="423" t="s">
        <v>138</v>
      </c>
      <c r="X13" s="424"/>
      <c r="Y13" s="424"/>
      <c r="Z13" s="424"/>
      <c r="AA13" s="424"/>
      <c r="AB13" s="414"/>
      <c r="AC13" s="458">
        <v>465</v>
      </c>
      <c r="AD13" s="459"/>
      <c r="AE13" s="459"/>
      <c r="AF13" s="459"/>
      <c r="AG13" s="501"/>
      <c r="AH13" s="458">
        <v>509</v>
      </c>
      <c r="AI13" s="459"/>
      <c r="AJ13" s="459"/>
      <c r="AK13" s="459"/>
      <c r="AL13" s="460"/>
      <c r="AM13" s="436" t="s">
        <v>139</v>
      </c>
      <c r="AN13" s="437"/>
      <c r="AO13" s="437"/>
      <c r="AP13" s="437"/>
      <c r="AQ13" s="437"/>
      <c r="AR13" s="437"/>
      <c r="AS13" s="437"/>
      <c r="AT13" s="438"/>
      <c r="AU13" s="439" t="s">
        <v>134</v>
      </c>
      <c r="AV13" s="440"/>
      <c r="AW13" s="440"/>
      <c r="AX13" s="440"/>
      <c r="AY13" s="441" t="s">
        <v>140</v>
      </c>
      <c r="AZ13" s="442"/>
      <c r="BA13" s="442"/>
      <c r="BB13" s="442"/>
      <c r="BC13" s="442"/>
      <c r="BD13" s="442"/>
      <c r="BE13" s="442"/>
      <c r="BF13" s="442"/>
      <c r="BG13" s="442"/>
      <c r="BH13" s="442"/>
      <c r="BI13" s="442"/>
      <c r="BJ13" s="442"/>
      <c r="BK13" s="442"/>
      <c r="BL13" s="442"/>
      <c r="BM13" s="443"/>
      <c r="BN13" s="407">
        <v>335807</v>
      </c>
      <c r="BO13" s="408"/>
      <c r="BP13" s="408"/>
      <c r="BQ13" s="408"/>
      <c r="BR13" s="408"/>
      <c r="BS13" s="408"/>
      <c r="BT13" s="408"/>
      <c r="BU13" s="409"/>
      <c r="BV13" s="407">
        <v>147348</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7</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142</v>
      </c>
      <c r="M14" s="489"/>
      <c r="N14" s="489"/>
      <c r="O14" s="489"/>
      <c r="P14" s="489"/>
      <c r="Q14" s="490"/>
      <c r="R14" s="491">
        <v>15833</v>
      </c>
      <c r="S14" s="492"/>
      <c r="T14" s="492"/>
      <c r="U14" s="492"/>
      <c r="V14" s="493"/>
      <c r="W14" s="397"/>
      <c r="X14" s="398"/>
      <c r="Y14" s="398"/>
      <c r="Z14" s="398"/>
      <c r="AA14" s="398"/>
      <c r="AB14" s="387"/>
      <c r="AC14" s="494">
        <v>5.7</v>
      </c>
      <c r="AD14" s="495"/>
      <c r="AE14" s="495"/>
      <c r="AF14" s="495"/>
      <c r="AG14" s="496"/>
      <c r="AH14" s="494">
        <v>6.8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v>13.7</v>
      </c>
      <c r="CU14" s="506"/>
      <c r="CV14" s="506"/>
      <c r="CW14" s="506"/>
      <c r="CX14" s="506"/>
      <c r="CY14" s="506"/>
      <c r="CZ14" s="506"/>
      <c r="DA14" s="507"/>
      <c r="DB14" s="505">
        <v>7.8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144</v>
      </c>
      <c r="N15" s="499"/>
      <c r="O15" s="499"/>
      <c r="P15" s="499"/>
      <c r="Q15" s="500"/>
      <c r="R15" s="491">
        <v>15507</v>
      </c>
      <c r="S15" s="492"/>
      <c r="T15" s="492"/>
      <c r="U15" s="492"/>
      <c r="V15" s="493"/>
      <c r="W15" s="423" t="s">
        <v>145</v>
      </c>
      <c r="X15" s="424"/>
      <c r="Y15" s="424"/>
      <c r="Z15" s="424"/>
      <c r="AA15" s="424"/>
      <c r="AB15" s="414"/>
      <c r="AC15" s="458">
        <v>3145</v>
      </c>
      <c r="AD15" s="459"/>
      <c r="AE15" s="459"/>
      <c r="AF15" s="459"/>
      <c r="AG15" s="501"/>
      <c r="AH15" s="458">
        <v>2863</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2191513</v>
      </c>
      <c r="BO15" s="371"/>
      <c r="BP15" s="371"/>
      <c r="BQ15" s="371"/>
      <c r="BR15" s="371"/>
      <c r="BS15" s="371"/>
      <c r="BT15" s="371"/>
      <c r="BU15" s="372"/>
      <c r="BV15" s="370">
        <v>2051939</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38.200000000000003</v>
      </c>
      <c r="AD16" s="495"/>
      <c r="AE16" s="495"/>
      <c r="AF16" s="495"/>
      <c r="AG16" s="496"/>
      <c r="AH16" s="494">
        <v>38.4</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4092452</v>
      </c>
      <c r="BO16" s="408"/>
      <c r="BP16" s="408"/>
      <c r="BQ16" s="408"/>
      <c r="BR16" s="408"/>
      <c r="BS16" s="408"/>
      <c r="BT16" s="408"/>
      <c r="BU16" s="409"/>
      <c r="BV16" s="407">
        <v>3980910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4619</v>
      </c>
      <c r="AD17" s="459"/>
      <c r="AE17" s="459"/>
      <c r="AF17" s="459"/>
      <c r="AG17" s="501"/>
      <c r="AH17" s="458">
        <v>4093</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2753712</v>
      </c>
      <c r="BO17" s="408"/>
      <c r="BP17" s="408"/>
      <c r="BQ17" s="408"/>
      <c r="BR17" s="408"/>
      <c r="BS17" s="408"/>
      <c r="BT17" s="408"/>
      <c r="BU17" s="409"/>
      <c r="BV17" s="407">
        <v>2576894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155</v>
      </c>
      <c r="C18" s="450"/>
      <c r="D18" s="450"/>
      <c r="E18" s="533"/>
      <c r="F18" s="533"/>
      <c r="G18" s="533"/>
      <c r="H18" s="533"/>
      <c r="I18" s="533"/>
      <c r="J18" s="533"/>
      <c r="K18" s="533"/>
      <c r="L18" s="534">
        <v>40.99</v>
      </c>
      <c r="M18" s="534"/>
      <c r="N18" s="534"/>
      <c r="O18" s="534"/>
      <c r="P18" s="534"/>
      <c r="Q18" s="534"/>
      <c r="R18" s="535"/>
      <c r="S18" s="535"/>
      <c r="T18" s="535"/>
      <c r="U18" s="535"/>
      <c r="V18" s="536"/>
      <c r="W18" s="425"/>
      <c r="X18" s="426"/>
      <c r="Y18" s="426"/>
      <c r="Z18" s="426"/>
      <c r="AA18" s="426"/>
      <c r="AB18" s="417"/>
      <c r="AC18" s="537">
        <v>56.1</v>
      </c>
      <c r="AD18" s="538"/>
      <c r="AE18" s="538"/>
      <c r="AF18" s="538"/>
      <c r="AG18" s="539"/>
      <c r="AH18" s="537">
        <v>54.8</v>
      </c>
      <c r="AI18" s="538"/>
      <c r="AJ18" s="538"/>
      <c r="AK18" s="538"/>
      <c r="AL18" s="540"/>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4140722</v>
      </c>
      <c r="BO18" s="408"/>
      <c r="BP18" s="408"/>
      <c r="BQ18" s="408"/>
      <c r="BR18" s="408"/>
      <c r="BS18" s="408"/>
      <c r="BT18" s="408"/>
      <c r="BU18" s="409"/>
      <c r="BV18" s="407">
        <v>3311886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157</v>
      </c>
      <c r="C19" s="450"/>
      <c r="D19" s="450"/>
      <c r="E19" s="533"/>
      <c r="F19" s="533"/>
      <c r="G19" s="533"/>
      <c r="H19" s="533"/>
      <c r="I19" s="533"/>
      <c r="J19" s="533"/>
      <c r="K19" s="533"/>
      <c r="L19" s="541">
        <v>385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6969609</v>
      </c>
      <c r="BO19" s="408"/>
      <c r="BP19" s="408"/>
      <c r="BQ19" s="408"/>
      <c r="BR19" s="408"/>
      <c r="BS19" s="408"/>
      <c r="BT19" s="408"/>
      <c r="BU19" s="409"/>
      <c r="BV19" s="407">
        <v>6187746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159</v>
      </c>
      <c r="C20" s="450"/>
      <c r="D20" s="450"/>
      <c r="E20" s="533"/>
      <c r="F20" s="533"/>
      <c r="G20" s="533"/>
      <c r="H20" s="533"/>
      <c r="I20" s="533"/>
      <c r="J20" s="533"/>
      <c r="K20" s="533"/>
      <c r="L20" s="541">
        <v>6445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5685688</v>
      </c>
      <c r="BO22" s="371"/>
      <c r="BP22" s="371"/>
      <c r="BQ22" s="371"/>
      <c r="BR22" s="371"/>
      <c r="BS22" s="371"/>
      <c r="BT22" s="371"/>
      <c r="BU22" s="372"/>
      <c r="BV22" s="370">
        <v>5760271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4524065</v>
      </c>
      <c r="BO23" s="408"/>
      <c r="BP23" s="408"/>
      <c r="BQ23" s="408"/>
      <c r="BR23" s="408"/>
      <c r="BS23" s="408"/>
      <c r="BT23" s="408"/>
      <c r="BU23" s="409"/>
      <c r="BV23" s="407">
        <v>4592247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169</v>
      </c>
      <c r="F24" s="437"/>
      <c r="G24" s="437"/>
      <c r="H24" s="437"/>
      <c r="I24" s="437"/>
      <c r="J24" s="437"/>
      <c r="K24" s="438"/>
      <c r="L24" s="458">
        <v>1</v>
      </c>
      <c r="M24" s="459"/>
      <c r="N24" s="459"/>
      <c r="O24" s="459"/>
      <c r="P24" s="501"/>
      <c r="Q24" s="458">
        <v>7622</v>
      </c>
      <c r="R24" s="459"/>
      <c r="S24" s="459"/>
      <c r="T24" s="459"/>
      <c r="U24" s="459"/>
      <c r="V24" s="501"/>
      <c r="W24" s="553"/>
      <c r="X24" s="554"/>
      <c r="Y24" s="555"/>
      <c r="Z24" s="457" t="s">
        <v>170</v>
      </c>
      <c r="AA24" s="437"/>
      <c r="AB24" s="437"/>
      <c r="AC24" s="437"/>
      <c r="AD24" s="437"/>
      <c r="AE24" s="437"/>
      <c r="AF24" s="437"/>
      <c r="AG24" s="438"/>
      <c r="AH24" s="458">
        <v>156</v>
      </c>
      <c r="AI24" s="459"/>
      <c r="AJ24" s="459"/>
      <c r="AK24" s="459"/>
      <c r="AL24" s="501"/>
      <c r="AM24" s="458">
        <v>437892</v>
      </c>
      <c r="AN24" s="459"/>
      <c r="AO24" s="459"/>
      <c r="AP24" s="459"/>
      <c r="AQ24" s="459"/>
      <c r="AR24" s="501"/>
      <c r="AS24" s="458">
        <v>2807</v>
      </c>
      <c r="AT24" s="459"/>
      <c r="AU24" s="459"/>
      <c r="AV24" s="459"/>
      <c r="AW24" s="459"/>
      <c r="AX24" s="460"/>
      <c r="AY24" s="526" t="s">
        <v>171</v>
      </c>
      <c r="AZ24" s="527"/>
      <c r="BA24" s="527"/>
      <c r="BB24" s="527"/>
      <c r="BC24" s="527"/>
      <c r="BD24" s="527"/>
      <c r="BE24" s="527"/>
      <c r="BF24" s="527"/>
      <c r="BG24" s="527"/>
      <c r="BH24" s="527"/>
      <c r="BI24" s="527"/>
      <c r="BJ24" s="527"/>
      <c r="BK24" s="527"/>
      <c r="BL24" s="527"/>
      <c r="BM24" s="528"/>
      <c r="BN24" s="407">
        <v>2437761</v>
      </c>
      <c r="BO24" s="408"/>
      <c r="BP24" s="408"/>
      <c r="BQ24" s="408"/>
      <c r="BR24" s="408"/>
      <c r="BS24" s="408"/>
      <c r="BT24" s="408"/>
      <c r="BU24" s="409"/>
      <c r="BV24" s="407">
        <v>2323305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172</v>
      </c>
      <c r="F25" s="437"/>
      <c r="G25" s="437"/>
      <c r="H25" s="437"/>
      <c r="I25" s="437"/>
      <c r="J25" s="437"/>
      <c r="K25" s="438"/>
      <c r="L25" s="458">
        <v>1</v>
      </c>
      <c r="M25" s="459"/>
      <c r="N25" s="459"/>
      <c r="O25" s="459"/>
      <c r="P25" s="501"/>
      <c r="Q25" s="458">
        <v>6478</v>
      </c>
      <c r="R25" s="459"/>
      <c r="S25" s="459"/>
      <c r="T25" s="459"/>
      <c r="U25" s="459"/>
      <c r="V25" s="501"/>
      <c r="W25" s="553"/>
      <c r="X25" s="554"/>
      <c r="Y25" s="555"/>
      <c r="Z25" s="457" t="s">
        <v>173</v>
      </c>
      <c r="AA25" s="437"/>
      <c r="AB25" s="437"/>
      <c r="AC25" s="437"/>
      <c r="AD25" s="437"/>
      <c r="AE25" s="437"/>
      <c r="AF25" s="437"/>
      <c r="AG25" s="438"/>
      <c r="AH25" s="458" t="s">
        <v>128</v>
      </c>
      <c r="AI25" s="459"/>
      <c r="AJ25" s="459"/>
      <c r="AK25" s="459"/>
      <c r="AL25" s="501"/>
      <c r="AM25" s="458" t="s">
        <v>127</v>
      </c>
      <c r="AN25" s="459"/>
      <c r="AO25" s="459"/>
      <c r="AP25" s="459"/>
      <c r="AQ25" s="459"/>
      <c r="AR25" s="501"/>
      <c r="AS25" s="458" t="s">
        <v>127</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60504</v>
      </c>
      <c r="BO25" s="371"/>
      <c r="BP25" s="371"/>
      <c r="BQ25" s="371"/>
      <c r="BR25" s="371"/>
      <c r="BS25" s="371"/>
      <c r="BT25" s="371"/>
      <c r="BU25" s="372"/>
      <c r="BV25" s="370">
        <v>34877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175</v>
      </c>
      <c r="F26" s="437"/>
      <c r="G26" s="437"/>
      <c r="H26" s="437"/>
      <c r="I26" s="437"/>
      <c r="J26" s="437"/>
      <c r="K26" s="438"/>
      <c r="L26" s="458">
        <v>1</v>
      </c>
      <c r="M26" s="459"/>
      <c r="N26" s="459"/>
      <c r="O26" s="459"/>
      <c r="P26" s="501"/>
      <c r="Q26" s="458">
        <v>5520</v>
      </c>
      <c r="R26" s="459"/>
      <c r="S26" s="459"/>
      <c r="T26" s="459"/>
      <c r="U26" s="459"/>
      <c r="V26" s="501"/>
      <c r="W26" s="553"/>
      <c r="X26" s="554"/>
      <c r="Y26" s="555"/>
      <c r="Z26" s="457" t="s">
        <v>176</v>
      </c>
      <c r="AA26" s="559"/>
      <c r="AB26" s="559"/>
      <c r="AC26" s="559"/>
      <c r="AD26" s="559"/>
      <c r="AE26" s="559"/>
      <c r="AF26" s="559"/>
      <c r="AG26" s="560"/>
      <c r="AH26" s="458">
        <v>3</v>
      </c>
      <c r="AI26" s="459"/>
      <c r="AJ26" s="459"/>
      <c r="AK26" s="459"/>
      <c r="AL26" s="501"/>
      <c r="AM26" s="458">
        <v>8565</v>
      </c>
      <c r="AN26" s="459"/>
      <c r="AO26" s="459"/>
      <c r="AP26" s="459"/>
      <c r="AQ26" s="459"/>
      <c r="AR26" s="501"/>
      <c r="AS26" s="458">
        <v>2855</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3080</v>
      </c>
      <c r="R27" s="459"/>
      <c r="S27" s="459"/>
      <c r="T27" s="459"/>
      <c r="U27" s="459"/>
      <c r="V27" s="501"/>
      <c r="W27" s="553"/>
      <c r="X27" s="554"/>
      <c r="Y27" s="555"/>
      <c r="Z27" s="457" t="s">
        <v>180</v>
      </c>
      <c r="AA27" s="437"/>
      <c r="AB27" s="437"/>
      <c r="AC27" s="437"/>
      <c r="AD27" s="437"/>
      <c r="AE27" s="437"/>
      <c r="AF27" s="437"/>
      <c r="AG27" s="438"/>
      <c r="AH27" s="458" t="s">
        <v>127</v>
      </c>
      <c r="AI27" s="459"/>
      <c r="AJ27" s="459"/>
      <c r="AK27" s="459"/>
      <c r="AL27" s="501"/>
      <c r="AM27" s="458" t="s">
        <v>181</v>
      </c>
      <c r="AN27" s="459"/>
      <c r="AO27" s="459"/>
      <c r="AP27" s="459"/>
      <c r="AQ27" s="459"/>
      <c r="AR27" s="501"/>
      <c r="AS27" s="458" t="s">
        <v>181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t="s">
        <v>128</v>
      </c>
      <c r="BO27" s="530"/>
      <c r="BP27" s="530"/>
      <c r="BQ27" s="530"/>
      <c r="BR27" s="530"/>
      <c r="BS27" s="530"/>
      <c r="BT27" s="530"/>
      <c r="BU27" s="531"/>
      <c r="BV27" s="529" t="s">
        <v>181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2410</v>
      </c>
      <c r="R28" s="459"/>
      <c r="S28" s="459"/>
      <c r="T28" s="459"/>
      <c r="U28" s="459"/>
      <c r="V28" s="501"/>
      <c r="W28" s="553"/>
      <c r="X28" s="554"/>
      <c r="Y28" s="555"/>
      <c r="Z28" s="457" t="s">
        <v>184</v>
      </c>
      <c r="AA28" s="437"/>
      <c r="AB28" s="437"/>
      <c r="AC28" s="437"/>
      <c r="AD28" s="437"/>
      <c r="AE28" s="437"/>
      <c r="AF28" s="437"/>
      <c r="AG28" s="438"/>
      <c r="AH28" s="458" t="s">
        <v>128</v>
      </c>
      <c r="AI28" s="459"/>
      <c r="AJ28" s="459"/>
      <c r="AK28" s="459"/>
      <c r="AL28" s="501"/>
      <c r="AM28" s="458" t="s">
        <v>127</v>
      </c>
      <c r="AN28" s="459"/>
      <c r="AO28" s="459"/>
      <c r="AP28" s="459"/>
      <c r="AQ28" s="459"/>
      <c r="AR28" s="501"/>
      <c r="AS28" s="458" t="s">
        <v>127</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2618463</v>
      </c>
      <c r="BO28" s="371"/>
      <c r="BP28" s="371"/>
      <c r="BQ28" s="371"/>
      <c r="BR28" s="371"/>
      <c r="BS28" s="371"/>
      <c r="BT28" s="371"/>
      <c r="BU28" s="372"/>
      <c r="BV28" s="370">
        <v>2276895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8</v>
      </c>
      <c r="M29" s="459"/>
      <c r="N29" s="459"/>
      <c r="O29" s="459"/>
      <c r="P29" s="501"/>
      <c r="Q29" s="458">
        <v>2215</v>
      </c>
      <c r="R29" s="459"/>
      <c r="S29" s="459"/>
      <c r="T29" s="459"/>
      <c r="U29" s="459"/>
      <c r="V29" s="501"/>
      <c r="W29" s="556"/>
      <c r="X29" s="557"/>
      <c r="Y29" s="558"/>
      <c r="Z29" s="457" t="s">
        <v>187</v>
      </c>
      <c r="AA29" s="437"/>
      <c r="AB29" s="437"/>
      <c r="AC29" s="437"/>
      <c r="AD29" s="437"/>
      <c r="AE29" s="437"/>
      <c r="AF29" s="437"/>
      <c r="AG29" s="438"/>
      <c r="AH29" s="458">
        <v>156</v>
      </c>
      <c r="AI29" s="459"/>
      <c r="AJ29" s="459"/>
      <c r="AK29" s="459"/>
      <c r="AL29" s="501"/>
      <c r="AM29" s="458">
        <v>437892</v>
      </c>
      <c r="AN29" s="459"/>
      <c r="AO29" s="459"/>
      <c r="AP29" s="459"/>
      <c r="AQ29" s="459"/>
      <c r="AR29" s="501"/>
      <c r="AS29" s="458">
        <v>2807</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250647</v>
      </c>
      <c r="BO29" s="408"/>
      <c r="BP29" s="408"/>
      <c r="BQ29" s="408"/>
      <c r="BR29" s="408"/>
      <c r="BS29" s="408"/>
      <c r="BT29" s="408"/>
      <c r="BU29" s="409"/>
      <c r="BV29" s="407">
        <v>250637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94.2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334124</v>
      </c>
      <c r="BO30" s="530"/>
      <c r="BP30" s="530"/>
      <c r="BQ30" s="530"/>
      <c r="BR30" s="530"/>
      <c r="BS30" s="530"/>
      <c r="BT30" s="530"/>
      <c r="BU30" s="531"/>
      <c r="BV30" s="529">
        <v>690331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204</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上伊那広域連合（一般会計）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南箕輪村開発公社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上伊那広域連合（消防事業特別会計）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南箕輪村土地開発公社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上伊那広域連合（ふるさと市町村圏基金事業特別会計）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上伊那広域連合（土木振興事業特別会計）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長野県上伊那広域水道用水企業団（水道用水供給事業会計）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長野県後期高齢者医療広域連合（一般会計）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長野県後期高齢者医療広域連合（後期高齢者医療事業会計）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伊那中央行政組合（一般会計）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伊那中央行政組合（伊那中央病院会計）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長野県市町村総合事務組合（一般会計）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naaPqOGM/FMSVkF+6JUbMpIxB/ZcJkZiBq5/5Qlg5/r0ZskcWDG4WFFninHyqV+Pq4fNqkCJYlGWWZY5l4KlQ==" saltValue="hgVDX8xCOtLrRKFB0X4M2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K43" sqref="K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559</v>
      </c>
      <c r="D34" s="1151"/>
      <c r="E34" s="1152"/>
      <c r="F34" s="32">
        <v>19.059999999999999</v>
      </c>
      <c r="G34" s="33">
        <v>17.559999999999999</v>
      </c>
      <c r="H34" s="33">
        <v>0.65</v>
      </c>
      <c r="I34" s="33">
        <v>0.93</v>
      </c>
      <c r="J34" s="34">
        <v>17.39</v>
      </c>
      <c r="K34" s="22"/>
      <c r="L34" s="22"/>
      <c r="M34" s="22"/>
      <c r="N34" s="22"/>
      <c r="O34" s="22"/>
      <c r="P34" s="22"/>
    </row>
    <row r="35" spans="1:16" ht="39" customHeight="1" x14ac:dyDescent="0.15">
      <c r="A35" s="22"/>
      <c r="B35" s="35"/>
      <c r="C35" s="1145" t="s">
        <v>560</v>
      </c>
      <c r="D35" s="1146"/>
      <c r="E35" s="1147"/>
      <c r="F35" s="36">
        <v>7.72</v>
      </c>
      <c r="G35" s="37">
        <v>7.35</v>
      </c>
      <c r="H35" s="37">
        <v>10.49</v>
      </c>
      <c r="I35" s="37">
        <v>10.56</v>
      </c>
      <c r="J35" s="38">
        <v>10.69</v>
      </c>
      <c r="K35" s="22"/>
      <c r="L35" s="22"/>
      <c r="M35" s="22"/>
      <c r="N35" s="22"/>
      <c r="O35" s="22"/>
      <c r="P35" s="22"/>
    </row>
    <row r="36" spans="1:16" ht="39" customHeight="1" x14ac:dyDescent="0.15">
      <c r="A36" s="22"/>
      <c r="B36" s="35"/>
      <c r="C36" s="1145" t="s">
        <v>561</v>
      </c>
      <c r="D36" s="1146"/>
      <c r="E36" s="1147"/>
      <c r="F36" s="36">
        <v>0.63</v>
      </c>
      <c r="G36" s="37" t="s">
        <v>562</v>
      </c>
      <c r="H36" s="37">
        <v>16.98</v>
      </c>
      <c r="I36" s="37">
        <v>16.72</v>
      </c>
      <c r="J36" s="38">
        <v>2.2000000000000002</v>
      </c>
      <c r="K36" s="22"/>
      <c r="L36" s="22"/>
      <c r="M36" s="22"/>
      <c r="N36" s="22"/>
      <c r="O36" s="22"/>
      <c r="P36" s="22"/>
    </row>
    <row r="37" spans="1:16" ht="39" customHeight="1" x14ac:dyDescent="0.15">
      <c r="A37" s="22"/>
      <c r="B37" s="35"/>
      <c r="C37" s="1145" t="s">
        <v>563</v>
      </c>
      <c r="D37" s="1146"/>
      <c r="E37" s="1147"/>
      <c r="F37" s="36">
        <v>1.33</v>
      </c>
      <c r="G37" s="37">
        <v>1.47</v>
      </c>
      <c r="H37" s="37">
        <v>1.1499999999999999</v>
      </c>
      <c r="I37" s="37">
        <v>1.65</v>
      </c>
      <c r="J37" s="38">
        <v>1.95</v>
      </c>
      <c r="K37" s="22"/>
      <c r="L37" s="22"/>
      <c r="M37" s="22"/>
      <c r="N37" s="22"/>
      <c r="O37" s="22"/>
      <c r="P37" s="22"/>
    </row>
    <row r="38" spans="1:16" ht="39" customHeight="1" x14ac:dyDescent="0.15">
      <c r="A38" s="22"/>
      <c r="B38" s="35"/>
      <c r="C38" s="1145" t="s">
        <v>564</v>
      </c>
      <c r="D38" s="1146"/>
      <c r="E38" s="1147"/>
      <c r="F38" s="36">
        <v>0.22</v>
      </c>
      <c r="G38" s="37">
        <v>0.04</v>
      </c>
      <c r="H38" s="37">
        <v>0.1</v>
      </c>
      <c r="I38" s="37">
        <v>0.35</v>
      </c>
      <c r="J38" s="38">
        <v>0.31</v>
      </c>
      <c r="K38" s="22"/>
      <c r="L38" s="22"/>
      <c r="M38" s="22"/>
      <c r="N38" s="22"/>
      <c r="O38" s="22"/>
      <c r="P38" s="22"/>
    </row>
    <row r="39" spans="1:16" ht="39" customHeight="1" x14ac:dyDescent="0.15">
      <c r="A39" s="22"/>
      <c r="B39" s="35"/>
      <c r="C39" s="1145" t="s">
        <v>565</v>
      </c>
      <c r="D39" s="1146"/>
      <c r="E39" s="1147"/>
      <c r="F39" s="36">
        <v>0.09</v>
      </c>
      <c r="G39" s="37">
        <v>0.05</v>
      </c>
      <c r="H39" s="37">
        <v>0.05</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567</v>
      </c>
      <c r="D43" s="1149"/>
      <c r="E43" s="1150"/>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Z/dA/zCG3cyfqk3deM6nLJGxpH5DeiqinSB4reDiVszISk2dOex5J5U+KPAlB3NG82YV1j6uBTqk6oydc8dCg==" saltValue="EB5qJVRPjeqkFa6LPPbW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0" zoomScale="55" zoomScaleNormal="55"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457</v>
      </c>
      <c r="L45" s="60">
        <v>458</v>
      </c>
      <c r="M45" s="60">
        <v>438</v>
      </c>
      <c r="N45" s="60">
        <v>466</v>
      </c>
      <c r="O45" s="61">
        <v>494</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14</v>
      </c>
      <c r="F48" s="1161"/>
      <c r="G48" s="1161"/>
      <c r="H48" s="1161"/>
      <c r="I48" s="1161"/>
      <c r="J48" s="1162"/>
      <c r="K48" s="63">
        <v>268</v>
      </c>
      <c r="L48" s="64">
        <v>271</v>
      </c>
      <c r="M48" s="64">
        <v>328</v>
      </c>
      <c r="N48" s="64">
        <v>328</v>
      </c>
      <c r="O48" s="65">
        <v>334</v>
      </c>
      <c r="P48" s="48"/>
      <c r="Q48" s="48"/>
      <c r="R48" s="48"/>
      <c r="S48" s="48"/>
      <c r="T48" s="48"/>
      <c r="U48" s="48"/>
    </row>
    <row r="49" spans="1:21" ht="30.75" customHeight="1" x14ac:dyDescent="0.15">
      <c r="A49" s="48"/>
      <c r="B49" s="1155"/>
      <c r="C49" s="1156"/>
      <c r="D49" s="62"/>
      <c r="E49" s="1161" t="s">
        <v>15</v>
      </c>
      <c r="F49" s="1161"/>
      <c r="G49" s="1161"/>
      <c r="H49" s="1161"/>
      <c r="I49" s="1161"/>
      <c r="J49" s="1162"/>
      <c r="K49" s="63">
        <v>130</v>
      </c>
      <c r="L49" s="64">
        <v>96</v>
      </c>
      <c r="M49" s="64">
        <v>85</v>
      </c>
      <c r="N49" s="64">
        <v>90</v>
      </c>
      <c r="O49" s="65">
        <v>119</v>
      </c>
      <c r="P49" s="48"/>
      <c r="Q49" s="48"/>
      <c r="R49" s="48"/>
      <c r="S49" s="48"/>
      <c r="T49" s="48"/>
      <c r="U49" s="48"/>
    </row>
    <row r="50" spans="1:21" ht="30.75" customHeight="1" x14ac:dyDescent="0.15">
      <c r="A50" s="48"/>
      <c r="B50" s="1155"/>
      <c r="C50" s="1156"/>
      <c r="D50" s="62"/>
      <c r="E50" s="1161" t="s">
        <v>16</v>
      </c>
      <c r="F50" s="1161"/>
      <c r="G50" s="1161"/>
      <c r="H50" s="1161"/>
      <c r="I50" s="1161"/>
      <c r="J50" s="1162"/>
      <c r="K50" s="63">
        <v>4</v>
      </c>
      <c r="L50" s="64">
        <v>1</v>
      </c>
      <c r="M50" s="64" t="s">
        <v>510</v>
      </c>
      <c r="N50" s="64" t="s">
        <v>510</v>
      </c>
      <c r="O50" s="65" t="s">
        <v>510</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t="s">
        <v>510</v>
      </c>
      <c r="M51" s="64" t="s">
        <v>510</v>
      </c>
      <c r="N51" s="64" t="s">
        <v>510</v>
      </c>
      <c r="O51" s="65" t="s">
        <v>510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603</v>
      </c>
      <c r="L52" s="64">
        <v>612</v>
      </c>
      <c r="M52" s="64">
        <v>594</v>
      </c>
      <c r="N52" s="64">
        <v>598</v>
      </c>
      <c r="O52" s="65">
        <v>614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256</v>
      </c>
      <c r="L53" s="69">
        <v>214</v>
      </c>
      <c r="M53" s="69">
        <v>257</v>
      </c>
      <c r="N53" s="69">
        <v>286</v>
      </c>
      <c r="O53" s="70">
        <v>333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596</v>
      </c>
      <c r="L58" s="84" t="s">
        <v>510</v>
      </c>
      <c r="M58" s="84" t="s">
        <v>510</v>
      </c>
      <c r="N58" s="84" t="s">
        <v>510</v>
      </c>
      <c r="O58" s="85" t="s">
        <v>510</v>
      </c>
    </row>
    <row r="59" spans="1:21" ht="31.5" customHeight="1" x14ac:dyDescent="0.15">
      <c r="B59" s="1171"/>
      <c r="C59" s="1172"/>
      <c r="D59" s="1178" t="s">
        <v>27</v>
      </c>
      <c r="E59" s="1179"/>
      <c r="F59" s="1179"/>
      <c r="G59" s="1179"/>
      <c r="H59" s="1179"/>
      <c r="I59" s="1179"/>
      <c r="J59" s="1180"/>
      <c r="K59" s="86" t="s">
        <v>596</v>
      </c>
      <c r="L59" s="87" t="s">
        <v>510</v>
      </c>
      <c r="M59" s="87" t="s">
        <v>510</v>
      </c>
      <c r="N59" s="87" t="s">
        <v>510</v>
      </c>
      <c r="O59" s="88" t="s">
        <v>510</v>
      </c>
    </row>
    <row r="60" spans="1:21" ht="31.5" customHeight="1" thickBot="1" x14ac:dyDescent="0.2">
      <c r="B60" s="1173"/>
      <c r="C60" s="1174"/>
      <c r="D60" s="1181" t="s">
        <v>28</v>
      </c>
      <c r="E60" s="1182"/>
      <c r="F60" s="1182"/>
      <c r="G60" s="1182"/>
      <c r="H60" s="1182"/>
      <c r="I60" s="1182"/>
      <c r="J60" s="1183"/>
      <c r="K60" s="89" t="s">
        <v>596</v>
      </c>
      <c r="L60" s="90" t="s">
        <v>510</v>
      </c>
      <c r="M60" s="90" t="s">
        <v>510</v>
      </c>
      <c r="N60" s="90" t="s">
        <v>510</v>
      </c>
      <c r="O60" s="91" t="s">
        <v>510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TM02c1K12YSQeJnUNXeeZ9wYp3lypCQcUIdEQ4LsNhHXDLlZ3G1VA9rSut0QuUwg6VVm7vqmctdyjz69MWS7Q==" saltValue="V6GcQcj2PE2h9xgBKjU2h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0" zoomScale="70" zoomScaleNormal="70" zoomScaleSheetLayoutView="100" workbookViewId="0">
      <selection activeCell="M55" sqref="M5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84" t="s">
        <v>31</v>
      </c>
      <c r="C41" s="1185"/>
      <c r="D41" s="105"/>
      <c r="E41" s="1190" t="s">
        <v>32</v>
      </c>
      <c r="F41" s="1190"/>
      <c r="G41" s="1190"/>
      <c r="H41" s="1191"/>
      <c r="I41" s="355">
        <v>5404</v>
      </c>
      <c r="J41" s="356">
        <v>5451</v>
      </c>
      <c r="K41" s="356">
        <v>5555</v>
      </c>
      <c r="L41" s="356">
        <v>5760</v>
      </c>
      <c r="M41" s="357">
        <v>5686</v>
      </c>
    </row>
    <row r="42" spans="2:13" ht="27.75" customHeight="1" x14ac:dyDescent="0.15">
      <c r="B42" s="1186"/>
      <c r="C42" s="1187"/>
      <c r="D42" s="106"/>
      <c r="E42" s="1192" t="s">
        <v>33</v>
      </c>
      <c r="F42" s="1192"/>
      <c r="G42" s="1192"/>
      <c r="H42" s="1193"/>
      <c r="I42" s="358">
        <v>7</v>
      </c>
      <c r="J42" s="359">
        <v>1</v>
      </c>
      <c r="K42" s="359" t="s">
        <v>510</v>
      </c>
      <c r="L42" s="359" t="s">
        <v>510</v>
      </c>
      <c r="M42" s="360" t="s">
        <v>510</v>
      </c>
    </row>
    <row r="43" spans="2:13" ht="27.75" customHeight="1" x14ac:dyDescent="0.15">
      <c r="B43" s="1186"/>
      <c r="C43" s="1187"/>
      <c r="D43" s="106"/>
      <c r="E43" s="1192" t="s">
        <v>34</v>
      </c>
      <c r="F43" s="1192"/>
      <c r="G43" s="1192"/>
      <c r="H43" s="1193"/>
      <c r="I43" s="358">
        <v>2898</v>
      </c>
      <c r="J43" s="359">
        <v>2640</v>
      </c>
      <c r="K43" s="359">
        <v>2507</v>
      </c>
      <c r="L43" s="359">
        <v>2432</v>
      </c>
      <c r="M43" s="360">
        <v>2393</v>
      </c>
    </row>
    <row r="44" spans="2:13" ht="27.75" customHeight="1" x14ac:dyDescent="0.15">
      <c r="B44" s="1186"/>
      <c r="C44" s="1187"/>
      <c r="D44" s="106"/>
      <c r="E44" s="1192" t="s">
        <v>35</v>
      </c>
      <c r="F44" s="1192"/>
      <c r="G44" s="1192"/>
      <c r="H44" s="1193"/>
      <c r="I44" s="358">
        <v>883</v>
      </c>
      <c r="J44" s="359">
        <v>836</v>
      </c>
      <c r="K44" s="359">
        <v>823</v>
      </c>
      <c r="L44" s="359">
        <v>853</v>
      </c>
      <c r="M44" s="360">
        <v>818</v>
      </c>
    </row>
    <row r="45" spans="2:13" ht="27.75" customHeight="1" x14ac:dyDescent="0.15">
      <c r="B45" s="1186"/>
      <c r="C45" s="1187"/>
      <c r="D45" s="106"/>
      <c r="E45" s="1192" t="s">
        <v>36</v>
      </c>
      <c r="F45" s="1192"/>
      <c r="G45" s="1192"/>
      <c r="H45" s="1193"/>
      <c r="I45" s="358">
        <v>704</v>
      </c>
      <c r="J45" s="359">
        <v>765</v>
      </c>
      <c r="K45" s="359">
        <v>662</v>
      </c>
      <c r="L45" s="359">
        <v>650</v>
      </c>
      <c r="M45" s="360">
        <v>640</v>
      </c>
    </row>
    <row r="46" spans="2:13" ht="27.75" customHeight="1" x14ac:dyDescent="0.15">
      <c r="B46" s="1186"/>
      <c r="C46" s="1187"/>
      <c r="D46" s="107"/>
      <c r="E46" s="1192" t="s">
        <v>37</v>
      </c>
      <c r="F46" s="1192"/>
      <c r="G46" s="1192"/>
      <c r="H46" s="1193"/>
      <c r="I46" s="358">
        <v>700</v>
      </c>
      <c r="J46" s="359">
        <v>691</v>
      </c>
      <c r="K46" s="359">
        <v>613</v>
      </c>
      <c r="L46" s="359">
        <v>607</v>
      </c>
      <c r="M46" s="360">
        <v>712</v>
      </c>
    </row>
    <row r="47" spans="2:13" ht="27.75" customHeight="1" x14ac:dyDescent="0.15">
      <c r="B47" s="1186"/>
      <c r="C47" s="1187"/>
      <c r="D47" s="108"/>
      <c r="E47" s="1194" t="s">
        <v>38</v>
      </c>
      <c r="F47" s="1195"/>
      <c r="G47" s="1195"/>
      <c r="H47" s="1196"/>
      <c r="I47" s="358" t="s">
        <v>510</v>
      </c>
      <c r="J47" s="359" t="s">
        <v>510</v>
      </c>
      <c r="K47" s="359" t="s">
        <v>510</v>
      </c>
      <c r="L47" s="359" t="s">
        <v>510</v>
      </c>
      <c r="M47" s="360" t="s">
        <v>510</v>
      </c>
    </row>
    <row r="48" spans="2:13" ht="27.75" customHeight="1" x14ac:dyDescent="0.15">
      <c r="B48" s="1186"/>
      <c r="C48" s="1187"/>
      <c r="D48" s="106"/>
      <c r="E48" s="1192" t="s">
        <v>39</v>
      </c>
      <c r="F48" s="1192"/>
      <c r="G48" s="1192"/>
      <c r="H48" s="1193"/>
      <c r="I48" s="358" t="s">
        <v>510</v>
      </c>
      <c r="J48" s="359" t="s">
        <v>510</v>
      </c>
      <c r="K48" s="359" t="s">
        <v>510</v>
      </c>
      <c r="L48" s="359" t="s">
        <v>510</v>
      </c>
      <c r="M48" s="360" t="s">
        <v>510</v>
      </c>
    </row>
    <row r="49" spans="2:13" ht="27.75" customHeight="1" x14ac:dyDescent="0.15">
      <c r="B49" s="1188"/>
      <c r="C49" s="1189"/>
      <c r="D49" s="106"/>
      <c r="E49" s="1192" t="s">
        <v>40</v>
      </c>
      <c r="F49" s="1192"/>
      <c r="G49" s="1192"/>
      <c r="H49" s="1193"/>
      <c r="I49" s="358" t="s">
        <v>510</v>
      </c>
      <c r="J49" s="359" t="s">
        <v>510</v>
      </c>
      <c r="K49" s="359" t="s">
        <v>510</v>
      </c>
      <c r="L49" s="359" t="s">
        <v>510</v>
      </c>
      <c r="M49" s="360" t="s">
        <v>510</v>
      </c>
    </row>
    <row r="50" spans="2:13" ht="27.75" customHeight="1" x14ac:dyDescent="0.15">
      <c r="B50" s="1197" t="s">
        <v>41</v>
      </c>
      <c r="C50" s="1198"/>
      <c r="D50" s="109"/>
      <c r="E50" s="1192" t="s">
        <v>42</v>
      </c>
      <c r="F50" s="1192"/>
      <c r="G50" s="1192"/>
      <c r="H50" s="1193"/>
      <c r="I50" s="358">
        <v>3023</v>
      </c>
      <c r="J50" s="359">
        <v>3110</v>
      </c>
      <c r="K50" s="359">
        <v>3111</v>
      </c>
      <c r="L50" s="359">
        <v>3319</v>
      </c>
      <c r="M50" s="360">
        <v>3307</v>
      </c>
    </row>
    <row r="51" spans="2:13" ht="27.75" customHeight="1" x14ac:dyDescent="0.15">
      <c r="B51" s="1186"/>
      <c r="C51" s="1187"/>
      <c r="D51" s="106"/>
      <c r="E51" s="1192" t="s">
        <v>43</v>
      </c>
      <c r="F51" s="1192"/>
      <c r="G51" s="1192"/>
      <c r="H51" s="1193"/>
      <c r="I51" s="358">
        <v>21</v>
      </c>
      <c r="J51" s="359">
        <v>21</v>
      </c>
      <c r="K51" s="359">
        <v>18</v>
      </c>
      <c r="L51" s="359">
        <v>15</v>
      </c>
      <c r="M51" s="360">
        <v>12</v>
      </c>
    </row>
    <row r="52" spans="2:13" ht="27.75" customHeight="1" x14ac:dyDescent="0.15">
      <c r="B52" s="1188"/>
      <c r="C52" s="1189"/>
      <c r="D52" s="106"/>
      <c r="E52" s="1192" t="s">
        <v>44</v>
      </c>
      <c r="F52" s="1192"/>
      <c r="G52" s="1192"/>
      <c r="H52" s="1193"/>
      <c r="I52" s="358">
        <v>7056</v>
      </c>
      <c r="J52" s="359">
        <v>6795</v>
      </c>
      <c r="K52" s="359">
        <v>6693</v>
      </c>
      <c r="L52" s="359">
        <v>6635</v>
      </c>
      <c r="M52" s="360">
        <v>6362</v>
      </c>
    </row>
    <row r="53" spans="2:13" ht="27.75" customHeight="1" thickBot="1" x14ac:dyDescent="0.2">
      <c r="B53" s="1199" t="s">
        <v>45</v>
      </c>
      <c r="C53" s="1200"/>
      <c r="D53" s="110"/>
      <c r="E53" s="1201" t="s">
        <v>46</v>
      </c>
      <c r="F53" s="1201"/>
      <c r="G53" s="1201"/>
      <c r="H53" s="1202"/>
      <c r="I53" s="361">
        <v>497</v>
      </c>
      <c r="J53" s="362">
        <v>458</v>
      </c>
      <c r="K53" s="362">
        <v>336</v>
      </c>
      <c r="L53" s="362">
        <v>333</v>
      </c>
      <c r="M53" s="363">
        <v>568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cnzIVe4fVzNZNTFx5/rNWI9SLYrQEb6s+LEx55s38063d9CufLM3fW2GQZuhUWJTHjaIHjVnjEcDM2VdklxGg==" saltValue="WKPHKIhmH1IafwkMTxyf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2166</v>
      </c>
      <c r="G55" s="122">
        <v>2277</v>
      </c>
      <c r="H55" s="123">
        <v>2618</v>
      </c>
    </row>
    <row r="56" spans="2:8" ht="52.5" customHeight="1" x14ac:dyDescent="0.15">
      <c r="B56" s="124"/>
      <c r="C56" s="1213" t="s">
        <v>50</v>
      </c>
      <c r="D56" s="1213"/>
      <c r="E56" s="1214"/>
      <c r="F56" s="125">
        <v>159</v>
      </c>
      <c r="G56" s="125">
        <v>251</v>
      </c>
      <c r="H56" s="126">
        <v>251</v>
      </c>
    </row>
    <row r="57" spans="2:8" ht="53.25" customHeight="1" x14ac:dyDescent="0.15">
      <c r="B57" s="124"/>
      <c r="C57" s="1215" t="s">
        <v>51</v>
      </c>
      <c r="D57" s="1215"/>
      <c r="E57" s="1216"/>
      <c r="F57" s="127">
        <v>676</v>
      </c>
      <c r="G57" s="127">
        <v>690</v>
      </c>
      <c r="H57" s="128">
        <v>334</v>
      </c>
    </row>
    <row r="58" spans="2:8" ht="45.75" customHeight="1" x14ac:dyDescent="0.15">
      <c r="B58" s="129"/>
      <c r="C58" s="1203" t="s">
        <v>591</v>
      </c>
      <c r="D58" s="1204"/>
      <c r="E58" s="1205"/>
      <c r="F58" s="130">
        <v>522</v>
      </c>
      <c r="G58" s="130">
        <v>522</v>
      </c>
      <c r="H58" s="131">
        <v>167</v>
      </c>
    </row>
    <row r="59" spans="2:8" ht="45.75" customHeight="1" x14ac:dyDescent="0.15">
      <c r="B59" s="129"/>
      <c r="C59" s="1203" t="s">
        <v>592</v>
      </c>
      <c r="D59" s="1204"/>
      <c r="E59" s="1205"/>
      <c r="F59" s="130">
        <v>102</v>
      </c>
      <c r="G59" s="130">
        <v>102</v>
      </c>
      <c r="H59" s="131">
        <v>102</v>
      </c>
    </row>
    <row r="60" spans="2:8" ht="45.75" customHeight="1" x14ac:dyDescent="0.15">
      <c r="B60" s="129"/>
      <c r="C60" s="1203" t="s">
        <v>593</v>
      </c>
      <c r="D60" s="1204"/>
      <c r="E60" s="1205"/>
      <c r="F60" s="130">
        <v>46</v>
      </c>
      <c r="G60" s="130">
        <v>45</v>
      </c>
      <c r="H60" s="131">
        <v>41</v>
      </c>
    </row>
    <row r="61" spans="2:8" ht="45.75" customHeight="1" x14ac:dyDescent="0.15">
      <c r="B61" s="129"/>
      <c r="C61" s="1203" t="s">
        <v>594</v>
      </c>
      <c r="D61" s="1204"/>
      <c r="E61" s="1205"/>
      <c r="F61" s="130">
        <v>6</v>
      </c>
      <c r="G61" s="130">
        <v>11</v>
      </c>
      <c r="H61" s="131">
        <v>16</v>
      </c>
    </row>
    <row r="62" spans="2:8" ht="45.75" customHeight="1" thickBot="1" x14ac:dyDescent="0.2">
      <c r="B62" s="132"/>
      <c r="C62" s="1206" t="s">
        <v>595</v>
      </c>
      <c r="D62" s="1207"/>
      <c r="E62" s="1208"/>
      <c r="F62" s="133" t="s">
        <v>510</v>
      </c>
      <c r="G62" s="133">
        <v>10</v>
      </c>
      <c r="H62" s="134">
        <v>7</v>
      </c>
    </row>
    <row r="63" spans="2:8" ht="52.5" customHeight="1" thickBot="1" x14ac:dyDescent="0.2">
      <c r="B63" s="135"/>
      <c r="C63" s="1209" t="s">
        <v>52</v>
      </c>
      <c r="D63" s="1209"/>
      <c r="E63" s="1210"/>
      <c r="F63" s="136">
        <v>3001</v>
      </c>
      <c r="G63" s="136">
        <v>3218</v>
      </c>
      <c r="H63" s="137">
        <v>3203</v>
      </c>
    </row>
    <row r="64" spans="2:8" x14ac:dyDescent="0.15"/>
  </sheetData>
  <sheetProtection algorithmName="SHA-512" hashValue="+/cKwLk7Koz9mCzPNW75IiIBqSKP6LN4T3ddbAsfwDfVTvQ/Rgd1oNjvmgZEoLze46SURDrWS5r/myglefBm2Q==" saltValue="QgF+5p4s3KWyV5MUrdBH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549</v>
      </c>
      <c r="G2" s="151"/>
      <c r="H2" s="152"/>
    </row>
    <row r="3" spans="1:8" x14ac:dyDescent="0.15">
      <c r="A3" s="148" t="s">
        <v>542</v>
      </c>
      <c r="B3" s="153"/>
      <c r="C3" s="154"/>
      <c r="D3" s="155">
        <v>53578</v>
      </c>
      <c r="E3" s="156"/>
      <c r="F3" s="157">
        <v>96462</v>
      </c>
      <c r="G3" s="158"/>
      <c r="H3" s="159"/>
    </row>
    <row r="4" spans="1:8" x14ac:dyDescent="0.15">
      <c r="A4" s="160"/>
      <c r="B4" s="161"/>
      <c r="C4" s="162"/>
      <c r="D4" s="163">
        <v>27905</v>
      </c>
      <c r="E4" s="164"/>
      <c r="F4" s="165">
        <v>39886</v>
      </c>
      <c r="G4" s="166"/>
      <c r="H4" s="167"/>
    </row>
    <row r="5" spans="1:8" x14ac:dyDescent="0.15">
      <c r="A5" s="148" t="s">
        <v>544</v>
      </c>
      <c r="B5" s="153"/>
      <c r="C5" s="154"/>
      <c r="D5" s="155">
        <v>53174</v>
      </c>
      <c r="E5" s="156"/>
      <c r="F5" s="157">
        <v>83103</v>
      </c>
      <c r="G5" s="158"/>
      <c r="H5" s="159"/>
    </row>
    <row r="6" spans="1:8" x14ac:dyDescent="0.15">
      <c r="A6" s="160"/>
      <c r="B6" s="161"/>
      <c r="C6" s="162"/>
      <c r="D6" s="163">
        <v>24204</v>
      </c>
      <c r="E6" s="164"/>
      <c r="F6" s="165">
        <v>41378</v>
      </c>
      <c r="G6" s="166"/>
      <c r="H6" s="167"/>
    </row>
    <row r="7" spans="1:8" x14ac:dyDescent="0.15">
      <c r="A7" s="148" t="s">
        <v>545</v>
      </c>
      <c r="B7" s="153"/>
      <c r="C7" s="154"/>
      <c r="D7" s="155">
        <v>53643</v>
      </c>
      <c r="E7" s="156"/>
      <c r="F7" s="157">
        <v>84459</v>
      </c>
      <c r="G7" s="158"/>
      <c r="H7" s="159"/>
    </row>
    <row r="8" spans="1:8" x14ac:dyDescent="0.15">
      <c r="A8" s="160"/>
      <c r="B8" s="161"/>
      <c r="C8" s="162"/>
      <c r="D8" s="163">
        <v>45956</v>
      </c>
      <c r="E8" s="164"/>
      <c r="F8" s="165">
        <v>47314</v>
      </c>
      <c r="G8" s="166"/>
      <c r="H8" s="167"/>
    </row>
    <row r="9" spans="1:8" x14ac:dyDescent="0.15">
      <c r="A9" s="148" t="s">
        <v>546</v>
      </c>
      <c r="B9" s="153"/>
      <c r="C9" s="154"/>
      <c r="D9" s="155">
        <v>50973</v>
      </c>
      <c r="E9" s="156"/>
      <c r="F9" s="157">
        <v>74568</v>
      </c>
      <c r="G9" s="158"/>
      <c r="H9" s="159"/>
    </row>
    <row r="10" spans="1:8" x14ac:dyDescent="0.15">
      <c r="A10" s="160"/>
      <c r="B10" s="161"/>
      <c r="C10" s="162"/>
      <c r="D10" s="163">
        <v>41212</v>
      </c>
      <c r="E10" s="164"/>
      <c r="F10" s="165">
        <v>42558</v>
      </c>
      <c r="G10" s="166"/>
      <c r="H10" s="167"/>
    </row>
    <row r="11" spans="1:8" x14ac:dyDescent="0.15">
      <c r="A11" s="148" t="s">
        <v>547</v>
      </c>
      <c r="B11" s="153"/>
      <c r="C11" s="154"/>
      <c r="D11" s="155">
        <v>75681</v>
      </c>
      <c r="E11" s="156"/>
      <c r="F11" s="157">
        <v>73693</v>
      </c>
      <c r="G11" s="158"/>
      <c r="H11" s="159"/>
    </row>
    <row r="12" spans="1:8" x14ac:dyDescent="0.15">
      <c r="A12" s="160"/>
      <c r="B12" s="161"/>
      <c r="C12" s="168"/>
      <c r="D12" s="163">
        <v>32205</v>
      </c>
      <c r="E12" s="164"/>
      <c r="F12" s="165">
        <v>44203</v>
      </c>
      <c r="G12" s="166"/>
      <c r="H12" s="167"/>
    </row>
    <row r="13" spans="1:8" x14ac:dyDescent="0.15">
      <c r="A13" s="148"/>
      <c r="B13" s="153"/>
      <c r="C13" s="169"/>
      <c r="D13" s="170">
        <v>57410</v>
      </c>
      <c r="E13" s="171"/>
      <c r="F13" s="172">
        <v>82457</v>
      </c>
      <c r="G13" s="173"/>
      <c r="H13" s="159"/>
    </row>
    <row r="14" spans="1:8" x14ac:dyDescent="0.15">
      <c r="A14" s="160"/>
      <c r="B14" s="161"/>
      <c r="C14" s="162"/>
      <c r="D14" s="163">
        <v>34296</v>
      </c>
      <c r="E14" s="164"/>
      <c r="F14" s="165">
        <v>43068</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7.72</v>
      </c>
      <c r="C19" s="174">
        <f>ROUND(VALUE(SUBSTITUTE(実質収支比率等に係る経年分析!G$48,"▲","-")),2)</f>
        <v>7.36</v>
      </c>
      <c r="D19" s="174">
        <f>ROUND(VALUE(SUBSTITUTE(実質収支比率等に係る経年分析!H$48,"▲","-")),2)</f>
        <v>10.5</v>
      </c>
      <c r="E19" s="174">
        <f>ROUND(VALUE(SUBSTITUTE(実質収支比率等に係る経年分析!I$48,"▲","-")),2)</f>
        <v>10.56</v>
      </c>
      <c r="F19" s="174">
        <f>ROUND(VALUE(SUBSTITUTE(実質収支比率等に係る経年分析!J$48,"▲","-")),2)</f>
        <v>10.69</v>
      </c>
    </row>
    <row r="20" spans="1:11" x14ac:dyDescent="0.15">
      <c r="A20" s="174" t="s">
        <v>56</v>
      </c>
      <c r="B20" s="174">
        <f>ROUND(VALUE(SUBSTITUTE(実質収支比率等に係る経年分析!F$47,"▲","-")),2)</f>
        <v>51.46</v>
      </c>
      <c r="C20" s="174">
        <f>ROUND(VALUE(SUBSTITUTE(実質収支比率等に係る経年分析!G$47,"▲","-")),2)</f>
        <v>51.11</v>
      </c>
      <c r="D20" s="174">
        <f>ROUND(VALUE(SUBSTITUTE(実質収支比率等に係る経年分析!H$47,"▲","-")),2)</f>
        <v>47.62</v>
      </c>
      <c r="E20" s="174">
        <f>ROUND(VALUE(SUBSTITUTE(実質収支比率等に係る経年分析!I$47,"▲","-")),2)</f>
        <v>46.85</v>
      </c>
      <c r="F20" s="174">
        <f>ROUND(VALUE(SUBSTITUTE(実質収支比率等に係る経年分析!J$47,"▲","-")),2)</f>
        <v>55.16</v>
      </c>
    </row>
    <row r="21" spans="1:11" x14ac:dyDescent="0.15">
      <c r="A21" s="174" t="s">
        <v>57</v>
      </c>
      <c r="B21" s="174">
        <f>IF(ISNUMBER(VALUE(SUBSTITUTE(実質収支比率等に係る経年分析!F$49,"▲","-"))),ROUND(VALUE(SUBSTITUTE(実質収支比率等に係る経年分析!F$49,"▲","-")),2),NA())</f>
        <v>-1.59</v>
      </c>
      <c r="C21" s="174">
        <f>IF(ISNUMBER(VALUE(SUBSTITUTE(実質収支比率等に係る経年分析!G$49,"▲","-"))),ROUND(VALUE(SUBSTITUTE(実質収支比率等に係る経年分析!G$49,"▲","-")),2),NA())</f>
        <v>-0.26</v>
      </c>
      <c r="D21" s="174">
        <f>IF(ISNUMBER(VALUE(SUBSTITUTE(実質収支比率等に係る経年分析!H$49,"▲","-"))),ROUND(VALUE(SUBSTITUTE(実質収支比率等に係る経年分析!H$49,"▲","-")),2),NA())</f>
        <v>3.69</v>
      </c>
      <c r="E21" s="174">
        <f>IF(ISNUMBER(VALUE(SUBSTITUTE(実質収支比率等に係る経年分析!I$49,"▲","-"))),ROUND(VALUE(SUBSTITUTE(実質収支比率等に係る経年分析!I$49,"▲","-")),2),NA())</f>
        <v>3.03</v>
      </c>
      <c r="F21" s="174">
        <f>IF(ISNUMBER(VALUE(SUBSTITUTE(実質収支比率等に係る経年分析!J$49,"▲","-"))),ROUND(VALUE(SUBSTITUTE(実質収支比率等に係る経年分析!J$49,"▲","-")),2),NA())</f>
        <v>7.07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1.1499999999999999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0.63</v>
      </c>
      <c r="D34" s="175">
        <f>IF(ROUND(VALUE(SUBSTITUTE(連結実質赤字比率に係る赤字・黒字の構成分析!G$36,"▲", "-")), 2) &lt; 0, ABS(ROUND(VALUE(SUBSTITUTE(連結実質赤字比率に係る赤字・黒字の構成分析!G$36,"▲", "-")), 2)), NA())</f>
        <v>0.31</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2.2000000000000002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10.49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10.69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19.059999999999999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17.559999999999999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17.39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603</v>
      </c>
      <c r="E42" s="176"/>
      <c r="F42" s="176"/>
      <c r="G42" s="176">
        <f>'実質公債費比率（分子）の構造'!L$52</f>
        <v>612</v>
      </c>
      <c r="H42" s="176"/>
      <c r="I42" s="176"/>
      <c r="J42" s="176">
        <f>'実質公債費比率（分子）の構造'!M$52</f>
        <v>594</v>
      </c>
      <c r="K42" s="176"/>
      <c r="L42" s="176"/>
      <c r="M42" s="176">
        <f>'実質公債費比率（分子）の構造'!N$52</f>
        <v>598</v>
      </c>
      <c r="N42" s="176"/>
      <c r="O42" s="176"/>
      <c r="P42" s="176">
        <f>'実質公債費比率（分子）の構造'!O$52</f>
        <v>614</v>
      </c>
    </row>
    <row r="43" spans="1:16" x14ac:dyDescent="0.15">
      <c r="A43" s="176" t="s">
        <v>65</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4</v>
      </c>
      <c r="C44" s="176"/>
      <c r="D44" s="176"/>
      <c r="E44" s="176">
        <f>'実質公債費比率（分子）の構造'!L$50</f>
        <v>1</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130</v>
      </c>
      <c r="C45" s="176"/>
      <c r="D45" s="176"/>
      <c r="E45" s="176">
        <f>'実質公債費比率（分子）の構造'!L$49</f>
        <v>96</v>
      </c>
      <c r="F45" s="176"/>
      <c r="G45" s="176"/>
      <c r="H45" s="176">
        <f>'実質公債費比率（分子）の構造'!M$49</f>
        <v>85</v>
      </c>
      <c r="I45" s="176"/>
      <c r="J45" s="176"/>
      <c r="K45" s="176">
        <f>'実質公債費比率（分子）の構造'!N$49</f>
        <v>90</v>
      </c>
      <c r="L45" s="176"/>
      <c r="M45" s="176"/>
      <c r="N45" s="176">
        <f>'実質公債費比率（分子）の構造'!O$49</f>
        <v>119</v>
      </c>
      <c r="O45" s="176"/>
      <c r="P45" s="176"/>
    </row>
    <row r="46" spans="1:16" x14ac:dyDescent="0.15">
      <c r="A46" s="176" t="s">
        <v>68</v>
      </c>
      <c r="B46" s="176">
        <f>'実質公債費比率（分子）の構造'!K$48</f>
        <v>268</v>
      </c>
      <c r="C46" s="176"/>
      <c r="D46" s="176"/>
      <c r="E46" s="176">
        <f>'実質公債費比率（分子）の構造'!L$48</f>
        <v>271</v>
      </c>
      <c r="F46" s="176"/>
      <c r="G46" s="176"/>
      <c r="H46" s="176">
        <f>'実質公債費比率（分子）の構造'!M$48</f>
        <v>328</v>
      </c>
      <c r="I46" s="176"/>
      <c r="J46" s="176"/>
      <c r="K46" s="176">
        <f>'実質公債費比率（分子）の構造'!N$48</f>
        <v>328</v>
      </c>
      <c r="L46" s="176"/>
      <c r="M46" s="176"/>
      <c r="N46" s="176">
        <f>'実質公債費比率（分子）の構造'!O$48</f>
        <v>334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457</v>
      </c>
      <c r="C49" s="176"/>
      <c r="D49" s="176"/>
      <c r="E49" s="176">
        <f>'実質公債費比率（分子）の構造'!L$45</f>
        <v>458</v>
      </c>
      <c r="F49" s="176"/>
      <c r="G49" s="176"/>
      <c r="H49" s="176">
        <f>'実質公債費比率（分子）の構造'!M$45</f>
        <v>438</v>
      </c>
      <c r="I49" s="176"/>
      <c r="J49" s="176"/>
      <c r="K49" s="176">
        <f>'実質公債費比率（分子）の構造'!N$45</f>
        <v>466</v>
      </c>
      <c r="L49" s="176"/>
      <c r="M49" s="176"/>
      <c r="N49" s="176">
        <f>'実質公債費比率（分子）の構造'!O$45</f>
        <v>494</v>
      </c>
      <c r="O49" s="176"/>
      <c r="P49" s="176"/>
    </row>
    <row r="50" spans="1:16" x14ac:dyDescent="0.15">
      <c r="A50" s="176" t="s">
        <v>72</v>
      </c>
      <c r="B50" s="176" t="e">
        <f>NA()</f>
        <v>#N/A</v>
      </c>
      <c r="C50" s="176">
        <f>IF(ISNUMBER('実質公債費比率（分子）の構造'!K$53),'実質公債費比率（分子）の構造'!K$53,NA())</f>
        <v>256</v>
      </c>
      <c r="D50" s="176" t="e">
        <f>NA()</f>
        <v>#N/A</v>
      </c>
      <c r="E50" s="176" t="e">
        <f>NA()</f>
        <v>#N/A</v>
      </c>
      <c r="F50" s="176">
        <f>IF(ISNUMBER('実質公債費比率（分子）の構造'!L$53),'実質公債費比率（分子）の構造'!L$53,NA())</f>
        <v>214</v>
      </c>
      <c r="G50" s="176" t="e">
        <f>NA()</f>
        <v>#N/A</v>
      </c>
      <c r="H50" s="176" t="e">
        <f>NA()</f>
        <v>#N/A</v>
      </c>
      <c r="I50" s="176">
        <f>IF(ISNUMBER('実質公債費比率（分子）の構造'!M$53),'実質公債費比率（分子）の構造'!M$53,NA())</f>
        <v>257</v>
      </c>
      <c r="J50" s="176" t="e">
        <f>NA()</f>
        <v>#N/A</v>
      </c>
      <c r="K50" s="176" t="e">
        <f>NA()</f>
        <v>#N/A</v>
      </c>
      <c r="L50" s="176">
        <f>IF(ISNUMBER('実質公債費比率（分子）の構造'!N$53),'実質公債費比率（分子）の構造'!N$53,NA())</f>
        <v>286</v>
      </c>
      <c r="M50" s="176" t="e">
        <f>NA()</f>
        <v>#N/A</v>
      </c>
      <c r="N50" s="176" t="e">
        <f>NA()</f>
        <v>#N/A</v>
      </c>
      <c r="O50" s="176">
        <f>IF(ISNUMBER('実質公債費比率（分子）の構造'!O$53),'実質公債費比率（分子）の構造'!O$53,NA())</f>
        <v>333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7056</v>
      </c>
      <c r="E56" s="175"/>
      <c r="F56" s="175"/>
      <c r="G56" s="175">
        <f>'将来負担比率（分子）の構造'!J$52</f>
        <v>6795</v>
      </c>
      <c r="H56" s="175"/>
      <c r="I56" s="175"/>
      <c r="J56" s="175">
        <f>'将来負担比率（分子）の構造'!K$52</f>
        <v>6693</v>
      </c>
      <c r="K56" s="175"/>
      <c r="L56" s="175"/>
      <c r="M56" s="175">
        <f>'将来負担比率（分子）の構造'!L$52</f>
        <v>6635</v>
      </c>
      <c r="N56" s="175"/>
      <c r="O56" s="175"/>
      <c r="P56" s="175">
        <f>'将来負担比率（分子）の構造'!M$52</f>
        <v>6362</v>
      </c>
    </row>
    <row r="57" spans="1:16" x14ac:dyDescent="0.15">
      <c r="A57" s="175" t="s">
        <v>43</v>
      </c>
      <c r="B57" s="175"/>
      <c r="C57" s="175"/>
      <c r="D57" s="175">
        <f>'将来負担比率（分子）の構造'!I$51</f>
        <v>21</v>
      </c>
      <c r="E57" s="175"/>
      <c r="F57" s="175"/>
      <c r="G57" s="175">
        <f>'将来負担比率（分子）の構造'!J$51</f>
        <v>21</v>
      </c>
      <c r="H57" s="175"/>
      <c r="I57" s="175"/>
      <c r="J57" s="175">
        <f>'将来負担比率（分子）の構造'!K$51</f>
        <v>18</v>
      </c>
      <c r="K57" s="175"/>
      <c r="L57" s="175"/>
      <c r="M57" s="175">
        <f>'将来負担比率（分子）の構造'!L$51</f>
        <v>15</v>
      </c>
      <c r="N57" s="175"/>
      <c r="O57" s="175"/>
      <c r="P57" s="175">
        <f>'将来負担比率（分子）の構造'!M$51</f>
        <v>12</v>
      </c>
    </row>
    <row r="58" spans="1:16" x14ac:dyDescent="0.15">
      <c r="A58" s="175" t="s">
        <v>42</v>
      </c>
      <c r="B58" s="175"/>
      <c r="C58" s="175"/>
      <c r="D58" s="175">
        <f>'将来負担比率（分子）の構造'!I$50</f>
        <v>3023</v>
      </c>
      <c r="E58" s="175"/>
      <c r="F58" s="175"/>
      <c r="G58" s="175">
        <f>'将来負担比率（分子）の構造'!J$50</f>
        <v>3110</v>
      </c>
      <c r="H58" s="175"/>
      <c r="I58" s="175"/>
      <c r="J58" s="175">
        <f>'将来負担比率（分子）の構造'!K$50</f>
        <v>3111</v>
      </c>
      <c r="K58" s="175"/>
      <c r="L58" s="175"/>
      <c r="M58" s="175">
        <f>'将来負担比率（分子）の構造'!L$50</f>
        <v>3319</v>
      </c>
      <c r="N58" s="175"/>
      <c r="O58" s="175"/>
      <c r="P58" s="175">
        <f>'将来負担比率（分子）の構造'!M$50</f>
        <v>3307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700</v>
      </c>
      <c r="C61" s="175"/>
      <c r="D61" s="175"/>
      <c r="E61" s="175">
        <f>'将来負担比率（分子）の構造'!J$46</f>
        <v>691</v>
      </c>
      <c r="F61" s="175"/>
      <c r="G61" s="175"/>
      <c r="H61" s="175">
        <f>'将来負担比率（分子）の構造'!K$46</f>
        <v>613</v>
      </c>
      <c r="I61" s="175"/>
      <c r="J61" s="175"/>
      <c r="K61" s="175">
        <f>'将来負担比率（分子）の構造'!L$46</f>
        <v>607</v>
      </c>
      <c r="L61" s="175"/>
      <c r="M61" s="175"/>
      <c r="N61" s="175">
        <f>'将来負担比率（分子）の構造'!M$46</f>
        <v>712</v>
      </c>
      <c r="O61" s="175"/>
      <c r="P61" s="175"/>
    </row>
    <row r="62" spans="1:16" x14ac:dyDescent="0.15">
      <c r="A62" s="175" t="s">
        <v>36</v>
      </c>
      <c r="B62" s="175">
        <f>'将来負担比率（分子）の構造'!I$45</f>
        <v>704</v>
      </c>
      <c r="C62" s="175"/>
      <c r="D62" s="175"/>
      <c r="E62" s="175">
        <f>'将来負担比率（分子）の構造'!J$45</f>
        <v>765</v>
      </c>
      <c r="F62" s="175"/>
      <c r="G62" s="175"/>
      <c r="H62" s="175">
        <f>'将来負担比率（分子）の構造'!K$45</f>
        <v>662</v>
      </c>
      <c r="I62" s="175"/>
      <c r="J62" s="175"/>
      <c r="K62" s="175">
        <f>'将来負担比率（分子）の構造'!L$45</f>
        <v>650</v>
      </c>
      <c r="L62" s="175"/>
      <c r="M62" s="175"/>
      <c r="N62" s="175">
        <f>'将来負担比率（分子）の構造'!M$45</f>
        <v>640</v>
      </c>
      <c r="O62" s="175"/>
      <c r="P62" s="175"/>
    </row>
    <row r="63" spans="1:16" x14ac:dyDescent="0.15">
      <c r="A63" s="175" t="s">
        <v>35</v>
      </c>
      <c r="B63" s="175">
        <f>'将来負担比率（分子）の構造'!I$44</f>
        <v>883</v>
      </c>
      <c r="C63" s="175"/>
      <c r="D63" s="175"/>
      <c r="E63" s="175">
        <f>'将来負担比率（分子）の構造'!J$44</f>
        <v>836</v>
      </c>
      <c r="F63" s="175"/>
      <c r="G63" s="175"/>
      <c r="H63" s="175">
        <f>'将来負担比率（分子）の構造'!K$44</f>
        <v>823</v>
      </c>
      <c r="I63" s="175"/>
      <c r="J63" s="175"/>
      <c r="K63" s="175">
        <f>'将来負担比率（分子）の構造'!L$44</f>
        <v>853</v>
      </c>
      <c r="L63" s="175"/>
      <c r="M63" s="175"/>
      <c r="N63" s="175">
        <f>'将来負担比率（分子）の構造'!M$44</f>
        <v>818</v>
      </c>
      <c r="O63" s="175"/>
      <c r="P63" s="175"/>
    </row>
    <row r="64" spans="1:16" x14ac:dyDescent="0.15">
      <c r="A64" s="175" t="s">
        <v>34</v>
      </c>
      <c r="B64" s="175">
        <f>'将来負担比率（分子）の構造'!I$43</f>
        <v>2898</v>
      </c>
      <c r="C64" s="175"/>
      <c r="D64" s="175"/>
      <c r="E64" s="175">
        <f>'将来負担比率（分子）の構造'!J$43</f>
        <v>2640</v>
      </c>
      <c r="F64" s="175"/>
      <c r="G64" s="175"/>
      <c r="H64" s="175">
        <f>'将来負担比率（分子）の構造'!K$43</f>
        <v>2507</v>
      </c>
      <c r="I64" s="175"/>
      <c r="J64" s="175"/>
      <c r="K64" s="175">
        <f>'将来負担比率（分子）の構造'!L$43</f>
        <v>2432</v>
      </c>
      <c r="L64" s="175"/>
      <c r="M64" s="175"/>
      <c r="N64" s="175">
        <f>'将来負担比率（分子）の構造'!M$43</f>
        <v>2393</v>
      </c>
      <c r="O64" s="175"/>
      <c r="P64" s="175"/>
    </row>
    <row r="65" spans="1:16" x14ac:dyDescent="0.15">
      <c r="A65" s="175" t="s">
        <v>33</v>
      </c>
      <c r="B65" s="175">
        <f>'将来負担比率（分子）の構造'!I$42</f>
        <v>7</v>
      </c>
      <c r="C65" s="175"/>
      <c r="D65" s="175"/>
      <c r="E65" s="175">
        <f>'将来負担比率（分子）の構造'!J$42</f>
        <v>1</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5404</v>
      </c>
      <c r="C66" s="175"/>
      <c r="D66" s="175"/>
      <c r="E66" s="175">
        <f>'将来負担比率（分子）の構造'!J$41</f>
        <v>5451</v>
      </c>
      <c r="F66" s="175"/>
      <c r="G66" s="175"/>
      <c r="H66" s="175">
        <f>'将来負担比率（分子）の構造'!K$41</f>
        <v>5555</v>
      </c>
      <c r="I66" s="175"/>
      <c r="J66" s="175"/>
      <c r="K66" s="175">
        <f>'将来負担比率（分子）の構造'!L$41</f>
        <v>5760</v>
      </c>
      <c r="L66" s="175"/>
      <c r="M66" s="175"/>
      <c r="N66" s="175">
        <f>'将来負担比率（分子）の構造'!M$41</f>
        <v>5686</v>
      </c>
      <c r="O66" s="175"/>
      <c r="P66" s="175"/>
    </row>
    <row r="67" spans="1:16" x14ac:dyDescent="0.15">
      <c r="A67" s="175" t="s">
        <v>76</v>
      </c>
      <c r="B67" s="175" t="e">
        <f>NA()</f>
        <v>#N/A</v>
      </c>
      <c r="C67" s="175">
        <f>IF(ISNUMBER('将来負担比率（分子）の構造'!I$53), IF('将来負担比率（分子）の構造'!I$53 &lt; 0, 0, '将来負担比率（分子）の構造'!I$53), NA())</f>
        <v>497</v>
      </c>
      <c r="D67" s="175" t="e">
        <f>NA()</f>
        <v>#N/A</v>
      </c>
      <c r="E67" s="175" t="e">
        <f>NA()</f>
        <v>#N/A</v>
      </c>
      <c r="F67" s="175">
        <f>IF(ISNUMBER('将来負担比率（分子）の構造'!J$53), IF('将来負担比率（分子）の構造'!J$53 &lt; 0, 0, '将来負担比率（分子）の構造'!J$53), NA())</f>
        <v>458</v>
      </c>
      <c r="G67" s="175" t="e">
        <f>NA()</f>
        <v>#N/A</v>
      </c>
      <c r="H67" s="175" t="e">
        <f>NA()</f>
        <v>#N/A</v>
      </c>
      <c r="I67" s="175">
        <f>IF(ISNUMBER('将来負担比率（分子）の構造'!K$53), IF('将来負担比率（分子）の構造'!K$53 &lt; 0, 0, '将来負担比率（分子）の構造'!K$53), NA())</f>
        <v>336</v>
      </c>
      <c r="J67" s="175" t="e">
        <f>NA()</f>
        <v>#N/A</v>
      </c>
      <c r="K67" s="175" t="e">
        <f>NA()</f>
        <v>#N/A</v>
      </c>
      <c r="L67" s="175">
        <f>IF(ISNUMBER('将来負担比率（分子）の構造'!L$53), IF('将来負担比率（分子）の構造'!L$53 &lt; 0, 0, '将来負担比率（分子）の構造'!L$53), NA())</f>
        <v>333</v>
      </c>
      <c r="M67" s="175" t="e">
        <f>NA()</f>
        <v>#N/A</v>
      </c>
      <c r="N67" s="175" t="e">
        <f>NA()</f>
        <v>#N/A</v>
      </c>
      <c r="O67" s="175">
        <f>IF(ISNUMBER('将来負担比率（分子）の構造'!M$53), IF('将来負担比率（分子）の構造'!M$53 &lt; 0, 0, '将来負担比率（分子）の構造'!M$53), NA())</f>
        <v>568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2166</v>
      </c>
      <c r="C72" s="179">
        <f>基金残高に係る経年分析!G55</f>
        <v>2277</v>
      </c>
      <c r="D72" s="179">
        <f>基金残高に係る経年分析!H55</f>
        <v>2618</v>
      </c>
    </row>
    <row r="73" spans="1:16" x14ac:dyDescent="0.15">
      <c r="A73" s="178" t="s">
        <v>79</v>
      </c>
      <c r="B73" s="179">
        <f>基金残高に係る経年分析!F56</f>
        <v>159</v>
      </c>
      <c r="C73" s="179">
        <f>基金残高に係る経年分析!G56</f>
        <v>251</v>
      </c>
      <c r="D73" s="179">
        <f>基金残高に係る経年分析!H56</f>
        <v>251</v>
      </c>
    </row>
    <row r="74" spans="1:16" x14ac:dyDescent="0.15">
      <c r="A74" s="178" t="s">
        <v>80</v>
      </c>
      <c r="B74" s="179">
        <f>基金残高に係る経年分析!F57</f>
        <v>676</v>
      </c>
      <c r="C74" s="179">
        <f>基金残高に係る経年分析!G57</f>
        <v>690</v>
      </c>
      <c r="D74" s="179">
        <f>基金残高に係る経年分析!H57</f>
        <v>334</v>
      </c>
    </row>
  </sheetData>
  <sheetProtection algorithmName="SHA-512" hashValue="538zFiodOkqlDOXCD0giJRiXDV0S69Lf75S0I1oWUhHSaoYm3VjU+Drjno7yyqFJEhjsY7HPCwiM8hewMc5tZQ==" saltValue="MRdUnNbNHt2Ijxox9FVa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2325731</v>
      </c>
      <c r="S5" s="613"/>
      <c r="T5" s="613"/>
      <c r="U5" s="613"/>
      <c r="V5" s="613"/>
      <c r="W5" s="613"/>
      <c r="X5" s="613"/>
      <c r="Y5" s="614"/>
      <c r="Z5" s="615">
        <v>26.7</v>
      </c>
      <c r="AA5" s="615"/>
      <c r="AB5" s="615"/>
      <c r="AC5" s="615"/>
      <c r="AD5" s="616">
        <v>2325731</v>
      </c>
      <c r="AE5" s="616"/>
      <c r="AF5" s="616"/>
      <c r="AG5" s="616"/>
      <c r="AH5" s="616"/>
      <c r="AI5" s="616"/>
      <c r="AJ5" s="616"/>
      <c r="AK5" s="616"/>
      <c r="AL5" s="617">
        <v>48.1</v>
      </c>
      <c r="AM5" s="618"/>
      <c r="AN5" s="618"/>
      <c r="AO5" s="619"/>
      <c r="AP5" s="609" t="s">
        <v>230</v>
      </c>
      <c r="AQ5" s="610"/>
      <c r="AR5" s="610"/>
      <c r="AS5" s="610"/>
      <c r="AT5" s="610"/>
      <c r="AU5" s="610"/>
      <c r="AV5" s="610"/>
      <c r="AW5" s="610"/>
      <c r="AX5" s="610"/>
      <c r="AY5" s="610"/>
      <c r="AZ5" s="610"/>
      <c r="BA5" s="610"/>
      <c r="BB5" s="610"/>
      <c r="BC5" s="610"/>
      <c r="BD5" s="610"/>
      <c r="BE5" s="610"/>
      <c r="BF5" s="611"/>
      <c r="BG5" s="623">
        <v>2296830</v>
      </c>
      <c r="BH5" s="624"/>
      <c r="BI5" s="624"/>
      <c r="BJ5" s="624"/>
      <c r="BK5" s="624"/>
      <c r="BL5" s="624"/>
      <c r="BM5" s="624"/>
      <c r="BN5" s="625"/>
      <c r="BO5" s="626">
        <v>98.8</v>
      </c>
      <c r="BP5" s="626"/>
      <c r="BQ5" s="626"/>
      <c r="BR5" s="626"/>
      <c r="BS5" s="627" t="s">
        <v>127</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77101</v>
      </c>
      <c r="S6" s="624"/>
      <c r="T6" s="624"/>
      <c r="U6" s="624"/>
      <c r="V6" s="624"/>
      <c r="W6" s="624"/>
      <c r="X6" s="624"/>
      <c r="Y6" s="625"/>
      <c r="Z6" s="626">
        <v>0.9</v>
      </c>
      <c r="AA6" s="626"/>
      <c r="AB6" s="626"/>
      <c r="AC6" s="626"/>
      <c r="AD6" s="627">
        <v>77101</v>
      </c>
      <c r="AE6" s="627"/>
      <c r="AF6" s="627"/>
      <c r="AG6" s="627"/>
      <c r="AH6" s="627"/>
      <c r="AI6" s="627"/>
      <c r="AJ6" s="627"/>
      <c r="AK6" s="627"/>
      <c r="AL6" s="628">
        <v>1.6</v>
      </c>
      <c r="AM6" s="629"/>
      <c r="AN6" s="629"/>
      <c r="AO6" s="630"/>
      <c r="AP6" s="620" t="s">
        <v>235</v>
      </c>
      <c r="AQ6" s="621"/>
      <c r="AR6" s="621"/>
      <c r="AS6" s="621"/>
      <c r="AT6" s="621"/>
      <c r="AU6" s="621"/>
      <c r="AV6" s="621"/>
      <c r="AW6" s="621"/>
      <c r="AX6" s="621"/>
      <c r="AY6" s="621"/>
      <c r="AZ6" s="621"/>
      <c r="BA6" s="621"/>
      <c r="BB6" s="621"/>
      <c r="BC6" s="621"/>
      <c r="BD6" s="621"/>
      <c r="BE6" s="621"/>
      <c r="BF6" s="622"/>
      <c r="BG6" s="623">
        <v>2296830</v>
      </c>
      <c r="BH6" s="624"/>
      <c r="BI6" s="624"/>
      <c r="BJ6" s="624"/>
      <c r="BK6" s="624"/>
      <c r="BL6" s="624"/>
      <c r="BM6" s="624"/>
      <c r="BN6" s="625"/>
      <c r="BO6" s="626">
        <v>98.8</v>
      </c>
      <c r="BP6" s="626"/>
      <c r="BQ6" s="626"/>
      <c r="BR6" s="626"/>
      <c r="BS6" s="627" t="s">
        <v>236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75495</v>
      </c>
      <c r="CS6" s="624"/>
      <c r="CT6" s="624"/>
      <c r="CU6" s="624"/>
      <c r="CV6" s="624"/>
      <c r="CW6" s="624"/>
      <c r="CX6" s="624"/>
      <c r="CY6" s="625"/>
      <c r="CZ6" s="617">
        <v>1</v>
      </c>
      <c r="DA6" s="618"/>
      <c r="DB6" s="618"/>
      <c r="DC6" s="634"/>
      <c r="DD6" s="632" t="s">
        <v>127</v>
      </c>
      <c r="DE6" s="624"/>
      <c r="DF6" s="624"/>
      <c r="DG6" s="624"/>
      <c r="DH6" s="624"/>
      <c r="DI6" s="624"/>
      <c r="DJ6" s="624"/>
      <c r="DK6" s="624"/>
      <c r="DL6" s="624"/>
      <c r="DM6" s="624"/>
      <c r="DN6" s="624"/>
      <c r="DO6" s="624"/>
      <c r="DP6" s="625"/>
      <c r="DQ6" s="632">
        <v>75494</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805</v>
      </c>
      <c r="S7" s="624"/>
      <c r="T7" s="624"/>
      <c r="U7" s="624"/>
      <c r="V7" s="624"/>
      <c r="W7" s="624"/>
      <c r="X7" s="624"/>
      <c r="Y7" s="625"/>
      <c r="Z7" s="626">
        <v>0</v>
      </c>
      <c r="AA7" s="626"/>
      <c r="AB7" s="626"/>
      <c r="AC7" s="626"/>
      <c r="AD7" s="627">
        <v>805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1029609</v>
      </c>
      <c r="BH7" s="624"/>
      <c r="BI7" s="624"/>
      <c r="BJ7" s="624"/>
      <c r="BK7" s="624"/>
      <c r="BL7" s="624"/>
      <c r="BM7" s="624"/>
      <c r="BN7" s="625"/>
      <c r="BO7" s="626">
        <v>44.3</v>
      </c>
      <c r="BP7" s="626"/>
      <c r="BQ7" s="626"/>
      <c r="BR7" s="626"/>
      <c r="BS7" s="627" t="s">
        <v>236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1420459</v>
      </c>
      <c r="CS7" s="624"/>
      <c r="CT7" s="624"/>
      <c r="CU7" s="624"/>
      <c r="CV7" s="624"/>
      <c r="CW7" s="624"/>
      <c r="CX7" s="624"/>
      <c r="CY7" s="625"/>
      <c r="CZ7" s="626">
        <v>18.100000000000001</v>
      </c>
      <c r="DA7" s="626"/>
      <c r="DB7" s="626"/>
      <c r="DC7" s="626"/>
      <c r="DD7" s="632">
        <v>45704</v>
      </c>
      <c r="DE7" s="624"/>
      <c r="DF7" s="624"/>
      <c r="DG7" s="624"/>
      <c r="DH7" s="624"/>
      <c r="DI7" s="624"/>
      <c r="DJ7" s="624"/>
      <c r="DK7" s="624"/>
      <c r="DL7" s="624"/>
      <c r="DM7" s="624"/>
      <c r="DN7" s="624"/>
      <c r="DO7" s="624"/>
      <c r="DP7" s="625"/>
      <c r="DQ7" s="632">
        <v>1321852</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9718</v>
      </c>
      <c r="S8" s="624"/>
      <c r="T8" s="624"/>
      <c r="U8" s="624"/>
      <c r="V8" s="624"/>
      <c r="W8" s="624"/>
      <c r="X8" s="624"/>
      <c r="Y8" s="625"/>
      <c r="Z8" s="626">
        <v>0.1</v>
      </c>
      <c r="AA8" s="626"/>
      <c r="AB8" s="626"/>
      <c r="AC8" s="626"/>
      <c r="AD8" s="627">
        <v>9718</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29890</v>
      </c>
      <c r="BH8" s="624"/>
      <c r="BI8" s="624"/>
      <c r="BJ8" s="624"/>
      <c r="BK8" s="624"/>
      <c r="BL8" s="624"/>
      <c r="BM8" s="624"/>
      <c r="BN8" s="625"/>
      <c r="BO8" s="626">
        <v>1.3</v>
      </c>
      <c r="BP8" s="626"/>
      <c r="BQ8" s="626"/>
      <c r="BR8" s="626"/>
      <c r="BS8" s="627" t="s">
        <v>127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2530438</v>
      </c>
      <c r="CS8" s="624"/>
      <c r="CT8" s="624"/>
      <c r="CU8" s="624"/>
      <c r="CV8" s="624"/>
      <c r="CW8" s="624"/>
      <c r="CX8" s="624"/>
      <c r="CY8" s="625"/>
      <c r="CZ8" s="626">
        <v>32.299999999999997</v>
      </c>
      <c r="DA8" s="626"/>
      <c r="DB8" s="626"/>
      <c r="DC8" s="626"/>
      <c r="DD8" s="632">
        <v>54995</v>
      </c>
      <c r="DE8" s="624"/>
      <c r="DF8" s="624"/>
      <c r="DG8" s="624"/>
      <c r="DH8" s="624"/>
      <c r="DI8" s="624"/>
      <c r="DJ8" s="624"/>
      <c r="DK8" s="624"/>
      <c r="DL8" s="624"/>
      <c r="DM8" s="624"/>
      <c r="DN8" s="624"/>
      <c r="DO8" s="624"/>
      <c r="DP8" s="625"/>
      <c r="DQ8" s="632">
        <v>1513297</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6999</v>
      </c>
      <c r="S9" s="624"/>
      <c r="T9" s="624"/>
      <c r="U9" s="624"/>
      <c r="V9" s="624"/>
      <c r="W9" s="624"/>
      <c r="X9" s="624"/>
      <c r="Y9" s="625"/>
      <c r="Z9" s="626">
        <v>0.1</v>
      </c>
      <c r="AA9" s="626"/>
      <c r="AB9" s="626"/>
      <c r="AC9" s="626"/>
      <c r="AD9" s="627">
        <v>6999</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800530</v>
      </c>
      <c r="BH9" s="624"/>
      <c r="BI9" s="624"/>
      <c r="BJ9" s="624"/>
      <c r="BK9" s="624"/>
      <c r="BL9" s="624"/>
      <c r="BM9" s="624"/>
      <c r="BN9" s="625"/>
      <c r="BO9" s="626">
        <v>34.4</v>
      </c>
      <c r="BP9" s="626"/>
      <c r="BQ9" s="626"/>
      <c r="BR9" s="626"/>
      <c r="BS9" s="627" t="s">
        <v>236</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515802</v>
      </c>
      <c r="CS9" s="624"/>
      <c r="CT9" s="624"/>
      <c r="CU9" s="624"/>
      <c r="CV9" s="624"/>
      <c r="CW9" s="624"/>
      <c r="CX9" s="624"/>
      <c r="CY9" s="625"/>
      <c r="CZ9" s="626">
        <v>6.6</v>
      </c>
      <c r="DA9" s="626"/>
      <c r="DB9" s="626"/>
      <c r="DC9" s="626"/>
      <c r="DD9" s="632">
        <v>5348</v>
      </c>
      <c r="DE9" s="624"/>
      <c r="DF9" s="624"/>
      <c r="DG9" s="624"/>
      <c r="DH9" s="624"/>
      <c r="DI9" s="624"/>
      <c r="DJ9" s="624"/>
      <c r="DK9" s="624"/>
      <c r="DL9" s="624"/>
      <c r="DM9" s="624"/>
      <c r="DN9" s="624"/>
      <c r="DO9" s="624"/>
      <c r="DP9" s="625"/>
      <c r="DQ9" s="632">
        <v>414022</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127</v>
      </c>
      <c r="AA10" s="626"/>
      <c r="AB10" s="626"/>
      <c r="AC10" s="626"/>
      <c r="AD10" s="627" t="s">
        <v>236</v>
      </c>
      <c r="AE10" s="627"/>
      <c r="AF10" s="627"/>
      <c r="AG10" s="627"/>
      <c r="AH10" s="627"/>
      <c r="AI10" s="627"/>
      <c r="AJ10" s="627"/>
      <c r="AK10" s="627"/>
      <c r="AL10" s="628" t="s">
        <v>127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57920</v>
      </c>
      <c r="BH10" s="624"/>
      <c r="BI10" s="624"/>
      <c r="BJ10" s="624"/>
      <c r="BK10" s="624"/>
      <c r="BL10" s="624"/>
      <c r="BM10" s="624"/>
      <c r="BN10" s="625"/>
      <c r="BO10" s="626">
        <v>2.5</v>
      </c>
      <c r="BP10" s="626"/>
      <c r="BQ10" s="626"/>
      <c r="BR10" s="626"/>
      <c r="BS10" s="627" t="s">
        <v>127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127</v>
      </c>
      <c r="CS10" s="624"/>
      <c r="CT10" s="624"/>
      <c r="CU10" s="624"/>
      <c r="CV10" s="624"/>
      <c r="CW10" s="624"/>
      <c r="CX10" s="624"/>
      <c r="CY10" s="625"/>
      <c r="CZ10" s="626" t="s">
        <v>236</v>
      </c>
      <c r="DA10" s="626"/>
      <c r="DB10" s="626"/>
      <c r="DC10" s="626"/>
      <c r="DD10" s="632" t="s">
        <v>127</v>
      </c>
      <c r="DE10" s="624"/>
      <c r="DF10" s="624"/>
      <c r="DG10" s="624"/>
      <c r="DH10" s="624"/>
      <c r="DI10" s="624"/>
      <c r="DJ10" s="624"/>
      <c r="DK10" s="624"/>
      <c r="DL10" s="624"/>
      <c r="DM10" s="624"/>
      <c r="DN10" s="624"/>
      <c r="DO10" s="624"/>
      <c r="DP10" s="625"/>
      <c r="DQ10" s="632" t="s">
        <v>127</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407382</v>
      </c>
      <c r="S11" s="624"/>
      <c r="T11" s="624"/>
      <c r="U11" s="624"/>
      <c r="V11" s="624"/>
      <c r="W11" s="624"/>
      <c r="X11" s="624"/>
      <c r="Y11" s="625"/>
      <c r="Z11" s="628">
        <v>4.7</v>
      </c>
      <c r="AA11" s="629"/>
      <c r="AB11" s="629"/>
      <c r="AC11" s="635"/>
      <c r="AD11" s="632">
        <v>407382</v>
      </c>
      <c r="AE11" s="624"/>
      <c r="AF11" s="624"/>
      <c r="AG11" s="624"/>
      <c r="AH11" s="624"/>
      <c r="AI11" s="624"/>
      <c r="AJ11" s="624"/>
      <c r="AK11" s="625"/>
      <c r="AL11" s="628">
        <v>8.4</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141269</v>
      </c>
      <c r="BH11" s="624"/>
      <c r="BI11" s="624"/>
      <c r="BJ11" s="624"/>
      <c r="BK11" s="624"/>
      <c r="BL11" s="624"/>
      <c r="BM11" s="624"/>
      <c r="BN11" s="625"/>
      <c r="BO11" s="626">
        <v>6.1</v>
      </c>
      <c r="BP11" s="626"/>
      <c r="BQ11" s="626"/>
      <c r="BR11" s="626"/>
      <c r="BS11" s="627" t="s">
        <v>236</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203917</v>
      </c>
      <c r="CS11" s="624"/>
      <c r="CT11" s="624"/>
      <c r="CU11" s="624"/>
      <c r="CV11" s="624"/>
      <c r="CW11" s="624"/>
      <c r="CX11" s="624"/>
      <c r="CY11" s="625"/>
      <c r="CZ11" s="626">
        <v>2.6</v>
      </c>
      <c r="DA11" s="626"/>
      <c r="DB11" s="626"/>
      <c r="DC11" s="626"/>
      <c r="DD11" s="632">
        <v>65202</v>
      </c>
      <c r="DE11" s="624"/>
      <c r="DF11" s="624"/>
      <c r="DG11" s="624"/>
      <c r="DH11" s="624"/>
      <c r="DI11" s="624"/>
      <c r="DJ11" s="624"/>
      <c r="DK11" s="624"/>
      <c r="DL11" s="624"/>
      <c r="DM11" s="624"/>
      <c r="DN11" s="624"/>
      <c r="DO11" s="624"/>
      <c r="DP11" s="625"/>
      <c r="DQ11" s="632">
        <v>138483</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5608</v>
      </c>
      <c r="S12" s="624"/>
      <c r="T12" s="624"/>
      <c r="U12" s="624"/>
      <c r="V12" s="624"/>
      <c r="W12" s="624"/>
      <c r="X12" s="624"/>
      <c r="Y12" s="625"/>
      <c r="Z12" s="626">
        <v>0.1</v>
      </c>
      <c r="AA12" s="626"/>
      <c r="AB12" s="626"/>
      <c r="AC12" s="626"/>
      <c r="AD12" s="627">
        <v>5608</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1072247</v>
      </c>
      <c r="BH12" s="624"/>
      <c r="BI12" s="624"/>
      <c r="BJ12" s="624"/>
      <c r="BK12" s="624"/>
      <c r="BL12" s="624"/>
      <c r="BM12" s="624"/>
      <c r="BN12" s="625"/>
      <c r="BO12" s="626">
        <v>46.1</v>
      </c>
      <c r="BP12" s="626"/>
      <c r="BQ12" s="626"/>
      <c r="BR12" s="626"/>
      <c r="BS12" s="627" t="s">
        <v>127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251820</v>
      </c>
      <c r="CS12" s="624"/>
      <c r="CT12" s="624"/>
      <c r="CU12" s="624"/>
      <c r="CV12" s="624"/>
      <c r="CW12" s="624"/>
      <c r="CX12" s="624"/>
      <c r="CY12" s="625"/>
      <c r="CZ12" s="626">
        <v>3.2</v>
      </c>
      <c r="DA12" s="626"/>
      <c r="DB12" s="626"/>
      <c r="DC12" s="626"/>
      <c r="DD12" s="632">
        <v>23029</v>
      </c>
      <c r="DE12" s="624"/>
      <c r="DF12" s="624"/>
      <c r="DG12" s="624"/>
      <c r="DH12" s="624"/>
      <c r="DI12" s="624"/>
      <c r="DJ12" s="624"/>
      <c r="DK12" s="624"/>
      <c r="DL12" s="624"/>
      <c r="DM12" s="624"/>
      <c r="DN12" s="624"/>
      <c r="DO12" s="624"/>
      <c r="DP12" s="625"/>
      <c r="DQ12" s="632">
        <v>218972</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127</v>
      </c>
      <c r="S13" s="624"/>
      <c r="T13" s="624"/>
      <c r="U13" s="624"/>
      <c r="V13" s="624"/>
      <c r="W13" s="624"/>
      <c r="X13" s="624"/>
      <c r="Y13" s="625"/>
      <c r="Z13" s="626" t="s">
        <v>127</v>
      </c>
      <c r="AA13" s="626"/>
      <c r="AB13" s="626"/>
      <c r="AC13" s="626"/>
      <c r="AD13" s="627" t="s">
        <v>127</v>
      </c>
      <c r="AE13" s="627"/>
      <c r="AF13" s="627"/>
      <c r="AG13" s="627"/>
      <c r="AH13" s="627"/>
      <c r="AI13" s="627"/>
      <c r="AJ13" s="627"/>
      <c r="AK13" s="627"/>
      <c r="AL13" s="628" t="s">
        <v>236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1070887</v>
      </c>
      <c r="BH13" s="624"/>
      <c r="BI13" s="624"/>
      <c r="BJ13" s="624"/>
      <c r="BK13" s="624"/>
      <c r="BL13" s="624"/>
      <c r="BM13" s="624"/>
      <c r="BN13" s="625"/>
      <c r="BO13" s="626">
        <v>46</v>
      </c>
      <c r="BP13" s="626"/>
      <c r="BQ13" s="626"/>
      <c r="BR13" s="626"/>
      <c r="BS13" s="627" t="s">
        <v>127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864145</v>
      </c>
      <c r="CS13" s="624"/>
      <c r="CT13" s="624"/>
      <c r="CU13" s="624"/>
      <c r="CV13" s="624"/>
      <c r="CW13" s="624"/>
      <c r="CX13" s="624"/>
      <c r="CY13" s="625"/>
      <c r="CZ13" s="626">
        <v>11</v>
      </c>
      <c r="DA13" s="626"/>
      <c r="DB13" s="626"/>
      <c r="DC13" s="626"/>
      <c r="DD13" s="632">
        <v>253123</v>
      </c>
      <c r="DE13" s="624"/>
      <c r="DF13" s="624"/>
      <c r="DG13" s="624"/>
      <c r="DH13" s="624"/>
      <c r="DI13" s="624"/>
      <c r="DJ13" s="624"/>
      <c r="DK13" s="624"/>
      <c r="DL13" s="624"/>
      <c r="DM13" s="624"/>
      <c r="DN13" s="624"/>
      <c r="DO13" s="624"/>
      <c r="DP13" s="625"/>
      <c r="DQ13" s="632">
        <v>759868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127</v>
      </c>
      <c r="S14" s="624"/>
      <c r="T14" s="624"/>
      <c r="U14" s="624"/>
      <c r="V14" s="624"/>
      <c r="W14" s="624"/>
      <c r="X14" s="624"/>
      <c r="Y14" s="625"/>
      <c r="Z14" s="626" t="s">
        <v>236</v>
      </c>
      <c r="AA14" s="626"/>
      <c r="AB14" s="626"/>
      <c r="AC14" s="626"/>
      <c r="AD14" s="627" t="s">
        <v>236</v>
      </c>
      <c r="AE14" s="627"/>
      <c r="AF14" s="627"/>
      <c r="AG14" s="627"/>
      <c r="AH14" s="627"/>
      <c r="AI14" s="627"/>
      <c r="AJ14" s="627"/>
      <c r="AK14" s="627"/>
      <c r="AL14" s="628" t="s">
        <v>127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73433</v>
      </c>
      <c r="BH14" s="624"/>
      <c r="BI14" s="624"/>
      <c r="BJ14" s="624"/>
      <c r="BK14" s="624"/>
      <c r="BL14" s="624"/>
      <c r="BM14" s="624"/>
      <c r="BN14" s="625"/>
      <c r="BO14" s="626">
        <v>3.2</v>
      </c>
      <c r="BP14" s="626"/>
      <c r="BQ14" s="626"/>
      <c r="BR14" s="626"/>
      <c r="BS14" s="627" t="s">
        <v>236</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226239</v>
      </c>
      <c r="CS14" s="624"/>
      <c r="CT14" s="624"/>
      <c r="CU14" s="624"/>
      <c r="CV14" s="624"/>
      <c r="CW14" s="624"/>
      <c r="CX14" s="624"/>
      <c r="CY14" s="625"/>
      <c r="CZ14" s="626">
        <v>2.9</v>
      </c>
      <c r="DA14" s="626"/>
      <c r="DB14" s="626"/>
      <c r="DC14" s="626"/>
      <c r="DD14" s="632">
        <v>20071</v>
      </c>
      <c r="DE14" s="624"/>
      <c r="DF14" s="624"/>
      <c r="DG14" s="624"/>
      <c r="DH14" s="624"/>
      <c r="DI14" s="624"/>
      <c r="DJ14" s="624"/>
      <c r="DK14" s="624"/>
      <c r="DL14" s="624"/>
      <c r="DM14" s="624"/>
      <c r="DN14" s="624"/>
      <c r="DO14" s="624"/>
      <c r="DP14" s="625"/>
      <c r="DQ14" s="632">
        <v>209957</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127</v>
      </c>
      <c r="S15" s="624"/>
      <c r="T15" s="624"/>
      <c r="U15" s="624"/>
      <c r="V15" s="624"/>
      <c r="W15" s="624"/>
      <c r="X15" s="624"/>
      <c r="Y15" s="625"/>
      <c r="Z15" s="626" t="s">
        <v>127</v>
      </c>
      <c r="AA15" s="626"/>
      <c r="AB15" s="626"/>
      <c r="AC15" s="626"/>
      <c r="AD15" s="627" t="s">
        <v>127</v>
      </c>
      <c r="AE15" s="627"/>
      <c r="AF15" s="627"/>
      <c r="AG15" s="627"/>
      <c r="AH15" s="627"/>
      <c r="AI15" s="627"/>
      <c r="AJ15" s="627"/>
      <c r="AK15" s="627"/>
      <c r="AL15" s="628" t="s">
        <v>127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121541</v>
      </c>
      <c r="BH15" s="624"/>
      <c r="BI15" s="624"/>
      <c r="BJ15" s="624"/>
      <c r="BK15" s="624"/>
      <c r="BL15" s="624"/>
      <c r="BM15" s="624"/>
      <c r="BN15" s="625"/>
      <c r="BO15" s="626">
        <v>5.2</v>
      </c>
      <c r="BP15" s="626"/>
      <c r="BQ15" s="626"/>
      <c r="BR15" s="626"/>
      <c r="BS15" s="627" t="s">
        <v>127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1262553</v>
      </c>
      <c r="CS15" s="624"/>
      <c r="CT15" s="624"/>
      <c r="CU15" s="624"/>
      <c r="CV15" s="624"/>
      <c r="CW15" s="624"/>
      <c r="CX15" s="624"/>
      <c r="CY15" s="625"/>
      <c r="CZ15" s="626">
        <v>16.100000000000001</v>
      </c>
      <c r="DA15" s="626"/>
      <c r="DB15" s="626"/>
      <c r="DC15" s="626"/>
      <c r="DD15" s="632">
        <v>744178</v>
      </c>
      <c r="DE15" s="624"/>
      <c r="DF15" s="624"/>
      <c r="DG15" s="624"/>
      <c r="DH15" s="624"/>
      <c r="DI15" s="624"/>
      <c r="DJ15" s="624"/>
      <c r="DK15" s="624"/>
      <c r="DL15" s="624"/>
      <c r="DM15" s="624"/>
      <c r="DN15" s="624"/>
      <c r="DO15" s="624"/>
      <c r="DP15" s="625"/>
      <c r="DQ15" s="632">
        <v>950219</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5233</v>
      </c>
      <c r="S16" s="624"/>
      <c r="T16" s="624"/>
      <c r="U16" s="624"/>
      <c r="V16" s="624"/>
      <c r="W16" s="624"/>
      <c r="X16" s="624"/>
      <c r="Y16" s="625"/>
      <c r="Z16" s="626">
        <v>0.1</v>
      </c>
      <c r="AA16" s="626"/>
      <c r="AB16" s="626"/>
      <c r="AC16" s="626"/>
      <c r="AD16" s="627">
        <v>5233</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127</v>
      </c>
      <c r="BH16" s="624"/>
      <c r="BI16" s="624"/>
      <c r="BJ16" s="624"/>
      <c r="BK16" s="624"/>
      <c r="BL16" s="624"/>
      <c r="BM16" s="624"/>
      <c r="BN16" s="625"/>
      <c r="BO16" s="626" t="s">
        <v>236</v>
      </c>
      <c r="BP16" s="626"/>
      <c r="BQ16" s="626"/>
      <c r="BR16" s="626"/>
      <c r="BS16" s="627" t="s">
        <v>236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127</v>
      </c>
      <c r="CS16" s="624"/>
      <c r="CT16" s="624"/>
      <c r="CU16" s="624"/>
      <c r="CV16" s="624"/>
      <c r="CW16" s="624"/>
      <c r="CX16" s="624"/>
      <c r="CY16" s="625"/>
      <c r="CZ16" s="626" t="s">
        <v>127</v>
      </c>
      <c r="DA16" s="626"/>
      <c r="DB16" s="626"/>
      <c r="DC16" s="626"/>
      <c r="DD16" s="632" t="s">
        <v>127</v>
      </c>
      <c r="DE16" s="624"/>
      <c r="DF16" s="624"/>
      <c r="DG16" s="624"/>
      <c r="DH16" s="624"/>
      <c r="DI16" s="624"/>
      <c r="DJ16" s="624"/>
      <c r="DK16" s="624"/>
      <c r="DL16" s="624"/>
      <c r="DM16" s="624"/>
      <c r="DN16" s="624"/>
      <c r="DO16" s="624"/>
      <c r="DP16" s="625"/>
      <c r="DQ16" s="632" t="s">
        <v>236</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39471</v>
      </c>
      <c r="S17" s="624"/>
      <c r="T17" s="624"/>
      <c r="U17" s="624"/>
      <c r="V17" s="624"/>
      <c r="W17" s="624"/>
      <c r="X17" s="624"/>
      <c r="Y17" s="625"/>
      <c r="Z17" s="626">
        <v>0.5</v>
      </c>
      <c r="AA17" s="626"/>
      <c r="AB17" s="626"/>
      <c r="AC17" s="626"/>
      <c r="AD17" s="627">
        <v>39471</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127</v>
      </c>
      <c r="BP17" s="626"/>
      <c r="BQ17" s="626"/>
      <c r="BR17" s="626"/>
      <c r="BS17" s="627" t="s">
        <v>236</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494462</v>
      </c>
      <c r="CS17" s="624"/>
      <c r="CT17" s="624"/>
      <c r="CU17" s="624"/>
      <c r="CV17" s="624"/>
      <c r="CW17" s="624"/>
      <c r="CX17" s="624"/>
      <c r="CY17" s="625"/>
      <c r="CZ17" s="626">
        <v>6.3</v>
      </c>
      <c r="DA17" s="626"/>
      <c r="DB17" s="626"/>
      <c r="DC17" s="626"/>
      <c r="DD17" s="632" t="s">
        <v>127</v>
      </c>
      <c r="DE17" s="624"/>
      <c r="DF17" s="624"/>
      <c r="DG17" s="624"/>
      <c r="DH17" s="624"/>
      <c r="DI17" s="624"/>
      <c r="DJ17" s="624"/>
      <c r="DK17" s="624"/>
      <c r="DL17" s="624"/>
      <c r="DM17" s="624"/>
      <c r="DN17" s="624"/>
      <c r="DO17" s="624"/>
      <c r="DP17" s="625"/>
      <c r="DQ17" s="632">
        <v>491392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27460</v>
      </c>
      <c r="S18" s="624"/>
      <c r="T18" s="624"/>
      <c r="U18" s="624"/>
      <c r="V18" s="624"/>
      <c r="W18" s="624"/>
      <c r="X18" s="624"/>
      <c r="Y18" s="625"/>
      <c r="Z18" s="626">
        <v>0.3</v>
      </c>
      <c r="AA18" s="626"/>
      <c r="AB18" s="626"/>
      <c r="AC18" s="626"/>
      <c r="AD18" s="627">
        <v>27460</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236</v>
      </c>
      <c r="BP18" s="626"/>
      <c r="BQ18" s="626"/>
      <c r="BR18" s="626"/>
      <c r="BS18" s="627" t="s">
        <v>127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127</v>
      </c>
      <c r="CS18" s="624"/>
      <c r="CT18" s="624"/>
      <c r="CU18" s="624"/>
      <c r="CV18" s="624"/>
      <c r="CW18" s="624"/>
      <c r="CX18" s="624"/>
      <c r="CY18" s="625"/>
      <c r="CZ18" s="626" t="s">
        <v>127</v>
      </c>
      <c r="DA18" s="626"/>
      <c r="DB18" s="626"/>
      <c r="DC18" s="626"/>
      <c r="DD18" s="632" t="s">
        <v>127</v>
      </c>
      <c r="DE18" s="624"/>
      <c r="DF18" s="624"/>
      <c r="DG18" s="624"/>
      <c r="DH18" s="624"/>
      <c r="DI18" s="624"/>
      <c r="DJ18" s="624"/>
      <c r="DK18" s="624"/>
      <c r="DL18" s="624"/>
      <c r="DM18" s="624"/>
      <c r="DN18" s="624"/>
      <c r="DO18" s="624"/>
      <c r="DP18" s="625"/>
      <c r="DQ18" s="632" t="s">
        <v>127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27460</v>
      </c>
      <c r="S19" s="624"/>
      <c r="T19" s="624"/>
      <c r="U19" s="624"/>
      <c r="V19" s="624"/>
      <c r="W19" s="624"/>
      <c r="X19" s="624"/>
      <c r="Y19" s="625"/>
      <c r="Z19" s="626">
        <v>0.3</v>
      </c>
      <c r="AA19" s="626"/>
      <c r="AB19" s="626"/>
      <c r="AC19" s="626"/>
      <c r="AD19" s="627">
        <v>27460</v>
      </c>
      <c r="AE19" s="627"/>
      <c r="AF19" s="627"/>
      <c r="AG19" s="627"/>
      <c r="AH19" s="627"/>
      <c r="AI19" s="627"/>
      <c r="AJ19" s="627"/>
      <c r="AK19" s="627"/>
      <c r="AL19" s="628">
        <v>0.6</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28901</v>
      </c>
      <c r="BH19" s="624"/>
      <c r="BI19" s="624"/>
      <c r="BJ19" s="624"/>
      <c r="BK19" s="624"/>
      <c r="BL19" s="624"/>
      <c r="BM19" s="624"/>
      <c r="BN19" s="625"/>
      <c r="BO19" s="626">
        <v>1.2</v>
      </c>
      <c r="BP19" s="626"/>
      <c r="BQ19" s="626"/>
      <c r="BR19" s="626"/>
      <c r="BS19" s="627" t="s">
        <v>236</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127</v>
      </c>
      <c r="CS19" s="624"/>
      <c r="CT19" s="624"/>
      <c r="CU19" s="624"/>
      <c r="CV19" s="624"/>
      <c r="CW19" s="624"/>
      <c r="CX19" s="624"/>
      <c r="CY19" s="625"/>
      <c r="CZ19" s="626" t="s">
        <v>236</v>
      </c>
      <c r="DA19" s="626"/>
      <c r="DB19" s="626"/>
      <c r="DC19" s="626"/>
      <c r="DD19" s="632" t="s">
        <v>236</v>
      </c>
      <c r="DE19" s="624"/>
      <c r="DF19" s="624"/>
      <c r="DG19" s="624"/>
      <c r="DH19" s="624"/>
      <c r="DI19" s="624"/>
      <c r="DJ19" s="624"/>
      <c r="DK19" s="624"/>
      <c r="DL19" s="624"/>
      <c r="DM19" s="624"/>
      <c r="DN19" s="624"/>
      <c r="DO19" s="624"/>
      <c r="DP19" s="625"/>
      <c r="DQ19" s="632" t="s">
        <v>127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127</v>
      </c>
      <c r="S20" s="624"/>
      <c r="T20" s="624"/>
      <c r="U20" s="624"/>
      <c r="V20" s="624"/>
      <c r="W20" s="624"/>
      <c r="X20" s="624"/>
      <c r="Y20" s="625"/>
      <c r="Z20" s="626" t="s">
        <v>236</v>
      </c>
      <c r="AA20" s="626"/>
      <c r="AB20" s="626"/>
      <c r="AC20" s="626"/>
      <c r="AD20" s="627" t="s">
        <v>236</v>
      </c>
      <c r="AE20" s="627"/>
      <c r="AF20" s="627"/>
      <c r="AG20" s="627"/>
      <c r="AH20" s="627"/>
      <c r="AI20" s="627"/>
      <c r="AJ20" s="627"/>
      <c r="AK20" s="627"/>
      <c r="AL20" s="628" t="s">
        <v>236</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28901</v>
      </c>
      <c r="BH20" s="624"/>
      <c r="BI20" s="624"/>
      <c r="BJ20" s="624"/>
      <c r="BK20" s="624"/>
      <c r="BL20" s="624"/>
      <c r="BM20" s="624"/>
      <c r="BN20" s="625"/>
      <c r="BO20" s="626">
        <v>1.2</v>
      </c>
      <c r="BP20" s="626"/>
      <c r="BQ20" s="626"/>
      <c r="BR20" s="626"/>
      <c r="BS20" s="627" t="s">
        <v>236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7845330</v>
      </c>
      <c r="CS20" s="624"/>
      <c r="CT20" s="624"/>
      <c r="CU20" s="624"/>
      <c r="CV20" s="624"/>
      <c r="CW20" s="624"/>
      <c r="CX20" s="624"/>
      <c r="CY20" s="625"/>
      <c r="CZ20" s="626">
        <v>100</v>
      </c>
      <c r="DA20" s="626"/>
      <c r="DB20" s="626"/>
      <c r="DC20" s="626"/>
      <c r="DD20" s="632">
        <v>1211650</v>
      </c>
      <c r="DE20" s="624"/>
      <c r="DF20" s="624"/>
      <c r="DG20" s="624"/>
      <c r="DH20" s="624"/>
      <c r="DI20" s="624"/>
      <c r="DJ20" s="624"/>
      <c r="DK20" s="624"/>
      <c r="DL20" s="624"/>
      <c r="DM20" s="624"/>
      <c r="DN20" s="624"/>
      <c r="DO20" s="624"/>
      <c r="DP20" s="625"/>
      <c r="DQ20" s="632">
        <v>6093556</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2123002</v>
      </c>
      <c r="S21" s="624"/>
      <c r="T21" s="624"/>
      <c r="U21" s="624"/>
      <c r="V21" s="624"/>
      <c r="W21" s="624"/>
      <c r="X21" s="624"/>
      <c r="Y21" s="625"/>
      <c r="Z21" s="626">
        <v>24.3</v>
      </c>
      <c r="AA21" s="626"/>
      <c r="AB21" s="626"/>
      <c r="AC21" s="626"/>
      <c r="AD21" s="627">
        <v>1900939</v>
      </c>
      <c r="AE21" s="627"/>
      <c r="AF21" s="627"/>
      <c r="AG21" s="627"/>
      <c r="AH21" s="627"/>
      <c r="AI21" s="627"/>
      <c r="AJ21" s="627"/>
      <c r="AK21" s="627"/>
      <c r="AL21" s="628">
        <v>39.299999999999997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28901</v>
      </c>
      <c r="BH21" s="624"/>
      <c r="BI21" s="624"/>
      <c r="BJ21" s="624"/>
      <c r="BK21" s="624"/>
      <c r="BL21" s="624"/>
      <c r="BM21" s="624"/>
      <c r="BN21" s="625"/>
      <c r="BO21" s="626">
        <v>1.2</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1900939</v>
      </c>
      <c r="S22" s="624"/>
      <c r="T22" s="624"/>
      <c r="U22" s="624"/>
      <c r="V22" s="624"/>
      <c r="W22" s="624"/>
      <c r="X22" s="624"/>
      <c r="Y22" s="625"/>
      <c r="Z22" s="626">
        <v>21.8</v>
      </c>
      <c r="AA22" s="626"/>
      <c r="AB22" s="626"/>
      <c r="AC22" s="626"/>
      <c r="AD22" s="627">
        <v>1900939</v>
      </c>
      <c r="AE22" s="627"/>
      <c r="AF22" s="627"/>
      <c r="AG22" s="627"/>
      <c r="AH22" s="627"/>
      <c r="AI22" s="627"/>
      <c r="AJ22" s="627"/>
      <c r="AK22" s="627"/>
      <c r="AL22" s="628">
        <v>39.299999999999997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127</v>
      </c>
      <c r="BP22" s="626"/>
      <c r="BQ22" s="626"/>
      <c r="BR22" s="626"/>
      <c r="BS22" s="627" t="s">
        <v>127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222053</v>
      </c>
      <c r="S23" s="624"/>
      <c r="T23" s="624"/>
      <c r="U23" s="624"/>
      <c r="V23" s="624"/>
      <c r="W23" s="624"/>
      <c r="X23" s="624"/>
      <c r="Y23" s="625"/>
      <c r="Z23" s="626">
        <v>2.5</v>
      </c>
      <c r="AA23" s="626"/>
      <c r="AB23" s="626"/>
      <c r="AC23" s="626"/>
      <c r="AD23" s="627" t="s">
        <v>236</v>
      </c>
      <c r="AE23" s="627"/>
      <c r="AF23" s="627"/>
      <c r="AG23" s="627"/>
      <c r="AH23" s="627"/>
      <c r="AI23" s="627"/>
      <c r="AJ23" s="627"/>
      <c r="AK23" s="627"/>
      <c r="AL23" s="628" t="s">
        <v>127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127</v>
      </c>
      <c r="BH23" s="624"/>
      <c r="BI23" s="624"/>
      <c r="BJ23" s="624"/>
      <c r="BK23" s="624"/>
      <c r="BL23" s="624"/>
      <c r="BM23" s="624"/>
      <c r="BN23" s="625"/>
      <c r="BO23" s="626" t="s">
        <v>236</v>
      </c>
      <c r="BP23" s="626"/>
      <c r="BQ23" s="626"/>
      <c r="BR23" s="626"/>
      <c r="BS23" s="627" t="s">
        <v>127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10</v>
      </c>
      <c r="S24" s="624"/>
      <c r="T24" s="624"/>
      <c r="U24" s="624"/>
      <c r="V24" s="624"/>
      <c r="W24" s="624"/>
      <c r="X24" s="624"/>
      <c r="Y24" s="625"/>
      <c r="Z24" s="626">
        <v>0</v>
      </c>
      <c r="AA24" s="626"/>
      <c r="AB24" s="626"/>
      <c r="AC24" s="626"/>
      <c r="AD24" s="627" t="s">
        <v>236</v>
      </c>
      <c r="AE24" s="627"/>
      <c r="AF24" s="627"/>
      <c r="AG24" s="627"/>
      <c r="AH24" s="627"/>
      <c r="AI24" s="627"/>
      <c r="AJ24" s="627"/>
      <c r="AK24" s="627"/>
      <c r="AL24" s="628" t="s">
        <v>127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127</v>
      </c>
      <c r="BH24" s="624"/>
      <c r="BI24" s="624"/>
      <c r="BJ24" s="624"/>
      <c r="BK24" s="624"/>
      <c r="BL24" s="624"/>
      <c r="BM24" s="624"/>
      <c r="BN24" s="625"/>
      <c r="BO24" s="626" t="s">
        <v>127</v>
      </c>
      <c r="BP24" s="626"/>
      <c r="BQ24" s="626"/>
      <c r="BR24" s="626"/>
      <c r="BS24" s="627" t="s">
        <v>127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3303900</v>
      </c>
      <c r="CS24" s="613"/>
      <c r="CT24" s="613"/>
      <c r="CU24" s="613"/>
      <c r="CV24" s="613"/>
      <c r="CW24" s="613"/>
      <c r="CX24" s="613"/>
      <c r="CY24" s="614"/>
      <c r="CZ24" s="617">
        <v>42.1</v>
      </c>
      <c r="DA24" s="618"/>
      <c r="DB24" s="618"/>
      <c r="DC24" s="634"/>
      <c r="DD24" s="657">
        <v>2367408</v>
      </c>
      <c r="DE24" s="613"/>
      <c r="DF24" s="613"/>
      <c r="DG24" s="613"/>
      <c r="DH24" s="613"/>
      <c r="DI24" s="613"/>
      <c r="DJ24" s="613"/>
      <c r="DK24" s="614"/>
      <c r="DL24" s="657">
        <v>2341325</v>
      </c>
      <c r="DM24" s="613"/>
      <c r="DN24" s="613"/>
      <c r="DO24" s="613"/>
      <c r="DP24" s="613"/>
      <c r="DQ24" s="613"/>
      <c r="DR24" s="613"/>
      <c r="DS24" s="613"/>
      <c r="DT24" s="613"/>
      <c r="DU24" s="613"/>
      <c r="DV24" s="614"/>
      <c r="DW24" s="617">
        <v>47.5</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5028510</v>
      </c>
      <c r="S25" s="624"/>
      <c r="T25" s="624"/>
      <c r="U25" s="624"/>
      <c r="V25" s="624"/>
      <c r="W25" s="624"/>
      <c r="X25" s="624"/>
      <c r="Y25" s="625"/>
      <c r="Z25" s="626">
        <v>57.7</v>
      </c>
      <c r="AA25" s="626"/>
      <c r="AB25" s="626"/>
      <c r="AC25" s="626"/>
      <c r="AD25" s="627">
        <v>4806447</v>
      </c>
      <c r="AE25" s="627"/>
      <c r="AF25" s="627"/>
      <c r="AG25" s="627"/>
      <c r="AH25" s="627"/>
      <c r="AI25" s="627"/>
      <c r="AJ25" s="627"/>
      <c r="AK25" s="627"/>
      <c r="AL25" s="628">
        <v>99.3</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127</v>
      </c>
      <c r="BH25" s="624"/>
      <c r="BI25" s="624"/>
      <c r="BJ25" s="624"/>
      <c r="BK25" s="624"/>
      <c r="BL25" s="624"/>
      <c r="BM25" s="624"/>
      <c r="BN25" s="625"/>
      <c r="BO25" s="626" t="s">
        <v>127</v>
      </c>
      <c r="BP25" s="626"/>
      <c r="BQ25" s="626"/>
      <c r="BR25" s="626"/>
      <c r="BS25" s="627" t="s">
        <v>236</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1789763</v>
      </c>
      <c r="CS25" s="653"/>
      <c r="CT25" s="653"/>
      <c r="CU25" s="653"/>
      <c r="CV25" s="653"/>
      <c r="CW25" s="653"/>
      <c r="CX25" s="653"/>
      <c r="CY25" s="654"/>
      <c r="CZ25" s="628">
        <v>22.8</v>
      </c>
      <c r="DA25" s="655"/>
      <c r="DB25" s="655"/>
      <c r="DC25" s="658"/>
      <c r="DD25" s="632">
        <v>1575688</v>
      </c>
      <c r="DE25" s="653"/>
      <c r="DF25" s="653"/>
      <c r="DG25" s="653"/>
      <c r="DH25" s="653"/>
      <c r="DI25" s="653"/>
      <c r="DJ25" s="653"/>
      <c r="DK25" s="654"/>
      <c r="DL25" s="632">
        <v>1557135</v>
      </c>
      <c r="DM25" s="653"/>
      <c r="DN25" s="653"/>
      <c r="DO25" s="653"/>
      <c r="DP25" s="653"/>
      <c r="DQ25" s="653"/>
      <c r="DR25" s="653"/>
      <c r="DS25" s="653"/>
      <c r="DT25" s="653"/>
      <c r="DU25" s="653"/>
      <c r="DV25" s="654"/>
      <c r="DW25" s="628">
        <v>31.6</v>
      </c>
      <c r="DX25" s="655"/>
      <c r="DY25" s="655"/>
      <c r="DZ25" s="655"/>
      <c r="EA25" s="655"/>
      <c r="EB25" s="655"/>
      <c r="EC25" s="656"/>
    </row>
    <row r="26" spans="2:133" ht="11.25" customHeight="1" x14ac:dyDescent="0.15">
      <c r="B26" s="620" t="s">
        <v>298</v>
      </c>
      <c r="C26" s="621"/>
      <c r="D26" s="621"/>
      <c r="E26" s="621"/>
      <c r="F26" s="621"/>
      <c r="G26" s="621"/>
      <c r="H26" s="621"/>
      <c r="I26" s="621"/>
      <c r="J26" s="621"/>
      <c r="K26" s="621"/>
      <c r="L26" s="621"/>
      <c r="M26" s="621"/>
      <c r="N26" s="621"/>
      <c r="O26" s="621"/>
      <c r="P26" s="621"/>
      <c r="Q26" s="622"/>
      <c r="R26" s="623">
        <v>852</v>
      </c>
      <c r="S26" s="624"/>
      <c r="T26" s="624"/>
      <c r="U26" s="624"/>
      <c r="V26" s="624"/>
      <c r="W26" s="624"/>
      <c r="X26" s="624"/>
      <c r="Y26" s="625"/>
      <c r="Z26" s="626">
        <v>0</v>
      </c>
      <c r="AA26" s="626"/>
      <c r="AB26" s="626"/>
      <c r="AC26" s="626"/>
      <c r="AD26" s="627">
        <v>852</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127</v>
      </c>
      <c r="BH26" s="624"/>
      <c r="BI26" s="624"/>
      <c r="BJ26" s="624"/>
      <c r="BK26" s="624"/>
      <c r="BL26" s="624"/>
      <c r="BM26" s="624"/>
      <c r="BN26" s="625"/>
      <c r="BO26" s="626" t="s">
        <v>127</v>
      </c>
      <c r="BP26" s="626"/>
      <c r="BQ26" s="626"/>
      <c r="BR26" s="626"/>
      <c r="BS26" s="627" t="s">
        <v>127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727808</v>
      </c>
      <c r="CS26" s="624"/>
      <c r="CT26" s="624"/>
      <c r="CU26" s="624"/>
      <c r="CV26" s="624"/>
      <c r="CW26" s="624"/>
      <c r="CX26" s="624"/>
      <c r="CY26" s="625"/>
      <c r="CZ26" s="628">
        <v>9.3000000000000007</v>
      </c>
      <c r="DA26" s="655"/>
      <c r="DB26" s="655"/>
      <c r="DC26" s="658"/>
      <c r="DD26" s="632">
        <v>625944</v>
      </c>
      <c r="DE26" s="624"/>
      <c r="DF26" s="624"/>
      <c r="DG26" s="624"/>
      <c r="DH26" s="624"/>
      <c r="DI26" s="624"/>
      <c r="DJ26" s="624"/>
      <c r="DK26" s="625"/>
      <c r="DL26" s="632" t="s">
        <v>236</v>
      </c>
      <c r="DM26" s="624"/>
      <c r="DN26" s="624"/>
      <c r="DO26" s="624"/>
      <c r="DP26" s="624"/>
      <c r="DQ26" s="624"/>
      <c r="DR26" s="624"/>
      <c r="DS26" s="624"/>
      <c r="DT26" s="624"/>
      <c r="DU26" s="624"/>
      <c r="DV26" s="625"/>
      <c r="DW26" s="628" t="s">
        <v>127</v>
      </c>
      <c r="DX26" s="655"/>
      <c r="DY26" s="655"/>
      <c r="DZ26" s="655"/>
      <c r="EA26" s="655"/>
      <c r="EB26" s="655"/>
      <c r="EC26" s="656"/>
    </row>
    <row r="27" spans="2:133" ht="11.25" customHeight="1" x14ac:dyDescent="0.15">
      <c r="B27" s="620" t="s">
        <v>301</v>
      </c>
      <c r="C27" s="621"/>
      <c r="D27" s="621"/>
      <c r="E27" s="621"/>
      <c r="F27" s="621"/>
      <c r="G27" s="621"/>
      <c r="H27" s="621"/>
      <c r="I27" s="621"/>
      <c r="J27" s="621"/>
      <c r="K27" s="621"/>
      <c r="L27" s="621"/>
      <c r="M27" s="621"/>
      <c r="N27" s="621"/>
      <c r="O27" s="621"/>
      <c r="P27" s="621"/>
      <c r="Q27" s="622"/>
      <c r="R27" s="623">
        <v>65557</v>
      </c>
      <c r="S27" s="624"/>
      <c r="T27" s="624"/>
      <c r="U27" s="624"/>
      <c r="V27" s="624"/>
      <c r="W27" s="624"/>
      <c r="X27" s="624"/>
      <c r="Y27" s="625"/>
      <c r="Z27" s="626">
        <v>0.8</v>
      </c>
      <c r="AA27" s="626"/>
      <c r="AB27" s="626"/>
      <c r="AC27" s="626"/>
      <c r="AD27" s="627" t="s">
        <v>236</v>
      </c>
      <c r="AE27" s="627"/>
      <c r="AF27" s="627"/>
      <c r="AG27" s="627"/>
      <c r="AH27" s="627"/>
      <c r="AI27" s="627"/>
      <c r="AJ27" s="627"/>
      <c r="AK27" s="627"/>
      <c r="AL27" s="628" t="s">
        <v>236</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2325731</v>
      </c>
      <c r="BH27" s="624"/>
      <c r="BI27" s="624"/>
      <c r="BJ27" s="624"/>
      <c r="BK27" s="624"/>
      <c r="BL27" s="624"/>
      <c r="BM27" s="624"/>
      <c r="BN27" s="625"/>
      <c r="BO27" s="626">
        <v>100</v>
      </c>
      <c r="BP27" s="626"/>
      <c r="BQ27" s="626"/>
      <c r="BR27" s="626"/>
      <c r="BS27" s="627" t="s">
        <v>236</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1019675</v>
      </c>
      <c r="CS27" s="653"/>
      <c r="CT27" s="653"/>
      <c r="CU27" s="653"/>
      <c r="CV27" s="653"/>
      <c r="CW27" s="653"/>
      <c r="CX27" s="653"/>
      <c r="CY27" s="654"/>
      <c r="CZ27" s="628">
        <v>13</v>
      </c>
      <c r="DA27" s="655"/>
      <c r="DB27" s="655"/>
      <c r="DC27" s="658"/>
      <c r="DD27" s="632">
        <v>300328</v>
      </c>
      <c r="DE27" s="653"/>
      <c r="DF27" s="653"/>
      <c r="DG27" s="653"/>
      <c r="DH27" s="653"/>
      <c r="DI27" s="653"/>
      <c r="DJ27" s="653"/>
      <c r="DK27" s="654"/>
      <c r="DL27" s="632">
        <v>292798</v>
      </c>
      <c r="DM27" s="653"/>
      <c r="DN27" s="653"/>
      <c r="DO27" s="653"/>
      <c r="DP27" s="653"/>
      <c r="DQ27" s="653"/>
      <c r="DR27" s="653"/>
      <c r="DS27" s="653"/>
      <c r="DT27" s="653"/>
      <c r="DU27" s="653"/>
      <c r="DV27" s="654"/>
      <c r="DW27" s="628">
        <v>5.9</v>
      </c>
      <c r="DX27" s="655"/>
      <c r="DY27" s="655"/>
      <c r="DZ27" s="655"/>
      <c r="EA27" s="655"/>
      <c r="EB27" s="655"/>
      <c r="EC27" s="656"/>
    </row>
    <row r="28" spans="2:133" ht="11.25" customHeight="1" x14ac:dyDescent="0.15">
      <c r="B28" s="620" t="s">
        <v>304</v>
      </c>
      <c r="C28" s="621"/>
      <c r="D28" s="621"/>
      <c r="E28" s="621"/>
      <c r="F28" s="621"/>
      <c r="G28" s="621"/>
      <c r="H28" s="621"/>
      <c r="I28" s="621"/>
      <c r="J28" s="621"/>
      <c r="K28" s="621"/>
      <c r="L28" s="621"/>
      <c r="M28" s="621"/>
      <c r="N28" s="621"/>
      <c r="O28" s="621"/>
      <c r="P28" s="621"/>
      <c r="Q28" s="622"/>
      <c r="R28" s="623">
        <v>67694</v>
      </c>
      <c r="S28" s="624"/>
      <c r="T28" s="624"/>
      <c r="U28" s="624"/>
      <c r="V28" s="624"/>
      <c r="W28" s="624"/>
      <c r="X28" s="624"/>
      <c r="Y28" s="625"/>
      <c r="Z28" s="626">
        <v>0.8</v>
      </c>
      <c r="AA28" s="626"/>
      <c r="AB28" s="626"/>
      <c r="AC28" s="626"/>
      <c r="AD28" s="627">
        <v>6554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494462</v>
      </c>
      <c r="CS28" s="624"/>
      <c r="CT28" s="624"/>
      <c r="CU28" s="624"/>
      <c r="CV28" s="624"/>
      <c r="CW28" s="624"/>
      <c r="CX28" s="624"/>
      <c r="CY28" s="625"/>
      <c r="CZ28" s="628">
        <v>6.3</v>
      </c>
      <c r="DA28" s="655"/>
      <c r="DB28" s="655"/>
      <c r="DC28" s="658"/>
      <c r="DD28" s="632">
        <v>491392</v>
      </c>
      <c r="DE28" s="624"/>
      <c r="DF28" s="624"/>
      <c r="DG28" s="624"/>
      <c r="DH28" s="624"/>
      <c r="DI28" s="624"/>
      <c r="DJ28" s="624"/>
      <c r="DK28" s="625"/>
      <c r="DL28" s="632">
        <v>491392</v>
      </c>
      <c r="DM28" s="624"/>
      <c r="DN28" s="624"/>
      <c r="DO28" s="624"/>
      <c r="DP28" s="624"/>
      <c r="DQ28" s="624"/>
      <c r="DR28" s="624"/>
      <c r="DS28" s="624"/>
      <c r="DT28" s="624"/>
      <c r="DU28" s="624"/>
      <c r="DV28" s="625"/>
      <c r="DW28" s="628">
        <v>10</v>
      </c>
      <c r="DX28" s="655"/>
      <c r="DY28" s="655"/>
      <c r="DZ28" s="655"/>
      <c r="EA28" s="655"/>
      <c r="EB28" s="655"/>
      <c r="EC28" s="656"/>
    </row>
    <row r="29" spans="2:133" ht="11.25" customHeight="1" x14ac:dyDescent="0.15">
      <c r="B29" s="620" t="s">
        <v>306</v>
      </c>
      <c r="C29" s="621"/>
      <c r="D29" s="621"/>
      <c r="E29" s="621"/>
      <c r="F29" s="621"/>
      <c r="G29" s="621"/>
      <c r="H29" s="621"/>
      <c r="I29" s="621"/>
      <c r="J29" s="621"/>
      <c r="K29" s="621"/>
      <c r="L29" s="621"/>
      <c r="M29" s="621"/>
      <c r="N29" s="621"/>
      <c r="O29" s="621"/>
      <c r="P29" s="621"/>
      <c r="Q29" s="622"/>
      <c r="R29" s="623">
        <v>22168</v>
      </c>
      <c r="S29" s="624"/>
      <c r="T29" s="624"/>
      <c r="U29" s="624"/>
      <c r="V29" s="624"/>
      <c r="W29" s="624"/>
      <c r="X29" s="624"/>
      <c r="Y29" s="625"/>
      <c r="Z29" s="626">
        <v>0.3</v>
      </c>
      <c r="AA29" s="626"/>
      <c r="AB29" s="626"/>
      <c r="AC29" s="626"/>
      <c r="AD29" s="627" t="s">
        <v>127</v>
      </c>
      <c r="AE29" s="627"/>
      <c r="AF29" s="627"/>
      <c r="AG29" s="627"/>
      <c r="AH29" s="627"/>
      <c r="AI29" s="627"/>
      <c r="AJ29" s="627"/>
      <c r="AK29" s="627"/>
      <c r="AL29" s="628" t="s">
        <v>127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494462</v>
      </c>
      <c r="CS29" s="653"/>
      <c r="CT29" s="653"/>
      <c r="CU29" s="653"/>
      <c r="CV29" s="653"/>
      <c r="CW29" s="653"/>
      <c r="CX29" s="653"/>
      <c r="CY29" s="654"/>
      <c r="CZ29" s="628">
        <v>6.3</v>
      </c>
      <c r="DA29" s="655"/>
      <c r="DB29" s="655"/>
      <c r="DC29" s="658"/>
      <c r="DD29" s="632">
        <v>491392</v>
      </c>
      <c r="DE29" s="653"/>
      <c r="DF29" s="653"/>
      <c r="DG29" s="653"/>
      <c r="DH29" s="653"/>
      <c r="DI29" s="653"/>
      <c r="DJ29" s="653"/>
      <c r="DK29" s="654"/>
      <c r="DL29" s="632">
        <v>491392</v>
      </c>
      <c r="DM29" s="653"/>
      <c r="DN29" s="653"/>
      <c r="DO29" s="653"/>
      <c r="DP29" s="653"/>
      <c r="DQ29" s="653"/>
      <c r="DR29" s="653"/>
      <c r="DS29" s="653"/>
      <c r="DT29" s="653"/>
      <c r="DU29" s="653"/>
      <c r="DV29" s="654"/>
      <c r="DW29" s="628">
        <v>10</v>
      </c>
      <c r="DX29" s="655"/>
      <c r="DY29" s="655"/>
      <c r="DZ29" s="655"/>
      <c r="EA29" s="655"/>
      <c r="EB29" s="655"/>
      <c r="EC29" s="656"/>
    </row>
    <row r="30" spans="2:133" ht="11.25" customHeight="1" x14ac:dyDescent="0.15">
      <c r="B30" s="620" t="s">
        <v>308</v>
      </c>
      <c r="C30" s="621"/>
      <c r="D30" s="621"/>
      <c r="E30" s="621"/>
      <c r="F30" s="621"/>
      <c r="G30" s="621"/>
      <c r="H30" s="621"/>
      <c r="I30" s="621"/>
      <c r="J30" s="621"/>
      <c r="K30" s="621"/>
      <c r="L30" s="621"/>
      <c r="M30" s="621"/>
      <c r="N30" s="621"/>
      <c r="O30" s="621"/>
      <c r="P30" s="621"/>
      <c r="Q30" s="622"/>
      <c r="R30" s="623">
        <v>1013149</v>
      </c>
      <c r="S30" s="624"/>
      <c r="T30" s="624"/>
      <c r="U30" s="624"/>
      <c r="V30" s="624"/>
      <c r="W30" s="624"/>
      <c r="X30" s="624"/>
      <c r="Y30" s="625"/>
      <c r="Z30" s="626">
        <v>11.6</v>
      </c>
      <c r="AA30" s="626"/>
      <c r="AB30" s="626"/>
      <c r="AC30" s="626"/>
      <c r="AD30" s="627" t="s">
        <v>127</v>
      </c>
      <c r="AE30" s="627"/>
      <c r="AF30" s="627"/>
      <c r="AG30" s="627"/>
      <c r="AH30" s="627"/>
      <c r="AI30" s="627"/>
      <c r="AJ30" s="627"/>
      <c r="AK30" s="627"/>
      <c r="AL30" s="628" t="s">
        <v>127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477617</v>
      </c>
      <c r="CS30" s="624"/>
      <c r="CT30" s="624"/>
      <c r="CU30" s="624"/>
      <c r="CV30" s="624"/>
      <c r="CW30" s="624"/>
      <c r="CX30" s="624"/>
      <c r="CY30" s="625"/>
      <c r="CZ30" s="628">
        <v>6.1</v>
      </c>
      <c r="DA30" s="655"/>
      <c r="DB30" s="655"/>
      <c r="DC30" s="658"/>
      <c r="DD30" s="632">
        <v>474547</v>
      </c>
      <c r="DE30" s="624"/>
      <c r="DF30" s="624"/>
      <c r="DG30" s="624"/>
      <c r="DH30" s="624"/>
      <c r="DI30" s="624"/>
      <c r="DJ30" s="624"/>
      <c r="DK30" s="625"/>
      <c r="DL30" s="632">
        <v>474547</v>
      </c>
      <c r="DM30" s="624"/>
      <c r="DN30" s="624"/>
      <c r="DO30" s="624"/>
      <c r="DP30" s="624"/>
      <c r="DQ30" s="624"/>
      <c r="DR30" s="624"/>
      <c r="DS30" s="624"/>
      <c r="DT30" s="624"/>
      <c r="DU30" s="624"/>
      <c r="DV30" s="625"/>
      <c r="DW30" s="628">
        <v>9.6</v>
      </c>
      <c r="DX30" s="655"/>
      <c r="DY30" s="655"/>
      <c r="DZ30" s="655"/>
      <c r="EA30" s="655"/>
      <c r="EB30" s="655"/>
      <c r="EC30" s="656"/>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127</v>
      </c>
      <c r="S31" s="624"/>
      <c r="T31" s="624"/>
      <c r="U31" s="624"/>
      <c r="V31" s="624"/>
      <c r="W31" s="624"/>
      <c r="X31" s="624"/>
      <c r="Y31" s="625"/>
      <c r="Z31" s="626" t="s">
        <v>236</v>
      </c>
      <c r="AA31" s="626"/>
      <c r="AB31" s="626"/>
      <c r="AC31" s="626"/>
      <c r="AD31" s="627" t="s">
        <v>236</v>
      </c>
      <c r="AE31" s="627"/>
      <c r="AF31" s="627"/>
      <c r="AG31" s="627"/>
      <c r="AH31" s="627"/>
      <c r="AI31" s="627"/>
      <c r="AJ31" s="627"/>
      <c r="AK31" s="627"/>
      <c r="AL31" s="628" t="s">
        <v>127</v>
      </c>
      <c r="AM31" s="629"/>
      <c r="AN31" s="629"/>
      <c r="AO31" s="630"/>
      <c r="AP31" s="671" t="s">
        <v>313</v>
      </c>
      <c r="AQ31" s="672"/>
      <c r="AR31" s="672"/>
      <c r="AS31" s="672"/>
      <c r="AT31" s="677" t="s">
        <v>314</v>
      </c>
      <c r="AU31" s="218"/>
      <c r="AV31" s="218"/>
      <c r="AW31" s="218"/>
      <c r="AX31" s="609" t="s">
        <v>187</v>
      </c>
      <c r="AY31" s="610"/>
      <c r="AZ31" s="610"/>
      <c r="BA31" s="610"/>
      <c r="BB31" s="610"/>
      <c r="BC31" s="610"/>
      <c r="BD31" s="610"/>
      <c r="BE31" s="610"/>
      <c r="BF31" s="611"/>
      <c r="BG31" s="670">
        <v>99.6</v>
      </c>
      <c r="BH31" s="667"/>
      <c r="BI31" s="667"/>
      <c r="BJ31" s="667"/>
      <c r="BK31" s="667"/>
      <c r="BL31" s="667"/>
      <c r="BM31" s="618">
        <v>98.4</v>
      </c>
      <c r="BN31" s="667"/>
      <c r="BO31" s="667"/>
      <c r="BP31" s="667"/>
      <c r="BQ31" s="668"/>
      <c r="BR31" s="670">
        <v>99.6</v>
      </c>
      <c r="BS31" s="667"/>
      <c r="BT31" s="667"/>
      <c r="BU31" s="667"/>
      <c r="BV31" s="667"/>
      <c r="BW31" s="667"/>
      <c r="BX31" s="618">
        <v>97.8</v>
      </c>
      <c r="BY31" s="667"/>
      <c r="BZ31" s="667"/>
      <c r="CA31" s="667"/>
      <c r="CB31" s="668"/>
      <c r="CD31" s="663"/>
      <c r="CE31" s="664"/>
      <c r="CF31" s="620" t="s">
        <v>315</v>
      </c>
      <c r="CG31" s="621"/>
      <c r="CH31" s="621"/>
      <c r="CI31" s="621"/>
      <c r="CJ31" s="621"/>
      <c r="CK31" s="621"/>
      <c r="CL31" s="621"/>
      <c r="CM31" s="621"/>
      <c r="CN31" s="621"/>
      <c r="CO31" s="621"/>
      <c r="CP31" s="621"/>
      <c r="CQ31" s="622"/>
      <c r="CR31" s="623">
        <v>16845</v>
      </c>
      <c r="CS31" s="653"/>
      <c r="CT31" s="653"/>
      <c r="CU31" s="653"/>
      <c r="CV31" s="653"/>
      <c r="CW31" s="653"/>
      <c r="CX31" s="653"/>
      <c r="CY31" s="654"/>
      <c r="CZ31" s="628">
        <v>0.2</v>
      </c>
      <c r="DA31" s="655"/>
      <c r="DB31" s="655"/>
      <c r="DC31" s="658"/>
      <c r="DD31" s="632">
        <v>16845</v>
      </c>
      <c r="DE31" s="653"/>
      <c r="DF31" s="653"/>
      <c r="DG31" s="653"/>
      <c r="DH31" s="653"/>
      <c r="DI31" s="653"/>
      <c r="DJ31" s="653"/>
      <c r="DK31" s="654"/>
      <c r="DL31" s="632">
        <v>16845</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316</v>
      </c>
      <c r="C32" s="621"/>
      <c r="D32" s="621"/>
      <c r="E32" s="621"/>
      <c r="F32" s="621"/>
      <c r="G32" s="621"/>
      <c r="H32" s="621"/>
      <c r="I32" s="621"/>
      <c r="J32" s="621"/>
      <c r="K32" s="621"/>
      <c r="L32" s="621"/>
      <c r="M32" s="621"/>
      <c r="N32" s="621"/>
      <c r="O32" s="621"/>
      <c r="P32" s="621"/>
      <c r="Q32" s="622"/>
      <c r="R32" s="623">
        <v>356648</v>
      </c>
      <c r="S32" s="624"/>
      <c r="T32" s="624"/>
      <c r="U32" s="624"/>
      <c r="V32" s="624"/>
      <c r="W32" s="624"/>
      <c r="X32" s="624"/>
      <c r="Y32" s="625"/>
      <c r="Z32" s="626">
        <v>4.0999999999999996</v>
      </c>
      <c r="AA32" s="626"/>
      <c r="AB32" s="626"/>
      <c r="AC32" s="626"/>
      <c r="AD32" s="627" t="s">
        <v>236</v>
      </c>
      <c r="AE32" s="627"/>
      <c r="AF32" s="627"/>
      <c r="AG32" s="627"/>
      <c r="AH32" s="627"/>
      <c r="AI32" s="627"/>
      <c r="AJ32" s="627"/>
      <c r="AK32" s="627"/>
      <c r="AL32" s="628" t="s">
        <v>127</v>
      </c>
      <c r="AM32" s="629"/>
      <c r="AN32" s="629"/>
      <c r="AO32" s="630"/>
      <c r="AP32" s="673"/>
      <c r="AQ32" s="674"/>
      <c r="AR32" s="674"/>
      <c r="AS32" s="674"/>
      <c r="AT32" s="678"/>
      <c r="AU32" s="214" t="s">
        <v>317</v>
      </c>
      <c r="AX32" s="620" t="s">
        <v>318</v>
      </c>
      <c r="AY32" s="621"/>
      <c r="AZ32" s="621"/>
      <c r="BA32" s="621"/>
      <c r="BB32" s="621"/>
      <c r="BC32" s="621"/>
      <c r="BD32" s="621"/>
      <c r="BE32" s="621"/>
      <c r="BF32" s="622"/>
      <c r="BG32" s="680">
        <v>99.6</v>
      </c>
      <c r="BH32" s="653"/>
      <c r="BI32" s="653"/>
      <c r="BJ32" s="653"/>
      <c r="BK32" s="653"/>
      <c r="BL32" s="653"/>
      <c r="BM32" s="629">
        <v>98.5</v>
      </c>
      <c r="BN32" s="653"/>
      <c r="BO32" s="653"/>
      <c r="BP32" s="653"/>
      <c r="BQ32" s="669"/>
      <c r="BR32" s="680">
        <v>99.7</v>
      </c>
      <c r="BS32" s="653"/>
      <c r="BT32" s="653"/>
      <c r="BU32" s="653"/>
      <c r="BV32" s="653"/>
      <c r="BW32" s="653"/>
      <c r="BX32" s="629">
        <v>98.2</v>
      </c>
      <c r="BY32" s="653"/>
      <c r="BZ32" s="653"/>
      <c r="CA32" s="653"/>
      <c r="CB32" s="669"/>
      <c r="CD32" s="665"/>
      <c r="CE32" s="666"/>
      <c r="CF32" s="620" t="s">
        <v>319</v>
      </c>
      <c r="CG32" s="621"/>
      <c r="CH32" s="621"/>
      <c r="CI32" s="621"/>
      <c r="CJ32" s="621"/>
      <c r="CK32" s="621"/>
      <c r="CL32" s="621"/>
      <c r="CM32" s="621"/>
      <c r="CN32" s="621"/>
      <c r="CO32" s="621"/>
      <c r="CP32" s="621"/>
      <c r="CQ32" s="622"/>
      <c r="CR32" s="623" t="s">
        <v>127</v>
      </c>
      <c r="CS32" s="624"/>
      <c r="CT32" s="624"/>
      <c r="CU32" s="624"/>
      <c r="CV32" s="624"/>
      <c r="CW32" s="624"/>
      <c r="CX32" s="624"/>
      <c r="CY32" s="625"/>
      <c r="CZ32" s="628" t="s">
        <v>127</v>
      </c>
      <c r="DA32" s="655"/>
      <c r="DB32" s="655"/>
      <c r="DC32" s="658"/>
      <c r="DD32" s="632" t="s">
        <v>127</v>
      </c>
      <c r="DE32" s="624"/>
      <c r="DF32" s="624"/>
      <c r="DG32" s="624"/>
      <c r="DH32" s="624"/>
      <c r="DI32" s="624"/>
      <c r="DJ32" s="624"/>
      <c r="DK32" s="625"/>
      <c r="DL32" s="632" t="s">
        <v>236</v>
      </c>
      <c r="DM32" s="624"/>
      <c r="DN32" s="624"/>
      <c r="DO32" s="624"/>
      <c r="DP32" s="624"/>
      <c r="DQ32" s="624"/>
      <c r="DR32" s="624"/>
      <c r="DS32" s="624"/>
      <c r="DT32" s="624"/>
      <c r="DU32" s="624"/>
      <c r="DV32" s="625"/>
      <c r="DW32" s="628" t="s">
        <v>236</v>
      </c>
      <c r="DX32" s="655"/>
      <c r="DY32" s="655"/>
      <c r="DZ32" s="655"/>
      <c r="EA32" s="655"/>
      <c r="EB32" s="655"/>
      <c r="EC32" s="656"/>
    </row>
    <row r="33" spans="2:133" ht="11.25" customHeight="1" x14ac:dyDescent="0.15">
      <c r="B33" s="620" t="s">
        <v>320</v>
      </c>
      <c r="C33" s="621"/>
      <c r="D33" s="621"/>
      <c r="E33" s="621"/>
      <c r="F33" s="621"/>
      <c r="G33" s="621"/>
      <c r="H33" s="621"/>
      <c r="I33" s="621"/>
      <c r="J33" s="621"/>
      <c r="K33" s="621"/>
      <c r="L33" s="621"/>
      <c r="M33" s="621"/>
      <c r="N33" s="621"/>
      <c r="O33" s="621"/>
      <c r="P33" s="621"/>
      <c r="Q33" s="622"/>
      <c r="R33" s="623">
        <v>36690</v>
      </c>
      <c r="S33" s="624"/>
      <c r="T33" s="624"/>
      <c r="U33" s="624"/>
      <c r="V33" s="624"/>
      <c r="W33" s="624"/>
      <c r="X33" s="624"/>
      <c r="Y33" s="625"/>
      <c r="Z33" s="626">
        <v>0.4</v>
      </c>
      <c r="AA33" s="626"/>
      <c r="AB33" s="626"/>
      <c r="AC33" s="626"/>
      <c r="AD33" s="627">
        <v>24063</v>
      </c>
      <c r="AE33" s="627"/>
      <c r="AF33" s="627"/>
      <c r="AG33" s="627"/>
      <c r="AH33" s="627"/>
      <c r="AI33" s="627"/>
      <c r="AJ33" s="627"/>
      <c r="AK33" s="627"/>
      <c r="AL33" s="628">
        <v>0.5</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99.5</v>
      </c>
      <c r="BH33" s="682"/>
      <c r="BI33" s="682"/>
      <c r="BJ33" s="682"/>
      <c r="BK33" s="682"/>
      <c r="BL33" s="682"/>
      <c r="BM33" s="683">
        <v>98.2</v>
      </c>
      <c r="BN33" s="682"/>
      <c r="BO33" s="682"/>
      <c r="BP33" s="682"/>
      <c r="BQ33" s="684"/>
      <c r="BR33" s="681">
        <v>99.6</v>
      </c>
      <c r="BS33" s="682"/>
      <c r="BT33" s="682"/>
      <c r="BU33" s="682"/>
      <c r="BV33" s="682"/>
      <c r="BW33" s="682"/>
      <c r="BX33" s="683">
        <v>97.2</v>
      </c>
      <c r="BY33" s="682"/>
      <c r="BZ33" s="682"/>
      <c r="CA33" s="682"/>
      <c r="CB33" s="684"/>
      <c r="CD33" s="620" t="s">
        <v>322</v>
      </c>
      <c r="CE33" s="621"/>
      <c r="CF33" s="621"/>
      <c r="CG33" s="621"/>
      <c r="CH33" s="621"/>
      <c r="CI33" s="621"/>
      <c r="CJ33" s="621"/>
      <c r="CK33" s="621"/>
      <c r="CL33" s="621"/>
      <c r="CM33" s="621"/>
      <c r="CN33" s="621"/>
      <c r="CO33" s="621"/>
      <c r="CP33" s="621"/>
      <c r="CQ33" s="622"/>
      <c r="CR33" s="623">
        <v>3329780</v>
      </c>
      <c r="CS33" s="653"/>
      <c r="CT33" s="653"/>
      <c r="CU33" s="653"/>
      <c r="CV33" s="653"/>
      <c r="CW33" s="653"/>
      <c r="CX33" s="653"/>
      <c r="CY33" s="654"/>
      <c r="CZ33" s="628">
        <v>42.4</v>
      </c>
      <c r="DA33" s="655"/>
      <c r="DB33" s="655"/>
      <c r="DC33" s="658"/>
      <c r="DD33" s="632">
        <v>2992488</v>
      </c>
      <c r="DE33" s="653"/>
      <c r="DF33" s="653"/>
      <c r="DG33" s="653"/>
      <c r="DH33" s="653"/>
      <c r="DI33" s="653"/>
      <c r="DJ33" s="653"/>
      <c r="DK33" s="654"/>
      <c r="DL33" s="632">
        <v>1799397</v>
      </c>
      <c r="DM33" s="653"/>
      <c r="DN33" s="653"/>
      <c r="DO33" s="653"/>
      <c r="DP33" s="653"/>
      <c r="DQ33" s="653"/>
      <c r="DR33" s="653"/>
      <c r="DS33" s="653"/>
      <c r="DT33" s="653"/>
      <c r="DU33" s="653"/>
      <c r="DV33" s="654"/>
      <c r="DW33" s="628">
        <v>36.5</v>
      </c>
      <c r="DX33" s="655"/>
      <c r="DY33" s="655"/>
      <c r="DZ33" s="655"/>
      <c r="EA33" s="655"/>
      <c r="EB33" s="655"/>
      <c r="EC33" s="656"/>
    </row>
    <row r="34" spans="2:133" ht="11.25" customHeight="1" x14ac:dyDescent="0.15">
      <c r="B34" s="620" t="s">
        <v>323</v>
      </c>
      <c r="C34" s="621"/>
      <c r="D34" s="621"/>
      <c r="E34" s="621"/>
      <c r="F34" s="621"/>
      <c r="G34" s="621"/>
      <c r="H34" s="621"/>
      <c r="I34" s="621"/>
      <c r="J34" s="621"/>
      <c r="K34" s="621"/>
      <c r="L34" s="621"/>
      <c r="M34" s="621"/>
      <c r="N34" s="621"/>
      <c r="O34" s="621"/>
      <c r="P34" s="621"/>
      <c r="Q34" s="622"/>
      <c r="R34" s="623">
        <v>336708</v>
      </c>
      <c r="S34" s="624"/>
      <c r="T34" s="624"/>
      <c r="U34" s="624"/>
      <c r="V34" s="624"/>
      <c r="W34" s="624"/>
      <c r="X34" s="624"/>
      <c r="Y34" s="625"/>
      <c r="Z34" s="626">
        <v>3.9</v>
      </c>
      <c r="AA34" s="626"/>
      <c r="AB34" s="626"/>
      <c r="AC34" s="626"/>
      <c r="AD34" s="627" t="s">
        <v>127</v>
      </c>
      <c r="AE34" s="627"/>
      <c r="AF34" s="627"/>
      <c r="AG34" s="627"/>
      <c r="AH34" s="627"/>
      <c r="AI34" s="627"/>
      <c r="AJ34" s="627"/>
      <c r="AK34" s="627"/>
      <c r="AL34" s="628" t="s">
        <v>127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1199567</v>
      </c>
      <c r="CS34" s="624"/>
      <c r="CT34" s="624"/>
      <c r="CU34" s="624"/>
      <c r="CV34" s="624"/>
      <c r="CW34" s="624"/>
      <c r="CX34" s="624"/>
      <c r="CY34" s="625"/>
      <c r="CZ34" s="628">
        <v>15.3</v>
      </c>
      <c r="DA34" s="655"/>
      <c r="DB34" s="655"/>
      <c r="DC34" s="658"/>
      <c r="DD34" s="632">
        <v>1062798</v>
      </c>
      <c r="DE34" s="624"/>
      <c r="DF34" s="624"/>
      <c r="DG34" s="624"/>
      <c r="DH34" s="624"/>
      <c r="DI34" s="624"/>
      <c r="DJ34" s="624"/>
      <c r="DK34" s="625"/>
      <c r="DL34" s="632">
        <v>748598</v>
      </c>
      <c r="DM34" s="624"/>
      <c r="DN34" s="624"/>
      <c r="DO34" s="624"/>
      <c r="DP34" s="624"/>
      <c r="DQ34" s="624"/>
      <c r="DR34" s="624"/>
      <c r="DS34" s="624"/>
      <c r="DT34" s="624"/>
      <c r="DU34" s="624"/>
      <c r="DV34" s="625"/>
      <c r="DW34" s="628">
        <v>15.2</v>
      </c>
      <c r="DX34" s="655"/>
      <c r="DY34" s="655"/>
      <c r="DZ34" s="655"/>
      <c r="EA34" s="655"/>
      <c r="EB34" s="655"/>
      <c r="EC34" s="656"/>
    </row>
    <row r="35" spans="2:133" ht="11.25" customHeight="1" x14ac:dyDescent="0.15">
      <c r="B35" s="620" t="s">
        <v>325</v>
      </c>
      <c r="C35" s="621"/>
      <c r="D35" s="621"/>
      <c r="E35" s="621"/>
      <c r="F35" s="621"/>
      <c r="G35" s="621"/>
      <c r="H35" s="621"/>
      <c r="I35" s="621"/>
      <c r="J35" s="621"/>
      <c r="K35" s="621"/>
      <c r="L35" s="621"/>
      <c r="M35" s="621"/>
      <c r="N35" s="621"/>
      <c r="O35" s="621"/>
      <c r="P35" s="621"/>
      <c r="Q35" s="622"/>
      <c r="R35" s="623">
        <v>367244</v>
      </c>
      <c r="S35" s="624"/>
      <c r="T35" s="624"/>
      <c r="U35" s="624"/>
      <c r="V35" s="624"/>
      <c r="W35" s="624"/>
      <c r="X35" s="624"/>
      <c r="Y35" s="625"/>
      <c r="Z35" s="626">
        <v>4.2</v>
      </c>
      <c r="AA35" s="626"/>
      <c r="AB35" s="626"/>
      <c r="AC35" s="626"/>
      <c r="AD35" s="627" t="s">
        <v>236</v>
      </c>
      <c r="AE35" s="627"/>
      <c r="AF35" s="627"/>
      <c r="AG35" s="627"/>
      <c r="AH35" s="627"/>
      <c r="AI35" s="627"/>
      <c r="AJ35" s="627"/>
      <c r="AK35" s="627"/>
      <c r="AL35" s="628" t="s">
        <v>127</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44348</v>
      </c>
      <c r="CS35" s="653"/>
      <c r="CT35" s="653"/>
      <c r="CU35" s="653"/>
      <c r="CV35" s="653"/>
      <c r="CW35" s="653"/>
      <c r="CX35" s="653"/>
      <c r="CY35" s="654"/>
      <c r="CZ35" s="628">
        <v>0.6</v>
      </c>
      <c r="DA35" s="655"/>
      <c r="DB35" s="655"/>
      <c r="DC35" s="658"/>
      <c r="DD35" s="632">
        <v>44100</v>
      </c>
      <c r="DE35" s="653"/>
      <c r="DF35" s="653"/>
      <c r="DG35" s="653"/>
      <c r="DH35" s="653"/>
      <c r="DI35" s="653"/>
      <c r="DJ35" s="653"/>
      <c r="DK35" s="654"/>
      <c r="DL35" s="632">
        <v>29713</v>
      </c>
      <c r="DM35" s="653"/>
      <c r="DN35" s="653"/>
      <c r="DO35" s="653"/>
      <c r="DP35" s="653"/>
      <c r="DQ35" s="653"/>
      <c r="DR35" s="653"/>
      <c r="DS35" s="653"/>
      <c r="DT35" s="653"/>
      <c r="DU35" s="653"/>
      <c r="DV35" s="654"/>
      <c r="DW35" s="628">
        <v>0.6</v>
      </c>
      <c r="DX35" s="655"/>
      <c r="DY35" s="655"/>
      <c r="DZ35" s="655"/>
      <c r="EA35" s="655"/>
      <c r="EB35" s="655"/>
      <c r="EC35" s="656"/>
    </row>
    <row r="36" spans="2:133" ht="11.25" customHeight="1" x14ac:dyDescent="0.15">
      <c r="B36" s="620" t="s">
        <v>329</v>
      </c>
      <c r="C36" s="621"/>
      <c r="D36" s="621"/>
      <c r="E36" s="621"/>
      <c r="F36" s="621"/>
      <c r="G36" s="621"/>
      <c r="H36" s="621"/>
      <c r="I36" s="621"/>
      <c r="J36" s="621"/>
      <c r="K36" s="621"/>
      <c r="L36" s="621"/>
      <c r="M36" s="621"/>
      <c r="N36" s="621"/>
      <c r="O36" s="621"/>
      <c r="P36" s="621"/>
      <c r="Q36" s="622"/>
      <c r="R36" s="623">
        <v>967724</v>
      </c>
      <c r="S36" s="624"/>
      <c r="T36" s="624"/>
      <c r="U36" s="624"/>
      <c r="V36" s="624"/>
      <c r="W36" s="624"/>
      <c r="X36" s="624"/>
      <c r="Y36" s="625"/>
      <c r="Z36" s="626">
        <v>11.1</v>
      </c>
      <c r="AA36" s="626"/>
      <c r="AB36" s="626"/>
      <c r="AC36" s="626"/>
      <c r="AD36" s="627" t="s">
        <v>236</v>
      </c>
      <c r="AE36" s="627"/>
      <c r="AF36" s="627"/>
      <c r="AG36" s="627"/>
      <c r="AH36" s="627"/>
      <c r="AI36" s="627"/>
      <c r="AJ36" s="627"/>
      <c r="AK36" s="627"/>
      <c r="AL36" s="628" t="s">
        <v>127</v>
      </c>
      <c r="AM36" s="629"/>
      <c r="AN36" s="629"/>
      <c r="AO36" s="630"/>
      <c r="AP36" s="222"/>
      <c r="AQ36" s="685" t="s">
        <v>330</v>
      </c>
      <c r="AR36" s="686"/>
      <c r="AS36" s="686"/>
      <c r="AT36" s="686"/>
      <c r="AU36" s="686"/>
      <c r="AV36" s="686"/>
      <c r="AW36" s="686"/>
      <c r="AX36" s="686"/>
      <c r="AY36" s="687"/>
      <c r="AZ36" s="612">
        <v>766069</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14871</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966706</v>
      </c>
      <c r="CS36" s="624"/>
      <c r="CT36" s="624"/>
      <c r="CU36" s="624"/>
      <c r="CV36" s="624"/>
      <c r="CW36" s="624"/>
      <c r="CX36" s="624"/>
      <c r="CY36" s="625"/>
      <c r="CZ36" s="628">
        <v>12.3</v>
      </c>
      <c r="DA36" s="655"/>
      <c r="DB36" s="655"/>
      <c r="DC36" s="658"/>
      <c r="DD36" s="632">
        <v>851528</v>
      </c>
      <c r="DE36" s="624"/>
      <c r="DF36" s="624"/>
      <c r="DG36" s="624"/>
      <c r="DH36" s="624"/>
      <c r="DI36" s="624"/>
      <c r="DJ36" s="624"/>
      <c r="DK36" s="625"/>
      <c r="DL36" s="632">
        <v>605279</v>
      </c>
      <c r="DM36" s="624"/>
      <c r="DN36" s="624"/>
      <c r="DO36" s="624"/>
      <c r="DP36" s="624"/>
      <c r="DQ36" s="624"/>
      <c r="DR36" s="624"/>
      <c r="DS36" s="624"/>
      <c r="DT36" s="624"/>
      <c r="DU36" s="624"/>
      <c r="DV36" s="625"/>
      <c r="DW36" s="628">
        <v>12.3</v>
      </c>
      <c r="DX36" s="655"/>
      <c r="DY36" s="655"/>
      <c r="DZ36" s="655"/>
      <c r="EA36" s="655"/>
      <c r="EB36" s="655"/>
      <c r="EC36" s="656"/>
    </row>
    <row r="37" spans="2:133" ht="11.25" customHeight="1" x14ac:dyDescent="0.15">
      <c r="B37" s="620" t="s">
        <v>333</v>
      </c>
      <c r="C37" s="621"/>
      <c r="D37" s="621"/>
      <c r="E37" s="621"/>
      <c r="F37" s="621"/>
      <c r="G37" s="621"/>
      <c r="H37" s="621"/>
      <c r="I37" s="621"/>
      <c r="J37" s="621"/>
      <c r="K37" s="621"/>
      <c r="L37" s="621"/>
      <c r="M37" s="621"/>
      <c r="N37" s="621"/>
      <c r="O37" s="621"/>
      <c r="P37" s="621"/>
      <c r="Q37" s="622"/>
      <c r="R37" s="623">
        <v>55405</v>
      </c>
      <c r="S37" s="624"/>
      <c r="T37" s="624"/>
      <c r="U37" s="624"/>
      <c r="V37" s="624"/>
      <c r="W37" s="624"/>
      <c r="X37" s="624"/>
      <c r="Y37" s="625"/>
      <c r="Z37" s="626">
        <v>0.6</v>
      </c>
      <c r="AA37" s="626"/>
      <c r="AB37" s="626"/>
      <c r="AC37" s="626"/>
      <c r="AD37" s="627">
        <v>329</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370000</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14871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413925</v>
      </c>
      <c r="CS37" s="653"/>
      <c r="CT37" s="653"/>
      <c r="CU37" s="653"/>
      <c r="CV37" s="653"/>
      <c r="CW37" s="653"/>
      <c r="CX37" s="653"/>
      <c r="CY37" s="654"/>
      <c r="CZ37" s="628">
        <v>5.3</v>
      </c>
      <c r="DA37" s="655"/>
      <c r="DB37" s="655"/>
      <c r="DC37" s="658"/>
      <c r="DD37" s="632">
        <v>393660</v>
      </c>
      <c r="DE37" s="653"/>
      <c r="DF37" s="653"/>
      <c r="DG37" s="653"/>
      <c r="DH37" s="653"/>
      <c r="DI37" s="653"/>
      <c r="DJ37" s="653"/>
      <c r="DK37" s="654"/>
      <c r="DL37" s="632">
        <v>365594</v>
      </c>
      <c r="DM37" s="653"/>
      <c r="DN37" s="653"/>
      <c r="DO37" s="653"/>
      <c r="DP37" s="653"/>
      <c r="DQ37" s="653"/>
      <c r="DR37" s="653"/>
      <c r="DS37" s="653"/>
      <c r="DT37" s="653"/>
      <c r="DU37" s="653"/>
      <c r="DV37" s="654"/>
      <c r="DW37" s="628">
        <v>7.4</v>
      </c>
      <c r="DX37" s="655"/>
      <c r="DY37" s="655"/>
      <c r="DZ37" s="655"/>
      <c r="EA37" s="655"/>
      <c r="EB37" s="655"/>
      <c r="EC37" s="656"/>
    </row>
    <row r="38" spans="2:133" ht="11.25" customHeight="1" x14ac:dyDescent="0.15">
      <c r="B38" s="620" t="s">
        <v>337</v>
      </c>
      <c r="C38" s="621"/>
      <c r="D38" s="621"/>
      <c r="E38" s="621"/>
      <c r="F38" s="621"/>
      <c r="G38" s="621"/>
      <c r="H38" s="621"/>
      <c r="I38" s="621"/>
      <c r="J38" s="621"/>
      <c r="K38" s="621"/>
      <c r="L38" s="621"/>
      <c r="M38" s="621"/>
      <c r="N38" s="621"/>
      <c r="O38" s="621"/>
      <c r="P38" s="621"/>
      <c r="Q38" s="622"/>
      <c r="R38" s="623">
        <v>403034</v>
      </c>
      <c r="S38" s="624"/>
      <c r="T38" s="624"/>
      <c r="U38" s="624"/>
      <c r="V38" s="624"/>
      <c r="W38" s="624"/>
      <c r="X38" s="624"/>
      <c r="Y38" s="625"/>
      <c r="Z38" s="626">
        <v>4.5999999999999996</v>
      </c>
      <c r="AA38" s="626"/>
      <c r="AB38" s="626"/>
      <c r="AC38" s="626"/>
      <c r="AD38" s="627" t="s">
        <v>127</v>
      </c>
      <c r="AE38" s="627"/>
      <c r="AF38" s="627"/>
      <c r="AG38" s="627"/>
      <c r="AH38" s="627"/>
      <c r="AI38" s="627"/>
      <c r="AJ38" s="627"/>
      <c r="AK38" s="627"/>
      <c r="AL38" s="628" t="s">
        <v>127</v>
      </c>
      <c r="AM38" s="629"/>
      <c r="AN38" s="629"/>
      <c r="AO38" s="630"/>
      <c r="AQ38" s="689" t="s">
        <v>338</v>
      </c>
      <c r="AR38" s="690"/>
      <c r="AS38" s="690"/>
      <c r="AT38" s="690"/>
      <c r="AU38" s="690"/>
      <c r="AV38" s="690"/>
      <c r="AW38" s="690"/>
      <c r="AX38" s="690"/>
      <c r="AY38" s="691"/>
      <c r="AZ38" s="623" t="s">
        <v>127</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1716</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396069</v>
      </c>
      <c r="CS38" s="624"/>
      <c r="CT38" s="624"/>
      <c r="CU38" s="624"/>
      <c r="CV38" s="624"/>
      <c r="CW38" s="624"/>
      <c r="CX38" s="624"/>
      <c r="CY38" s="625"/>
      <c r="CZ38" s="628">
        <v>5</v>
      </c>
      <c r="DA38" s="655"/>
      <c r="DB38" s="655"/>
      <c r="DC38" s="658"/>
      <c r="DD38" s="632">
        <v>313101</v>
      </c>
      <c r="DE38" s="624"/>
      <c r="DF38" s="624"/>
      <c r="DG38" s="624"/>
      <c r="DH38" s="624"/>
      <c r="DI38" s="624"/>
      <c r="DJ38" s="624"/>
      <c r="DK38" s="625"/>
      <c r="DL38" s="632">
        <v>310301</v>
      </c>
      <c r="DM38" s="624"/>
      <c r="DN38" s="624"/>
      <c r="DO38" s="624"/>
      <c r="DP38" s="624"/>
      <c r="DQ38" s="624"/>
      <c r="DR38" s="624"/>
      <c r="DS38" s="624"/>
      <c r="DT38" s="624"/>
      <c r="DU38" s="624"/>
      <c r="DV38" s="625"/>
      <c r="DW38" s="628">
        <v>6.3</v>
      </c>
      <c r="DX38" s="655"/>
      <c r="DY38" s="655"/>
      <c r="DZ38" s="655"/>
      <c r="EA38" s="655"/>
      <c r="EB38" s="655"/>
      <c r="EC38" s="656"/>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127</v>
      </c>
      <c r="S39" s="624"/>
      <c r="T39" s="624"/>
      <c r="U39" s="624"/>
      <c r="V39" s="624"/>
      <c r="W39" s="624"/>
      <c r="X39" s="624"/>
      <c r="Y39" s="625"/>
      <c r="Z39" s="626" t="s">
        <v>236</v>
      </c>
      <c r="AA39" s="626"/>
      <c r="AB39" s="626"/>
      <c r="AC39" s="626"/>
      <c r="AD39" s="627" t="s">
        <v>236</v>
      </c>
      <c r="AE39" s="627"/>
      <c r="AF39" s="627"/>
      <c r="AG39" s="627"/>
      <c r="AH39" s="627"/>
      <c r="AI39" s="627"/>
      <c r="AJ39" s="627"/>
      <c r="AK39" s="627"/>
      <c r="AL39" s="628" t="s">
        <v>236</v>
      </c>
      <c r="AM39" s="629"/>
      <c r="AN39" s="629"/>
      <c r="AO39" s="630"/>
      <c r="AQ39" s="689" t="s">
        <v>342</v>
      </c>
      <c r="AR39" s="690"/>
      <c r="AS39" s="690"/>
      <c r="AT39" s="690"/>
      <c r="AU39" s="690"/>
      <c r="AV39" s="690"/>
      <c r="AW39" s="690"/>
      <c r="AX39" s="690"/>
      <c r="AY39" s="691"/>
      <c r="AZ39" s="623" t="s">
        <v>127</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2609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352614</v>
      </c>
      <c r="CS39" s="653"/>
      <c r="CT39" s="653"/>
      <c r="CU39" s="653"/>
      <c r="CV39" s="653"/>
      <c r="CW39" s="653"/>
      <c r="CX39" s="653"/>
      <c r="CY39" s="654"/>
      <c r="CZ39" s="628">
        <v>4.5</v>
      </c>
      <c r="DA39" s="655"/>
      <c r="DB39" s="655"/>
      <c r="DC39" s="658"/>
      <c r="DD39" s="632">
        <v>350961</v>
      </c>
      <c r="DE39" s="653"/>
      <c r="DF39" s="653"/>
      <c r="DG39" s="653"/>
      <c r="DH39" s="653"/>
      <c r="DI39" s="653"/>
      <c r="DJ39" s="653"/>
      <c r="DK39" s="654"/>
      <c r="DL39" s="632" t="s">
        <v>127</v>
      </c>
      <c r="DM39" s="653"/>
      <c r="DN39" s="653"/>
      <c r="DO39" s="653"/>
      <c r="DP39" s="653"/>
      <c r="DQ39" s="653"/>
      <c r="DR39" s="653"/>
      <c r="DS39" s="653"/>
      <c r="DT39" s="653"/>
      <c r="DU39" s="653"/>
      <c r="DV39" s="654"/>
      <c r="DW39" s="628" t="s">
        <v>127</v>
      </c>
      <c r="DX39" s="655"/>
      <c r="DY39" s="655"/>
      <c r="DZ39" s="655"/>
      <c r="EA39" s="655"/>
      <c r="EB39" s="655"/>
      <c r="EC39" s="656"/>
    </row>
    <row r="40" spans="2:133" ht="11.25" customHeight="1" x14ac:dyDescent="0.15">
      <c r="B40" s="620" t="s">
        <v>345</v>
      </c>
      <c r="C40" s="621"/>
      <c r="D40" s="621"/>
      <c r="E40" s="621"/>
      <c r="F40" s="621"/>
      <c r="G40" s="621"/>
      <c r="H40" s="621"/>
      <c r="I40" s="621"/>
      <c r="J40" s="621"/>
      <c r="K40" s="621"/>
      <c r="L40" s="621"/>
      <c r="M40" s="621"/>
      <c r="N40" s="621"/>
      <c r="O40" s="621"/>
      <c r="P40" s="621"/>
      <c r="Q40" s="622"/>
      <c r="R40" s="623">
        <v>92134</v>
      </c>
      <c r="S40" s="624"/>
      <c r="T40" s="624"/>
      <c r="U40" s="624"/>
      <c r="V40" s="624"/>
      <c r="W40" s="624"/>
      <c r="X40" s="624"/>
      <c r="Y40" s="625"/>
      <c r="Z40" s="626">
        <v>1.1000000000000001</v>
      </c>
      <c r="AA40" s="626"/>
      <c r="AB40" s="626"/>
      <c r="AC40" s="626"/>
      <c r="AD40" s="627" t="s">
        <v>127</v>
      </c>
      <c r="AE40" s="627"/>
      <c r="AF40" s="627"/>
      <c r="AG40" s="627"/>
      <c r="AH40" s="627"/>
      <c r="AI40" s="627"/>
      <c r="AJ40" s="627"/>
      <c r="AK40" s="627"/>
      <c r="AL40" s="628" t="s">
        <v>236</v>
      </c>
      <c r="AM40" s="629"/>
      <c r="AN40" s="629"/>
      <c r="AO40" s="630"/>
      <c r="AQ40" s="689" t="s">
        <v>346</v>
      </c>
      <c r="AR40" s="690"/>
      <c r="AS40" s="690"/>
      <c r="AT40" s="690"/>
      <c r="AU40" s="690"/>
      <c r="AV40" s="690"/>
      <c r="AW40" s="690"/>
      <c r="AX40" s="690"/>
      <c r="AY40" s="691"/>
      <c r="AZ40" s="623" t="s">
        <v>127</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99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370476</v>
      </c>
      <c r="CS40" s="624"/>
      <c r="CT40" s="624"/>
      <c r="CU40" s="624"/>
      <c r="CV40" s="624"/>
      <c r="CW40" s="624"/>
      <c r="CX40" s="624"/>
      <c r="CY40" s="625"/>
      <c r="CZ40" s="628">
        <v>4.7</v>
      </c>
      <c r="DA40" s="655"/>
      <c r="DB40" s="655"/>
      <c r="DC40" s="658"/>
      <c r="DD40" s="632">
        <v>370000</v>
      </c>
      <c r="DE40" s="624"/>
      <c r="DF40" s="624"/>
      <c r="DG40" s="624"/>
      <c r="DH40" s="624"/>
      <c r="DI40" s="624"/>
      <c r="DJ40" s="624"/>
      <c r="DK40" s="625"/>
      <c r="DL40" s="632">
        <v>105506</v>
      </c>
      <c r="DM40" s="624"/>
      <c r="DN40" s="624"/>
      <c r="DO40" s="624"/>
      <c r="DP40" s="624"/>
      <c r="DQ40" s="624"/>
      <c r="DR40" s="624"/>
      <c r="DS40" s="624"/>
      <c r="DT40" s="624"/>
      <c r="DU40" s="624"/>
      <c r="DV40" s="625"/>
      <c r="DW40" s="628">
        <v>2.1</v>
      </c>
      <c r="DX40" s="655"/>
      <c r="DY40" s="655"/>
      <c r="DZ40" s="655"/>
      <c r="EA40" s="655"/>
      <c r="EB40" s="655"/>
      <c r="EC40" s="656"/>
    </row>
    <row r="41" spans="2:133" ht="11.25" customHeight="1" x14ac:dyDescent="0.15">
      <c r="B41" s="644" t="s">
        <v>350</v>
      </c>
      <c r="C41" s="645"/>
      <c r="D41" s="645"/>
      <c r="E41" s="645"/>
      <c r="F41" s="645"/>
      <c r="G41" s="645"/>
      <c r="H41" s="645"/>
      <c r="I41" s="645"/>
      <c r="J41" s="645"/>
      <c r="K41" s="645"/>
      <c r="L41" s="645"/>
      <c r="M41" s="645"/>
      <c r="N41" s="645"/>
      <c r="O41" s="645"/>
      <c r="P41" s="645"/>
      <c r="Q41" s="646"/>
      <c r="R41" s="698">
        <v>8721383</v>
      </c>
      <c r="S41" s="699"/>
      <c r="T41" s="699"/>
      <c r="U41" s="699"/>
      <c r="V41" s="699"/>
      <c r="W41" s="699"/>
      <c r="X41" s="699"/>
      <c r="Y41" s="700"/>
      <c r="Z41" s="701">
        <v>100</v>
      </c>
      <c r="AA41" s="701"/>
      <c r="AB41" s="701"/>
      <c r="AC41" s="701"/>
      <c r="AD41" s="702">
        <v>4838245</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88055</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236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127</v>
      </c>
      <c r="CS41" s="653"/>
      <c r="CT41" s="653"/>
      <c r="CU41" s="653"/>
      <c r="CV41" s="653"/>
      <c r="CW41" s="653"/>
      <c r="CX41" s="653"/>
      <c r="CY41" s="654"/>
      <c r="CZ41" s="628" t="s">
        <v>236</v>
      </c>
      <c r="DA41" s="655"/>
      <c r="DB41" s="655"/>
      <c r="DC41" s="658"/>
      <c r="DD41" s="632" t="s">
        <v>127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354</v>
      </c>
      <c r="AR42" s="706"/>
      <c r="AS42" s="706"/>
      <c r="AT42" s="706"/>
      <c r="AU42" s="706"/>
      <c r="AV42" s="706"/>
      <c r="AW42" s="706"/>
      <c r="AX42" s="706"/>
      <c r="AY42" s="707"/>
      <c r="AZ42" s="698">
        <v>308014</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341</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1211650</v>
      </c>
      <c r="CS42" s="653"/>
      <c r="CT42" s="653"/>
      <c r="CU42" s="653"/>
      <c r="CV42" s="653"/>
      <c r="CW42" s="653"/>
      <c r="CX42" s="653"/>
      <c r="CY42" s="654"/>
      <c r="CZ42" s="628">
        <v>15.4</v>
      </c>
      <c r="DA42" s="655"/>
      <c r="DB42" s="655"/>
      <c r="DC42" s="658"/>
      <c r="DD42" s="632">
        <v>733660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21967</v>
      </c>
      <c r="CS43" s="653"/>
      <c r="CT43" s="653"/>
      <c r="CU43" s="653"/>
      <c r="CV43" s="653"/>
      <c r="CW43" s="653"/>
      <c r="CX43" s="653"/>
      <c r="CY43" s="654"/>
      <c r="CZ43" s="628">
        <v>0.3</v>
      </c>
      <c r="DA43" s="655"/>
      <c r="DB43" s="655"/>
      <c r="DC43" s="658"/>
      <c r="DD43" s="632">
        <v>21967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1211650</v>
      </c>
      <c r="CS44" s="624"/>
      <c r="CT44" s="624"/>
      <c r="CU44" s="624"/>
      <c r="CV44" s="624"/>
      <c r="CW44" s="624"/>
      <c r="CX44" s="624"/>
      <c r="CY44" s="625"/>
      <c r="CZ44" s="628">
        <v>15.4</v>
      </c>
      <c r="DA44" s="629"/>
      <c r="DB44" s="629"/>
      <c r="DC44" s="635"/>
      <c r="DD44" s="632">
        <v>733660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657781</v>
      </c>
      <c r="CS45" s="653"/>
      <c r="CT45" s="653"/>
      <c r="CU45" s="653"/>
      <c r="CV45" s="653"/>
      <c r="CW45" s="653"/>
      <c r="CX45" s="653"/>
      <c r="CY45" s="654"/>
      <c r="CZ45" s="628">
        <v>8.4</v>
      </c>
      <c r="DA45" s="655"/>
      <c r="DB45" s="655"/>
      <c r="DC45" s="658"/>
      <c r="DD45" s="632">
        <v>356498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515601</v>
      </c>
      <c r="CS46" s="624"/>
      <c r="CT46" s="624"/>
      <c r="CU46" s="624"/>
      <c r="CV46" s="624"/>
      <c r="CW46" s="624"/>
      <c r="CX46" s="624"/>
      <c r="CY46" s="625"/>
      <c r="CZ46" s="628">
        <v>6.6</v>
      </c>
      <c r="DA46" s="629"/>
      <c r="DB46" s="629"/>
      <c r="DC46" s="635"/>
      <c r="DD46" s="632">
        <v>364894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t="s">
        <v>127</v>
      </c>
      <c r="CS47" s="653"/>
      <c r="CT47" s="653"/>
      <c r="CU47" s="653"/>
      <c r="CV47" s="653"/>
      <c r="CW47" s="653"/>
      <c r="CX47" s="653"/>
      <c r="CY47" s="654"/>
      <c r="CZ47" s="628" t="s">
        <v>236</v>
      </c>
      <c r="DA47" s="655"/>
      <c r="DB47" s="655"/>
      <c r="DC47" s="658"/>
      <c r="DD47" s="632" t="s">
        <v>236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365</v>
      </c>
      <c r="CG48" s="621"/>
      <c r="CH48" s="621"/>
      <c r="CI48" s="621"/>
      <c r="CJ48" s="621"/>
      <c r="CK48" s="621"/>
      <c r="CL48" s="621"/>
      <c r="CM48" s="621"/>
      <c r="CN48" s="621"/>
      <c r="CO48" s="621"/>
      <c r="CP48" s="621"/>
      <c r="CQ48" s="622"/>
      <c r="CR48" s="623" t="s">
        <v>127</v>
      </c>
      <c r="CS48" s="624"/>
      <c r="CT48" s="624"/>
      <c r="CU48" s="624"/>
      <c r="CV48" s="624"/>
      <c r="CW48" s="624"/>
      <c r="CX48" s="624"/>
      <c r="CY48" s="625"/>
      <c r="CZ48" s="628" t="s">
        <v>127</v>
      </c>
      <c r="DA48" s="629"/>
      <c r="DB48" s="629"/>
      <c r="DC48" s="635"/>
      <c r="DD48" s="632" t="s">
        <v>127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7845330</v>
      </c>
      <c r="CS49" s="682"/>
      <c r="CT49" s="682"/>
      <c r="CU49" s="682"/>
      <c r="CV49" s="682"/>
      <c r="CW49" s="682"/>
      <c r="CX49" s="682"/>
      <c r="CY49" s="711"/>
      <c r="CZ49" s="703">
        <v>100</v>
      </c>
      <c r="DA49" s="712"/>
      <c r="DB49" s="712"/>
      <c r="DC49" s="713"/>
      <c r="DD49" s="714">
        <v>6093556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zKk9ivRcCqWDFa+zh4W5Tac9a56W94ddai/d7laEf1ElcZ6F3NdBX7nAi1TdEdT9kKFUbJu39pxOKKeVWUN7A==" saltValue="WFeHX4RHat+NwiGrjxYKj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K82" sqref="AK82:AO8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8721</v>
      </c>
      <c r="R7" s="753"/>
      <c r="S7" s="753"/>
      <c r="T7" s="753"/>
      <c r="U7" s="753"/>
      <c r="V7" s="753">
        <v>7845</v>
      </c>
      <c r="W7" s="753"/>
      <c r="X7" s="753"/>
      <c r="Y7" s="753"/>
      <c r="Z7" s="753"/>
      <c r="AA7" s="753">
        <v>876</v>
      </c>
      <c r="AB7" s="753"/>
      <c r="AC7" s="753"/>
      <c r="AD7" s="753"/>
      <c r="AE7" s="754"/>
      <c r="AF7" s="755">
        <v>508</v>
      </c>
      <c r="AG7" s="756"/>
      <c r="AH7" s="756"/>
      <c r="AI7" s="756"/>
      <c r="AJ7" s="757"/>
      <c r="AK7" s="758">
        <v>367</v>
      </c>
      <c r="AL7" s="759"/>
      <c r="AM7" s="759"/>
      <c r="AN7" s="759"/>
      <c r="AO7" s="759"/>
      <c r="AP7" s="759">
        <v>5686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598</v>
      </c>
      <c r="BS7" s="746" t="s">
        <v>589</v>
      </c>
      <c r="BT7" s="747"/>
      <c r="BU7" s="747"/>
      <c r="BV7" s="747"/>
      <c r="BW7" s="747"/>
      <c r="BX7" s="747"/>
      <c r="BY7" s="747"/>
      <c r="BZ7" s="747"/>
      <c r="CA7" s="747"/>
      <c r="CB7" s="747"/>
      <c r="CC7" s="747"/>
      <c r="CD7" s="747"/>
      <c r="CE7" s="747"/>
      <c r="CF7" s="747"/>
      <c r="CG7" s="762"/>
      <c r="CH7" s="743">
        <v>1</v>
      </c>
      <c r="CI7" s="744"/>
      <c r="CJ7" s="744"/>
      <c r="CK7" s="744"/>
      <c r="CL7" s="745"/>
      <c r="CM7" s="743">
        <v>-22</v>
      </c>
      <c r="CN7" s="744"/>
      <c r="CO7" s="744"/>
      <c r="CP7" s="744"/>
      <c r="CQ7" s="745"/>
      <c r="CR7" s="743">
        <v>5</v>
      </c>
      <c r="CS7" s="744"/>
      <c r="CT7" s="744"/>
      <c r="CU7" s="744"/>
      <c r="CV7" s="745"/>
      <c r="CW7" s="743" t="s">
        <v>574</v>
      </c>
      <c r="CX7" s="744"/>
      <c r="CY7" s="744"/>
      <c r="CZ7" s="744"/>
      <c r="DA7" s="745"/>
      <c r="DB7" s="743" t="s">
        <v>574</v>
      </c>
      <c r="DC7" s="744"/>
      <c r="DD7" s="744"/>
      <c r="DE7" s="744"/>
      <c r="DF7" s="745"/>
      <c r="DG7" s="743" t="s">
        <v>574</v>
      </c>
      <c r="DH7" s="744"/>
      <c r="DI7" s="744"/>
      <c r="DJ7" s="744"/>
      <c r="DK7" s="745"/>
      <c r="DL7" s="743" t="s">
        <v>574</v>
      </c>
      <c r="DM7" s="744"/>
      <c r="DN7" s="744"/>
      <c r="DO7" s="744"/>
      <c r="DP7" s="745"/>
      <c r="DQ7" s="743" t="s">
        <v>574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597</v>
      </c>
      <c r="BS8" s="773" t="s">
        <v>590</v>
      </c>
      <c r="BT8" s="774"/>
      <c r="BU8" s="774"/>
      <c r="BV8" s="774"/>
      <c r="BW8" s="774"/>
      <c r="BX8" s="774"/>
      <c r="BY8" s="774"/>
      <c r="BZ8" s="774"/>
      <c r="CA8" s="774"/>
      <c r="CB8" s="774"/>
      <c r="CC8" s="774"/>
      <c r="CD8" s="774"/>
      <c r="CE8" s="774"/>
      <c r="CF8" s="774"/>
      <c r="CG8" s="775"/>
      <c r="CH8" s="776">
        <v>-1</v>
      </c>
      <c r="CI8" s="777"/>
      <c r="CJ8" s="777"/>
      <c r="CK8" s="777"/>
      <c r="CL8" s="778"/>
      <c r="CM8" s="776">
        <v>-696</v>
      </c>
      <c r="CN8" s="777"/>
      <c r="CO8" s="777"/>
      <c r="CP8" s="777"/>
      <c r="CQ8" s="778"/>
      <c r="CR8" s="776">
        <v>4</v>
      </c>
      <c r="CS8" s="777"/>
      <c r="CT8" s="777"/>
      <c r="CU8" s="777"/>
      <c r="CV8" s="778"/>
      <c r="CW8" s="776">
        <v>50</v>
      </c>
      <c r="CX8" s="777"/>
      <c r="CY8" s="777"/>
      <c r="CZ8" s="777"/>
      <c r="DA8" s="778"/>
      <c r="DB8" s="776" t="s">
        <v>574</v>
      </c>
      <c r="DC8" s="777"/>
      <c r="DD8" s="777"/>
      <c r="DE8" s="777"/>
      <c r="DF8" s="778"/>
      <c r="DG8" s="776">
        <v>750</v>
      </c>
      <c r="DH8" s="777"/>
      <c r="DI8" s="777"/>
      <c r="DJ8" s="777"/>
      <c r="DK8" s="778"/>
      <c r="DL8" s="776" t="s">
        <v>574</v>
      </c>
      <c r="DM8" s="777"/>
      <c r="DN8" s="777"/>
      <c r="DO8" s="777"/>
      <c r="DP8" s="778"/>
      <c r="DQ8" s="776">
        <v>712</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8721</v>
      </c>
      <c r="R23" s="793"/>
      <c r="S23" s="793"/>
      <c r="T23" s="793"/>
      <c r="U23" s="793"/>
      <c r="V23" s="793">
        <v>7845</v>
      </c>
      <c r="W23" s="793"/>
      <c r="X23" s="793"/>
      <c r="Y23" s="793"/>
      <c r="Z23" s="793"/>
      <c r="AA23" s="793">
        <v>876</v>
      </c>
      <c r="AB23" s="793"/>
      <c r="AC23" s="793"/>
      <c r="AD23" s="793"/>
      <c r="AE23" s="794"/>
      <c r="AF23" s="795">
        <v>508</v>
      </c>
      <c r="AG23" s="793"/>
      <c r="AH23" s="793"/>
      <c r="AI23" s="793"/>
      <c r="AJ23" s="796"/>
      <c r="AK23" s="797"/>
      <c r="AL23" s="798"/>
      <c r="AM23" s="798"/>
      <c r="AN23" s="798"/>
      <c r="AO23" s="798"/>
      <c r="AP23" s="793">
        <v>5686</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1283</v>
      </c>
      <c r="R28" s="823"/>
      <c r="S28" s="823"/>
      <c r="T28" s="823"/>
      <c r="U28" s="823"/>
      <c r="V28" s="823">
        <v>1268</v>
      </c>
      <c r="W28" s="823"/>
      <c r="X28" s="823"/>
      <c r="Y28" s="823"/>
      <c r="Z28" s="823"/>
      <c r="AA28" s="823">
        <v>15</v>
      </c>
      <c r="AB28" s="823"/>
      <c r="AC28" s="823"/>
      <c r="AD28" s="823"/>
      <c r="AE28" s="824"/>
      <c r="AF28" s="825">
        <v>15</v>
      </c>
      <c r="AG28" s="823"/>
      <c r="AH28" s="823"/>
      <c r="AI28" s="823"/>
      <c r="AJ28" s="826"/>
      <c r="AK28" s="827">
        <v>88</v>
      </c>
      <c r="AL28" s="828"/>
      <c r="AM28" s="828"/>
      <c r="AN28" s="828"/>
      <c r="AO28" s="828"/>
      <c r="AP28" s="828" t="s">
        <v>574</v>
      </c>
      <c r="AQ28" s="828"/>
      <c r="AR28" s="828"/>
      <c r="AS28" s="828"/>
      <c r="AT28" s="828"/>
      <c r="AU28" s="828" t="s">
        <v>574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1111</v>
      </c>
      <c r="R29" s="784"/>
      <c r="S29" s="784"/>
      <c r="T29" s="784"/>
      <c r="U29" s="784"/>
      <c r="V29" s="784">
        <v>1018</v>
      </c>
      <c r="W29" s="784"/>
      <c r="X29" s="784"/>
      <c r="Y29" s="784"/>
      <c r="Z29" s="784"/>
      <c r="AA29" s="784">
        <v>93</v>
      </c>
      <c r="AB29" s="784"/>
      <c r="AC29" s="784"/>
      <c r="AD29" s="784"/>
      <c r="AE29" s="785"/>
      <c r="AF29" s="786">
        <v>93</v>
      </c>
      <c r="AG29" s="787"/>
      <c r="AH29" s="787"/>
      <c r="AI29" s="787"/>
      <c r="AJ29" s="788"/>
      <c r="AK29" s="834">
        <v>154</v>
      </c>
      <c r="AL29" s="830"/>
      <c r="AM29" s="830"/>
      <c r="AN29" s="830"/>
      <c r="AO29" s="830"/>
      <c r="AP29" s="830" t="s">
        <v>574</v>
      </c>
      <c r="AQ29" s="830"/>
      <c r="AR29" s="830"/>
      <c r="AS29" s="830"/>
      <c r="AT29" s="830"/>
      <c r="AU29" s="830" t="s">
        <v>574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155</v>
      </c>
      <c r="R30" s="784"/>
      <c r="S30" s="784"/>
      <c r="T30" s="784"/>
      <c r="U30" s="784"/>
      <c r="V30" s="784">
        <v>155</v>
      </c>
      <c r="W30" s="784"/>
      <c r="X30" s="784"/>
      <c r="Y30" s="784"/>
      <c r="Z30" s="784"/>
      <c r="AA30" s="784">
        <v>0</v>
      </c>
      <c r="AB30" s="784"/>
      <c r="AC30" s="784"/>
      <c r="AD30" s="784"/>
      <c r="AE30" s="785"/>
      <c r="AF30" s="786">
        <v>0</v>
      </c>
      <c r="AG30" s="787"/>
      <c r="AH30" s="787"/>
      <c r="AI30" s="787"/>
      <c r="AJ30" s="788"/>
      <c r="AK30" s="834">
        <v>32</v>
      </c>
      <c r="AL30" s="830"/>
      <c r="AM30" s="830"/>
      <c r="AN30" s="830"/>
      <c r="AO30" s="830"/>
      <c r="AP30" s="830" t="s">
        <v>574</v>
      </c>
      <c r="AQ30" s="830"/>
      <c r="AR30" s="830"/>
      <c r="AS30" s="830"/>
      <c r="AT30" s="830"/>
      <c r="AU30" s="830" t="s">
        <v>574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559</v>
      </c>
      <c r="R31" s="784"/>
      <c r="S31" s="784"/>
      <c r="T31" s="784"/>
      <c r="U31" s="784"/>
      <c r="V31" s="784">
        <v>545</v>
      </c>
      <c r="W31" s="784"/>
      <c r="X31" s="784"/>
      <c r="Y31" s="784"/>
      <c r="Z31" s="784"/>
      <c r="AA31" s="784">
        <v>14</v>
      </c>
      <c r="AB31" s="784"/>
      <c r="AC31" s="784"/>
      <c r="AD31" s="784"/>
      <c r="AE31" s="785"/>
      <c r="AF31" s="786">
        <v>105</v>
      </c>
      <c r="AG31" s="787"/>
      <c r="AH31" s="787"/>
      <c r="AI31" s="787"/>
      <c r="AJ31" s="788"/>
      <c r="AK31" s="834">
        <v>96</v>
      </c>
      <c r="AL31" s="830"/>
      <c r="AM31" s="830"/>
      <c r="AN31" s="830"/>
      <c r="AO31" s="830"/>
      <c r="AP31" s="830">
        <v>3637</v>
      </c>
      <c r="AQ31" s="830"/>
      <c r="AR31" s="830"/>
      <c r="AS31" s="830"/>
      <c r="AT31" s="830"/>
      <c r="AU31" s="830">
        <v>2393</v>
      </c>
      <c r="AV31" s="830"/>
      <c r="AW31" s="830"/>
      <c r="AX31" s="830"/>
      <c r="AY31" s="830"/>
      <c r="AZ31" s="831"/>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264</v>
      </c>
      <c r="R32" s="784"/>
      <c r="S32" s="784"/>
      <c r="T32" s="784"/>
      <c r="U32" s="784"/>
      <c r="V32" s="784">
        <v>247</v>
      </c>
      <c r="W32" s="784"/>
      <c r="X32" s="784"/>
      <c r="Y32" s="784"/>
      <c r="Z32" s="784"/>
      <c r="AA32" s="784">
        <v>17</v>
      </c>
      <c r="AB32" s="784"/>
      <c r="AC32" s="784"/>
      <c r="AD32" s="784"/>
      <c r="AE32" s="785"/>
      <c r="AF32" s="786">
        <v>826</v>
      </c>
      <c r="AG32" s="787"/>
      <c r="AH32" s="787"/>
      <c r="AI32" s="787"/>
      <c r="AJ32" s="788"/>
      <c r="AK32" s="834" t="s">
        <v>574</v>
      </c>
      <c r="AL32" s="830"/>
      <c r="AM32" s="830"/>
      <c r="AN32" s="830"/>
      <c r="AO32" s="830"/>
      <c r="AP32" s="830">
        <v>174</v>
      </c>
      <c r="AQ32" s="830"/>
      <c r="AR32" s="830"/>
      <c r="AS32" s="830"/>
      <c r="AT32" s="830"/>
      <c r="AU32" s="830" t="s">
        <v>574</v>
      </c>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1039</v>
      </c>
      <c r="AG63" s="844"/>
      <c r="AH63" s="844"/>
      <c r="AI63" s="844"/>
      <c r="AJ63" s="845"/>
      <c r="AK63" s="846"/>
      <c r="AL63" s="841"/>
      <c r="AM63" s="841"/>
      <c r="AN63" s="841"/>
      <c r="AO63" s="841"/>
      <c r="AP63" s="844">
        <f>SUM(AP28:AT32)</f>
        <v>3811</v>
      </c>
      <c r="AQ63" s="844"/>
      <c r="AR63" s="844"/>
      <c r="AS63" s="844"/>
      <c r="AT63" s="844"/>
      <c r="AU63" s="844">
        <f>SUM(AU28:AY32)</f>
        <v>2393</v>
      </c>
      <c r="AV63" s="844"/>
      <c r="AW63" s="844"/>
      <c r="AX63" s="844"/>
      <c r="AY63" s="844"/>
      <c r="AZ63" s="848"/>
      <c r="BA63" s="848"/>
      <c r="BB63" s="848"/>
      <c r="BC63" s="848"/>
      <c r="BD63" s="848"/>
      <c r="BE63" s="849"/>
      <c r="BF63" s="849"/>
      <c r="BG63" s="849"/>
      <c r="BH63" s="849"/>
      <c r="BI63" s="850"/>
      <c r="BJ63" s="851" t="s">
        <v>127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396</v>
      </c>
      <c r="R66" s="734"/>
      <c r="S66" s="734"/>
      <c r="T66" s="734"/>
      <c r="U66" s="735"/>
      <c r="V66" s="733" t="s">
        <v>397</v>
      </c>
      <c r="W66" s="734"/>
      <c r="X66" s="734"/>
      <c r="Y66" s="734"/>
      <c r="Z66" s="735"/>
      <c r="AA66" s="733" t="s">
        <v>398</v>
      </c>
      <c r="AB66" s="734"/>
      <c r="AC66" s="734"/>
      <c r="AD66" s="734"/>
      <c r="AE66" s="735"/>
      <c r="AF66" s="854" t="s">
        <v>414</v>
      </c>
      <c r="AG66" s="815"/>
      <c r="AH66" s="815"/>
      <c r="AI66" s="815"/>
      <c r="AJ66" s="855"/>
      <c r="AK66" s="733" t="s">
        <v>400</v>
      </c>
      <c r="AL66" s="728"/>
      <c r="AM66" s="728"/>
      <c r="AN66" s="728"/>
      <c r="AO66" s="729"/>
      <c r="AP66" s="733" t="s">
        <v>415</v>
      </c>
      <c r="AQ66" s="734"/>
      <c r="AR66" s="734"/>
      <c r="AS66" s="734"/>
      <c r="AT66" s="735"/>
      <c r="AU66" s="733" t="s">
        <v>416</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2844</v>
      </c>
      <c r="R68" s="866"/>
      <c r="S68" s="866"/>
      <c r="T68" s="866"/>
      <c r="U68" s="866"/>
      <c r="V68" s="866">
        <v>2734</v>
      </c>
      <c r="W68" s="866"/>
      <c r="X68" s="866"/>
      <c r="Y68" s="866"/>
      <c r="Z68" s="866"/>
      <c r="AA68" s="866">
        <v>110</v>
      </c>
      <c r="AB68" s="866"/>
      <c r="AC68" s="866"/>
      <c r="AD68" s="866"/>
      <c r="AE68" s="866"/>
      <c r="AF68" s="866">
        <v>110</v>
      </c>
      <c r="AG68" s="866"/>
      <c r="AH68" s="866"/>
      <c r="AI68" s="866"/>
      <c r="AJ68" s="866"/>
      <c r="AK68" s="866">
        <v>2</v>
      </c>
      <c r="AL68" s="866"/>
      <c r="AM68" s="866"/>
      <c r="AN68" s="866"/>
      <c r="AO68" s="866"/>
      <c r="AP68" s="866">
        <v>6058</v>
      </c>
      <c r="AQ68" s="866"/>
      <c r="AR68" s="866"/>
      <c r="AS68" s="866"/>
      <c r="AT68" s="866"/>
      <c r="AU68" s="866">
        <v>527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1989</v>
      </c>
      <c r="R69" s="830"/>
      <c r="S69" s="830"/>
      <c r="T69" s="830"/>
      <c r="U69" s="830"/>
      <c r="V69" s="830">
        <v>1968</v>
      </c>
      <c r="W69" s="830"/>
      <c r="X69" s="830"/>
      <c r="Y69" s="830"/>
      <c r="Z69" s="830"/>
      <c r="AA69" s="830">
        <v>21</v>
      </c>
      <c r="AB69" s="830"/>
      <c r="AC69" s="830"/>
      <c r="AD69" s="830"/>
      <c r="AE69" s="830"/>
      <c r="AF69" s="830">
        <v>20</v>
      </c>
      <c r="AG69" s="830"/>
      <c r="AH69" s="830"/>
      <c r="AI69" s="830"/>
      <c r="AJ69" s="830"/>
      <c r="AK69" s="830" t="s">
        <v>510</v>
      </c>
      <c r="AL69" s="830"/>
      <c r="AM69" s="830"/>
      <c r="AN69" s="830"/>
      <c r="AO69" s="830"/>
      <c r="AP69" s="830">
        <v>245</v>
      </c>
      <c r="AQ69" s="830"/>
      <c r="AR69" s="830"/>
      <c r="AS69" s="830"/>
      <c r="AT69" s="830"/>
      <c r="AU69" s="830">
        <v>23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10</v>
      </c>
      <c r="R70" s="830"/>
      <c r="S70" s="830"/>
      <c r="T70" s="830"/>
      <c r="U70" s="830"/>
      <c r="V70" s="830">
        <v>8</v>
      </c>
      <c r="W70" s="830"/>
      <c r="X70" s="830"/>
      <c r="Y70" s="830"/>
      <c r="Z70" s="830"/>
      <c r="AA70" s="830">
        <v>2</v>
      </c>
      <c r="AB70" s="830"/>
      <c r="AC70" s="830"/>
      <c r="AD70" s="830"/>
      <c r="AE70" s="830"/>
      <c r="AF70" s="830">
        <v>2</v>
      </c>
      <c r="AG70" s="830"/>
      <c r="AH70" s="830"/>
      <c r="AI70" s="830"/>
      <c r="AJ70" s="830"/>
      <c r="AK70" s="830" t="s">
        <v>510</v>
      </c>
      <c r="AL70" s="830"/>
      <c r="AM70" s="830"/>
      <c r="AN70" s="830"/>
      <c r="AO70" s="830"/>
      <c r="AP70" s="830" t="s">
        <v>574</v>
      </c>
      <c r="AQ70" s="830"/>
      <c r="AR70" s="830"/>
      <c r="AS70" s="830"/>
      <c r="AT70" s="830"/>
      <c r="AU70" s="830" t="s">
        <v>574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108</v>
      </c>
      <c r="R71" s="830"/>
      <c r="S71" s="830"/>
      <c r="T71" s="830"/>
      <c r="U71" s="830"/>
      <c r="V71" s="830">
        <v>105</v>
      </c>
      <c r="W71" s="830"/>
      <c r="X71" s="830"/>
      <c r="Y71" s="830"/>
      <c r="Z71" s="830"/>
      <c r="AA71" s="830">
        <v>3</v>
      </c>
      <c r="AB71" s="830"/>
      <c r="AC71" s="830"/>
      <c r="AD71" s="830"/>
      <c r="AE71" s="830"/>
      <c r="AF71" s="830">
        <v>3</v>
      </c>
      <c r="AG71" s="830"/>
      <c r="AH71" s="830"/>
      <c r="AI71" s="830"/>
      <c r="AJ71" s="830"/>
      <c r="AK71" s="830">
        <v>2</v>
      </c>
      <c r="AL71" s="830"/>
      <c r="AM71" s="830"/>
      <c r="AN71" s="830"/>
      <c r="AO71" s="830"/>
      <c r="AP71" s="830" t="s">
        <v>574</v>
      </c>
      <c r="AQ71" s="830"/>
      <c r="AR71" s="830"/>
      <c r="AS71" s="830"/>
      <c r="AT71" s="830"/>
      <c r="AU71" s="830" t="s">
        <v>574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915</v>
      </c>
      <c r="R72" s="830"/>
      <c r="S72" s="830"/>
      <c r="T72" s="830"/>
      <c r="U72" s="830"/>
      <c r="V72" s="830">
        <v>705</v>
      </c>
      <c r="W72" s="830"/>
      <c r="X72" s="830"/>
      <c r="Y72" s="830"/>
      <c r="Z72" s="830"/>
      <c r="AA72" s="830">
        <v>210</v>
      </c>
      <c r="AB72" s="830"/>
      <c r="AC72" s="830"/>
      <c r="AD72" s="830"/>
      <c r="AE72" s="830"/>
      <c r="AF72" s="830">
        <v>3972</v>
      </c>
      <c r="AG72" s="830"/>
      <c r="AH72" s="830"/>
      <c r="AI72" s="830"/>
      <c r="AJ72" s="830"/>
      <c r="AK72" s="830" t="s">
        <v>510</v>
      </c>
      <c r="AL72" s="830"/>
      <c r="AM72" s="830"/>
      <c r="AN72" s="830"/>
      <c r="AO72" s="830"/>
      <c r="AP72" s="830" t="s">
        <v>574</v>
      </c>
      <c r="AQ72" s="830"/>
      <c r="AR72" s="830"/>
      <c r="AS72" s="830"/>
      <c r="AT72" s="830"/>
      <c r="AU72" s="830" t="s">
        <v>574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239</v>
      </c>
      <c r="R73" s="830"/>
      <c r="S73" s="830"/>
      <c r="T73" s="830"/>
      <c r="U73" s="830"/>
      <c r="V73" s="830">
        <v>188</v>
      </c>
      <c r="W73" s="830"/>
      <c r="X73" s="830"/>
      <c r="Y73" s="830"/>
      <c r="Z73" s="830"/>
      <c r="AA73" s="830">
        <v>50</v>
      </c>
      <c r="AB73" s="830"/>
      <c r="AC73" s="830"/>
      <c r="AD73" s="830"/>
      <c r="AE73" s="830"/>
      <c r="AF73" s="830">
        <v>50</v>
      </c>
      <c r="AG73" s="830"/>
      <c r="AH73" s="830"/>
      <c r="AI73" s="830"/>
      <c r="AJ73" s="830"/>
      <c r="AK73" s="830">
        <v>19</v>
      </c>
      <c r="AL73" s="830"/>
      <c r="AM73" s="830"/>
      <c r="AN73" s="830"/>
      <c r="AO73" s="830"/>
      <c r="AP73" s="830" t="s">
        <v>574</v>
      </c>
      <c r="AQ73" s="830"/>
      <c r="AR73" s="830"/>
      <c r="AS73" s="830"/>
      <c r="AT73" s="830"/>
      <c r="AU73" s="830" t="s">
        <v>574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307348</v>
      </c>
      <c r="R74" s="830"/>
      <c r="S74" s="830"/>
      <c r="T74" s="830"/>
      <c r="U74" s="830"/>
      <c r="V74" s="830">
        <v>292047</v>
      </c>
      <c r="W74" s="830"/>
      <c r="X74" s="830"/>
      <c r="Y74" s="830"/>
      <c r="Z74" s="830"/>
      <c r="AA74" s="830">
        <v>15301</v>
      </c>
      <c r="AB74" s="830"/>
      <c r="AC74" s="830"/>
      <c r="AD74" s="830"/>
      <c r="AE74" s="830"/>
      <c r="AF74" s="830">
        <v>15301</v>
      </c>
      <c r="AG74" s="830"/>
      <c r="AH74" s="830"/>
      <c r="AI74" s="830"/>
      <c r="AJ74" s="830"/>
      <c r="AK74" s="830">
        <v>0</v>
      </c>
      <c r="AL74" s="830"/>
      <c r="AM74" s="830"/>
      <c r="AN74" s="830"/>
      <c r="AO74" s="830"/>
      <c r="AP74" s="830" t="s">
        <v>574</v>
      </c>
      <c r="AQ74" s="830"/>
      <c r="AR74" s="830"/>
      <c r="AS74" s="830"/>
      <c r="AT74" s="830"/>
      <c r="AU74" s="830" t="s">
        <v>574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v>1990</v>
      </c>
      <c r="R75" s="878"/>
      <c r="S75" s="878"/>
      <c r="T75" s="878"/>
      <c r="U75" s="834"/>
      <c r="V75" s="879">
        <v>1918</v>
      </c>
      <c r="W75" s="878"/>
      <c r="X75" s="878"/>
      <c r="Y75" s="878"/>
      <c r="Z75" s="834"/>
      <c r="AA75" s="879">
        <v>72</v>
      </c>
      <c r="AB75" s="878"/>
      <c r="AC75" s="878"/>
      <c r="AD75" s="878"/>
      <c r="AE75" s="834"/>
      <c r="AF75" s="879">
        <v>72</v>
      </c>
      <c r="AG75" s="878"/>
      <c r="AH75" s="878"/>
      <c r="AI75" s="878"/>
      <c r="AJ75" s="834"/>
      <c r="AK75" s="879">
        <v>13</v>
      </c>
      <c r="AL75" s="878"/>
      <c r="AM75" s="878"/>
      <c r="AN75" s="878"/>
      <c r="AO75" s="834"/>
      <c r="AP75" s="879">
        <v>64</v>
      </c>
      <c r="AQ75" s="878"/>
      <c r="AR75" s="878"/>
      <c r="AS75" s="878"/>
      <c r="AT75" s="834"/>
      <c r="AU75" s="879">
        <v>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583</v>
      </c>
      <c r="C76" s="874"/>
      <c r="D76" s="874"/>
      <c r="E76" s="874"/>
      <c r="F76" s="874"/>
      <c r="G76" s="874"/>
      <c r="H76" s="874"/>
      <c r="I76" s="874"/>
      <c r="J76" s="874"/>
      <c r="K76" s="874"/>
      <c r="L76" s="874"/>
      <c r="M76" s="874"/>
      <c r="N76" s="874"/>
      <c r="O76" s="874"/>
      <c r="P76" s="875"/>
      <c r="Q76" s="877">
        <v>14800</v>
      </c>
      <c r="R76" s="878"/>
      <c r="S76" s="878"/>
      <c r="T76" s="878"/>
      <c r="U76" s="834"/>
      <c r="V76" s="879">
        <v>14977</v>
      </c>
      <c r="W76" s="878"/>
      <c r="X76" s="878"/>
      <c r="Y76" s="878"/>
      <c r="Z76" s="834"/>
      <c r="AA76" s="879">
        <v>-177</v>
      </c>
      <c r="AB76" s="878"/>
      <c r="AC76" s="878"/>
      <c r="AD76" s="878"/>
      <c r="AE76" s="834"/>
      <c r="AF76" s="879">
        <v>5049</v>
      </c>
      <c r="AG76" s="878"/>
      <c r="AH76" s="878"/>
      <c r="AI76" s="878"/>
      <c r="AJ76" s="834"/>
      <c r="AK76" s="879">
        <v>1631</v>
      </c>
      <c r="AL76" s="878"/>
      <c r="AM76" s="878"/>
      <c r="AN76" s="878"/>
      <c r="AO76" s="834"/>
      <c r="AP76" s="879">
        <v>7314</v>
      </c>
      <c r="AQ76" s="878"/>
      <c r="AR76" s="878"/>
      <c r="AS76" s="878"/>
      <c r="AT76" s="834"/>
      <c r="AU76" s="879">
        <v>265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584</v>
      </c>
      <c r="C77" s="874"/>
      <c r="D77" s="874"/>
      <c r="E77" s="874"/>
      <c r="F77" s="874"/>
      <c r="G77" s="874"/>
      <c r="H77" s="874"/>
      <c r="I77" s="874"/>
      <c r="J77" s="874"/>
      <c r="K77" s="874"/>
      <c r="L77" s="874"/>
      <c r="M77" s="874"/>
      <c r="N77" s="874"/>
      <c r="O77" s="874"/>
      <c r="P77" s="875"/>
      <c r="Q77" s="877">
        <v>6552</v>
      </c>
      <c r="R77" s="878"/>
      <c r="S77" s="878"/>
      <c r="T77" s="878"/>
      <c r="U77" s="834"/>
      <c r="V77" s="879">
        <v>6149</v>
      </c>
      <c r="W77" s="878"/>
      <c r="X77" s="878"/>
      <c r="Y77" s="878"/>
      <c r="Z77" s="834"/>
      <c r="AA77" s="879">
        <v>403</v>
      </c>
      <c r="AB77" s="878"/>
      <c r="AC77" s="878"/>
      <c r="AD77" s="878"/>
      <c r="AE77" s="834"/>
      <c r="AF77" s="879">
        <v>403</v>
      </c>
      <c r="AG77" s="878"/>
      <c r="AH77" s="878"/>
      <c r="AI77" s="878"/>
      <c r="AJ77" s="834"/>
      <c r="AK77" s="879">
        <v>7</v>
      </c>
      <c r="AL77" s="878"/>
      <c r="AM77" s="878"/>
      <c r="AN77" s="878"/>
      <c r="AO77" s="834"/>
      <c r="AP77" s="879" t="s">
        <v>510</v>
      </c>
      <c r="AQ77" s="878"/>
      <c r="AR77" s="878"/>
      <c r="AS77" s="878"/>
      <c r="AT77" s="834"/>
      <c r="AU77" s="879" t="s">
        <v>510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585</v>
      </c>
      <c r="C78" s="874"/>
      <c r="D78" s="874"/>
      <c r="E78" s="874"/>
      <c r="F78" s="874"/>
      <c r="G78" s="874"/>
      <c r="H78" s="874"/>
      <c r="I78" s="874"/>
      <c r="J78" s="874"/>
      <c r="K78" s="874"/>
      <c r="L78" s="874"/>
      <c r="M78" s="874"/>
      <c r="N78" s="874"/>
      <c r="O78" s="874"/>
      <c r="P78" s="875"/>
      <c r="Q78" s="876">
        <v>13</v>
      </c>
      <c r="R78" s="830"/>
      <c r="S78" s="830"/>
      <c r="T78" s="830"/>
      <c r="U78" s="830"/>
      <c r="V78" s="830">
        <v>13</v>
      </c>
      <c r="W78" s="830"/>
      <c r="X78" s="830"/>
      <c r="Y78" s="830"/>
      <c r="Z78" s="830"/>
      <c r="AA78" s="830">
        <v>0</v>
      </c>
      <c r="AB78" s="830"/>
      <c r="AC78" s="830"/>
      <c r="AD78" s="830"/>
      <c r="AE78" s="830"/>
      <c r="AF78" s="830">
        <v>0</v>
      </c>
      <c r="AG78" s="830"/>
      <c r="AH78" s="830"/>
      <c r="AI78" s="830"/>
      <c r="AJ78" s="830"/>
      <c r="AK78" s="830">
        <v>0</v>
      </c>
      <c r="AL78" s="830"/>
      <c r="AM78" s="830"/>
      <c r="AN78" s="830"/>
      <c r="AO78" s="830"/>
      <c r="AP78" s="830" t="s">
        <v>510</v>
      </c>
      <c r="AQ78" s="830"/>
      <c r="AR78" s="830"/>
      <c r="AS78" s="830"/>
      <c r="AT78" s="830"/>
      <c r="AU78" s="830" t="s">
        <v>510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586</v>
      </c>
      <c r="C79" s="874"/>
      <c r="D79" s="874"/>
      <c r="E79" s="874"/>
      <c r="F79" s="874"/>
      <c r="G79" s="874"/>
      <c r="H79" s="874"/>
      <c r="I79" s="874"/>
      <c r="J79" s="874"/>
      <c r="K79" s="874"/>
      <c r="L79" s="874"/>
      <c r="M79" s="874"/>
      <c r="N79" s="874"/>
      <c r="O79" s="874"/>
      <c r="P79" s="875"/>
      <c r="Q79" s="876">
        <v>1833</v>
      </c>
      <c r="R79" s="830"/>
      <c r="S79" s="830"/>
      <c r="T79" s="830"/>
      <c r="U79" s="830"/>
      <c r="V79" s="830">
        <v>1780</v>
      </c>
      <c r="W79" s="830"/>
      <c r="X79" s="830"/>
      <c r="Y79" s="830"/>
      <c r="Z79" s="830"/>
      <c r="AA79" s="830">
        <v>53</v>
      </c>
      <c r="AB79" s="830"/>
      <c r="AC79" s="830"/>
      <c r="AD79" s="830"/>
      <c r="AE79" s="830"/>
      <c r="AF79" s="830">
        <v>53</v>
      </c>
      <c r="AG79" s="830"/>
      <c r="AH79" s="830"/>
      <c r="AI79" s="830"/>
      <c r="AJ79" s="830"/>
      <c r="AK79" s="830">
        <v>4</v>
      </c>
      <c r="AL79" s="830"/>
      <c r="AM79" s="830"/>
      <c r="AN79" s="830"/>
      <c r="AO79" s="830"/>
      <c r="AP79" s="830" t="s">
        <v>510</v>
      </c>
      <c r="AQ79" s="830"/>
      <c r="AR79" s="830"/>
      <c r="AS79" s="830"/>
      <c r="AT79" s="830"/>
      <c r="AU79" s="830" t="s">
        <v>510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587</v>
      </c>
      <c r="C80" s="874"/>
      <c r="D80" s="874"/>
      <c r="E80" s="874"/>
      <c r="F80" s="874"/>
      <c r="G80" s="874"/>
      <c r="H80" s="874"/>
      <c r="I80" s="874"/>
      <c r="J80" s="874"/>
      <c r="K80" s="874"/>
      <c r="L80" s="874"/>
      <c r="M80" s="874"/>
      <c r="N80" s="874"/>
      <c r="O80" s="874"/>
      <c r="P80" s="875"/>
      <c r="Q80" s="876">
        <v>29</v>
      </c>
      <c r="R80" s="830"/>
      <c r="S80" s="830"/>
      <c r="T80" s="830"/>
      <c r="U80" s="830"/>
      <c r="V80" s="830">
        <v>27</v>
      </c>
      <c r="W80" s="830"/>
      <c r="X80" s="830"/>
      <c r="Y80" s="830"/>
      <c r="Z80" s="830"/>
      <c r="AA80" s="830">
        <v>2</v>
      </c>
      <c r="AB80" s="830"/>
      <c r="AC80" s="830"/>
      <c r="AD80" s="830"/>
      <c r="AE80" s="830"/>
      <c r="AF80" s="830">
        <v>0</v>
      </c>
      <c r="AG80" s="830"/>
      <c r="AH80" s="830"/>
      <c r="AI80" s="830"/>
      <c r="AJ80" s="830"/>
      <c r="AK80" s="830" t="s">
        <v>574</v>
      </c>
      <c r="AL80" s="830"/>
      <c r="AM80" s="830"/>
      <c r="AN80" s="830"/>
      <c r="AO80" s="830"/>
      <c r="AP80" s="830" t="s">
        <v>574</v>
      </c>
      <c r="AQ80" s="830"/>
      <c r="AR80" s="830"/>
      <c r="AS80" s="830"/>
      <c r="AT80" s="830"/>
      <c r="AU80" s="830" t="s">
        <v>574</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588</v>
      </c>
      <c r="C81" s="874"/>
      <c r="D81" s="874"/>
      <c r="E81" s="874"/>
      <c r="F81" s="874"/>
      <c r="G81" s="874"/>
      <c r="H81" s="874"/>
      <c r="I81" s="874"/>
      <c r="J81" s="874"/>
      <c r="K81" s="874"/>
      <c r="L81" s="874"/>
      <c r="M81" s="874"/>
      <c r="N81" s="874"/>
      <c r="O81" s="874"/>
      <c r="P81" s="875"/>
      <c r="Q81" s="876">
        <v>210</v>
      </c>
      <c r="R81" s="830"/>
      <c r="S81" s="830"/>
      <c r="T81" s="830"/>
      <c r="U81" s="830"/>
      <c r="V81" s="830">
        <v>206</v>
      </c>
      <c r="W81" s="830"/>
      <c r="X81" s="830"/>
      <c r="Y81" s="830"/>
      <c r="Z81" s="830"/>
      <c r="AA81" s="830">
        <v>4</v>
      </c>
      <c r="AB81" s="830"/>
      <c r="AC81" s="830"/>
      <c r="AD81" s="830"/>
      <c r="AE81" s="830"/>
      <c r="AF81" s="830">
        <v>4</v>
      </c>
      <c r="AG81" s="830"/>
      <c r="AH81" s="830"/>
      <c r="AI81" s="830"/>
      <c r="AJ81" s="830"/>
      <c r="AK81" s="830">
        <v>6</v>
      </c>
      <c r="AL81" s="830"/>
      <c r="AM81" s="830"/>
      <c r="AN81" s="830"/>
      <c r="AO81" s="830"/>
      <c r="AP81" s="830" t="s">
        <v>510</v>
      </c>
      <c r="AQ81" s="830"/>
      <c r="AR81" s="830"/>
      <c r="AS81" s="830"/>
      <c r="AT81" s="830"/>
      <c r="AU81" s="830" t="s">
        <v>510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SUM(AF68:AJ81)</f>
        <v>25039</v>
      </c>
      <c r="AG88" s="844"/>
      <c r="AH88" s="844"/>
      <c r="AI88" s="844"/>
      <c r="AJ88" s="844"/>
      <c r="AK88" s="841"/>
      <c r="AL88" s="841"/>
      <c r="AM88" s="841"/>
      <c r="AN88" s="841"/>
      <c r="AO88" s="841"/>
      <c r="AP88" s="844">
        <f>SUM(AP68:AT81)</f>
        <v>13681</v>
      </c>
      <c r="AQ88" s="844"/>
      <c r="AR88" s="844"/>
      <c r="AS88" s="844"/>
      <c r="AT88" s="844"/>
      <c r="AU88" s="844">
        <f>SUM(AU68:AY81)</f>
        <v>819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f>
        <v>9</v>
      </c>
      <c r="CS102" s="852"/>
      <c r="CT102" s="852"/>
      <c r="CU102" s="852"/>
      <c r="CV102" s="891"/>
      <c r="CW102" s="890">
        <f t="shared" ref="CW102" si="0">SUM(CW7:DA8)</f>
        <v>50</v>
      </c>
      <c r="CX102" s="852"/>
      <c r="CY102" s="852"/>
      <c r="CZ102" s="852"/>
      <c r="DA102" s="891"/>
      <c r="DB102" s="890">
        <f t="shared" ref="DB102" si="1">SUM(DB7:DF8)</f>
        <v>0</v>
      </c>
      <c r="DC102" s="852"/>
      <c r="DD102" s="852"/>
      <c r="DE102" s="852"/>
      <c r="DF102" s="891"/>
      <c r="DG102" s="890">
        <f t="shared" ref="DG102" si="2">SUM(DG7:DK8)</f>
        <v>750</v>
      </c>
      <c r="DH102" s="852"/>
      <c r="DI102" s="852"/>
      <c r="DJ102" s="852"/>
      <c r="DK102" s="891"/>
      <c r="DL102" s="890">
        <f t="shared" ref="DL102" si="3">SUM(DL7:DP8)</f>
        <v>0</v>
      </c>
      <c r="DM102" s="852"/>
      <c r="DN102" s="852"/>
      <c r="DO102" s="852"/>
      <c r="DP102" s="891"/>
      <c r="DQ102" s="890">
        <f t="shared" ref="DQ102" si="4">SUM(DQ7:DU8)</f>
        <v>712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309</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309</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309</v>
      </c>
      <c r="DR109" s="893"/>
      <c r="DS109" s="893"/>
      <c r="DT109" s="893"/>
      <c r="DU109" s="894"/>
      <c r="DV109" s="892" t="s">
        <v>428</v>
      </c>
      <c r="DW109" s="893"/>
      <c r="DX109" s="893"/>
      <c r="DY109" s="893"/>
      <c r="DZ109" s="895"/>
    </row>
    <row r="110" spans="1:131" s="230" customFormat="1" ht="26.25" customHeight="1" x14ac:dyDescent="0.15">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438056</v>
      </c>
      <c r="AB110" s="900"/>
      <c r="AC110" s="900"/>
      <c r="AD110" s="900"/>
      <c r="AE110" s="901"/>
      <c r="AF110" s="902">
        <v>466287</v>
      </c>
      <c r="AG110" s="900"/>
      <c r="AH110" s="900"/>
      <c r="AI110" s="900"/>
      <c r="AJ110" s="901"/>
      <c r="AK110" s="902">
        <v>494462</v>
      </c>
      <c r="AL110" s="900"/>
      <c r="AM110" s="900"/>
      <c r="AN110" s="900"/>
      <c r="AO110" s="901"/>
      <c r="AP110" s="903">
        <v>12</v>
      </c>
      <c r="AQ110" s="904"/>
      <c r="AR110" s="904"/>
      <c r="AS110" s="904"/>
      <c r="AT110" s="905"/>
      <c r="AU110" s="906" t="s">
        <v>74</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5555273</v>
      </c>
      <c r="BR110" s="931"/>
      <c r="BS110" s="931"/>
      <c r="BT110" s="931"/>
      <c r="BU110" s="931"/>
      <c r="BV110" s="931">
        <v>5760271</v>
      </c>
      <c r="BW110" s="931"/>
      <c r="BX110" s="931"/>
      <c r="BY110" s="931"/>
      <c r="BZ110" s="931"/>
      <c r="CA110" s="931">
        <v>5685688</v>
      </c>
      <c r="CB110" s="931"/>
      <c r="CC110" s="931"/>
      <c r="CD110" s="931"/>
      <c r="CE110" s="931"/>
      <c r="CF110" s="944">
        <v>137.5</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127</v>
      </c>
      <c r="DH110" s="931"/>
      <c r="DI110" s="931"/>
      <c r="DJ110" s="931"/>
      <c r="DK110" s="931"/>
      <c r="DL110" s="931" t="s">
        <v>127</v>
      </c>
      <c r="DM110" s="931"/>
      <c r="DN110" s="931"/>
      <c r="DO110" s="931"/>
      <c r="DP110" s="931"/>
      <c r="DQ110" s="931" t="s">
        <v>434</v>
      </c>
      <c r="DR110" s="931"/>
      <c r="DS110" s="931"/>
      <c r="DT110" s="931"/>
      <c r="DU110" s="931"/>
      <c r="DV110" s="932" t="s">
        <v>127</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436</v>
      </c>
      <c r="AB111" s="938"/>
      <c r="AC111" s="938"/>
      <c r="AD111" s="938"/>
      <c r="AE111" s="939"/>
      <c r="AF111" s="940" t="s">
        <v>127</v>
      </c>
      <c r="AG111" s="938"/>
      <c r="AH111" s="938"/>
      <c r="AI111" s="938"/>
      <c r="AJ111" s="939"/>
      <c r="AK111" s="940" t="s">
        <v>127</v>
      </c>
      <c r="AL111" s="938"/>
      <c r="AM111" s="938"/>
      <c r="AN111" s="938"/>
      <c r="AO111" s="939"/>
      <c r="AP111" s="941" t="s">
        <v>436</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127</v>
      </c>
      <c r="BR111" s="926"/>
      <c r="BS111" s="926"/>
      <c r="BT111" s="926"/>
      <c r="BU111" s="926"/>
      <c r="BV111" s="926" t="s">
        <v>127</v>
      </c>
      <c r="BW111" s="926"/>
      <c r="BX111" s="926"/>
      <c r="BY111" s="926"/>
      <c r="BZ111" s="926"/>
      <c r="CA111" s="926" t="s">
        <v>127</v>
      </c>
      <c r="CB111" s="926"/>
      <c r="CC111" s="926"/>
      <c r="CD111" s="926"/>
      <c r="CE111" s="926"/>
      <c r="CF111" s="920" t="s">
        <v>127</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393</v>
      </c>
      <c r="DH111" s="926"/>
      <c r="DI111" s="926"/>
      <c r="DJ111" s="926"/>
      <c r="DK111" s="926"/>
      <c r="DL111" s="926" t="s">
        <v>439</v>
      </c>
      <c r="DM111" s="926"/>
      <c r="DN111" s="926"/>
      <c r="DO111" s="926"/>
      <c r="DP111" s="926"/>
      <c r="DQ111" s="926" t="s">
        <v>393</v>
      </c>
      <c r="DR111" s="926"/>
      <c r="DS111" s="926"/>
      <c r="DT111" s="926"/>
      <c r="DU111" s="926"/>
      <c r="DV111" s="927" t="s">
        <v>393</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436</v>
      </c>
      <c r="AB112" s="959"/>
      <c r="AC112" s="959"/>
      <c r="AD112" s="959"/>
      <c r="AE112" s="960"/>
      <c r="AF112" s="961" t="s">
        <v>127</v>
      </c>
      <c r="AG112" s="959"/>
      <c r="AH112" s="959"/>
      <c r="AI112" s="959"/>
      <c r="AJ112" s="960"/>
      <c r="AK112" s="961" t="s">
        <v>127</v>
      </c>
      <c r="AL112" s="959"/>
      <c r="AM112" s="959"/>
      <c r="AN112" s="959"/>
      <c r="AO112" s="960"/>
      <c r="AP112" s="962" t="s">
        <v>436</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2506815</v>
      </c>
      <c r="BR112" s="926"/>
      <c r="BS112" s="926"/>
      <c r="BT112" s="926"/>
      <c r="BU112" s="926"/>
      <c r="BV112" s="926">
        <v>2431811</v>
      </c>
      <c r="BW112" s="926"/>
      <c r="BX112" s="926"/>
      <c r="BY112" s="926"/>
      <c r="BZ112" s="926"/>
      <c r="CA112" s="926">
        <v>2393372</v>
      </c>
      <c r="CB112" s="926"/>
      <c r="CC112" s="926"/>
      <c r="CD112" s="926"/>
      <c r="CE112" s="926"/>
      <c r="CF112" s="920">
        <v>57.9</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127</v>
      </c>
      <c r="DH112" s="926"/>
      <c r="DI112" s="926"/>
      <c r="DJ112" s="926"/>
      <c r="DK112" s="926"/>
      <c r="DL112" s="926" t="s">
        <v>127</v>
      </c>
      <c r="DM112" s="926"/>
      <c r="DN112" s="926"/>
      <c r="DO112" s="926"/>
      <c r="DP112" s="926"/>
      <c r="DQ112" s="926" t="s">
        <v>127</v>
      </c>
      <c r="DR112" s="926"/>
      <c r="DS112" s="926"/>
      <c r="DT112" s="926"/>
      <c r="DU112" s="926"/>
      <c r="DV112" s="927" t="s">
        <v>127</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327907</v>
      </c>
      <c r="AB113" s="938"/>
      <c r="AC113" s="938"/>
      <c r="AD113" s="938"/>
      <c r="AE113" s="939"/>
      <c r="AF113" s="940">
        <v>328081</v>
      </c>
      <c r="AG113" s="938"/>
      <c r="AH113" s="938"/>
      <c r="AI113" s="938"/>
      <c r="AJ113" s="939"/>
      <c r="AK113" s="940">
        <v>333789</v>
      </c>
      <c r="AL113" s="938"/>
      <c r="AM113" s="938"/>
      <c r="AN113" s="938"/>
      <c r="AO113" s="939"/>
      <c r="AP113" s="941">
        <v>8.1</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822561</v>
      </c>
      <c r="BR113" s="926"/>
      <c r="BS113" s="926"/>
      <c r="BT113" s="926"/>
      <c r="BU113" s="926"/>
      <c r="BV113" s="926">
        <v>853101</v>
      </c>
      <c r="BW113" s="926"/>
      <c r="BX113" s="926"/>
      <c r="BY113" s="926"/>
      <c r="BZ113" s="926"/>
      <c r="CA113" s="926">
        <v>818008</v>
      </c>
      <c r="CB113" s="926"/>
      <c r="CC113" s="926"/>
      <c r="CD113" s="926"/>
      <c r="CE113" s="926"/>
      <c r="CF113" s="920">
        <v>19.8</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127</v>
      </c>
      <c r="DH113" s="959"/>
      <c r="DI113" s="959"/>
      <c r="DJ113" s="959"/>
      <c r="DK113" s="960"/>
      <c r="DL113" s="961" t="s">
        <v>127</v>
      </c>
      <c r="DM113" s="959"/>
      <c r="DN113" s="959"/>
      <c r="DO113" s="959"/>
      <c r="DP113" s="960"/>
      <c r="DQ113" s="961" t="s">
        <v>127</v>
      </c>
      <c r="DR113" s="959"/>
      <c r="DS113" s="959"/>
      <c r="DT113" s="959"/>
      <c r="DU113" s="960"/>
      <c r="DV113" s="962" t="s">
        <v>393</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85178</v>
      </c>
      <c r="AB114" s="959"/>
      <c r="AC114" s="959"/>
      <c r="AD114" s="959"/>
      <c r="AE114" s="960"/>
      <c r="AF114" s="961">
        <v>89608</v>
      </c>
      <c r="AG114" s="959"/>
      <c r="AH114" s="959"/>
      <c r="AI114" s="959"/>
      <c r="AJ114" s="960"/>
      <c r="AK114" s="961">
        <v>119086</v>
      </c>
      <c r="AL114" s="959"/>
      <c r="AM114" s="959"/>
      <c r="AN114" s="959"/>
      <c r="AO114" s="960"/>
      <c r="AP114" s="962">
        <v>2.9</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661808</v>
      </c>
      <c r="BR114" s="926"/>
      <c r="BS114" s="926"/>
      <c r="BT114" s="926"/>
      <c r="BU114" s="926"/>
      <c r="BV114" s="926">
        <v>650454</v>
      </c>
      <c r="BW114" s="926"/>
      <c r="BX114" s="926"/>
      <c r="BY114" s="926"/>
      <c r="BZ114" s="926"/>
      <c r="CA114" s="926">
        <v>639803</v>
      </c>
      <c r="CB114" s="926"/>
      <c r="CC114" s="926"/>
      <c r="CD114" s="926"/>
      <c r="CE114" s="926"/>
      <c r="CF114" s="920">
        <v>15.5</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127</v>
      </c>
      <c r="DH114" s="959"/>
      <c r="DI114" s="959"/>
      <c r="DJ114" s="959"/>
      <c r="DK114" s="960"/>
      <c r="DL114" s="961" t="s">
        <v>436</v>
      </c>
      <c r="DM114" s="959"/>
      <c r="DN114" s="959"/>
      <c r="DO114" s="959"/>
      <c r="DP114" s="960"/>
      <c r="DQ114" s="961" t="s">
        <v>127</v>
      </c>
      <c r="DR114" s="959"/>
      <c r="DS114" s="959"/>
      <c r="DT114" s="959"/>
      <c r="DU114" s="960"/>
      <c r="DV114" s="962" t="s">
        <v>436</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127</v>
      </c>
      <c r="AB115" s="938"/>
      <c r="AC115" s="938"/>
      <c r="AD115" s="938"/>
      <c r="AE115" s="939"/>
      <c r="AF115" s="940" t="s">
        <v>393</v>
      </c>
      <c r="AG115" s="938"/>
      <c r="AH115" s="938"/>
      <c r="AI115" s="938"/>
      <c r="AJ115" s="939"/>
      <c r="AK115" s="940" t="s">
        <v>393</v>
      </c>
      <c r="AL115" s="938"/>
      <c r="AM115" s="938"/>
      <c r="AN115" s="938"/>
      <c r="AO115" s="939"/>
      <c r="AP115" s="941" t="s">
        <v>127</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612558</v>
      </c>
      <c r="BR115" s="926"/>
      <c r="BS115" s="926"/>
      <c r="BT115" s="926"/>
      <c r="BU115" s="926"/>
      <c r="BV115" s="926">
        <v>607136</v>
      </c>
      <c r="BW115" s="926"/>
      <c r="BX115" s="926"/>
      <c r="BY115" s="926"/>
      <c r="BZ115" s="926"/>
      <c r="CA115" s="926">
        <v>712171</v>
      </c>
      <c r="CB115" s="926"/>
      <c r="CC115" s="926"/>
      <c r="CD115" s="926"/>
      <c r="CE115" s="926"/>
      <c r="CF115" s="920">
        <v>17.2</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453</v>
      </c>
      <c r="DM115" s="959"/>
      <c r="DN115" s="959"/>
      <c r="DO115" s="959"/>
      <c r="DP115" s="960"/>
      <c r="DQ115" s="961" t="s">
        <v>439</v>
      </c>
      <c r="DR115" s="959"/>
      <c r="DS115" s="959"/>
      <c r="DT115" s="959"/>
      <c r="DU115" s="960"/>
      <c r="DV115" s="962" t="s">
        <v>127</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127</v>
      </c>
      <c r="AB116" s="959"/>
      <c r="AC116" s="959"/>
      <c r="AD116" s="959"/>
      <c r="AE116" s="960"/>
      <c r="AF116" s="961" t="s">
        <v>127</v>
      </c>
      <c r="AG116" s="959"/>
      <c r="AH116" s="959"/>
      <c r="AI116" s="959"/>
      <c r="AJ116" s="960"/>
      <c r="AK116" s="961" t="s">
        <v>127</v>
      </c>
      <c r="AL116" s="959"/>
      <c r="AM116" s="959"/>
      <c r="AN116" s="959"/>
      <c r="AO116" s="960"/>
      <c r="AP116" s="962" t="s">
        <v>127</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127</v>
      </c>
      <c r="BR116" s="926"/>
      <c r="BS116" s="926"/>
      <c r="BT116" s="926"/>
      <c r="BU116" s="926"/>
      <c r="BV116" s="926" t="s">
        <v>439</v>
      </c>
      <c r="BW116" s="926"/>
      <c r="BX116" s="926"/>
      <c r="BY116" s="926"/>
      <c r="BZ116" s="926"/>
      <c r="CA116" s="926" t="s">
        <v>127</v>
      </c>
      <c r="CB116" s="926"/>
      <c r="CC116" s="926"/>
      <c r="CD116" s="926"/>
      <c r="CE116" s="926"/>
      <c r="CF116" s="920" t="s">
        <v>127</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127</v>
      </c>
      <c r="DH116" s="959"/>
      <c r="DI116" s="959"/>
      <c r="DJ116" s="959"/>
      <c r="DK116" s="960"/>
      <c r="DL116" s="961" t="s">
        <v>439</v>
      </c>
      <c r="DM116" s="959"/>
      <c r="DN116" s="959"/>
      <c r="DO116" s="959"/>
      <c r="DP116" s="960"/>
      <c r="DQ116" s="961" t="s">
        <v>127</v>
      </c>
      <c r="DR116" s="959"/>
      <c r="DS116" s="959"/>
      <c r="DT116" s="959"/>
      <c r="DU116" s="960"/>
      <c r="DV116" s="962" t="s">
        <v>127</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851141</v>
      </c>
      <c r="AB117" s="979"/>
      <c r="AC117" s="979"/>
      <c r="AD117" s="979"/>
      <c r="AE117" s="980"/>
      <c r="AF117" s="981">
        <v>883976</v>
      </c>
      <c r="AG117" s="979"/>
      <c r="AH117" s="979"/>
      <c r="AI117" s="979"/>
      <c r="AJ117" s="980"/>
      <c r="AK117" s="981">
        <v>947337</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127</v>
      </c>
      <c r="BR117" s="926"/>
      <c r="BS117" s="926"/>
      <c r="BT117" s="926"/>
      <c r="BU117" s="926"/>
      <c r="BV117" s="926" t="s">
        <v>127</v>
      </c>
      <c r="BW117" s="926"/>
      <c r="BX117" s="926"/>
      <c r="BY117" s="926"/>
      <c r="BZ117" s="926"/>
      <c r="CA117" s="926" t="s">
        <v>127</v>
      </c>
      <c r="CB117" s="926"/>
      <c r="CC117" s="926"/>
      <c r="CD117" s="926"/>
      <c r="CE117" s="926"/>
      <c r="CF117" s="920" t="s">
        <v>127</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127</v>
      </c>
      <c r="DH117" s="959"/>
      <c r="DI117" s="959"/>
      <c r="DJ117" s="959"/>
      <c r="DK117" s="960"/>
      <c r="DL117" s="961" t="s">
        <v>127</v>
      </c>
      <c r="DM117" s="959"/>
      <c r="DN117" s="959"/>
      <c r="DO117" s="959"/>
      <c r="DP117" s="960"/>
      <c r="DQ117" s="961" t="s">
        <v>453</v>
      </c>
      <c r="DR117" s="959"/>
      <c r="DS117" s="959"/>
      <c r="DT117" s="959"/>
      <c r="DU117" s="960"/>
      <c r="DV117" s="962" t="s">
        <v>127</v>
      </c>
      <c r="DW117" s="963"/>
      <c r="DX117" s="963"/>
      <c r="DY117" s="963"/>
      <c r="DZ117" s="964"/>
    </row>
    <row r="118" spans="1:130" s="230" customFormat="1" ht="26.25" customHeight="1" x14ac:dyDescent="0.15">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309</v>
      </c>
      <c r="AL118" s="893"/>
      <c r="AM118" s="893"/>
      <c r="AN118" s="893"/>
      <c r="AO118" s="894"/>
      <c r="AP118" s="970" t="s">
        <v>428</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127</v>
      </c>
      <c r="BR118" s="1000"/>
      <c r="BS118" s="1000"/>
      <c r="BT118" s="1000"/>
      <c r="BU118" s="1000"/>
      <c r="BV118" s="1000" t="s">
        <v>127</v>
      </c>
      <c r="BW118" s="1000"/>
      <c r="BX118" s="1000"/>
      <c r="BY118" s="1000"/>
      <c r="BZ118" s="1000"/>
      <c r="CA118" s="1000" t="s">
        <v>453</v>
      </c>
      <c r="CB118" s="1000"/>
      <c r="CC118" s="1000"/>
      <c r="CD118" s="1000"/>
      <c r="CE118" s="1000"/>
      <c r="CF118" s="920" t="s">
        <v>127</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127</v>
      </c>
      <c r="DH118" s="959"/>
      <c r="DI118" s="959"/>
      <c r="DJ118" s="959"/>
      <c r="DK118" s="960"/>
      <c r="DL118" s="961" t="s">
        <v>453</v>
      </c>
      <c r="DM118" s="959"/>
      <c r="DN118" s="959"/>
      <c r="DO118" s="959"/>
      <c r="DP118" s="960"/>
      <c r="DQ118" s="961" t="s">
        <v>127</v>
      </c>
      <c r="DR118" s="959"/>
      <c r="DS118" s="959"/>
      <c r="DT118" s="959"/>
      <c r="DU118" s="960"/>
      <c r="DV118" s="962" t="s">
        <v>127</v>
      </c>
      <c r="DW118" s="963"/>
      <c r="DX118" s="963"/>
      <c r="DY118" s="963"/>
      <c r="DZ118" s="964"/>
    </row>
    <row r="119" spans="1:130" s="230" customFormat="1" ht="26.25" customHeight="1" x14ac:dyDescent="0.15">
      <c r="A119" s="1057"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453</v>
      </c>
      <c r="AB119" s="900"/>
      <c r="AC119" s="900"/>
      <c r="AD119" s="900"/>
      <c r="AE119" s="901"/>
      <c r="AF119" s="902" t="s">
        <v>453</v>
      </c>
      <c r="AG119" s="900"/>
      <c r="AH119" s="900"/>
      <c r="AI119" s="900"/>
      <c r="AJ119" s="901"/>
      <c r="AK119" s="902" t="s">
        <v>393</v>
      </c>
      <c r="AL119" s="900"/>
      <c r="AM119" s="900"/>
      <c r="AN119" s="900"/>
      <c r="AO119" s="901"/>
      <c r="AP119" s="903" t="s">
        <v>127</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462</v>
      </c>
      <c r="BP119" s="1005"/>
      <c r="BQ119" s="999">
        <v>10159015</v>
      </c>
      <c r="BR119" s="1000"/>
      <c r="BS119" s="1000"/>
      <c r="BT119" s="1000"/>
      <c r="BU119" s="1000"/>
      <c r="BV119" s="1000">
        <v>10302773</v>
      </c>
      <c r="BW119" s="1000"/>
      <c r="BX119" s="1000"/>
      <c r="BY119" s="1000"/>
      <c r="BZ119" s="1000"/>
      <c r="CA119" s="1000">
        <v>10249042</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127</v>
      </c>
      <c r="DH119" s="986"/>
      <c r="DI119" s="986"/>
      <c r="DJ119" s="986"/>
      <c r="DK119" s="987"/>
      <c r="DL119" s="985" t="s">
        <v>453</v>
      </c>
      <c r="DM119" s="986"/>
      <c r="DN119" s="986"/>
      <c r="DO119" s="986"/>
      <c r="DP119" s="987"/>
      <c r="DQ119" s="985" t="s">
        <v>439</v>
      </c>
      <c r="DR119" s="986"/>
      <c r="DS119" s="986"/>
      <c r="DT119" s="986"/>
      <c r="DU119" s="987"/>
      <c r="DV119" s="988" t="s">
        <v>453</v>
      </c>
      <c r="DW119" s="989"/>
      <c r="DX119" s="989"/>
      <c r="DY119" s="989"/>
      <c r="DZ119" s="990"/>
    </row>
    <row r="120" spans="1:130" s="230" customFormat="1" ht="26.25" customHeight="1" x14ac:dyDescent="0.15">
      <c r="A120" s="1058"/>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453</v>
      </c>
      <c r="AB120" s="959"/>
      <c r="AC120" s="959"/>
      <c r="AD120" s="959"/>
      <c r="AE120" s="960"/>
      <c r="AF120" s="961" t="s">
        <v>439</v>
      </c>
      <c r="AG120" s="959"/>
      <c r="AH120" s="959"/>
      <c r="AI120" s="959"/>
      <c r="AJ120" s="960"/>
      <c r="AK120" s="961" t="s">
        <v>127</v>
      </c>
      <c r="AL120" s="959"/>
      <c r="AM120" s="959"/>
      <c r="AN120" s="959"/>
      <c r="AO120" s="960"/>
      <c r="AP120" s="962" t="s">
        <v>439</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3111395</v>
      </c>
      <c r="BR120" s="931"/>
      <c r="BS120" s="931"/>
      <c r="BT120" s="931"/>
      <c r="BU120" s="931"/>
      <c r="BV120" s="931">
        <v>3318808</v>
      </c>
      <c r="BW120" s="931"/>
      <c r="BX120" s="931"/>
      <c r="BY120" s="931"/>
      <c r="BZ120" s="931"/>
      <c r="CA120" s="931">
        <v>3307117</v>
      </c>
      <c r="CB120" s="931"/>
      <c r="CC120" s="931"/>
      <c r="CD120" s="931"/>
      <c r="CE120" s="931"/>
      <c r="CF120" s="944">
        <v>80</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2506815</v>
      </c>
      <c r="DH120" s="931"/>
      <c r="DI120" s="931"/>
      <c r="DJ120" s="931"/>
      <c r="DK120" s="931"/>
      <c r="DL120" s="931">
        <v>2431811</v>
      </c>
      <c r="DM120" s="931"/>
      <c r="DN120" s="931"/>
      <c r="DO120" s="931"/>
      <c r="DP120" s="931"/>
      <c r="DQ120" s="931">
        <v>2393372</v>
      </c>
      <c r="DR120" s="931"/>
      <c r="DS120" s="931"/>
      <c r="DT120" s="931"/>
      <c r="DU120" s="931"/>
      <c r="DV120" s="932">
        <v>57.9</v>
      </c>
      <c r="DW120" s="932"/>
      <c r="DX120" s="932"/>
      <c r="DY120" s="932"/>
      <c r="DZ120" s="933"/>
    </row>
    <row r="121" spans="1:130" s="230" customFormat="1" ht="26.25" customHeight="1" x14ac:dyDescent="0.15">
      <c r="A121" s="1058"/>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127</v>
      </c>
      <c r="AB121" s="959"/>
      <c r="AC121" s="959"/>
      <c r="AD121" s="959"/>
      <c r="AE121" s="960"/>
      <c r="AF121" s="961" t="s">
        <v>453</v>
      </c>
      <c r="AG121" s="959"/>
      <c r="AH121" s="959"/>
      <c r="AI121" s="959"/>
      <c r="AJ121" s="960"/>
      <c r="AK121" s="961" t="s">
        <v>127</v>
      </c>
      <c r="AL121" s="959"/>
      <c r="AM121" s="959"/>
      <c r="AN121" s="959"/>
      <c r="AO121" s="960"/>
      <c r="AP121" s="962" t="s">
        <v>453</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18214</v>
      </c>
      <c r="BR121" s="926"/>
      <c r="BS121" s="926"/>
      <c r="BT121" s="926"/>
      <c r="BU121" s="926"/>
      <c r="BV121" s="926">
        <v>15178</v>
      </c>
      <c r="BW121" s="926"/>
      <c r="BX121" s="926"/>
      <c r="BY121" s="926"/>
      <c r="BZ121" s="926"/>
      <c r="CA121" s="926">
        <v>12143</v>
      </c>
      <c r="CB121" s="926"/>
      <c r="CC121" s="926"/>
      <c r="CD121" s="926"/>
      <c r="CE121" s="926"/>
      <c r="CF121" s="920">
        <v>0.3</v>
      </c>
      <c r="CG121" s="921"/>
      <c r="CH121" s="921"/>
      <c r="CI121" s="921"/>
      <c r="CJ121" s="921"/>
      <c r="CK121" s="1009"/>
      <c r="CL121" s="1010"/>
      <c r="CM121" s="1010"/>
      <c r="CN121" s="1010"/>
      <c r="CO121" s="1011"/>
      <c r="CP121" s="1019" t="s">
        <v>405</v>
      </c>
      <c r="CQ121" s="1020"/>
      <c r="CR121" s="1020"/>
      <c r="CS121" s="1020"/>
      <c r="CT121" s="1020"/>
      <c r="CU121" s="1020"/>
      <c r="CV121" s="1020"/>
      <c r="CW121" s="1020"/>
      <c r="CX121" s="1020"/>
      <c r="CY121" s="1020"/>
      <c r="CZ121" s="1020"/>
      <c r="DA121" s="1020"/>
      <c r="DB121" s="1020"/>
      <c r="DC121" s="1020"/>
      <c r="DD121" s="1020"/>
      <c r="DE121" s="1020"/>
      <c r="DF121" s="1021"/>
      <c r="DG121" s="925" t="s">
        <v>127</v>
      </c>
      <c r="DH121" s="926"/>
      <c r="DI121" s="926"/>
      <c r="DJ121" s="926"/>
      <c r="DK121" s="926"/>
      <c r="DL121" s="926" t="s">
        <v>127</v>
      </c>
      <c r="DM121" s="926"/>
      <c r="DN121" s="926"/>
      <c r="DO121" s="926"/>
      <c r="DP121" s="926"/>
      <c r="DQ121" s="926" t="s">
        <v>127</v>
      </c>
      <c r="DR121" s="926"/>
      <c r="DS121" s="926"/>
      <c r="DT121" s="926"/>
      <c r="DU121" s="926"/>
      <c r="DV121" s="927" t="s">
        <v>127</v>
      </c>
      <c r="DW121" s="927"/>
      <c r="DX121" s="927"/>
      <c r="DY121" s="927"/>
      <c r="DZ121" s="928"/>
    </row>
    <row r="122" spans="1:130" s="230" customFormat="1" ht="26.25" customHeight="1" x14ac:dyDescent="0.15">
      <c r="A122" s="1058"/>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127</v>
      </c>
      <c r="AB122" s="959"/>
      <c r="AC122" s="959"/>
      <c r="AD122" s="959"/>
      <c r="AE122" s="960"/>
      <c r="AF122" s="961" t="s">
        <v>453</v>
      </c>
      <c r="AG122" s="959"/>
      <c r="AH122" s="959"/>
      <c r="AI122" s="959"/>
      <c r="AJ122" s="960"/>
      <c r="AK122" s="961" t="s">
        <v>453</v>
      </c>
      <c r="AL122" s="959"/>
      <c r="AM122" s="959"/>
      <c r="AN122" s="959"/>
      <c r="AO122" s="960"/>
      <c r="AP122" s="962" t="s">
        <v>127</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6693232</v>
      </c>
      <c r="BR122" s="1000"/>
      <c r="BS122" s="1000"/>
      <c r="BT122" s="1000"/>
      <c r="BU122" s="1000"/>
      <c r="BV122" s="1000">
        <v>6635381</v>
      </c>
      <c r="BW122" s="1000"/>
      <c r="BX122" s="1000"/>
      <c r="BY122" s="1000"/>
      <c r="BZ122" s="1000"/>
      <c r="CA122" s="1000">
        <v>6361556</v>
      </c>
      <c r="CB122" s="1000"/>
      <c r="CC122" s="1000"/>
      <c r="CD122" s="1000"/>
      <c r="CE122" s="1000"/>
      <c r="CF122" s="1017">
        <v>153.80000000000001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453</v>
      </c>
      <c r="DH122" s="926"/>
      <c r="DI122" s="926"/>
      <c r="DJ122" s="926"/>
      <c r="DK122" s="926"/>
      <c r="DL122" s="926" t="s">
        <v>127</v>
      </c>
      <c r="DM122" s="926"/>
      <c r="DN122" s="926"/>
      <c r="DO122" s="926"/>
      <c r="DP122" s="926"/>
      <c r="DQ122" s="926" t="s">
        <v>127</v>
      </c>
      <c r="DR122" s="926"/>
      <c r="DS122" s="926"/>
      <c r="DT122" s="926"/>
      <c r="DU122" s="926"/>
      <c r="DV122" s="927" t="s">
        <v>127</v>
      </c>
      <c r="DW122" s="927"/>
      <c r="DX122" s="927"/>
      <c r="DY122" s="927"/>
      <c r="DZ122" s="928"/>
    </row>
    <row r="123" spans="1:130" s="230" customFormat="1" ht="26.25" customHeight="1" x14ac:dyDescent="0.15">
      <c r="A123" s="1058"/>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127</v>
      </c>
      <c r="AB123" s="959"/>
      <c r="AC123" s="959"/>
      <c r="AD123" s="959"/>
      <c r="AE123" s="960"/>
      <c r="AF123" s="961" t="s">
        <v>127</v>
      </c>
      <c r="AG123" s="959"/>
      <c r="AH123" s="959"/>
      <c r="AI123" s="959"/>
      <c r="AJ123" s="960"/>
      <c r="AK123" s="961" t="s">
        <v>453</v>
      </c>
      <c r="AL123" s="959"/>
      <c r="AM123" s="959"/>
      <c r="AN123" s="959"/>
      <c r="AO123" s="960"/>
      <c r="AP123" s="962" t="s">
        <v>127</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471</v>
      </c>
      <c r="BP123" s="1005"/>
      <c r="BQ123" s="1064">
        <v>9822841</v>
      </c>
      <c r="BR123" s="1031"/>
      <c r="BS123" s="1031"/>
      <c r="BT123" s="1031"/>
      <c r="BU123" s="1031"/>
      <c r="BV123" s="1031">
        <v>9969367</v>
      </c>
      <c r="BW123" s="1031"/>
      <c r="BX123" s="1031"/>
      <c r="BY123" s="1031"/>
      <c r="BZ123" s="1031"/>
      <c r="CA123" s="1031">
        <v>9680816</v>
      </c>
      <c r="CB123" s="1031"/>
      <c r="CC123" s="1031"/>
      <c r="CD123" s="1031"/>
      <c r="CE123" s="1031"/>
      <c r="CF123" s="1001"/>
      <c r="CG123" s="1002"/>
      <c r="CH123" s="1002"/>
      <c r="CI123" s="1002"/>
      <c r="CJ123" s="1003"/>
      <c r="CK123" s="1009"/>
      <c r="CL123" s="1010"/>
      <c r="CM123" s="1010"/>
      <c r="CN123" s="1010"/>
      <c r="CO123" s="1011"/>
      <c r="CP123" s="1019" t="s">
        <v>404</v>
      </c>
      <c r="CQ123" s="1020"/>
      <c r="CR123" s="1020"/>
      <c r="CS123" s="1020"/>
      <c r="CT123" s="1020"/>
      <c r="CU123" s="1020"/>
      <c r="CV123" s="1020"/>
      <c r="CW123" s="1020"/>
      <c r="CX123" s="1020"/>
      <c r="CY123" s="1020"/>
      <c r="CZ123" s="1020"/>
      <c r="DA123" s="1020"/>
      <c r="DB123" s="1020"/>
      <c r="DC123" s="1020"/>
      <c r="DD123" s="1020"/>
      <c r="DE123" s="1020"/>
      <c r="DF123" s="1021"/>
      <c r="DG123" s="958" t="s">
        <v>127</v>
      </c>
      <c r="DH123" s="959"/>
      <c r="DI123" s="959"/>
      <c r="DJ123" s="959"/>
      <c r="DK123" s="960"/>
      <c r="DL123" s="961" t="s">
        <v>127</v>
      </c>
      <c r="DM123" s="959"/>
      <c r="DN123" s="959"/>
      <c r="DO123" s="959"/>
      <c r="DP123" s="960"/>
      <c r="DQ123" s="961" t="s">
        <v>453</v>
      </c>
      <c r="DR123" s="959"/>
      <c r="DS123" s="959"/>
      <c r="DT123" s="959"/>
      <c r="DU123" s="960"/>
      <c r="DV123" s="962" t="s">
        <v>453</v>
      </c>
      <c r="DW123" s="963"/>
      <c r="DX123" s="963"/>
      <c r="DY123" s="963"/>
      <c r="DZ123" s="964"/>
    </row>
    <row r="124" spans="1:130" s="230" customFormat="1" ht="26.25" customHeight="1" thickBot="1" x14ac:dyDescent="0.2">
      <c r="A124" s="1058"/>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127</v>
      </c>
      <c r="AB124" s="959"/>
      <c r="AC124" s="959"/>
      <c r="AD124" s="959"/>
      <c r="AE124" s="960"/>
      <c r="AF124" s="961" t="s">
        <v>127</v>
      </c>
      <c r="AG124" s="959"/>
      <c r="AH124" s="959"/>
      <c r="AI124" s="959"/>
      <c r="AJ124" s="960"/>
      <c r="AK124" s="961" t="s">
        <v>127</v>
      </c>
      <c r="AL124" s="959"/>
      <c r="AM124" s="959"/>
      <c r="AN124" s="959"/>
      <c r="AO124" s="960"/>
      <c r="AP124" s="962" t="s">
        <v>127</v>
      </c>
      <c r="AQ124" s="963"/>
      <c r="AR124" s="963"/>
      <c r="AS124" s="963"/>
      <c r="AT124" s="964"/>
      <c r="AU124" s="1060" t="s">
        <v>472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8.4</v>
      </c>
      <c r="BR124" s="1027"/>
      <c r="BS124" s="1027"/>
      <c r="BT124" s="1027"/>
      <c r="BU124" s="1027"/>
      <c r="BV124" s="1027">
        <v>7.8</v>
      </c>
      <c r="BW124" s="1027"/>
      <c r="BX124" s="1027"/>
      <c r="BY124" s="1027"/>
      <c r="BZ124" s="1027"/>
      <c r="CA124" s="1027">
        <v>13.7</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127</v>
      </c>
      <c r="DH124" s="986"/>
      <c r="DI124" s="986"/>
      <c r="DJ124" s="986"/>
      <c r="DK124" s="987"/>
      <c r="DL124" s="985" t="s">
        <v>127</v>
      </c>
      <c r="DM124" s="986"/>
      <c r="DN124" s="986"/>
      <c r="DO124" s="986"/>
      <c r="DP124" s="987"/>
      <c r="DQ124" s="985" t="s">
        <v>127</v>
      </c>
      <c r="DR124" s="986"/>
      <c r="DS124" s="986"/>
      <c r="DT124" s="986"/>
      <c r="DU124" s="987"/>
      <c r="DV124" s="988" t="s">
        <v>127</v>
      </c>
      <c r="DW124" s="989"/>
      <c r="DX124" s="989"/>
      <c r="DY124" s="989"/>
      <c r="DZ124" s="990"/>
    </row>
    <row r="125" spans="1:130" s="230" customFormat="1" ht="26.25" customHeight="1" x14ac:dyDescent="0.15">
      <c r="A125" s="1058"/>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127</v>
      </c>
      <c r="AB125" s="959"/>
      <c r="AC125" s="959"/>
      <c r="AD125" s="959"/>
      <c r="AE125" s="960"/>
      <c r="AF125" s="961" t="s">
        <v>127</v>
      </c>
      <c r="AG125" s="959"/>
      <c r="AH125" s="959"/>
      <c r="AI125" s="959"/>
      <c r="AJ125" s="960"/>
      <c r="AK125" s="961" t="s">
        <v>453</v>
      </c>
      <c r="AL125" s="959"/>
      <c r="AM125" s="959"/>
      <c r="AN125" s="959"/>
      <c r="AO125" s="960"/>
      <c r="AP125" s="962" t="s">
        <v>127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127</v>
      </c>
      <c r="DH125" s="931"/>
      <c r="DI125" s="931"/>
      <c r="DJ125" s="931"/>
      <c r="DK125" s="931"/>
      <c r="DL125" s="931" t="s">
        <v>127</v>
      </c>
      <c r="DM125" s="931"/>
      <c r="DN125" s="931"/>
      <c r="DO125" s="931"/>
      <c r="DP125" s="931"/>
      <c r="DQ125" s="931" t="s">
        <v>127</v>
      </c>
      <c r="DR125" s="931"/>
      <c r="DS125" s="931"/>
      <c r="DT125" s="931"/>
      <c r="DU125" s="931"/>
      <c r="DV125" s="932" t="s">
        <v>127</v>
      </c>
      <c r="DW125" s="932"/>
      <c r="DX125" s="932"/>
      <c r="DY125" s="932"/>
      <c r="DZ125" s="933"/>
    </row>
    <row r="126" spans="1:130" s="230" customFormat="1" ht="26.25" customHeight="1" thickBot="1" x14ac:dyDescent="0.2">
      <c r="A126" s="1058"/>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127</v>
      </c>
      <c r="AB126" s="959"/>
      <c r="AC126" s="959"/>
      <c r="AD126" s="959"/>
      <c r="AE126" s="960"/>
      <c r="AF126" s="961" t="s">
        <v>127</v>
      </c>
      <c r="AG126" s="959"/>
      <c r="AH126" s="959"/>
      <c r="AI126" s="959"/>
      <c r="AJ126" s="960"/>
      <c r="AK126" s="961" t="s">
        <v>127</v>
      </c>
      <c r="AL126" s="959"/>
      <c r="AM126" s="959"/>
      <c r="AN126" s="959"/>
      <c r="AO126" s="960"/>
      <c r="AP126" s="962" t="s">
        <v>127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v>612558</v>
      </c>
      <c r="DH126" s="926"/>
      <c r="DI126" s="926"/>
      <c r="DJ126" s="926"/>
      <c r="DK126" s="926"/>
      <c r="DL126" s="926">
        <v>607136</v>
      </c>
      <c r="DM126" s="926"/>
      <c r="DN126" s="926"/>
      <c r="DO126" s="926"/>
      <c r="DP126" s="926"/>
      <c r="DQ126" s="926">
        <v>712171</v>
      </c>
      <c r="DR126" s="926"/>
      <c r="DS126" s="926"/>
      <c r="DT126" s="926"/>
      <c r="DU126" s="926"/>
      <c r="DV126" s="927">
        <v>17.2</v>
      </c>
      <c r="DW126" s="927"/>
      <c r="DX126" s="927"/>
      <c r="DY126" s="927"/>
      <c r="DZ126" s="928"/>
    </row>
    <row r="127" spans="1:130" s="230" customFormat="1" ht="26.25" customHeight="1" x14ac:dyDescent="0.15">
      <c r="A127" s="1059"/>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453</v>
      </c>
      <c r="AB127" s="959"/>
      <c r="AC127" s="959"/>
      <c r="AD127" s="959"/>
      <c r="AE127" s="960"/>
      <c r="AF127" s="961" t="s">
        <v>453</v>
      </c>
      <c r="AG127" s="959"/>
      <c r="AH127" s="959"/>
      <c r="AI127" s="959"/>
      <c r="AJ127" s="960"/>
      <c r="AK127" s="961" t="s">
        <v>127</v>
      </c>
      <c r="AL127" s="959"/>
      <c r="AM127" s="959"/>
      <c r="AN127" s="959"/>
      <c r="AO127" s="960"/>
      <c r="AP127" s="962" t="s">
        <v>127</v>
      </c>
      <c r="AQ127" s="963"/>
      <c r="AR127" s="963"/>
      <c r="AS127" s="963"/>
      <c r="AT127" s="964"/>
      <c r="AU127" s="232"/>
      <c r="AV127" s="232"/>
      <c r="AW127" s="232"/>
      <c r="AX127" s="1032" t="s">
        <v>478</v>
      </c>
      <c r="AY127" s="1033"/>
      <c r="AZ127" s="1033"/>
      <c r="BA127" s="1033"/>
      <c r="BB127" s="1033"/>
      <c r="BC127" s="1033"/>
      <c r="BD127" s="1033"/>
      <c r="BE127" s="1034"/>
      <c r="BF127" s="1035" t="s">
        <v>479</v>
      </c>
      <c r="BG127" s="1033"/>
      <c r="BH127" s="1033"/>
      <c r="BI127" s="1033"/>
      <c r="BJ127" s="1033"/>
      <c r="BK127" s="1033"/>
      <c r="BL127" s="1034"/>
      <c r="BM127" s="1035" t="s">
        <v>480</v>
      </c>
      <c r="BN127" s="1033"/>
      <c r="BO127" s="1033"/>
      <c r="BP127" s="1033"/>
      <c r="BQ127" s="1033"/>
      <c r="BR127" s="1033"/>
      <c r="BS127" s="1034"/>
      <c r="BT127" s="1035" t="s">
        <v>481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127</v>
      </c>
      <c r="DH127" s="926"/>
      <c r="DI127" s="926"/>
      <c r="DJ127" s="926"/>
      <c r="DK127" s="926"/>
      <c r="DL127" s="926" t="s">
        <v>127</v>
      </c>
      <c r="DM127" s="926"/>
      <c r="DN127" s="926"/>
      <c r="DO127" s="926"/>
      <c r="DP127" s="926"/>
      <c r="DQ127" s="926" t="s">
        <v>127</v>
      </c>
      <c r="DR127" s="926"/>
      <c r="DS127" s="926"/>
      <c r="DT127" s="926"/>
      <c r="DU127" s="926"/>
      <c r="DV127" s="927" t="s">
        <v>127</v>
      </c>
      <c r="DW127" s="927"/>
      <c r="DX127" s="927"/>
      <c r="DY127" s="927"/>
      <c r="DZ127" s="928"/>
    </row>
    <row r="128" spans="1:130" s="230" customFormat="1" ht="26.25" customHeight="1" thickBot="1" x14ac:dyDescent="0.2">
      <c r="A128" s="1042" t="s">
        <v>483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484</v>
      </c>
      <c r="X128" s="1044"/>
      <c r="Y128" s="1044"/>
      <c r="Z128" s="1045"/>
      <c r="AA128" s="1046">
        <v>3083</v>
      </c>
      <c r="AB128" s="1047"/>
      <c r="AC128" s="1047"/>
      <c r="AD128" s="1047"/>
      <c r="AE128" s="1048"/>
      <c r="AF128" s="1049">
        <v>3077</v>
      </c>
      <c r="AG128" s="1047"/>
      <c r="AH128" s="1047"/>
      <c r="AI128" s="1047"/>
      <c r="AJ128" s="1048"/>
      <c r="AK128" s="1049">
        <v>3300</v>
      </c>
      <c r="AL128" s="1047"/>
      <c r="AM128" s="1047"/>
      <c r="AN128" s="1047"/>
      <c r="AO128" s="1048"/>
      <c r="AP128" s="1050"/>
      <c r="AQ128" s="1051"/>
      <c r="AR128" s="1051"/>
      <c r="AS128" s="1051"/>
      <c r="AT128" s="1052"/>
      <c r="AU128" s="232"/>
      <c r="AV128" s="232"/>
      <c r="AW128" s="232"/>
      <c r="AX128" s="896" t="s">
        <v>485</v>
      </c>
      <c r="AY128" s="897"/>
      <c r="AZ128" s="897"/>
      <c r="BA128" s="897"/>
      <c r="BB128" s="897"/>
      <c r="BC128" s="897"/>
      <c r="BD128" s="897"/>
      <c r="BE128" s="898"/>
      <c r="BF128" s="1053" t="s">
        <v>486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487</v>
      </c>
      <c r="CQ128" s="726"/>
      <c r="CR128" s="726"/>
      <c r="CS128" s="726"/>
      <c r="CT128" s="726"/>
      <c r="CU128" s="726"/>
      <c r="CV128" s="726"/>
      <c r="CW128" s="726"/>
      <c r="CX128" s="726"/>
      <c r="CY128" s="726"/>
      <c r="CZ128" s="726"/>
      <c r="DA128" s="726"/>
      <c r="DB128" s="726"/>
      <c r="DC128" s="726"/>
      <c r="DD128" s="726"/>
      <c r="DE128" s="726"/>
      <c r="DF128" s="1037"/>
      <c r="DG128" s="1038" t="s">
        <v>488</v>
      </c>
      <c r="DH128" s="1039"/>
      <c r="DI128" s="1039"/>
      <c r="DJ128" s="1039"/>
      <c r="DK128" s="1039"/>
      <c r="DL128" s="1039" t="s">
        <v>127</v>
      </c>
      <c r="DM128" s="1039"/>
      <c r="DN128" s="1039"/>
      <c r="DO128" s="1039"/>
      <c r="DP128" s="1039"/>
      <c r="DQ128" s="1039" t="s">
        <v>127</v>
      </c>
      <c r="DR128" s="1039"/>
      <c r="DS128" s="1039"/>
      <c r="DT128" s="1039"/>
      <c r="DU128" s="1039"/>
      <c r="DV128" s="1040" t="s">
        <v>488</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4547468</v>
      </c>
      <c r="AB129" s="959"/>
      <c r="AC129" s="959"/>
      <c r="AD129" s="959"/>
      <c r="AE129" s="960"/>
      <c r="AF129" s="961">
        <v>4860362</v>
      </c>
      <c r="AG129" s="959"/>
      <c r="AH129" s="959"/>
      <c r="AI129" s="959"/>
      <c r="AJ129" s="960"/>
      <c r="AK129" s="961">
        <v>4746785</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591530</v>
      </c>
      <c r="AB130" s="959"/>
      <c r="AC130" s="959"/>
      <c r="AD130" s="959"/>
      <c r="AE130" s="960"/>
      <c r="AF130" s="961">
        <v>595953</v>
      </c>
      <c r="AG130" s="959"/>
      <c r="AH130" s="959"/>
      <c r="AI130" s="959"/>
      <c r="AJ130" s="960"/>
      <c r="AK130" s="961">
        <v>611232</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3955938</v>
      </c>
      <c r="AB131" s="986"/>
      <c r="AC131" s="986"/>
      <c r="AD131" s="986"/>
      <c r="AE131" s="987"/>
      <c r="AF131" s="985">
        <v>4264409</v>
      </c>
      <c r="AG131" s="986"/>
      <c r="AH131" s="986"/>
      <c r="AI131" s="986"/>
      <c r="AJ131" s="987"/>
      <c r="AK131" s="985">
        <v>4135553</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7"/>
      <c r="BF131" s="1084">
        <v>13.7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6.484631458</v>
      </c>
      <c r="AB132" s="1097"/>
      <c r="AC132" s="1097"/>
      <c r="AD132" s="1097"/>
      <c r="AE132" s="1098"/>
      <c r="AF132" s="1099">
        <v>6.6819575699999998</v>
      </c>
      <c r="AG132" s="1097"/>
      <c r="AH132" s="1097"/>
      <c r="AI132" s="1097"/>
      <c r="AJ132" s="1098"/>
      <c r="AK132" s="1099">
        <v>8.0474122809999997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6.5</v>
      </c>
      <c r="AB133" s="1080"/>
      <c r="AC133" s="1080"/>
      <c r="AD133" s="1080"/>
      <c r="AE133" s="1081"/>
      <c r="AF133" s="1079">
        <v>6.3</v>
      </c>
      <c r="AG133" s="1080"/>
      <c r="AH133" s="1080"/>
      <c r="AI133" s="1080"/>
      <c r="AJ133" s="1081"/>
      <c r="AK133" s="1079">
        <v>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spvGtjLKatSChKP+4i7n6kLJ22ebhofUpfk8nwcxKH2sG03/7uTeGG+iuDrdWFwxpVRCEZWegyOMym6Jng3og==" saltValue="OjpRXq4juGmUQCUbG+Db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M53" sqref="AM5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6LASw1XAtjL9SKT2wKEEvWqmpg4hWvBdII8+s2ECJrAEQHsUi05Y+RMiHZ0D/japr+9YAccilNa2yC97rcjFw==" saltValue="Z9VHtFa77mWWjVRI0dQrg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ojrdvkgn8gDSYpir1s7EHkGjomk1LoSaE8ul+6q1qtTGO5qZx+PunFtcJaS/wSjNG0prpt1KBaAB1nW0EqF7Q==" saltValue="dbyxiqNAuVykaCfFUSlcG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1789763</v>
      </c>
      <c r="AP9" s="281">
        <v>111790</v>
      </c>
      <c r="AQ9" s="282">
        <v>99018</v>
      </c>
      <c r="AR9" s="283">
        <v>12.9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133101</v>
      </c>
      <c r="AP10" s="284">
        <v>8314</v>
      </c>
      <c r="AQ10" s="285">
        <v>12190</v>
      </c>
      <c r="AR10" s="286">
        <v>-31.8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979</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24102</v>
      </c>
      <c r="AP13" s="284">
        <v>1505</v>
      </c>
      <c r="AQ13" s="285">
        <v>3304</v>
      </c>
      <c r="AR13" s="286">
        <v>-54.4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21967</v>
      </c>
      <c r="AP14" s="284">
        <v>1372</v>
      </c>
      <c r="AQ14" s="285">
        <v>2278</v>
      </c>
      <c r="AR14" s="286">
        <v>-39.799999999999997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-105926</v>
      </c>
      <c r="AP15" s="284">
        <v>-6616</v>
      </c>
      <c r="AQ15" s="285">
        <v>-6694</v>
      </c>
      <c r="AR15" s="286">
        <v>-1.2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1863007</v>
      </c>
      <c r="AP16" s="284">
        <v>116365</v>
      </c>
      <c r="AQ16" s="285">
        <v>111075</v>
      </c>
      <c r="AR16" s="286">
        <v>4.8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9.74</v>
      </c>
      <c r="AP21" s="298">
        <v>9.92</v>
      </c>
      <c r="AQ21" s="299">
        <v>-0.18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94.2</v>
      </c>
      <c r="AP22" s="303">
        <v>96.2</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494462</v>
      </c>
      <c r="AP32" s="312">
        <v>30885</v>
      </c>
      <c r="AQ32" s="313">
        <v>56953</v>
      </c>
      <c r="AR32" s="314">
        <v>-45.8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t="s">
        <v>510</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333789</v>
      </c>
      <c r="AP35" s="312">
        <v>20849</v>
      </c>
      <c r="AQ35" s="313">
        <v>20881</v>
      </c>
      <c r="AR35" s="314">
        <v>-0.2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119086</v>
      </c>
      <c r="AP36" s="312">
        <v>7438</v>
      </c>
      <c r="AQ36" s="313">
        <v>3030</v>
      </c>
      <c r="AR36" s="314">
        <v>145.5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510</v>
      </c>
      <c r="AP37" s="312" t="s">
        <v>510</v>
      </c>
      <c r="AQ37" s="313">
        <v>605</v>
      </c>
      <c r="AR37" s="314" t="s">
        <v>510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-3300</v>
      </c>
      <c r="AP39" s="312">
        <v>-206</v>
      </c>
      <c r="AQ39" s="313">
        <v>-2161</v>
      </c>
      <c r="AR39" s="314">
        <v>-90.5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-611232</v>
      </c>
      <c r="AP40" s="312">
        <v>-38178</v>
      </c>
      <c r="AQ40" s="313">
        <v>-53409</v>
      </c>
      <c r="AR40" s="314">
        <v>-28.5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332805</v>
      </c>
      <c r="AP41" s="312">
        <v>20787</v>
      </c>
      <c r="AQ41" s="313">
        <v>25901</v>
      </c>
      <c r="AR41" s="314">
        <v>-19.7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830249</v>
      </c>
      <c r="AN51" s="334">
        <v>53578</v>
      </c>
      <c r="AO51" s="335">
        <v>-51.8</v>
      </c>
      <c r="AP51" s="336">
        <v>96462</v>
      </c>
      <c r="AQ51" s="337">
        <v>-2.5</v>
      </c>
      <c r="AR51" s="338">
        <v>-49.3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432412</v>
      </c>
      <c r="AN52" s="342">
        <v>27905</v>
      </c>
      <c r="AO52" s="343">
        <v>-64.599999999999994</v>
      </c>
      <c r="AP52" s="344">
        <v>39886</v>
      </c>
      <c r="AQ52" s="345">
        <v>-8.8000000000000007</v>
      </c>
      <c r="AR52" s="346">
        <v>-55.8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832010</v>
      </c>
      <c r="AN53" s="334">
        <v>53174</v>
      </c>
      <c r="AO53" s="335">
        <v>-0.8</v>
      </c>
      <c r="AP53" s="336">
        <v>83103</v>
      </c>
      <c r="AQ53" s="337">
        <v>-13.8</v>
      </c>
      <c r="AR53" s="338">
        <v>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378727</v>
      </c>
      <c r="AN54" s="342">
        <v>24204</v>
      </c>
      <c r="AO54" s="343">
        <v>-13.3</v>
      </c>
      <c r="AP54" s="344">
        <v>41378</v>
      </c>
      <c r="AQ54" s="345">
        <v>3.7</v>
      </c>
      <c r="AR54" s="346">
        <v>-17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845097</v>
      </c>
      <c r="AN55" s="334">
        <v>53643</v>
      </c>
      <c r="AO55" s="335">
        <v>0.9</v>
      </c>
      <c r="AP55" s="336">
        <v>84459</v>
      </c>
      <c r="AQ55" s="337">
        <v>1.6</v>
      </c>
      <c r="AR55" s="338">
        <v>-0.7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723992</v>
      </c>
      <c r="AN56" s="342">
        <v>45956</v>
      </c>
      <c r="AO56" s="343">
        <v>89.9</v>
      </c>
      <c r="AP56" s="344">
        <v>47314</v>
      </c>
      <c r="AQ56" s="345">
        <v>14.3</v>
      </c>
      <c r="AR56" s="346">
        <v>75.599999999999994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807053</v>
      </c>
      <c r="AN57" s="334">
        <v>50973</v>
      </c>
      <c r="AO57" s="335">
        <v>-5</v>
      </c>
      <c r="AP57" s="336">
        <v>74568</v>
      </c>
      <c r="AQ57" s="337">
        <v>-11.7</v>
      </c>
      <c r="AR57" s="338">
        <v>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652516</v>
      </c>
      <c r="AN58" s="342">
        <v>41212</v>
      </c>
      <c r="AO58" s="343">
        <v>-10.3</v>
      </c>
      <c r="AP58" s="344">
        <v>42558</v>
      </c>
      <c r="AQ58" s="345">
        <v>-10.1</v>
      </c>
      <c r="AR58" s="346">
        <v>-0.2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1211650</v>
      </c>
      <c r="AN59" s="334">
        <v>75681</v>
      </c>
      <c r="AO59" s="335">
        <v>48.5</v>
      </c>
      <c r="AP59" s="336">
        <v>73693</v>
      </c>
      <c r="AQ59" s="337">
        <v>-1.2</v>
      </c>
      <c r="AR59" s="338">
        <v>49.7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515601</v>
      </c>
      <c r="AN60" s="342">
        <v>32205</v>
      </c>
      <c r="AO60" s="343">
        <v>-21.9</v>
      </c>
      <c r="AP60" s="344">
        <v>44203</v>
      </c>
      <c r="AQ60" s="345">
        <v>3.9</v>
      </c>
      <c r="AR60" s="346">
        <v>-25.8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905212</v>
      </c>
      <c r="AN61" s="349">
        <v>57410</v>
      </c>
      <c r="AO61" s="350">
        <v>-1.6</v>
      </c>
      <c r="AP61" s="351">
        <v>82457</v>
      </c>
      <c r="AQ61" s="352">
        <v>-5.5</v>
      </c>
      <c r="AR61" s="338">
        <v>3.9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540650</v>
      </c>
      <c r="AN62" s="342">
        <v>34296</v>
      </c>
      <c r="AO62" s="343">
        <v>-4</v>
      </c>
      <c r="AP62" s="344">
        <v>43068</v>
      </c>
      <c r="AQ62" s="345">
        <v>0.6</v>
      </c>
      <c r="AR62" s="346">
        <v>-4.5999999999999996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SEsXhaqNPMBi6GeYyd3QzQSR9HodMZD+/7hqedcmy7JamvX2IIiS3HoJQCSjQnGbxE7A3iJfyWxcI3BbO+1lQ==" saltValue="byyRsDBIT6dUriCO4ahu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1ni6pss7cFKm5Qh6eFKsCANF4BjXUCJ7GRQcFJ0b4RMOXyHq6NiCqq37EiK4BXQXuNXz7dQ4tAwZ9jvzOOIrKw==" saltValue="AzGr/YQtmuLQfXoeymTjQ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 zoomScale="40" zoomScaleNormal="4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s/H+TLMm399NEkNWn+0vrKNozzW2auWAPh5cj3OGQyoiWA0e1BQ6p41o897FsEbfVrSgUnXvYVFsoofrgMcHlA==" saltValue="htaphiZPQELXRD01htVqU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51.46</v>
      </c>
      <c r="G47" s="12">
        <v>51.11</v>
      </c>
      <c r="H47" s="12">
        <v>47.62</v>
      </c>
      <c r="I47" s="12">
        <v>46.85</v>
      </c>
      <c r="J47" s="13">
        <v>55.16</v>
      </c>
    </row>
    <row r="48" spans="2:10" ht="57.75" customHeight="1" x14ac:dyDescent="0.15">
      <c r="B48" s="14"/>
      <c r="C48" s="1141" t="s">
        <v>4</v>
      </c>
      <c r="D48" s="1141"/>
      <c r="E48" s="1142"/>
      <c r="F48" s="15">
        <v>7.72</v>
      </c>
      <c r="G48" s="16">
        <v>7.36</v>
      </c>
      <c r="H48" s="16">
        <v>10.5</v>
      </c>
      <c r="I48" s="16">
        <v>10.56</v>
      </c>
      <c r="J48" s="17">
        <v>10.69</v>
      </c>
    </row>
    <row r="49" spans="2:10" ht="57.75" customHeight="1" thickBot="1" x14ac:dyDescent="0.2">
      <c r="B49" s="18"/>
      <c r="C49" s="1143" t="s">
        <v>5</v>
      </c>
      <c r="D49" s="1143"/>
      <c r="E49" s="1144"/>
      <c r="F49" s="19" t="s">
        <v>557</v>
      </c>
      <c r="G49" s="20" t="s">
        <v>558</v>
      </c>
      <c r="H49" s="20">
        <v>3.69</v>
      </c>
      <c r="I49" s="20">
        <v>3.03</v>
      </c>
      <c r="J49" s="21">
        <v>7.07</v>
      </c>
    </row>
    <row r="50" spans="2:10" x14ac:dyDescent="0.15"/>
  </sheetData>
  <sheetProtection algorithmName="SHA-512" hashValue="UESWeAJJqHwR0V5FAaXHvk7ZR14C9YDl9SiTxFPipGZ3elbMPKYJL1NMa2xeaW8sf15GkJHjYX2Vj4VnmwIRHw==" saltValue="ueyzs4r3U01D8ouJF8uG+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2024-03-19T10:36:54Z</cp:lastPrinted>
  <dcterms:created xsi:type="dcterms:W3CDTF">2024-03-14T02:31:57Z</dcterms:created>
  <dcterms:modified xsi:type="dcterms:W3CDTF">2024-03-22T08:35:29Z</dcterms:modified>
  <cp:category/>
</cp:coreProperties>
</file>