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G102" i="11"/>
  <c r="CR102" i="11"/>
  <c r="AU88" i="11"/>
  <c r="AP88" i="11"/>
  <c r="AF88" i="11"/>
  <c r="AU63" i="11"/>
  <c r="AP63" i="11"/>
  <c r="AP2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C36" i="9"/>
  <c r="BW35" i="9"/>
  <c r="BE35" i="9"/>
  <c r="C35" i="9"/>
  <c r="BW34" i="9"/>
  <c r="BE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<sst xmlns="http://schemas.openxmlformats.org/spreadsheetml/2006/main" count="987" uniqueCount="550">
  <si>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</si>
  <si>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</si>
  <si>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</si>
  <si>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</si>
  <si>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</si>
  <si>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</si>
  <si>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</si>
  <si>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</si>
  <si>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</si>
  <si>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</si>
  <si>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</si>
  <si>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</si>
  <si>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</si>
  <si>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</si>
  <si>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</si>
  <si>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</si>
  <si>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</si>
  <si>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</si>
  <si>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</si>
  <si>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</si>
  <si>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</si>
  <si>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</si>
  <si>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</si>
  <si>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</si>
  <si>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</si>
  <si>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</si>
  <si>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</si>
  <si>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</si>
  <si>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</si>
  <si>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</si>
  <si>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</si>
  <si>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</si>
  <si>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</si>
  <si>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</si>
  <si>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</si>
  <si>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</si>
  <si>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</si>
  <si>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</si>
  <si>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</si>
  <si>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</si>
  <si>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</si>
  <si>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</si>
  <si>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</si>
  <si>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</si>
  <si>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</si>
  <si>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</si>
  <si>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</si>
  <si>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</si>
  <si>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</si>
  <si>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</si>
  <si>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</si>
  <si>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</si>
  <si>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</si>
  <si>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</si>
  <si>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</si>
  <si>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</si>
  <si>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</si>
  <si>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</si>
  <si>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</si>
  <si>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</si>
  <si>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</si>
  <si>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</si>
  <si>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</si>
  <si>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</si>
  <si>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</si>
  <si>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</si>
  <si>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</si>
  <si>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</si>
  <si>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</si>
  <si>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</si>
  <si>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</si>
  <si>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</si>
  <si>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</si>
  <si>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</si>
  <si>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</si>
  <si>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</si>
  <si>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</si>
  <si>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</si>
  <si>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</si>
  <si>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</si>
  <si>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</si>
  <si>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</si>
  <si>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</si>
  <si>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</si>
  <si>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</si>
  <si>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</si>
  <si>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</si>
  <si>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</si>
  <si>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</si>
  <si>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</si>
  <si>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</si>
  <si>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</si>
  <si>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</si>
  <si>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</si>
  <si>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</si>
  <si>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</si>
  <si>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</si>
  <si>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</si>
  <si>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</si>
  <si>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</si>
  <si>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</si>
  <si>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</si>
  <si>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</si>
  <si>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</si>
  <si>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</si>
  <si>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</si>
  <si>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</si>
  <si>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</si>
  <si>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</si>
  <si>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</si>
  <si>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</si>
  <si>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</si>
  <si>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</si>
  <si>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</si>
  <si>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</si>
  <si>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</si>
  <si>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</si>
  <si>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</si>
  <si>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</si>
  <si>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</si>
  <si>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</si>
  <si>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</si>
  <si>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</si>
  <si>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</si>
  <si>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</si>
  <si>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</si>
  <si>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</si>
  <si>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</si>
  <si>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</si>
  <si>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</si>
  <si>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</si>
  <si>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</si>
  <si>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</si>
  <si>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</si>
  <si>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</si>
  <si>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</si>
  <si>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</si>
  <si>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</si>
  <si>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</si>
  <si>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</si>
  <si>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</si>
  <si>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</si>
  <si>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</si>
  <si>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</si>
  <si>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</si>
  <si>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</si>
  <si>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</si>
  <si>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</si>
  <si>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</si>
  <si>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</si>
  <si>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</si>
  <si>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</si>
  <si>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</si>
  <si>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</si>
  <si>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</si>
  <si>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</si>
  <si>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</si>
  <si>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</si>
  <si>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</si>
  <si>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</si>
  <si>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</si>
  <si>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</si>
  <si>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</si>
  <si>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</si>
  <si>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</si>
  <si>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</si>
  <si>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</si>
  <si>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</si>
  <si>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</si>
  <si>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</si>
  <si>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</si>
  <si>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</si>
  <si>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</si>
  <si>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</si>
  <si>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</si>
  <si>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</si>
  <si>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</si>
  <si>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</si>
  <si>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</si>
  <si>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</si>
  <si>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</si>
  <si>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</si>
  <si>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</si>
  <si>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</si>
  <si>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</si>
  <si>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</si>
  <si>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</si>
  <si>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</si>
  <si>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</si>
  <si>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</si>
  <si>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</si>
  <si>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</si>
  <si>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</si>
  <si>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</si>
  <si>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</si>
  <si>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</si>
  <si>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</si>
  <si>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</si>
  <si>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</si>
  <si>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</si>
  <si>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</si>
  <si>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</si>
  <si>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</si>
  <si>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</si>
  <si>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</si>
  <si>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</si>
  <si>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</si>
  <si>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</si>
  <si>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</si>
  <si>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</si>
  <si>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</si>
  <si>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</si>
  <si>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</si>
  <si>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</si>
  <si>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</si>
  <si>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</si>
  <si>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</si>
  <si>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</si>
  <si>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</si>
  <si>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</si>
  <si>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</si>
  <si>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</si>
  <si>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</si>
  <si>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</si>
  <si>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</si>
  <si>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</si>
  <si>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</si>
  <si>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</si>
  <si>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</si>
  <si>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</si>
  <si>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</si>
  <si>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</si>
  <si>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</si>
  <si>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</si>
  <si>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</si>
  <si>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</si>
  <si>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</si>
  <si>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</si>
  <si>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</si>
  <si>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</si>
  <si>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</si>
  <si>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</si>
  <si>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</si>
  <si>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</si>
  <si>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</si>
  <si>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</si>
  <si>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</si>
  <si>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</si>
  <si>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</si>
  <si>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</si>
  <si>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</si>
  <si>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</si>
  <si>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</si>
  <si>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</si>
  <si>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</si>
  <si>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</si>
  <si>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</si>
  <si>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</si>
  <si>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</si>
  <si>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</si>
  <si>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</si>
  <si>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</si>
  <si>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</si>
  <si>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</si>
  <si>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</si>
  <si>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</si>
  <si>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</si>
  <si>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</si>
  <si>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</si>
  <si>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</si>
  <si>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</si>
  <si>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</si>
  <si>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</si>
  <si>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</si>
  <si>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</si>
  <si>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</si>
  <si>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</si>
  <si>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</si>
  <si>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</si>
  <si>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</si>
  <si>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</si>
  <si>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</si>
  <si>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</si>
  <si>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</si>
  <si>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</si>
  <si>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</si>
  <si>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</si>
  <si>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</si>
  <si>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</si>
  <si>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</si>
  <si>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</si>
  <si>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</si>
  <si>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</si>
  <si>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</si>
  <si>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</si>
  <si>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</si>
  <si>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</si>
  <si>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</si>
  <si>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</si>
  <si>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</si>
  <si>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</si>
  <si>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</si>
  <si>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</si>
  <si>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</si>
  <si>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</si>
  <si>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</si>
  <si>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</si>
  <si>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</si>
  <si>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</si>
  <si>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</si>
  <si>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</si>
  <si>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</si>
  <si>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</si>
  <si>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</si>
  <si>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</si>
  <si>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</si>
  <si>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</si>
  <si>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</si>
  <si>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</si>
  <si>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</si>
  <si>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</si>
  <si>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</si>
  <si>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</si>
  <si>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</si>
  <si>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</si>
  <si>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</si>
  <si>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</si>
  <si>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</si>
  <si>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</si>
  <si>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</si>
  <si>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</si>
  <si>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</si>
  <si>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</si>
  <si>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</si>
  <si>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</si>
  <si>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</si>
  <si>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</si>
  <si>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</si>
  <si>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</si>
  <si>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</si>
  <si>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</si>
  <si>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</si>
  <si>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</si>
  <si>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</si>
  <si>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</si>
  <si>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</si>
  <si>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</si>
  <si>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</si>
  <si>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</si>
  <si>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</si>
  <si>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</si>
  <si>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</si>
  <si>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</si>
  <si>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</si>
  <si>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</si>
  <si>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</si>
  <si>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</si>
  <si>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</si>
  <si>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</si>
  <si>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</si>
  <si>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</si>
  <si>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</si>
  <si>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</si>
  <si>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</si>
  <si>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</si>
  <si>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</si>
  <si>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</si>
  <si>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</si>
  <si>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</si>
  <si>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</si>
  <si>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</si>
  <si>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</si>
  <si>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</si>
  <si>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</si>
  <si>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</si>
  <si>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</si>
  <si>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</si>
  <si>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</si>
  <si>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</si>
  <si>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</si>
  <si>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</si>
  <si>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</si>
  <si>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</si>
  <si>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</si>
  <si>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</si>
  <si>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</si>
  <si>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</si>
  <si>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</si>
  <si>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</si>
  <si>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</si>
  <si>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</si>
  <si>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</si>
  <si>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</si>
  <si>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</si>
  <si>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</si>
  <si>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</si>
  <si>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</si>
  <si>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</si>
  <si>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</si>
  <si>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</si>
  <si>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</si>
  <si>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</si>
  <si>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</si>
  <si>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</si>
  <si>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</si>
  <si>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</si>
  <si>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</si>
  <si>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</si>
  <si>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</si>
  <si>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</si>
  <si>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</si>
  <si>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</si>
  <si>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</si>
  <si>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</si>
  <si>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</si>
  <si>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</si>
  <si>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</si>
  <si>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</si>
  <si>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</si>
  <si>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</si>
  <si>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</si>
  <si>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</si>
  <si>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</si>
  <si>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</si>
  <si>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</si>
  <si>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</si>
  <si>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</si>
  <si>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</si>
  <si>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</si>
  <si>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</si>
  <si>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</si>
  <si>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</si>
  <si>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</si>
  <si>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</si>
  <si>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</si>
  <si>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</si>
  <si>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</si>
  <si>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</si>
  <si>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</si>
  <si>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</si>
  <si>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</si>
  <si>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</si>
  <si>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</si>
  <si>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</si>
  <si>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</si>
  <si>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</si>
  <si>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</si>
  <si>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</si>
  <si>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</si>
  <si>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</si>
  <si>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</si>
  <si>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</si>
  <si>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</si>
  <si>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</si>
  <si>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</si>
  <si>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</si>
  <si>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</si>
  <si>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</si>
  <si>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</si>
  <si>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</si>
  <si>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</si>
  <si>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</si>
  <si>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</si>
  <si>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</si>
  <si>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</si>
  <si>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</si>
  <si>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</si>
  <si>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</si>
  <si>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</si>
  <si>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</si>
  <si>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</si>
  <si>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</si>
  <si>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</si>
  <si>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</si>
  <si>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</si>
  <si>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</si>
  <si>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</si>
  <si>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</si>
  <si>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</si>
  <si>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</si>
  <si>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</si>
  <si>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</si>
  <si>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</si>
  <si>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</si>
  <si>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</si>
  <si>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</si>
  <si>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</si>
  <si>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</si>
  <si>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</si>
  <si>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</si>
  <si>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</si>
  <si>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</si>
  <si>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</si>
  <si>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</si>
  <si>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</si>
  <si>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</si>
  <si>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</si>
  <si>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</si>
  <si>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</si>
  <si>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</si>
  <si>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</si>
  <si>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</si>
  <si>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</si>
  <si>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</si>
  <si>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</si>
  <si>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</si>
  <si>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</si>
  <si>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</si>
  <si>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</si>
  <si>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</si>
  <si>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</si>
  <si>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</si>
  <si>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</si>
  <si>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</si>
  <si>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</si>
  <si>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</si>
  <si>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</si>
  <si>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2.66</t>
  </si>
  <si>
    <t>▲ 0.31</t>
  </si>
  <si>
    <t>水道事業会計</t>
  </si>
  <si>
    <t>一般会計</t>
  </si>
  <si>
    <t>下水道事業会計</t>
  </si>
  <si>
    <t>国民健康保険特別会計</t>
  </si>
  <si>
    <t>介護保険特別会計</t>
  </si>
  <si>
    <t>後期高齢者医療特別会計</t>
  </si>
  <si>
    <t>その他会計（赤字）</t>
  </si>
  <si>
    <t>その他会計（黒字）</t>
  </si>
  <si>
    <t>みのわ振興公社</t>
    <rPh sb="3" eb="5">
      <t>シンコウ</t>
    </rPh>
    <rPh sb="5" eb="7">
      <t>コウシャ</t>
    </rPh>
    <phoneticPr fontId="2"/>
  </si>
  <si>
    <t>‐</t>
    <phoneticPr fontId="2"/>
  </si>
  <si>
    <t>‐</t>
    <phoneticPr fontId="2"/>
  </si>
  <si>
    <t>‐</t>
    <phoneticPr fontId="2"/>
  </si>
  <si>
    <t>‐</t>
    <phoneticPr fontId="2"/>
  </si>
  <si>
    <t>‐</t>
    <phoneticPr fontId="2"/>
  </si>
  <si>
    <t>‐</t>
    <phoneticPr fontId="2"/>
  </si>
  <si>
    <t>箕輪町土地開発公社</t>
    <rPh sb="0" eb="3">
      <t>ミノワマチ</t>
    </rPh>
    <rPh sb="3" eb="5">
      <t>トチ</t>
    </rPh>
    <rPh sb="5" eb="7">
      <t>カイハツ</t>
    </rPh>
    <rPh sb="7" eb="9">
      <t>コウシャ</t>
    </rPh>
    <phoneticPr fontId="2"/>
  </si>
  <si>
    <t>上伊那広域連合（一般会計）</t>
    <rPh sb="0" eb="3">
      <t>カミイナ</t>
    </rPh>
    <rPh sb="3" eb="5">
      <t>コウイキ</t>
    </rPh>
    <rPh sb="5" eb="7">
      <t>レンゴウ</t>
    </rPh>
    <rPh sb="8" eb="10">
      <t>イッパン</t>
    </rPh>
    <rPh sb="10" eb="12">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</si>
  <si>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</si>
  <si>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伊那中央行政組合（伊那中央病院事業会計）</t>
    <rPh sb="0" eb="2">
      <t>イナ</t>
    </rPh>
    <rPh sb="2" eb="4">
      <t>チュウオウ</t>
    </rPh>
    <rPh sb="4" eb="6">
      <t>ギョウセイ</t>
    </rPh>
    <rPh sb="6" eb="8">
      <t>クミアイ</t>
    </rPh>
    <rPh sb="9" eb="11">
      <t>イナ</t>
    </rPh>
    <rPh sb="11" eb="13">
      <t>チュウオウ</t>
    </rPh>
    <rPh sb="13" eb="15">
      <t>ビョウイン</t>
    </rPh>
    <rPh sb="15" eb="17">
      <t>ジギョウ</t>
    </rPh>
    <rPh sb="17" eb="19">
      <t>カイケイ</t>
    </rPh>
    <phoneticPr fontId="2"/>
  </si>
  <si>
    <t>伊北環境行政組合（一般会計）</t>
    <rPh sb="0" eb="2">
      <t>イホク</t>
    </rPh>
    <rPh sb="2" eb="4">
      <t>カンキョウ</t>
    </rPh>
    <rPh sb="4" eb="6">
      <t>ギョウセイ</t>
    </rPh>
    <rPh sb="6" eb="8">
      <t>クミアイ</t>
    </rPh>
    <rPh sb="9" eb="11">
      <t>イッパン</t>
    </rPh>
    <rPh sb="11" eb="13">
      <t>カイケイ</t>
    </rPh>
    <phoneticPr fontId="2"/>
  </si>
  <si>
    <t>伊那消防組合（一般会計）</t>
    <rPh sb="0" eb="2">
      <t>イナ</t>
    </rPh>
    <rPh sb="2" eb="4">
      <t>ショウボウ</t>
    </rPh>
    <rPh sb="4" eb="6">
      <t>クミアイ</t>
    </rPh>
    <rPh sb="7" eb="9">
      <t>イッパン</t>
    </rPh>
    <rPh sb="9" eb="11">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</si>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</sst>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69246</c:v>
                </c:pt>
                <c:pt idx="1">
                  <c:v>34176</c:v>
                </c:pt>
                <c:pt idx="2">
                  <c:v>46453</c:v>
                </c:pt>
                <c:pt idx="3">
                  <c:v>37291</c:v>
                </c:pt>
                <c:pt idx="4">
                  <c:v>63859</c:v>
                </c:pt>
              </c:numCache>
            </c:numRef>
          </c:val>
          <c:smooth val="0"/>
        </c:ser>
        <c:dLbls>
          <c:showLegendKey val="0"/>
          <c:showVal val="0"/>
          <c:showCatName val="0"/>
          <c:showSerName val="0"/>
          <c:showPercent val="0"/>
          <c:showBubbleSize val="0"/>
        </c:dLbls>
        <c:marker val="1"/>
        <c:smooth val="0"/>
        <c:axId val="73181824"/>
        <c:axId val="73192192"/>
      </c:lineChart>
      <c:catAx>
        <c:axId val="73181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192192"/>
        <c:crosses val="autoZero"/>
        <c:auto val="1"/>
        <c:lblAlgn val="ctr"/>
        <c:lblOffset val="100"/>
        <c:tickLblSkip val="1"/>
        <c:tickMarkSkip val="1"/>
        <c:noMultiLvlLbl val="0"/>
      </c:catAx>
      <c:valAx>
        <c:axId val="731921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18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7.55</c:v>
                </c:pt>
                <c:pt idx="1">
                  <c:v>7.02</c:v>
                </c:pt>
                <c:pt idx="2">
                  <c:v>6.98</c:v>
                </c:pt>
                <c:pt idx="3">
                  <c:v>5.7</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c:v>
                </c:pt>
                <c:pt idx="1">
                  <c:v>26.32</c:v>
                </c:pt>
                <c:pt idx="2">
                  <c:v>26.01</c:v>
                </c:pt>
                <c:pt idx="3">
                  <c:v>23.88</c:v>
                </c:pt>
                <c:pt idx="4">
                  <c:v>24.25</c:v>
                </c:pt>
              </c:numCache>
            </c:numRef>
          </c:val>
        </c:ser>
        <c:dLbls>
          <c:showLegendKey val="0"/>
          <c:showVal val="0"/>
          <c:showCatName val="0"/>
          <c:showSerName val="0"/>
          <c:showPercent val="0"/>
          <c:showBubbleSize val="0"/>
        </c:dLbls>
        <c:gapWidth val="250"/>
        <c:overlap val="100"/>
        <c:axId val="91784704"/>
        <c:axId val="9178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4.58</c:v>
                </c:pt>
                <c:pt idx="1">
                  <c:v>4.57</c:v>
                </c:pt>
                <c:pt idx="2">
                  <c:v>0.09</c:v>
                </c:pt>
                <c:pt idx="3">
                  <c:v>-2.66</c:v>
                </c:pt>
                <c:pt idx="4">
                  <c:v>-0.31</c:v>
                </c:pt>
              </c:numCache>
            </c:numRef>
          </c:val>
          <c:smooth val="0"/>
        </c:ser>
        <c:dLbls>
          <c:showLegendKey val="0"/>
          <c:showVal val="0"/>
          <c:showCatName val="0"/>
          <c:showSerName val="0"/>
          <c:showPercent val="0"/>
          <c:showBubbleSize val="0"/>
        </c:dLbls>
        <c:marker val="1"/>
        <c:smooth val="0"/>
        <c:axId val="91784704"/>
        <c:axId val="91786624"/>
      </c:lineChart>
      <c:catAx>
        <c:axId val="917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86624"/>
        <c:crosses val="autoZero"/>
        <c:auto val="1"/>
        <c:lblAlgn val="ctr"/>
        <c:lblOffset val="100"/>
        <c:tickLblSkip val="1"/>
        <c:tickMarkSkip val="1"/>
        <c:noMultiLvlLbl val="0"/>
      </c:catAx>
      <c:valAx>
        <c:axId val="917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8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3.19</c:v>
                </c:pt>
                <c:pt idx="4">
                  <c:v>#N/A</c:v>
                </c:pt>
                <c:pt idx="5">
                  <c:v>0.48</c:v>
                </c:pt>
                <c:pt idx="6">
                  <c:v>#N/A</c:v>
                </c:pt>
                <c:pt idx="7">
                  <c:v>2.88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0.22</c:v>
                </c:pt>
                <c:pt idx="4">
                  <c:v>#N/A</c:v>
                </c:pt>
                <c:pt idx="5">
                  <c:v>0.03</c:v>
                </c:pt>
                <c:pt idx="6">
                  <c:v>#N/A</c:v>
                </c:pt>
                <c:pt idx="7">
                  <c:v>0.28000000000000003</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0.85</c:v>
                </c:pt>
                <c:pt idx="2">
                  <c:v>#N/A</c:v>
                </c:pt>
                <c:pt idx="3">
                  <c:v>0.73</c:v>
                </c:pt>
                <c:pt idx="4">
                  <c:v>#N/A</c:v>
                </c:pt>
                <c:pt idx="5">
                  <c:v>0.16</c:v>
                </c:pt>
                <c:pt idx="6">
                  <c:v>#N/A</c:v>
                </c:pt>
                <c:pt idx="7">
                  <c:v>1.04</c:v>
                </c:pt>
                <c:pt idx="8">
                  <c:v>#N/A</c:v>
                </c:pt>
                <c:pt idx="9">
                  <c:v>0.55000000000000004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7.54</c:v>
                </c:pt>
                <c:pt idx="2">
                  <c:v>#N/A</c:v>
                </c:pt>
                <c:pt idx="3">
                  <c:v>7.01</c:v>
                </c:pt>
                <c:pt idx="4">
                  <c:v>#N/A</c:v>
                </c:pt>
                <c:pt idx="5">
                  <c:v>6.97</c:v>
                </c:pt>
                <c:pt idx="6">
                  <c:v>#N/A</c:v>
                </c:pt>
                <c:pt idx="7">
                  <c:v>5.69</c:v>
                </c:pt>
                <c:pt idx="8">
                  <c:v>#N/A</c:v>
                </c:pt>
                <c:pt idx="9">
                  <c:v>5.42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12.51</c:v>
                </c:pt>
                <c:pt idx="2">
                  <c:v>#N/A</c:v>
                </c:pt>
                <c:pt idx="3">
                  <c:v>13.62</c:v>
                </c:pt>
                <c:pt idx="4">
                  <c:v>#N/A</c:v>
                </c:pt>
                <c:pt idx="5">
                  <c:v>13.61</c:v>
                </c:pt>
                <c:pt idx="6">
                  <c:v>#N/A</c:v>
                </c:pt>
                <c:pt idx="7">
                  <c:v>13.68</c:v>
                </c:pt>
                <c:pt idx="8">
                  <c:v>#N/A</c:v>
                </c:pt>
                <c:pt idx="9">
                  <c:v>13.65</c:v>
                </c:pt>
              </c:numCache>
            </c:numRef>
          </c:val>
        </c:ser>
        <c:dLbls>
          <c:showLegendKey val="0"/>
          <c:showVal val="0"/>
          <c:showCatName val="0"/>
          <c:showSerName val="0"/>
          <c:showPercent val="0"/>
          <c:showBubbleSize val="0"/>
        </c:dLbls>
        <c:gapWidth val="150"/>
        <c:overlap val="100"/>
        <c:axId val="91897856"/>
        <c:axId val="91899392"/>
      </c:barChart>
      <c:catAx>
        <c:axId val="918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99392"/>
        <c:crosses val="autoZero"/>
        <c:auto val="1"/>
        <c:lblAlgn val="ctr"/>
        <c:lblOffset val="100"/>
        <c:tickLblSkip val="1"/>
        <c:tickMarkSkip val="1"/>
        <c:noMultiLvlLbl val="0"/>
      </c:catAx>
      <c:valAx>
        <c:axId val="9189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1034</c:v>
                </c:pt>
                <c:pt idx="5">
                  <c:v>1041</c:v>
                </c:pt>
                <c:pt idx="8">
                  <c:v>1065</c:v>
                </c:pt>
                <c:pt idx="11">
                  <c:v>1088</c:v>
                </c:pt>
                <c:pt idx="14">
                  <c:v>1173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234</c:v>
                </c:pt>
                <c:pt idx="3">
                  <c:v>210</c:v>
                </c:pt>
                <c:pt idx="6">
                  <c:v>202</c:v>
                </c:pt>
                <c:pt idx="9">
                  <c:v>144</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124</c:v>
                </c:pt>
                <c:pt idx="3">
                  <c:v>125</c:v>
                </c:pt>
                <c:pt idx="6">
                  <c:v>113</c:v>
                </c:pt>
                <c:pt idx="9">
                  <c:v>131</c:v>
                </c:pt>
                <c:pt idx="12">
                  <c:v>164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542</c:v>
                </c:pt>
                <c:pt idx="3">
                  <c:v>618</c:v>
                </c:pt>
                <c:pt idx="6">
                  <c:v>682</c:v>
                </c:pt>
                <c:pt idx="9">
                  <c:v>613</c:v>
                </c:pt>
                <c:pt idx="12">
                  <c:v>557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923</c:v>
                </c:pt>
                <c:pt idx="3">
                  <c:v>914</c:v>
                </c:pt>
                <c:pt idx="6">
                  <c:v>843</c:v>
                </c:pt>
                <c:pt idx="9">
                  <c:v>816</c:v>
                </c:pt>
                <c:pt idx="12">
                  <c:v>822</c:v>
                </c:pt>
              </c:numCache>
            </c:numRef>
          </c:val>
        </c:ser>
        <c:dLbls>
          <c:showLegendKey val="0"/>
          <c:showVal val="0"/>
          <c:showCatName val="0"/>
          <c:showSerName val="0"/>
          <c:showPercent val="0"/>
          <c:showBubbleSize val="0"/>
        </c:dLbls>
        <c:gapWidth val="100"/>
        <c:overlap val="100"/>
        <c:axId val="92784896"/>
        <c:axId val="9280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790</c:v>
                </c:pt>
                <c:pt idx="2">
                  <c:v>#N/A</c:v>
                </c:pt>
                <c:pt idx="3">
                  <c:v>#N/A</c:v>
                </c:pt>
                <c:pt idx="4">
                  <c:v>826</c:v>
                </c:pt>
                <c:pt idx="5">
                  <c:v>#N/A</c:v>
                </c:pt>
                <c:pt idx="6">
                  <c:v>#N/A</c:v>
                </c:pt>
                <c:pt idx="7">
                  <c:v>775</c:v>
                </c:pt>
                <c:pt idx="8">
                  <c:v>#N/A</c:v>
                </c:pt>
                <c:pt idx="9">
                  <c:v>#N/A</c:v>
                </c:pt>
                <c:pt idx="10">
                  <c:v>616</c:v>
                </c:pt>
                <c:pt idx="11">
                  <c:v>#N/A</c:v>
                </c:pt>
                <c:pt idx="12">
                  <c:v>#N/A</c:v>
                </c:pt>
                <c:pt idx="13">
                  <c:v>494</c:v>
                </c:pt>
                <c:pt idx="14">
                  <c:v>#N/A</c:v>
                </c:pt>
              </c:numCache>
            </c:numRef>
          </c:val>
          <c:smooth val="0"/>
        </c:ser>
        <c:dLbls>
          <c:showLegendKey val="0"/>
          <c:showVal val="0"/>
          <c:showCatName val="0"/>
          <c:showSerName val="0"/>
          <c:showPercent val="0"/>
          <c:showBubbleSize val="0"/>
        </c:dLbls>
        <c:marker val="1"/>
        <c:smooth val="0"/>
        <c:axId val="92784896"/>
        <c:axId val="92803456"/>
      </c:lineChart>
      <c:catAx>
        <c:axId val="927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03456"/>
        <c:crosses val="autoZero"/>
        <c:auto val="1"/>
        <c:lblAlgn val="ctr"/>
        <c:lblOffset val="100"/>
        <c:tickLblSkip val="1"/>
        <c:tickMarkSkip val="1"/>
        <c:noMultiLvlLbl val="0"/>
      </c:catAx>
      <c:valAx>
        <c:axId val="928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8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13501</c:v>
                </c:pt>
                <c:pt idx="5">
                  <c:v>13827</c:v>
                </c:pt>
                <c:pt idx="8">
                  <c:v>13755</c:v>
                </c:pt>
                <c:pt idx="11">
                  <c:v>13726</c:v>
                </c:pt>
                <c:pt idx="14">
                  <c:v>13294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c:v>
                </c:pt>
                <c:pt idx="5">
                  <c:v>72</c:v>
                </c:pt>
                <c:pt idx="8">
                  <c:v>82</c:v>
                </c:pt>
                <c:pt idx="11">
                  <c:v>73</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2438</c:v>
                </c:pt>
                <c:pt idx="5">
                  <c:v>2479</c:v>
                </c:pt>
                <c:pt idx="8">
                  <c:v>2383</c:v>
                </c:pt>
                <c:pt idx="11">
                  <c:v>2233</c:v>
                </c:pt>
                <c:pt idx="14">
                  <c:v>2445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c:v>
                </c:pt>
                <c:pt idx="3">
                  <c:v>20</c:v>
                </c:pt>
                <c:pt idx="6">
                  <c:v>20</c:v>
                </c:pt>
                <c:pt idx="9">
                  <c:v>21</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1724</c:v>
                </c:pt>
                <c:pt idx="3">
                  <c:v>1891</c:v>
                </c:pt>
                <c:pt idx="6">
                  <c:v>1988</c:v>
                </c:pt>
                <c:pt idx="9">
                  <c:v>1931</c:v>
                </c:pt>
                <c:pt idx="12">
                  <c:v>1871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1202</c:v>
                </c:pt>
                <c:pt idx="3">
                  <c:v>1060</c:v>
                </c:pt>
                <c:pt idx="6">
                  <c:v>998</c:v>
                </c:pt>
                <c:pt idx="9">
                  <c:v>954</c:v>
                </c:pt>
                <c:pt idx="12">
                  <c:v>882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8981</c:v>
                </c:pt>
                <c:pt idx="3">
                  <c:v>9194</c:v>
                </c:pt>
                <c:pt idx="6">
                  <c:v>9756</c:v>
                </c:pt>
                <c:pt idx="9">
                  <c:v>9648</c:v>
                </c:pt>
                <c:pt idx="12">
                  <c:v>8516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593</c:v>
                </c:pt>
                <c:pt idx="3">
                  <c:v>583</c:v>
                </c:pt>
                <c:pt idx="6">
                  <c:v>424</c:v>
                </c:pt>
                <c:pt idx="9">
                  <c:v>442</c:v>
                </c:pt>
                <c:pt idx="12">
                  <c:v>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8136</c:v>
                </c:pt>
                <c:pt idx="3">
                  <c:v>7863</c:v>
                </c:pt>
                <c:pt idx="6">
                  <c:v>8131</c:v>
                </c:pt>
                <c:pt idx="9">
                  <c:v>8345</c:v>
                </c:pt>
                <c:pt idx="12">
                  <c:v>9138</c:v>
                </c:pt>
              </c:numCache>
            </c:numRef>
          </c:val>
        </c:ser>
        <c:dLbls>
          <c:showLegendKey val="0"/>
          <c:showVal val="0"/>
          <c:showCatName val="0"/>
          <c:showSerName val="0"/>
          <c:showPercent val="0"/>
          <c:showBubbleSize val="0"/>
        </c:dLbls>
        <c:gapWidth val="100"/>
        <c:overlap val="100"/>
        <c:axId val="93382528"/>
        <c:axId val="9182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4605</c:v>
                </c:pt>
                <c:pt idx="2">
                  <c:v>#N/A</c:v>
                </c:pt>
                <c:pt idx="3">
                  <c:v>#N/A</c:v>
                </c:pt>
                <c:pt idx="4">
                  <c:v>4231</c:v>
                </c:pt>
                <c:pt idx="5">
                  <c:v>#N/A</c:v>
                </c:pt>
                <c:pt idx="6">
                  <c:v>#N/A</c:v>
                </c:pt>
                <c:pt idx="7">
                  <c:v>5095</c:v>
                </c:pt>
                <c:pt idx="8">
                  <c:v>#N/A</c:v>
                </c:pt>
                <c:pt idx="9">
                  <c:v>#N/A</c:v>
                </c:pt>
                <c:pt idx="10">
                  <c:v>5309</c:v>
                </c:pt>
                <c:pt idx="11">
                  <c:v>#N/A</c:v>
                </c:pt>
                <c:pt idx="12">
                  <c:v>#N/A</c:v>
                </c:pt>
                <c:pt idx="13">
                  <c:v>4883</c:v>
                </c:pt>
                <c:pt idx="14">
                  <c:v>#N/A</c:v>
                </c:pt>
              </c:numCache>
            </c:numRef>
          </c:val>
          <c:smooth val="0"/>
        </c:ser>
        <c:dLbls>
          <c:showLegendKey val="0"/>
          <c:showVal val="0"/>
          <c:showCatName val="0"/>
          <c:showSerName val="0"/>
          <c:showPercent val="0"/>
          <c:showBubbleSize val="0"/>
        </c:dLbls>
        <c:marker val="1"/>
        <c:smooth val="0"/>
        <c:axId val="93382528"/>
        <c:axId val="91820032"/>
      </c:lineChart>
      <c:catAx>
        <c:axId val="933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20032"/>
        <c:crosses val="autoZero"/>
        <c:auto val="1"/>
        <c:lblAlgn val="ctr"/>
        <c:lblOffset val="100"/>
        <c:tickLblSkip val="1"/>
        <c:tickMarkSkip val="1"/>
        <c:noMultiLvlLbl val="0"/>
      </c:catAx>
      <c:valAx>
        <c:axId val="9182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25,221
24,563
85.91
10,180,496
9,751,302
339,605
6,261,771
9,138,065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95.7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0.1</a:t>
          </a:r>
          <a:r>
            <a:rPr kumimoji="1" lang="ja-JP" altLang="en-US" sz="1300">
              <a:latin typeface="ＭＳ Ｐゴシック"/>
            </a:rPr>
            <a:t>ポイント上昇しているが、類似団体平均を</a:t>
          </a:r>
          <a:r>
            <a:rPr kumimoji="1" lang="en-US" altLang="ja-JP" sz="1300">
              <a:latin typeface="ＭＳ Ｐゴシック"/>
            </a:rPr>
            <a:t>0.6</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定員管理・給与の適正化、事務事業見直しの実施による歳出削減を行うとともに、第</a:t>
          </a:r>
          <a:r>
            <a:rPr kumimoji="1" lang="en-US" altLang="ja-JP" sz="1300">
              <a:latin typeface="ＭＳ Ｐゴシック"/>
            </a:rPr>
            <a:t>5</a:t>
          </a:r>
          <a:r>
            <a:rPr kumimoji="1" lang="ja-JP" altLang="en-US" sz="1300">
              <a:latin typeface="ＭＳ Ｐゴシック"/>
            </a:rPr>
            <a:t>次振興計画に沿った施策の重点化に努め、行政基盤・財政基盤の強化を図る。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69" name="直線コネクタ 68"/>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2" name="直線コネクタ 71"/>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145143</xdr:rowOff>
    </xdr:to>
    <xdr:cxnSp macro="">
      <xdr:nvCxnSpPr>
        <xdr:cNvPr id="75" name="直線コネクタ 74"/>
        <xdr:cNvCxnSpPr/>
      </xdr:nvCxnSpPr>
      <xdr:spPr>
        <a:xfrm>
          <a:off x="2336800" y="710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76200</xdr:rowOff>
    </xdr:to>
    <xdr:cxnSp macro="">
      <xdr:nvCxnSpPr>
        <xdr:cNvPr id="78" name="直線コネクタ 77"/>
        <xdr:cNvCxnSpPr/>
      </xdr:nvCxnSpPr>
      <xdr:spPr>
        <a:xfrm>
          <a:off x="1447800" y="70194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93" name="テキスト ボックス 92"/>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1.8</a:t>
          </a:r>
          <a:r>
            <a:rPr kumimoji="1" lang="ja-JP" altLang="en-US" sz="1300">
              <a:latin typeface="ＭＳ Ｐゴシック"/>
            </a:rPr>
            <a:t>ポイント減少しているが、類似団体平均を</a:t>
          </a:r>
          <a:r>
            <a:rPr kumimoji="1" lang="en-US" altLang="ja-JP" sz="1300">
              <a:latin typeface="ＭＳ Ｐゴシック"/>
            </a:rPr>
            <a:t>0.1</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税収の増加が主な要因となっている。</a:t>
          </a:r>
          <a:endParaRPr kumimoji="1" lang="en-US" altLang="ja-JP" sz="1300">
            <a:latin typeface="ＭＳ Ｐゴシック"/>
          </a:endParaRPr>
        </a:p>
        <a:p>
          <a:r>
            <a:rPr kumimoji="1" lang="ja-JP" altLang="en-US" sz="1300">
              <a:latin typeface="ＭＳ Ｐゴシック"/>
            </a:rPr>
            <a:t>引き続き、義務的経費の削減に努める。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85344</xdr:rowOff>
    </xdr:to>
    <xdr:cxnSp macro="">
      <xdr:nvCxnSpPr>
        <xdr:cNvPr id="130" name="直線コネクタ 129"/>
        <xdr:cNvCxnSpPr/>
      </xdr:nvCxnSpPr>
      <xdr:spPr>
        <a:xfrm flipV="1">
          <a:off x="4114800" y="1079982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85344</xdr:rowOff>
    </xdr:to>
    <xdr:cxnSp macro="">
      <xdr:nvCxnSpPr>
        <xdr:cNvPr id="133" name="直線コネクタ 132"/>
        <xdr:cNvCxnSpPr/>
      </xdr:nvCxnSpPr>
      <xdr:spPr>
        <a:xfrm>
          <a:off x="3225800" y="107853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66040</xdr:rowOff>
    </xdr:to>
    <xdr:cxnSp macro="">
      <xdr:nvCxnSpPr>
        <xdr:cNvPr id="136" name="直線コネクタ 135"/>
        <xdr:cNvCxnSpPr/>
      </xdr:nvCxnSpPr>
      <xdr:spPr>
        <a:xfrm flipV="1">
          <a:off x="2336800" y="107853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66040</xdr:rowOff>
    </xdr:to>
    <xdr:cxnSp macro="">
      <xdr:nvCxnSpPr>
        <xdr:cNvPr id="139" name="直線コネクタ 138"/>
        <xdr:cNvCxnSpPr/>
      </xdr:nvCxnSpPr>
      <xdr:spPr>
        <a:xfrm>
          <a:off x="1447800" y="107660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9" name="円/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4" name="テキスト ボックス 153"/>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6" name="テキスト ボックス 155"/>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7" name="円/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13,831</a:t>
          </a:r>
          <a:r>
            <a:rPr kumimoji="1" lang="ja-JP" altLang="en-US" sz="1300">
              <a:latin typeface="ＭＳ Ｐゴシック"/>
            </a:rPr>
            <a:t>円増加しており、類似団体平均と同程度となっている状況である。</a:t>
          </a:r>
          <a:endParaRPr kumimoji="1" lang="en-US" altLang="ja-JP" sz="1300">
            <a:latin typeface="ＭＳ Ｐゴシック"/>
          </a:endParaRPr>
        </a:p>
        <a:p>
          <a:r>
            <a:rPr kumimoji="1" lang="ja-JP" altLang="en-US" sz="1300">
              <a:latin typeface="ＭＳ Ｐゴシック"/>
            </a:rPr>
            <a:t>非常勤職員の報酬の増加が主な要因である。</a:t>
          </a:r>
          <a:endParaRPr kumimoji="1" lang="en-US" altLang="ja-JP" sz="1300">
            <a:latin typeface="ＭＳ Ｐゴシック"/>
          </a:endParaRPr>
        </a:p>
        <a:p>
          <a:r>
            <a:rPr kumimoji="1" lang="ja-JP" altLang="en-US" sz="1300">
              <a:latin typeface="ＭＳ Ｐゴシック"/>
            </a:rPr>
            <a:t>事務事業見直しの実施により、人件費及び物件費の削減に努める。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168649</xdr:rowOff>
    </xdr:from>
    <xdr:to>
      <xdr:col>7</xdr:col>
      <xdr:colOff>152400</xdr:colOff>
      <xdr:row>83</xdr:row>
      <xdr:rowOff>156124</xdr:rowOff>
    </xdr:to>
    <xdr:cxnSp macro="">
      <xdr:nvCxnSpPr>
        <xdr:cNvPr id="195" name="直線コネクタ 194"/>
        <xdr:cNvCxnSpPr/>
      </xdr:nvCxnSpPr>
      <xdr:spPr>
        <a:xfrm>
          <a:off x="4114800" y="14227549"/>
          <a:ext cx="838200" cy="1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168649</xdr:rowOff>
    </xdr:from>
    <xdr:to>
      <xdr:col>6</xdr:col>
      <xdr:colOff>0</xdr:colOff>
      <xdr:row>83</xdr:row>
      <xdr:rowOff>19042</xdr:rowOff>
    </xdr:to>
    <xdr:cxnSp macro="">
      <xdr:nvCxnSpPr>
        <xdr:cNvPr id="198" name="直線コネクタ 197"/>
        <xdr:cNvCxnSpPr/>
      </xdr:nvCxnSpPr>
      <xdr:spPr>
        <a:xfrm flipV="1">
          <a:off x="3225800" y="14227549"/>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19042</xdr:rowOff>
    </xdr:from>
    <xdr:to>
      <xdr:col>4</xdr:col>
      <xdr:colOff>482600</xdr:colOff>
      <xdr:row>83</xdr:row>
      <xdr:rowOff>65142</xdr:rowOff>
    </xdr:to>
    <xdr:cxnSp macro="">
      <xdr:nvCxnSpPr>
        <xdr:cNvPr id="201" name="直線コネクタ 200"/>
        <xdr:cNvCxnSpPr/>
      </xdr:nvCxnSpPr>
      <xdr:spPr>
        <a:xfrm flipV="1">
          <a:off x="2336800" y="14249392"/>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28040</xdr:rowOff>
    </xdr:from>
    <xdr:to>
      <xdr:col>3</xdr:col>
      <xdr:colOff>279400</xdr:colOff>
      <xdr:row>83</xdr:row>
      <xdr:rowOff>65142</xdr:rowOff>
    </xdr:to>
    <xdr:cxnSp macro="">
      <xdr:nvCxnSpPr>
        <xdr:cNvPr id="204" name="直線コネクタ 203"/>
        <xdr:cNvCxnSpPr/>
      </xdr:nvCxnSpPr>
      <xdr:spPr>
        <a:xfrm>
          <a:off x="1447800" y="14258390"/>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105324</xdr:rowOff>
    </xdr:from>
    <xdr:to>
      <xdr:col>7</xdr:col>
      <xdr:colOff>203200</xdr:colOff>
      <xdr:row>84</xdr:row>
      <xdr:rowOff>35474</xdr:rowOff>
    </xdr:to>
    <xdr:sp macro="" textlink="">
      <xdr:nvSpPr>
        <xdr:cNvPr id="214" name="円/楕円 213"/>
        <xdr:cNvSpPr/>
      </xdr:nvSpPr>
      <xdr:spPr>
        <a:xfrm>
          <a:off x="4902200" y="143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77401</xdr:rowOff>
    </xdr:from>
    <xdr:ext cx="762000" cy="259045"/>
    <xdr:sp macro="" textlink="">
      <xdr:nvSpPr>
        <xdr:cNvPr id="215" name="人件費・物件費等の状況該当値テキスト"/>
        <xdr:cNvSpPr txBox="1"/>
      </xdr:nvSpPr>
      <xdr:spPr>
        <a:xfrm>
          <a:off x="5041900" y="1430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117849</xdr:rowOff>
    </xdr:from>
    <xdr:to>
      <xdr:col>6</xdr:col>
      <xdr:colOff>50800</xdr:colOff>
      <xdr:row>83</xdr:row>
      <xdr:rowOff>47999</xdr:rowOff>
    </xdr:to>
    <xdr:sp macro="" textlink="">
      <xdr:nvSpPr>
        <xdr:cNvPr id="216" name="円/楕円 215"/>
        <xdr:cNvSpPr/>
      </xdr:nvSpPr>
      <xdr:spPr>
        <a:xfrm>
          <a:off x="4064000" y="141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58176</xdr:rowOff>
    </xdr:from>
    <xdr:ext cx="736600" cy="259045"/>
    <xdr:sp macro="" textlink="">
      <xdr:nvSpPr>
        <xdr:cNvPr id="217" name="テキスト ボックス 216"/>
        <xdr:cNvSpPr txBox="1"/>
      </xdr:nvSpPr>
      <xdr:spPr>
        <a:xfrm>
          <a:off x="3733800" y="1394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139692</xdr:rowOff>
    </xdr:from>
    <xdr:to>
      <xdr:col>4</xdr:col>
      <xdr:colOff>533400</xdr:colOff>
      <xdr:row>83</xdr:row>
      <xdr:rowOff>69842</xdr:rowOff>
    </xdr:to>
    <xdr:sp macro="" textlink="">
      <xdr:nvSpPr>
        <xdr:cNvPr id="218" name="円/楕円 217"/>
        <xdr:cNvSpPr/>
      </xdr:nvSpPr>
      <xdr:spPr>
        <a:xfrm>
          <a:off x="3175000" y="141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80019</xdr:rowOff>
    </xdr:from>
    <xdr:ext cx="762000" cy="259045"/>
    <xdr:sp macro="" textlink="">
      <xdr:nvSpPr>
        <xdr:cNvPr id="219" name="テキスト ボックス 218"/>
        <xdr:cNvSpPr txBox="1"/>
      </xdr:nvSpPr>
      <xdr:spPr>
        <a:xfrm>
          <a:off x="2844800" y="1396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14342</xdr:rowOff>
    </xdr:from>
    <xdr:to>
      <xdr:col>3</xdr:col>
      <xdr:colOff>330200</xdr:colOff>
      <xdr:row>83</xdr:row>
      <xdr:rowOff>115942</xdr:rowOff>
    </xdr:to>
    <xdr:sp macro="" textlink="">
      <xdr:nvSpPr>
        <xdr:cNvPr id="220" name="円/楕円 219"/>
        <xdr:cNvSpPr/>
      </xdr:nvSpPr>
      <xdr:spPr>
        <a:xfrm>
          <a:off x="2286000" y="142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126119</xdr:rowOff>
    </xdr:from>
    <xdr:ext cx="762000" cy="259045"/>
    <xdr:sp macro="" textlink="">
      <xdr:nvSpPr>
        <xdr:cNvPr id="221" name="テキスト ボックス 220"/>
        <xdr:cNvSpPr txBox="1"/>
      </xdr:nvSpPr>
      <xdr:spPr>
        <a:xfrm>
          <a:off x="1955800" y="1401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148690</xdr:rowOff>
    </xdr:from>
    <xdr:to>
      <xdr:col>2</xdr:col>
      <xdr:colOff>127000</xdr:colOff>
      <xdr:row>83</xdr:row>
      <xdr:rowOff>78840</xdr:rowOff>
    </xdr:to>
    <xdr:sp macro="" textlink="">
      <xdr:nvSpPr>
        <xdr:cNvPr id="222" name="円/楕円 221"/>
        <xdr:cNvSpPr/>
      </xdr:nvSpPr>
      <xdr:spPr>
        <a:xfrm>
          <a:off x="1397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89017</xdr:rowOff>
    </xdr:from>
    <xdr:ext cx="762000" cy="259045"/>
    <xdr:sp macro="" textlink="">
      <xdr:nvSpPr>
        <xdr:cNvPr id="223" name="テキスト ボックス 222"/>
        <xdr:cNvSpPr txBox="1"/>
      </xdr:nvSpPr>
      <xdr:spPr>
        <a:xfrm>
          <a:off x="1066800" y="139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職員体制を少数精鋭化し、人件費の削減を図ったことにより、給与水準は、類似団体や全国町村平均よりも低い水準となっている。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今後も、事務事業量に見合った職員数を確保</a:t>
          </a:r>
          <a:r>
            <a:rPr kumimoji="1" lang="ja-JP" altLang="en-US" sz="1300">
              <a:solidFill>
                <a:schemeClr val="dk1"/>
              </a:solidFill>
              <a:effectLst/>
              <a:latin typeface="+mn-lt"/>
              <a:ea typeface="+mn-ea"/>
              <a:cs typeface="+mn-cs"/>
            </a:rPr>
            <a:t>し、適正な給与水準に努める。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110368</xdr:rowOff>
    </xdr:to>
    <xdr:cxnSp macro="">
      <xdr:nvCxnSpPr>
        <xdr:cNvPr id="259" name="直線コネクタ 258"/>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88</xdr:row>
      <xdr:rowOff>34471</xdr:rowOff>
    </xdr:to>
    <xdr:cxnSp macro="">
      <xdr:nvCxnSpPr>
        <xdr:cNvPr id="262" name="直線コネクタ 261"/>
        <xdr:cNvCxnSpPr/>
      </xdr:nvCxnSpPr>
      <xdr:spPr>
        <a:xfrm flipV="1">
          <a:off x="15290800" y="14340718"/>
          <a:ext cx="8890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34471</xdr:rowOff>
    </xdr:from>
    <xdr:to>
      <xdr:col>22</xdr:col>
      <xdr:colOff>203200</xdr:colOff>
      <xdr:row>88</xdr:row>
      <xdr:rowOff>57452</xdr:rowOff>
    </xdr:to>
    <xdr:cxnSp macro="">
      <xdr:nvCxnSpPr>
        <xdr:cNvPr id="265" name="直線コネクタ 264"/>
        <xdr:cNvCxnSpPr/>
      </xdr:nvCxnSpPr>
      <xdr:spPr>
        <a:xfrm flipV="1">
          <a:off x="14401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57452</xdr:rowOff>
    </xdr:to>
    <xdr:cxnSp macro="">
      <xdr:nvCxnSpPr>
        <xdr:cNvPr id="268" name="直線コネクタ 267"/>
        <xdr:cNvCxnSpPr/>
      </xdr:nvCxnSpPr>
      <xdr:spPr>
        <a:xfrm>
          <a:off x="13512800" y="14294757"/>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2" name="テキスト ボックス 271"/>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8" name="円/楕円 277"/>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9"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80" name="円/楕円 279"/>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1" name="テキスト ボックス 280"/>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2" name="円/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3" name="テキスト ボックス 282"/>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4" name="円/楕円 283"/>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5" name="テキスト ボックス 284"/>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6" name="円/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7" name="テキスト ボックス 286"/>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近年は類似団体の平均に位置している。</a:t>
          </a:r>
          <a:endParaRPr kumimoji="1" lang="en-US" altLang="ja-JP" sz="1300">
            <a:latin typeface="ＭＳ Ｐゴシック"/>
          </a:endParaRPr>
        </a:p>
        <a:p>
          <a:r>
            <a:rPr kumimoji="1" lang="ja-JP" altLang="en-US" sz="1300">
              <a:latin typeface="ＭＳ Ｐゴシック"/>
            </a:rPr>
            <a:t>定員の効率化に努めた結果であるが、今後も、事務事業量に見合った職員数を確保できるよう適正な定員管理に努める。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32385</xdr:rowOff>
    </xdr:from>
    <xdr:to>
      <xdr:col>24</xdr:col>
      <xdr:colOff>558800</xdr:colOff>
      <xdr:row>62</xdr:row>
      <xdr:rowOff>36406</xdr:rowOff>
    </xdr:to>
    <xdr:cxnSp macro="">
      <xdr:nvCxnSpPr>
        <xdr:cNvPr id="322" name="直線コネクタ 321"/>
        <xdr:cNvCxnSpPr/>
      </xdr:nvCxnSpPr>
      <xdr:spPr>
        <a:xfrm flipV="1">
          <a:off x="16179800" y="106622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22331</xdr:rowOff>
    </xdr:from>
    <xdr:to>
      <xdr:col>23</xdr:col>
      <xdr:colOff>406400</xdr:colOff>
      <xdr:row>62</xdr:row>
      <xdr:rowOff>36406</xdr:rowOff>
    </xdr:to>
    <xdr:cxnSp macro="">
      <xdr:nvCxnSpPr>
        <xdr:cNvPr id="325" name="直線コネクタ 324"/>
        <xdr:cNvCxnSpPr/>
      </xdr:nvCxnSpPr>
      <xdr:spPr>
        <a:xfrm>
          <a:off x="15290800" y="106522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7" name="テキスト ボックス 326"/>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22331</xdr:rowOff>
    </xdr:from>
    <xdr:to>
      <xdr:col>22</xdr:col>
      <xdr:colOff>203200</xdr:colOff>
      <xdr:row>62</xdr:row>
      <xdr:rowOff>54504</xdr:rowOff>
    </xdr:to>
    <xdr:cxnSp macro="">
      <xdr:nvCxnSpPr>
        <xdr:cNvPr id="328" name="直線コネクタ 327"/>
        <xdr:cNvCxnSpPr/>
      </xdr:nvCxnSpPr>
      <xdr:spPr>
        <a:xfrm flipV="1">
          <a:off x="14401800" y="106522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30" name="テキスト ボックス 329"/>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54504</xdr:rowOff>
    </xdr:from>
    <xdr:to>
      <xdr:col>21</xdr:col>
      <xdr:colOff>0</xdr:colOff>
      <xdr:row>62</xdr:row>
      <xdr:rowOff>140970</xdr:rowOff>
    </xdr:to>
    <xdr:cxnSp macro="">
      <xdr:nvCxnSpPr>
        <xdr:cNvPr id="331" name="直線コネクタ 330"/>
        <xdr:cNvCxnSpPr/>
      </xdr:nvCxnSpPr>
      <xdr:spPr>
        <a:xfrm flipV="1">
          <a:off x="13512800" y="1068440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41" name="円/楕円 340"/>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169562</xdr:rowOff>
    </xdr:from>
    <xdr:ext cx="762000" cy="259045"/>
    <xdr:sp macro="" textlink="">
      <xdr:nvSpPr>
        <xdr:cNvPr id="342"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43" name="円/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71983</xdr:rowOff>
    </xdr:from>
    <xdr:ext cx="736600" cy="259045"/>
    <xdr:sp macro="" textlink="">
      <xdr:nvSpPr>
        <xdr:cNvPr id="344" name="テキスト ボックス 343"/>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142981</xdr:rowOff>
    </xdr:from>
    <xdr:to>
      <xdr:col>22</xdr:col>
      <xdr:colOff>254000</xdr:colOff>
      <xdr:row>62</xdr:row>
      <xdr:rowOff>73131</xdr:rowOff>
    </xdr:to>
    <xdr:sp macro="" textlink="">
      <xdr:nvSpPr>
        <xdr:cNvPr id="345" name="円/楕円 344"/>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46" name="テキスト ボックス 345"/>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3704</xdr:rowOff>
    </xdr:from>
    <xdr:to>
      <xdr:col>21</xdr:col>
      <xdr:colOff>50800</xdr:colOff>
      <xdr:row>62</xdr:row>
      <xdr:rowOff>105304</xdr:rowOff>
    </xdr:to>
    <xdr:sp macro="" textlink="">
      <xdr:nvSpPr>
        <xdr:cNvPr id="347" name="円/楕円 346"/>
        <xdr:cNvSpPr/>
      </xdr:nvSpPr>
      <xdr:spPr>
        <a:xfrm>
          <a:off x="14351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115481</xdr:rowOff>
    </xdr:from>
    <xdr:ext cx="762000" cy="259045"/>
    <xdr:sp macro="" textlink="">
      <xdr:nvSpPr>
        <xdr:cNvPr id="348" name="テキスト ボックス 347"/>
        <xdr:cNvSpPr txBox="1"/>
      </xdr:nvSpPr>
      <xdr:spPr>
        <a:xfrm>
          <a:off x="14020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49" name="円/楕円 348"/>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50" name="テキスト ボックス 349"/>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2.2</a:t>
          </a:r>
          <a:r>
            <a:rPr kumimoji="1" lang="ja-JP" altLang="en-US" sz="1300">
              <a:latin typeface="ＭＳ Ｐゴシック"/>
            </a:rPr>
            <a:t>ポイント減少しているが、類似団体平均を</a:t>
          </a:r>
          <a:r>
            <a:rPr kumimoji="1" lang="en-US" altLang="ja-JP" sz="1300">
              <a:latin typeface="ＭＳ Ｐゴシック"/>
            </a:rPr>
            <a:t>4.0</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普通建設事業に係る起債の償還が平成</a:t>
          </a:r>
          <a:r>
            <a:rPr kumimoji="1" lang="en-US" altLang="ja-JP" sz="1300">
              <a:latin typeface="ＭＳ Ｐゴシック"/>
            </a:rPr>
            <a:t>30</a:t>
          </a:r>
          <a:r>
            <a:rPr kumimoji="1" lang="ja-JP" altLang="en-US" sz="1300">
              <a:latin typeface="ＭＳ Ｐゴシック"/>
            </a:rPr>
            <a:t>年にピークを迎えるため、今後控える大型事業の実施にあたっては、実施時期や規模等に考慮していく必要がある。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56642</xdr:rowOff>
    </xdr:from>
    <xdr:to>
      <xdr:col>24</xdr:col>
      <xdr:colOff>558800</xdr:colOff>
      <xdr:row>44</xdr:row>
      <xdr:rowOff>97536</xdr:rowOff>
    </xdr:to>
    <xdr:cxnSp macro="">
      <xdr:nvCxnSpPr>
        <xdr:cNvPr id="382" name="直線コネクタ 381"/>
        <xdr:cNvCxnSpPr/>
      </xdr:nvCxnSpPr>
      <xdr:spPr>
        <a:xfrm flipV="1">
          <a:off x="16179800" y="742899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97536</xdr:rowOff>
    </xdr:from>
    <xdr:to>
      <xdr:col>23</xdr:col>
      <xdr:colOff>406400</xdr:colOff>
      <xdr:row>45</xdr:row>
      <xdr:rowOff>32258</xdr:rowOff>
    </xdr:to>
    <xdr:cxnSp macro="">
      <xdr:nvCxnSpPr>
        <xdr:cNvPr id="385" name="直線コネクタ 384"/>
        <xdr:cNvCxnSpPr/>
      </xdr:nvCxnSpPr>
      <xdr:spPr>
        <a:xfrm flipV="1">
          <a:off x="15290800" y="76413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22606</xdr:rowOff>
    </xdr:from>
    <xdr:to>
      <xdr:col>22</xdr:col>
      <xdr:colOff>203200</xdr:colOff>
      <xdr:row>45</xdr:row>
      <xdr:rowOff>32258</xdr:rowOff>
    </xdr:to>
    <xdr:cxnSp macro="">
      <xdr:nvCxnSpPr>
        <xdr:cNvPr id="388" name="直線コネクタ 387"/>
        <xdr:cNvCxnSpPr/>
      </xdr:nvCxnSpPr>
      <xdr:spPr>
        <a:xfrm>
          <a:off x="14401800" y="7737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22606</xdr:rowOff>
    </xdr:from>
    <xdr:to>
      <xdr:col>21</xdr:col>
      <xdr:colOff>0</xdr:colOff>
      <xdr:row>45</xdr:row>
      <xdr:rowOff>32258</xdr:rowOff>
    </xdr:to>
    <xdr:cxnSp macro="">
      <xdr:nvCxnSpPr>
        <xdr:cNvPr id="391" name="直線コネクタ 390"/>
        <xdr:cNvCxnSpPr/>
      </xdr:nvCxnSpPr>
      <xdr:spPr>
        <a:xfrm flipV="1">
          <a:off x="13512800" y="7737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5842</xdr:rowOff>
    </xdr:from>
    <xdr:to>
      <xdr:col>24</xdr:col>
      <xdr:colOff>609600</xdr:colOff>
      <xdr:row>43</xdr:row>
      <xdr:rowOff>107442</xdr:rowOff>
    </xdr:to>
    <xdr:sp macro="" textlink="">
      <xdr:nvSpPr>
        <xdr:cNvPr id="401" name="円/楕円 400"/>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149369</xdr:rowOff>
    </xdr:from>
    <xdr:ext cx="762000" cy="259045"/>
    <xdr:sp macro="" textlink="">
      <xdr:nvSpPr>
        <xdr:cNvPr id="402" name="公債費負担の状況該当値テキスト"/>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46736</xdr:rowOff>
    </xdr:from>
    <xdr:to>
      <xdr:col>23</xdr:col>
      <xdr:colOff>457200</xdr:colOff>
      <xdr:row>44</xdr:row>
      <xdr:rowOff>148336</xdr:rowOff>
    </xdr:to>
    <xdr:sp macro="" textlink="">
      <xdr:nvSpPr>
        <xdr:cNvPr id="403" name="円/楕円 402"/>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133113</xdr:rowOff>
    </xdr:from>
    <xdr:ext cx="736600" cy="259045"/>
    <xdr:sp macro="" textlink="">
      <xdr:nvSpPr>
        <xdr:cNvPr id="404" name="テキスト ボックス 403"/>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152908</xdr:rowOff>
    </xdr:from>
    <xdr:to>
      <xdr:col>22</xdr:col>
      <xdr:colOff>254000</xdr:colOff>
      <xdr:row>45</xdr:row>
      <xdr:rowOff>83058</xdr:rowOff>
    </xdr:to>
    <xdr:sp macro="" textlink="">
      <xdr:nvSpPr>
        <xdr:cNvPr id="405" name="円/楕円 404"/>
        <xdr:cNvSpPr/>
      </xdr:nvSpPr>
      <xdr:spPr>
        <a:xfrm>
          <a:off x="15240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67835</xdr:rowOff>
    </xdr:from>
    <xdr:ext cx="762000" cy="259045"/>
    <xdr:sp macro="" textlink="">
      <xdr:nvSpPr>
        <xdr:cNvPr id="406" name="テキスト ボックス 405"/>
        <xdr:cNvSpPr txBox="1"/>
      </xdr:nvSpPr>
      <xdr:spPr>
        <a:xfrm>
          <a:off x="14909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143256</xdr:rowOff>
    </xdr:from>
    <xdr:to>
      <xdr:col>21</xdr:col>
      <xdr:colOff>50800</xdr:colOff>
      <xdr:row>45</xdr:row>
      <xdr:rowOff>73406</xdr:rowOff>
    </xdr:to>
    <xdr:sp macro="" textlink="">
      <xdr:nvSpPr>
        <xdr:cNvPr id="407" name="円/楕円 406"/>
        <xdr:cNvSpPr/>
      </xdr:nvSpPr>
      <xdr:spPr>
        <a:xfrm>
          <a:off x="14351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58183</xdr:rowOff>
    </xdr:from>
    <xdr:ext cx="762000" cy="259045"/>
    <xdr:sp macro="" textlink="">
      <xdr:nvSpPr>
        <xdr:cNvPr id="408" name="テキスト ボックス 407"/>
        <xdr:cNvSpPr txBox="1"/>
      </xdr:nvSpPr>
      <xdr:spPr>
        <a:xfrm>
          <a:off x="14020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09" name="円/楕円 408"/>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10" name="テキスト ボックス 409"/>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5</a:t>
          </a:r>
          <a:r>
            <a:rPr kumimoji="1" lang="ja-JP" altLang="en-US" sz="1300">
              <a:latin typeface="ＭＳ Ｐゴシック"/>
            </a:rPr>
            <a:t>％減少したが、依然高止まりした状態で類似団体平均も大きく上回り、課題となっている。</a:t>
          </a:r>
          <a:endParaRPr kumimoji="1" lang="en-US" altLang="ja-JP" sz="1300">
            <a:latin typeface="ＭＳ Ｐゴシック"/>
          </a:endParaRPr>
        </a:p>
        <a:p>
          <a:r>
            <a:rPr kumimoji="1" lang="ja-JP" altLang="ja-JP" sz="1300">
              <a:solidFill>
                <a:schemeClr val="dk1"/>
              </a:solidFill>
              <a:effectLst/>
              <a:latin typeface="+mn-lt"/>
              <a:ea typeface="+mn-ea"/>
              <a:cs typeface="+mn-cs"/>
            </a:rPr>
            <a:t>普通建設事業に積極的に取組み、</a:t>
          </a:r>
          <a:r>
            <a:rPr kumimoji="1" lang="ja-JP" altLang="en-US" sz="1300">
              <a:latin typeface="ＭＳ Ｐゴシック"/>
            </a:rPr>
            <a:t>地方債残高の高止まりが原因となっており、新規事業の実施にあたっては、十分な検討を行い、財政の健全化に努める。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54314</xdr:rowOff>
    </xdr:from>
    <xdr:to>
      <xdr:col>24</xdr:col>
      <xdr:colOff>558800</xdr:colOff>
      <xdr:row>18</xdr:row>
      <xdr:rowOff>94530</xdr:rowOff>
    </xdr:to>
    <xdr:cxnSp macro="">
      <xdr:nvCxnSpPr>
        <xdr:cNvPr id="444" name="直線コネクタ 443"/>
        <xdr:cNvCxnSpPr/>
      </xdr:nvCxnSpPr>
      <xdr:spPr>
        <a:xfrm flipV="1">
          <a:off x="16179800" y="314041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80052</xdr:rowOff>
    </xdr:from>
    <xdr:to>
      <xdr:col>23</xdr:col>
      <xdr:colOff>406400</xdr:colOff>
      <xdr:row>18</xdr:row>
      <xdr:rowOff>94530</xdr:rowOff>
    </xdr:to>
    <xdr:cxnSp macro="">
      <xdr:nvCxnSpPr>
        <xdr:cNvPr id="447" name="直線コネクタ 446"/>
        <xdr:cNvCxnSpPr/>
      </xdr:nvCxnSpPr>
      <xdr:spPr>
        <a:xfrm>
          <a:off x="15290800" y="3166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123613</xdr:rowOff>
    </xdr:from>
    <xdr:to>
      <xdr:col>22</xdr:col>
      <xdr:colOff>203200</xdr:colOff>
      <xdr:row>18</xdr:row>
      <xdr:rowOff>80052</xdr:rowOff>
    </xdr:to>
    <xdr:cxnSp macro="">
      <xdr:nvCxnSpPr>
        <xdr:cNvPr id="450" name="直線コネクタ 449"/>
        <xdr:cNvCxnSpPr/>
      </xdr:nvCxnSpPr>
      <xdr:spPr>
        <a:xfrm>
          <a:off x="14401800" y="3038263"/>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123613</xdr:rowOff>
    </xdr:from>
    <xdr:to>
      <xdr:col>21</xdr:col>
      <xdr:colOff>0</xdr:colOff>
      <xdr:row>17</xdr:row>
      <xdr:rowOff>169460</xdr:rowOff>
    </xdr:to>
    <xdr:cxnSp macro="">
      <xdr:nvCxnSpPr>
        <xdr:cNvPr id="453" name="直線コネクタ 452"/>
        <xdr:cNvCxnSpPr/>
      </xdr:nvCxnSpPr>
      <xdr:spPr>
        <a:xfrm flipV="1">
          <a:off x="13512800" y="303826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3514</xdr:rowOff>
    </xdr:from>
    <xdr:to>
      <xdr:col>24</xdr:col>
      <xdr:colOff>609600</xdr:colOff>
      <xdr:row>18</xdr:row>
      <xdr:rowOff>105114</xdr:rowOff>
    </xdr:to>
    <xdr:sp macro="" textlink="">
      <xdr:nvSpPr>
        <xdr:cNvPr id="463" name="円/楕円 462"/>
        <xdr:cNvSpPr/>
      </xdr:nvSpPr>
      <xdr:spPr>
        <a:xfrm>
          <a:off x="169672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147041</xdr:rowOff>
    </xdr:from>
    <xdr:ext cx="762000" cy="259045"/>
    <xdr:sp macro="" textlink="">
      <xdr:nvSpPr>
        <xdr:cNvPr id="464" name="将来負担の状況該当値テキスト"/>
        <xdr:cNvSpPr txBox="1"/>
      </xdr:nvSpPr>
      <xdr:spPr>
        <a:xfrm>
          <a:off x="17106900" y="306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43730</xdr:rowOff>
    </xdr:from>
    <xdr:to>
      <xdr:col>23</xdr:col>
      <xdr:colOff>457200</xdr:colOff>
      <xdr:row>18</xdr:row>
      <xdr:rowOff>145330</xdr:rowOff>
    </xdr:to>
    <xdr:sp macro="" textlink="">
      <xdr:nvSpPr>
        <xdr:cNvPr id="465" name="円/楕円 464"/>
        <xdr:cNvSpPr/>
      </xdr:nvSpPr>
      <xdr:spPr>
        <a:xfrm>
          <a:off x="161290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130107</xdr:rowOff>
    </xdr:from>
    <xdr:ext cx="736600" cy="259045"/>
    <xdr:sp macro="" textlink="">
      <xdr:nvSpPr>
        <xdr:cNvPr id="466" name="テキスト ボックス 465"/>
        <xdr:cNvSpPr txBox="1"/>
      </xdr:nvSpPr>
      <xdr:spPr>
        <a:xfrm>
          <a:off x="15798800" y="321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29252</xdr:rowOff>
    </xdr:from>
    <xdr:to>
      <xdr:col>22</xdr:col>
      <xdr:colOff>254000</xdr:colOff>
      <xdr:row>18</xdr:row>
      <xdr:rowOff>130852</xdr:rowOff>
    </xdr:to>
    <xdr:sp macro="" textlink="">
      <xdr:nvSpPr>
        <xdr:cNvPr id="467" name="円/楕円 466"/>
        <xdr:cNvSpPr/>
      </xdr:nvSpPr>
      <xdr:spPr>
        <a:xfrm>
          <a:off x="15240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115629</xdr:rowOff>
    </xdr:from>
    <xdr:ext cx="762000" cy="259045"/>
    <xdr:sp macro="" textlink="">
      <xdr:nvSpPr>
        <xdr:cNvPr id="468" name="テキスト ボックス 467"/>
        <xdr:cNvSpPr txBox="1"/>
      </xdr:nvSpPr>
      <xdr:spPr>
        <a:xfrm>
          <a:off x="14909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69" name="円/楕円 468"/>
        <xdr:cNvSpPr/>
      </xdr:nvSpPr>
      <xdr:spPr>
        <a:xfrm>
          <a:off x="14351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70" name="テキスト ボックス 469"/>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118660</xdr:rowOff>
    </xdr:from>
    <xdr:to>
      <xdr:col>19</xdr:col>
      <xdr:colOff>533400</xdr:colOff>
      <xdr:row>18</xdr:row>
      <xdr:rowOff>48810</xdr:rowOff>
    </xdr:to>
    <xdr:sp macro="" textlink="">
      <xdr:nvSpPr>
        <xdr:cNvPr id="471" name="円/楕円 470"/>
        <xdr:cNvSpPr/>
      </xdr:nvSpPr>
      <xdr:spPr>
        <a:xfrm>
          <a:off x="13462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33587</xdr:rowOff>
    </xdr:from>
    <xdr:ext cx="762000" cy="259045"/>
    <xdr:sp macro="" textlink="">
      <xdr:nvSpPr>
        <xdr:cNvPr id="472" name="テキスト ボックス 471"/>
        <xdr:cNvSpPr txBox="1"/>
      </xdr:nvSpPr>
      <xdr:spPr>
        <a:xfrm>
          <a:off x="13131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25,221
24,563
85.91
10,180,496
9,751,302
339,605
6,261,771
9,138,065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95.7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近年、類似団体の平均、長野県平均、全国平均との比較で良好な水準を保っていたが、非常勤職員の報酬の増加に伴い、</a:t>
          </a:r>
          <a:r>
            <a:rPr kumimoji="1" lang="en-US" altLang="ja-JP" sz="1300">
              <a:latin typeface="ＭＳ Ｐゴシック"/>
            </a:rPr>
            <a:t>5.6</a:t>
          </a:r>
          <a:r>
            <a:rPr kumimoji="1" lang="ja-JP" altLang="en-US" sz="1300">
              <a:latin typeface="ＭＳ Ｐゴシック"/>
            </a:rPr>
            <a:t>ポイント上昇し、各平均を上回っている状況である。</a:t>
          </a:r>
          <a:endParaRPr kumimoji="1" lang="en-US" altLang="ja-JP" sz="1300">
            <a:latin typeface="ＭＳ Ｐゴシック"/>
          </a:endParaRPr>
        </a:p>
        <a:p>
          <a:r>
            <a:rPr kumimoji="1" lang="ja-JP" altLang="en-US" sz="1300">
              <a:latin typeface="ＭＳ Ｐゴシック"/>
            </a:rPr>
            <a:t>事務事業の見直し実施により、合理化・適正化を図る必要がある。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39</xdr:row>
      <xdr:rowOff>9978</xdr:rowOff>
    </xdr:to>
    <xdr:cxnSp macro="">
      <xdr:nvCxnSpPr>
        <xdr:cNvPr id="66" name="直線コネクタ 65"/>
        <xdr:cNvCxnSpPr/>
      </xdr:nvCxnSpPr>
      <xdr:spPr>
        <a:xfrm>
          <a:off x="3987800" y="6086928"/>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86178</xdr:rowOff>
    </xdr:to>
    <xdr:cxnSp macro="">
      <xdr:nvCxnSpPr>
        <xdr:cNvPr id="69" name="直線コネクタ 68"/>
        <xdr:cNvCxnSpPr/>
      </xdr:nvCxnSpPr>
      <xdr:spPr>
        <a:xfrm>
          <a:off x="3098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36</xdr:row>
      <xdr:rowOff>110672</xdr:rowOff>
    </xdr:to>
    <xdr:cxnSp macro="">
      <xdr:nvCxnSpPr>
        <xdr:cNvPr id="72" name="直線コネクタ 71"/>
        <xdr:cNvCxnSpPr/>
      </xdr:nvCxnSpPr>
      <xdr:spPr>
        <a:xfrm flipV="1">
          <a:off x="2209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36</xdr:row>
      <xdr:rowOff>121557</xdr:rowOff>
    </xdr:to>
    <xdr:cxnSp macro="">
      <xdr:nvCxnSpPr>
        <xdr:cNvPr id="75" name="直線コネクタ 74"/>
        <xdr:cNvCxnSpPr/>
      </xdr:nvCxnSpPr>
      <xdr:spPr>
        <a:xfrm flipV="1">
          <a:off x="1320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130628</xdr:rowOff>
    </xdr:from>
    <xdr:to>
      <xdr:col>7</xdr:col>
      <xdr:colOff>66675</xdr:colOff>
      <xdr:row>39</xdr:row>
      <xdr:rowOff>60778</xdr:rowOff>
    </xdr:to>
    <xdr:sp macro="" textlink="">
      <xdr:nvSpPr>
        <xdr:cNvPr id="85" name="円/楕円 84"/>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102705</xdr:rowOff>
    </xdr:from>
    <xdr:ext cx="762000" cy="259045"/>
    <xdr:sp macro="" textlink="">
      <xdr:nvSpPr>
        <xdr:cNvPr id="86"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7" name="円/楕円 86"/>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88" name="テキスト ボックス 87"/>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89" name="円/楕円 88"/>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0" name="テキスト ボックス 89"/>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3" name="円/楕円 92"/>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4" name="テキスト ボックス 93"/>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類似団体、長野県平均、全国平均のいずれと比較しても水準を下回る値となっている。</a:t>
          </a:r>
          <a:endParaRPr kumimoji="1" lang="en-US" altLang="ja-JP" sz="1300">
            <a:latin typeface="ＭＳ Ｐゴシック"/>
          </a:endParaRPr>
        </a:p>
        <a:p>
          <a:r>
            <a:rPr kumimoji="1" lang="ja-JP" altLang="en-US" sz="1300">
              <a:latin typeface="ＭＳ Ｐゴシック"/>
            </a:rPr>
            <a:t>これは、物件費の対象となる臨時職員の賃金が減少したことが大きな要因である。</a:t>
          </a:r>
          <a:endParaRPr kumimoji="1" lang="en-US" altLang="ja-JP" sz="1300">
            <a:latin typeface="ＭＳ Ｐゴシック"/>
          </a:endParaRPr>
        </a:p>
        <a:p>
          <a:r>
            <a:rPr kumimoji="1" lang="ja-JP" altLang="en-US" sz="1300">
              <a:latin typeface="ＭＳ Ｐゴシック"/>
            </a:rPr>
            <a:t>事務事業見直し等により、引き続きコスト削減に努める。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14</xdr:row>
      <xdr:rowOff>152400</xdr:rowOff>
    </xdr:to>
    <xdr:cxnSp macro="">
      <xdr:nvCxnSpPr>
        <xdr:cNvPr id="127" name="直線コネクタ 126"/>
        <xdr:cNvCxnSpPr/>
      </xdr:nvCxnSpPr>
      <xdr:spPr>
        <a:xfrm flipV="1">
          <a:off x="15671800" y="2260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14</xdr:row>
      <xdr:rowOff>152400</xdr:rowOff>
    </xdr:to>
    <xdr:cxnSp macro="">
      <xdr:nvCxnSpPr>
        <xdr:cNvPr id="130" name="直線コネクタ 129"/>
        <xdr:cNvCxnSpPr/>
      </xdr:nvCxnSpPr>
      <xdr:spPr>
        <a:xfrm>
          <a:off x="14782800" y="254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139700</xdr:rowOff>
    </xdr:to>
    <xdr:cxnSp macro="">
      <xdr:nvCxnSpPr>
        <xdr:cNvPr id="133" name="直線コネクタ 132"/>
        <xdr:cNvCxnSpPr/>
      </xdr:nvCxnSpPr>
      <xdr:spPr>
        <a:xfrm>
          <a:off x="13893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76200</xdr:rowOff>
    </xdr:to>
    <xdr:cxnSp macro="">
      <xdr:nvCxnSpPr>
        <xdr:cNvPr id="136" name="直線コネクタ 135"/>
        <xdr:cNvCxnSpPr/>
      </xdr:nvCxnSpPr>
      <xdr:spPr>
        <a:xfrm>
          <a:off x="13004800" y="237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152400</xdr:rowOff>
    </xdr:from>
    <xdr:to>
      <xdr:col>24</xdr:col>
      <xdr:colOff>82550</xdr:colOff>
      <xdr:row>13</xdr:row>
      <xdr:rowOff>82550</xdr:rowOff>
    </xdr:to>
    <xdr:sp macro="" textlink="">
      <xdr:nvSpPr>
        <xdr:cNvPr id="146" name="円/楕円 145"/>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扶助費対象の臨時職員の賃金が減少し、昨年度に比べ</a:t>
          </a:r>
          <a:r>
            <a:rPr kumimoji="1" lang="en-US" altLang="ja-JP" sz="1300">
              <a:latin typeface="ＭＳ Ｐゴシック"/>
            </a:rPr>
            <a:t>2.8</a:t>
          </a:r>
          <a:r>
            <a:rPr kumimoji="1" lang="ja-JP" altLang="en-US" sz="1300">
              <a:latin typeface="ＭＳ Ｐゴシック"/>
            </a:rPr>
            <a:t>ポイントの減少となっており、類似団体平均を下回っている状況である。</a:t>
          </a:r>
          <a:endParaRPr kumimoji="1" lang="en-US" altLang="ja-JP" sz="1300">
            <a:latin typeface="ＭＳ Ｐゴシック"/>
          </a:endParaRPr>
        </a:p>
        <a:p>
          <a:r>
            <a:rPr kumimoji="1" lang="ja-JP" altLang="en-US" sz="1300">
              <a:latin typeface="ＭＳ Ｐゴシック"/>
            </a:rPr>
            <a:t>引き続き、福祉サービスの必要性や効果を検証しながら政策展開を行う。</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59</xdr:row>
      <xdr:rowOff>115570</xdr:rowOff>
    </xdr:to>
    <xdr:cxnSp macro="">
      <xdr:nvCxnSpPr>
        <xdr:cNvPr id="186" name="直線コネクタ 185"/>
        <xdr:cNvCxnSpPr/>
      </xdr:nvCxnSpPr>
      <xdr:spPr>
        <a:xfrm flipV="1">
          <a:off x="3987800" y="959104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149860</xdr:rowOff>
    </xdr:from>
    <xdr:to>
      <xdr:col>5</xdr:col>
      <xdr:colOff>549275</xdr:colOff>
      <xdr:row>59</xdr:row>
      <xdr:rowOff>115570</xdr:rowOff>
    </xdr:to>
    <xdr:cxnSp macro="">
      <xdr:nvCxnSpPr>
        <xdr:cNvPr id="189" name="直線コネクタ 188"/>
        <xdr:cNvCxnSpPr/>
      </xdr:nvCxnSpPr>
      <xdr:spPr>
        <a:xfrm>
          <a:off x="3098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35560</xdr:rowOff>
    </xdr:from>
    <xdr:to>
      <xdr:col>4</xdr:col>
      <xdr:colOff>346075</xdr:colOff>
      <xdr:row>58</xdr:row>
      <xdr:rowOff>149860</xdr:rowOff>
    </xdr:to>
    <xdr:cxnSp macro="">
      <xdr:nvCxnSpPr>
        <xdr:cNvPr id="192" name="直線コネクタ 191"/>
        <xdr:cNvCxnSpPr/>
      </xdr:nvCxnSpPr>
      <xdr:spPr>
        <a:xfrm>
          <a:off x="2209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138430</xdr:rowOff>
    </xdr:from>
    <xdr:to>
      <xdr:col>3</xdr:col>
      <xdr:colOff>142875</xdr:colOff>
      <xdr:row>58</xdr:row>
      <xdr:rowOff>35560</xdr:rowOff>
    </xdr:to>
    <xdr:cxnSp macro="">
      <xdr:nvCxnSpPr>
        <xdr:cNvPr id="195" name="直線コネクタ 194"/>
        <xdr:cNvCxnSpPr/>
      </xdr:nvCxnSpPr>
      <xdr:spPr>
        <a:xfrm>
          <a:off x="1320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5" name="円/楕円 204"/>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6"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64770</xdr:rowOff>
    </xdr:from>
    <xdr:to>
      <xdr:col>5</xdr:col>
      <xdr:colOff>600075</xdr:colOff>
      <xdr:row>59</xdr:row>
      <xdr:rowOff>166370</xdr:rowOff>
    </xdr:to>
    <xdr:sp macro="" textlink="">
      <xdr:nvSpPr>
        <xdr:cNvPr id="207" name="円/楕円 206"/>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151147</xdr:rowOff>
    </xdr:from>
    <xdr:ext cx="736600" cy="259045"/>
    <xdr:sp macro="" textlink="">
      <xdr:nvSpPr>
        <xdr:cNvPr id="208" name="テキスト ボックス 207"/>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09" name="円/楕円 208"/>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10" name="テキスト ボックス 209"/>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11" name="円/楕円 210"/>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12" name="テキスト ボックス 211"/>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13" name="円/楕円 212"/>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2557</xdr:rowOff>
    </xdr:from>
    <xdr:ext cx="762000" cy="259045"/>
    <xdr:sp macro="" textlink="">
      <xdr:nvSpPr>
        <xdr:cNvPr id="214" name="テキスト ボックス 213"/>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近年類似団体の平均に位置していたが、平成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年度から下水道事業に公営企業法の財務規定を適用したため、繰出金から補助費等へ区分が変わったため大きく変動している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下水道事業に対する繰出しは、当面高止まりし、現状が続く見通しである。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134620</xdr:rowOff>
    </xdr:to>
    <xdr:cxnSp macro="">
      <xdr:nvCxnSpPr>
        <xdr:cNvPr id="247" name="直線コネクタ 246"/>
        <xdr:cNvCxnSpPr/>
      </xdr:nvCxnSpPr>
      <xdr:spPr>
        <a:xfrm flipV="1">
          <a:off x="15671800" y="933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59</xdr:row>
      <xdr:rowOff>46990</xdr:rowOff>
    </xdr:to>
    <xdr:cxnSp macro="">
      <xdr:nvCxnSpPr>
        <xdr:cNvPr id="250" name="直線コネクタ 249"/>
        <xdr:cNvCxnSpPr/>
      </xdr:nvCxnSpPr>
      <xdr:spPr>
        <a:xfrm flipV="1">
          <a:off x="14782800" y="93929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46990</xdr:rowOff>
    </xdr:to>
    <xdr:cxnSp macro="">
      <xdr:nvCxnSpPr>
        <xdr:cNvPr id="253" name="直線コネクタ 252"/>
        <xdr:cNvCxnSpPr/>
      </xdr:nvCxnSpPr>
      <xdr:spPr>
        <a:xfrm>
          <a:off x="13893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104140</xdr:rowOff>
    </xdr:to>
    <xdr:cxnSp macro="">
      <xdr:nvCxnSpPr>
        <xdr:cNvPr id="256" name="直線コネクタ 255"/>
        <xdr:cNvCxnSpPr/>
      </xdr:nvCxnSpPr>
      <xdr:spPr>
        <a:xfrm>
          <a:off x="13004800" y="994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6" name="円/楕円 265"/>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67"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8" name="円/楕円 267"/>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9" name="テキスト ボックス 268"/>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0" name="円/楕円 26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1" name="テキスト ボックス 270"/>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2" name="円/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4" name="円/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近年類似団体の平均に位置していたが、平成</a:t>
          </a:r>
          <a:r>
            <a:rPr kumimoji="1" lang="en-US" altLang="ja-JP" sz="1300">
              <a:latin typeface="ＭＳ Ｐゴシック"/>
            </a:rPr>
            <a:t>25</a:t>
          </a:r>
          <a:r>
            <a:rPr kumimoji="1" lang="ja-JP" altLang="en-US" sz="1300">
              <a:latin typeface="ＭＳ Ｐゴシック"/>
            </a:rPr>
            <a:t>年度から下水道事業に公営企業法の財務規定を適用したため、繰出金から補助費等へ区分が変わったため大きく変動している。</a:t>
          </a:r>
          <a:endParaRPr kumimoji="1" lang="en-US" altLang="ja-JP" sz="1300">
            <a:latin typeface="ＭＳ Ｐゴシック"/>
          </a:endParaRPr>
        </a:p>
        <a:p>
          <a:r>
            <a:rPr kumimoji="1" lang="ja-JP" altLang="en-US" sz="1300">
              <a:latin typeface="ＭＳ Ｐゴシック"/>
            </a:rPr>
            <a:t>補助の内容を精査し、数値の改善に努める。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17272</xdr:rowOff>
    </xdr:to>
    <xdr:cxnSp macro="">
      <xdr:nvCxnSpPr>
        <xdr:cNvPr id="305" name="直線コネクタ 304"/>
        <xdr:cNvCxnSpPr/>
      </xdr:nvCxnSpPr>
      <xdr:spPr>
        <a:xfrm flipV="1">
          <a:off x="15671800" y="68295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40</xdr:row>
      <xdr:rowOff>17272</xdr:rowOff>
    </xdr:to>
    <xdr:cxnSp macro="">
      <xdr:nvCxnSpPr>
        <xdr:cNvPr id="308" name="直線コネクタ 307"/>
        <xdr:cNvCxnSpPr/>
      </xdr:nvCxnSpPr>
      <xdr:spPr>
        <a:xfrm>
          <a:off x="14782800" y="6349492"/>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46990</xdr:rowOff>
    </xdr:to>
    <xdr:cxnSp macro="">
      <xdr:nvCxnSpPr>
        <xdr:cNvPr id="311" name="直線コネクタ 310"/>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56134</xdr:rowOff>
    </xdr:to>
    <xdr:cxnSp macro="">
      <xdr:nvCxnSpPr>
        <xdr:cNvPr id="314" name="直線コネクタ 313"/>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92202</xdr:rowOff>
    </xdr:from>
    <xdr:to>
      <xdr:col>24</xdr:col>
      <xdr:colOff>82550</xdr:colOff>
      <xdr:row>40</xdr:row>
      <xdr:rowOff>22352</xdr:rowOff>
    </xdr:to>
    <xdr:sp macro="" textlink="">
      <xdr:nvSpPr>
        <xdr:cNvPr id="324" name="円/楕円 323"/>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779</xdr:rowOff>
    </xdr:from>
    <xdr:ext cx="762000" cy="259045"/>
    <xdr:sp macro="" textlink="">
      <xdr:nvSpPr>
        <xdr:cNvPr id="325" name="補助費等該当値テキスト"/>
        <xdr:cNvSpPr txBox="1"/>
      </xdr:nvSpPr>
      <xdr:spPr>
        <a:xfrm>
          <a:off x="16598900" y="668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137922</xdr:rowOff>
    </xdr:from>
    <xdr:to>
      <xdr:col>22</xdr:col>
      <xdr:colOff>615950</xdr:colOff>
      <xdr:row>40</xdr:row>
      <xdr:rowOff>68072</xdr:rowOff>
    </xdr:to>
    <xdr:sp macro="" textlink="">
      <xdr:nvSpPr>
        <xdr:cNvPr id="326" name="円/楕円 325"/>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52849</xdr:rowOff>
    </xdr:from>
    <xdr:ext cx="736600" cy="259045"/>
    <xdr:sp macro="" textlink="">
      <xdr:nvSpPr>
        <xdr:cNvPr id="327" name="テキスト ボックス 326"/>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8" name="円/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9" name="テキスト ボックス 328"/>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0" name="円/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普通建設事業による多額の元金償還が順次終了してきていること、新規起債の抑制、交付税措置される有利な起債に絞ることなど、適正な運営を図った結果、徐々にではあるが、公債費の圧縮が進んでいる。</a:t>
          </a:r>
          <a:endParaRPr kumimoji="1" lang="en-US" altLang="ja-JP" sz="1300">
            <a:latin typeface="ＭＳ Ｐゴシック"/>
          </a:endParaRPr>
        </a:p>
        <a:p>
          <a:r>
            <a:rPr kumimoji="1" lang="ja-JP" altLang="en-US" sz="1300">
              <a:latin typeface="ＭＳ Ｐゴシック"/>
            </a:rPr>
            <a:t>財政状況に応じ、繰り上げ償還や低金利民間資金への借り換えを検討するなど、より一層の改善に努める。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81280</xdr:rowOff>
    </xdr:to>
    <xdr:cxnSp macro="">
      <xdr:nvCxnSpPr>
        <xdr:cNvPr id="366" name="直線コネクタ 365"/>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96520</xdr:rowOff>
    </xdr:to>
    <xdr:cxnSp macro="">
      <xdr:nvCxnSpPr>
        <xdr:cNvPr id="369" name="直線コネクタ 368"/>
        <xdr:cNvCxnSpPr/>
      </xdr:nvCxnSpPr>
      <xdr:spPr>
        <a:xfrm flipV="1">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77</xdr:row>
      <xdr:rowOff>24130</xdr:rowOff>
    </xdr:to>
    <xdr:cxnSp macro="">
      <xdr:nvCxnSpPr>
        <xdr:cNvPr id="372" name="直線コネクタ 371"/>
        <xdr:cNvCxnSpPr/>
      </xdr:nvCxnSpPr>
      <xdr:spPr>
        <a:xfrm flipV="1">
          <a:off x="2209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31750</xdr:rowOff>
    </xdr:to>
    <xdr:cxnSp macro="">
      <xdr:nvCxnSpPr>
        <xdr:cNvPr id="375" name="直線コネクタ 374"/>
        <xdr:cNvCxnSpPr/>
      </xdr:nvCxnSpPr>
      <xdr:spPr>
        <a:xfrm flipV="1">
          <a:off x="1320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5" name="円/楕円 384"/>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6"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7" name="円/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9" name="円/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1" name="円/楕円 390"/>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2" name="テキスト ボックス 391"/>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93" name="円/楕円 392"/>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94" name="テキスト ボックス 39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昨年度は、扶助費と補助費等の増加により</a:t>
          </a:r>
          <a:r>
            <a:rPr kumimoji="1" lang="en-US" altLang="ja-JP" sz="1300">
              <a:latin typeface="ＭＳ Ｐゴシック"/>
            </a:rPr>
            <a:t>2.3</a:t>
          </a:r>
          <a:r>
            <a:rPr kumimoji="1" lang="ja-JP" altLang="en-US" sz="1300">
              <a:latin typeface="ＭＳ Ｐゴシック"/>
            </a:rPr>
            <a:t>ポイント増加していたが、平成</a:t>
          </a:r>
          <a:r>
            <a:rPr kumimoji="1" lang="en-US" altLang="ja-JP" sz="1300">
              <a:latin typeface="ＭＳ Ｐゴシック"/>
            </a:rPr>
            <a:t>26</a:t>
          </a:r>
          <a:r>
            <a:rPr kumimoji="1" lang="ja-JP" altLang="en-US" sz="1300">
              <a:latin typeface="ＭＳ Ｐゴシック"/>
            </a:rPr>
            <a:t>年度は、類似団体平均水準に近づいた。</a:t>
          </a:r>
          <a:endParaRPr kumimoji="1" lang="en-US" altLang="ja-JP" sz="1300">
            <a:latin typeface="ＭＳ Ｐゴシック"/>
          </a:endParaRPr>
        </a:p>
        <a:p>
          <a:r>
            <a:rPr kumimoji="1" lang="ja-JP" altLang="en-US" sz="1300">
              <a:latin typeface="ＭＳ Ｐゴシック"/>
            </a:rPr>
            <a:t>従来どおり、国・県等の補助金や交付金などの財源確保に努めるとともに、選択と集中による効果的な事業執行に励む。</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31750</xdr:rowOff>
    </xdr:to>
    <xdr:cxnSp macro="">
      <xdr:nvCxnSpPr>
        <xdr:cNvPr id="427" name="直線コネクタ 426"/>
        <xdr:cNvCxnSpPr/>
      </xdr:nvCxnSpPr>
      <xdr:spPr>
        <a:xfrm flipV="1">
          <a:off x="15671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79</xdr:row>
      <xdr:rowOff>31750</xdr:rowOff>
    </xdr:to>
    <xdr:cxnSp macro="">
      <xdr:nvCxnSpPr>
        <xdr:cNvPr id="430" name="直線コネクタ 429"/>
        <xdr:cNvCxnSpPr/>
      </xdr:nvCxnSpPr>
      <xdr:spPr>
        <a:xfrm>
          <a:off x="14782800" y="134010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58420</xdr:rowOff>
    </xdr:to>
    <xdr:cxnSp macro="">
      <xdr:nvCxnSpPr>
        <xdr:cNvPr id="433" name="直線コネクタ 432"/>
        <xdr:cNvCxnSpPr/>
      </xdr:nvCxnSpPr>
      <xdr:spPr>
        <a:xfrm flipV="1">
          <a:off x="13893800" y="13401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78</xdr:row>
      <xdr:rowOff>58420</xdr:rowOff>
    </xdr:to>
    <xdr:cxnSp macro="">
      <xdr:nvCxnSpPr>
        <xdr:cNvPr id="436" name="直線コネクタ 435"/>
        <xdr:cNvCxnSpPr/>
      </xdr:nvCxnSpPr>
      <xdr:spPr>
        <a:xfrm>
          <a:off x="13004800" y="13263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6" name="円/楕円 445"/>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7"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8" name="円/楕円 447"/>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9" name="テキスト ボックス 448"/>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0" name="円/楕円 44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1" name="テキスト ボックス 45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2" name="円/楕円 451"/>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3" name="テキスト ボックス 452"/>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4" name="円/楕円 453"/>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55" name="テキスト ボックス 45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133728</xdr:rowOff>
    </xdr:from>
    <xdr:to>
      <xdr:col>4</xdr:col>
      <xdr:colOff>1117600</xdr:colOff>
      <xdr:row>17</xdr:row>
      <xdr:rowOff>100810</xdr:rowOff>
    </xdr:to>
    <xdr:cxnSp macro="">
      <xdr:nvCxnSpPr>
        <xdr:cNvPr id="48" name="直線コネクタ 47"/>
        <xdr:cNvCxnSpPr/>
      </xdr:nvCxnSpPr>
      <xdr:spPr bwMode="auto">
        <a:xfrm flipV="1">
          <a:off x="5003800" y="2753103"/>
          <a:ext cx="647700" cy="30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90523</xdr:rowOff>
    </xdr:from>
    <xdr:to>
      <xdr:col>4</xdr:col>
      <xdr:colOff>469900</xdr:colOff>
      <xdr:row>17</xdr:row>
      <xdr:rowOff>100810</xdr:rowOff>
    </xdr:to>
    <xdr:cxnSp macro="">
      <xdr:nvCxnSpPr>
        <xdr:cNvPr id="51" name="直線コネクタ 50"/>
        <xdr:cNvCxnSpPr/>
      </xdr:nvCxnSpPr>
      <xdr:spPr bwMode="auto">
        <a:xfrm>
          <a:off x="4305300" y="3052798"/>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165550</xdr:rowOff>
    </xdr:from>
    <xdr:to>
      <xdr:col>3</xdr:col>
      <xdr:colOff>904875</xdr:colOff>
      <xdr:row>17</xdr:row>
      <xdr:rowOff>90523</xdr:rowOff>
    </xdr:to>
    <xdr:cxnSp macro="">
      <xdr:nvCxnSpPr>
        <xdr:cNvPr id="54" name="直線コネクタ 53"/>
        <xdr:cNvCxnSpPr/>
      </xdr:nvCxnSpPr>
      <xdr:spPr bwMode="auto">
        <a:xfrm>
          <a:off x="3606800" y="2956375"/>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128151</xdr:rowOff>
    </xdr:from>
    <xdr:to>
      <xdr:col>3</xdr:col>
      <xdr:colOff>206375</xdr:colOff>
      <xdr:row>16</xdr:row>
      <xdr:rowOff>165550</xdr:rowOff>
    </xdr:to>
    <xdr:cxnSp macro="">
      <xdr:nvCxnSpPr>
        <xdr:cNvPr id="57" name="直線コネクタ 56"/>
        <xdr:cNvCxnSpPr/>
      </xdr:nvCxnSpPr>
      <xdr:spPr bwMode="auto">
        <a:xfrm>
          <a:off x="2908300" y="291897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82928</xdr:rowOff>
    </xdr:from>
    <xdr:to>
      <xdr:col>5</xdr:col>
      <xdr:colOff>34925</xdr:colOff>
      <xdr:row>16</xdr:row>
      <xdr:rowOff>13078</xdr:rowOff>
    </xdr:to>
    <xdr:sp macro="" textlink="">
      <xdr:nvSpPr>
        <xdr:cNvPr id="67" name="円/楕円 66"/>
        <xdr:cNvSpPr/>
      </xdr:nvSpPr>
      <xdr:spPr bwMode="auto">
        <a:xfrm>
          <a:off x="5600700" y="270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99455</xdr:rowOff>
    </xdr:from>
    <xdr:ext cx="762000" cy="259045"/>
    <xdr:sp macro="" textlink="">
      <xdr:nvSpPr>
        <xdr:cNvPr id="68" name="人口1人当たり決算額の推移該当値テキスト130"/>
        <xdr:cNvSpPr txBox="1"/>
      </xdr:nvSpPr>
      <xdr:spPr>
        <a:xfrm>
          <a:off x="5740400" y="254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50010</xdr:rowOff>
    </xdr:from>
    <xdr:to>
      <xdr:col>4</xdr:col>
      <xdr:colOff>520700</xdr:colOff>
      <xdr:row>17</xdr:row>
      <xdr:rowOff>151610</xdr:rowOff>
    </xdr:to>
    <xdr:sp macro="" textlink="">
      <xdr:nvSpPr>
        <xdr:cNvPr id="69" name="円/楕円 68"/>
        <xdr:cNvSpPr/>
      </xdr:nvSpPr>
      <xdr:spPr bwMode="auto">
        <a:xfrm>
          <a:off x="4953000" y="301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161787</xdr:rowOff>
    </xdr:from>
    <xdr:ext cx="736600" cy="259045"/>
    <xdr:sp macro="" textlink="">
      <xdr:nvSpPr>
        <xdr:cNvPr id="70" name="テキスト ボックス 69"/>
        <xdr:cNvSpPr txBox="1"/>
      </xdr:nvSpPr>
      <xdr:spPr>
        <a:xfrm>
          <a:off x="4622800" y="2781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39723</xdr:rowOff>
    </xdr:from>
    <xdr:to>
      <xdr:col>3</xdr:col>
      <xdr:colOff>955675</xdr:colOff>
      <xdr:row>17</xdr:row>
      <xdr:rowOff>141323</xdr:rowOff>
    </xdr:to>
    <xdr:sp macro="" textlink="">
      <xdr:nvSpPr>
        <xdr:cNvPr id="71" name="円/楕円 70"/>
        <xdr:cNvSpPr/>
      </xdr:nvSpPr>
      <xdr:spPr bwMode="auto">
        <a:xfrm>
          <a:off x="4254500" y="300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151500</xdr:rowOff>
    </xdr:from>
    <xdr:ext cx="762000" cy="259045"/>
    <xdr:sp macro="" textlink="">
      <xdr:nvSpPr>
        <xdr:cNvPr id="72" name="テキスト ボックス 71"/>
        <xdr:cNvSpPr txBox="1"/>
      </xdr:nvSpPr>
      <xdr:spPr>
        <a:xfrm>
          <a:off x="3924300" y="277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114750</xdr:rowOff>
    </xdr:from>
    <xdr:to>
      <xdr:col>3</xdr:col>
      <xdr:colOff>257175</xdr:colOff>
      <xdr:row>17</xdr:row>
      <xdr:rowOff>44900</xdr:rowOff>
    </xdr:to>
    <xdr:sp macro="" textlink="">
      <xdr:nvSpPr>
        <xdr:cNvPr id="73" name="円/楕円 72"/>
        <xdr:cNvSpPr/>
      </xdr:nvSpPr>
      <xdr:spPr bwMode="auto">
        <a:xfrm>
          <a:off x="3556000" y="290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55077</xdr:rowOff>
    </xdr:from>
    <xdr:ext cx="762000" cy="259045"/>
    <xdr:sp macro="" textlink="">
      <xdr:nvSpPr>
        <xdr:cNvPr id="74" name="テキスト ボックス 73"/>
        <xdr:cNvSpPr txBox="1"/>
      </xdr:nvSpPr>
      <xdr:spPr>
        <a:xfrm>
          <a:off x="3225800" y="26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77351</xdr:rowOff>
    </xdr:from>
    <xdr:to>
      <xdr:col>2</xdr:col>
      <xdr:colOff>692150</xdr:colOff>
      <xdr:row>17</xdr:row>
      <xdr:rowOff>7501</xdr:rowOff>
    </xdr:to>
    <xdr:sp macro="" textlink="">
      <xdr:nvSpPr>
        <xdr:cNvPr id="75" name="円/楕円 74"/>
        <xdr:cNvSpPr/>
      </xdr:nvSpPr>
      <xdr:spPr bwMode="auto">
        <a:xfrm>
          <a:off x="2857500" y="286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17678</xdr:rowOff>
    </xdr:from>
    <xdr:ext cx="762000" cy="259045"/>
    <xdr:sp macro="" textlink="">
      <xdr:nvSpPr>
        <xdr:cNvPr id="76" name="テキスト ボックス 75"/>
        <xdr:cNvSpPr txBox="1"/>
      </xdr:nvSpPr>
      <xdr:spPr>
        <a:xfrm>
          <a:off x="2527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16091</xdr:rowOff>
    </xdr:from>
    <xdr:to>
      <xdr:col>4</xdr:col>
      <xdr:colOff>1117600</xdr:colOff>
      <xdr:row>35</xdr:row>
      <xdr:rowOff>200571</xdr:rowOff>
    </xdr:to>
    <xdr:cxnSp macro="">
      <xdr:nvCxnSpPr>
        <xdr:cNvPr id="110" name="直線コネクタ 109"/>
        <xdr:cNvCxnSpPr/>
      </xdr:nvCxnSpPr>
      <xdr:spPr bwMode="auto">
        <a:xfrm>
          <a:off x="5003800" y="6626441"/>
          <a:ext cx="647700" cy="18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125438</xdr:rowOff>
    </xdr:from>
    <xdr:to>
      <xdr:col>4</xdr:col>
      <xdr:colOff>469900</xdr:colOff>
      <xdr:row>35</xdr:row>
      <xdr:rowOff>16091</xdr:rowOff>
    </xdr:to>
    <xdr:cxnSp macro="">
      <xdr:nvCxnSpPr>
        <xdr:cNvPr id="113" name="直線コネクタ 112"/>
        <xdr:cNvCxnSpPr/>
      </xdr:nvCxnSpPr>
      <xdr:spPr bwMode="auto">
        <a:xfrm>
          <a:off x="4305300" y="6392888"/>
          <a:ext cx="698500" cy="2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20282</xdr:rowOff>
    </xdr:from>
    <xdr:to>
      <xdr:col>3</xdr:col>
      <xdr:colOff>904875</xdr:colOff>
      <xdr:row>34</xdr:row>
      <xdr:rowOff>125438</xdr:rowOff>
    </xdr:to>
    <xdr:cxnSp macro="">
      <xdr:nvCxnSpPr>
        <xdr:cNvPr id="116" name="直線コネクタ 115"/>
        <xdr:cNvCxnSpPr/>
      </xdr:nvCxnSpPr>
      <xdr:spPr bwMode="auto">
        <a:xfrm>
          <a:off x="3606800" y="6287732"/>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20282</xdr:rowOff>
    </xdr:from>
    <xdr:to>
      <xdr:col>3</xdr:col>
      <xdr:colOff>206375</xdr:colOff>
      <xdr:row>34</xdr:row>
      <xdr:rowOff>77432</xdr:rowOff>
    </xdr:to>
    <xdr:cxnSp macro="">
      <xdr:nvCxnSpPr>
        <xdr:cNvPr id="119" name="直線コネクタ 118"/>
        <xdr:cNvCxnSpPr/>
      </xdr:nvCxnSpPr>
      <xdr:spPr bwMode="auto">
        <a:xfrm flipV="1">
          <a:off x="2908300" y="6287732"/>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149771</xdr:rowOff>
    </xdr:from>
    <xdr:to>
      <xdr:col>5</xdr:col>
      <xdr:colOff>34925</xdr:colOff>
      <xdr:row>35</xdr:row>
      <xdr:rowOff>251371</xdr:rowOff>
    </xdr:to>
    <xdr:sp macro="" textlink="">
      <xdr:nvSpPr>
        <xdr:cNvPr id="129" name="円/楕円 128"/>
        <xdr:cNvSpPr/>
      </xdr:nvSpPr>
      <xdr:spPr bwMode="auto">
        <a:xfrm>
          <a:off x="5600700" y="676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337748</xdr:rowOff>
    </xdr:from>
    <xdr:ext cx="762000" cy="259045"/>
    <xdr:sp macro="" textlink="">
      <xdr:nvSpPr>
        <xdr:cNvPr id="130" name="人口1人当たり決算額の推移該当値テキスト445"/>
        <xdr:cNvSpPr txBox="1"/>
      </xdr:nvSpPr>
      <xdr:spPr>
        <a:xfrm>
          <a:off x="5740400" y="66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308191</xdr:rowOff>
    </xdr:from>
    <xdr:to>
      <xdr:col>4</xdr:col>
      <xdr:colOff>520700</xdr:colOff>
      <xdr:row>35</xdr:row>
      <xdr:rowOff>66891</xdr:rowOff>
    </xdr:to>
    <xdr:sp macro="" textlink="">
      <xdr:nvSpPr>
        <xdr:cNvPr id="131" name="円/楕円 130"/>
        <xdr:cNvSpPr/>
      </xdr:nvSpPr>
      <xdr:spPr bwMode="auto">
        <a:xfrm>
          <a:off x="4953000" y="657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77068</xdr:rowOff>
    </xdr:from>
    <xdr:ext cx="736600" cy="259045"/>
    <xdr:sp macro="" textlink="">
      <xdr:nvSpPr>
        <xdr:cNvPr id="132" name="テキスト ボックス 131"/>
        <xdr:cNvSpPr txBox="1"/>
      </xdr:nvSpPr>
      <xdr:spPr>
        <a:xfrm>
          <a:off x="4622800" y="634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74638</xdr:rowOff>
    </xdr:from>
    <xdr:to>
      <xdr:col>3</xdr:col>
      <xdr:colOff>955675</xdr:colOff>
      <xdr:row>34</xdr:row>
      <xdr:rowOff>176238</xdr:rowOff>
    </xdr:to>
    <xdr:sp macro="" textlink="">
      <xdr:nvSpPr>
        <xdr:cNvPr id="133" name="円/楕円 132"/>
        <xdr:cNvSpPr/>
      </xdr:nvSpPr>
      <xdr:spPr bwMode="auto">
        <a:xfrm>
          <a:off x="4254500" y="634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186415</xdr:rowOff>
    </xdr:from>
    <xdr:ext cx="762000" cy="259045"/>
    <xdr:sp macro="" textlink="">
      <xdr:nvSpPr>
        <xdr:cNvPr id="134" name="テキスト ボックス 133"/>
        <xdr:cNvSpPr txBox="1"/>
      </xdr:nvSpPr>
      <xdr:spPr>
        <a:xfrm>
          <a:off x="3924300" y="61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312382</xdr:rowOff>
    </xdr:from>
    <xdr:to>
      <xdr:col>3</xdr:col>
      <xdr:colOff>257175</xdr:colOff>
      <xdr:row>34</xdr:row>
      <xdr:rowOff>71082</xdr:rowOff>
    </xdr:to>
    <xdr:sp macro="" textlink="">
      <xdr:nvSpPr>
        <xdr:cNvPr id="135" name="円/楕円 134"/>
        <xdr:cNvSpPr/>
      </xdr:nvSpPr>
      <xdr:spPr bwMode="auto">
        <a:xfrm>
          <a:off x="3556000" y="623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81259</xdr:rowOff>
    </xdr:from>
    <xdr:ext cx="762000" cy="259045"/>
    <xdr:sp macro="" textlink="">
      <xdr:nvSpPr>
        <xdr:cNvPr id="136" name="テキスト ボックス 135"/>
        <xdr:cNvSpPr txBox="1"/>
      </xdr:nvSpPr>
      <xdr:spPr>
        <a:xfrm>
          <a:off x="3225800" y="600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26632</xdr:rowOff>
    </xdr:from>
    <xdr:to>
      <xdr:col>2</xdr:col>
      <xdr:colOff>692150</xdr:colOff>
      <xdr:row>34</xdr:row>
      <xdr:rowOff>128232</xdr:rowOff>
    </xdr:to>
    <xdr:sp macro="" textlink="">
      <xdr:nvSpPr>
        <xdr:cNvPr id="137" name="円/楕円 136"/>
        <xdr:cNvSpPr/>
      </xdr:nvSpPr>
      <xdr:spPr bwMode="auto">
        <a:xfrm>
          <a:off x="2857500" y="62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138409</xdr:rowOff>
    </xdr:from>
    <xdr:ext cx="762000" cy="259045"/>
    <xdr:sp macro="" textlink="">
      <xdr:nvSpPr>
        <xdr:cNvPr id="138" name="テキスト ボックス 137"/>
        <xdr:cNvSpPr txBox="1"/>
      </xdr:nvSpPr>
      <xdr:spPr>
        <a:xfrm>
          <a:off x="2527300" y="60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当町における主要税収源は法人税であるが、中でも製造業を主とした工業分野が柱となっている。法人税は国内外の景気の動向により、上下が激しく、先も見通しずらく、安定した財政運営が難しい状況。そのため、当町では、</a:t>
          </a:r>
          <a:r>
            <a:rPr lang="ja-JP" altLang="en-US" sz="1100" b="0" i="0" baseline="0">
              <a:solidFill>
                <a:schemeClr val="dk1"/>
              </a:solidFill>
              <a:effectLst/>
              <a:latin typeface="+mn-lt"/>
              <a:ea typeface="+mn-ea"/>
              <a:cs typeface="+mn-cs"/>
            </a:rPr>
            <a:t>財政調整基金の残高を</a:t>
          </a:r>
          <a:r>
            <a:rPr lang="ja-JP" altLang="ja-JP" sz="1100" b="0" i="0" baseline="0">
              <a:solidFill>
                <a:schemeClr val="dk1"/>
              </a:solidFill>
              <a:effectLst/>
              <a:latin typeface="+mn-lt"/>
              <a:ea typeface="+mn-ea"/>
              <a:cs typeface="+mn-cs"/>
            </a:rPr>
            <a:t>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a:t>
          </a:r>
          <a:r>
            <a:rPr lang="ja-JP" altLang="en-US" sz="1100" b="0" i="0" baseline="0">
              <a:solidFill>
                <a:schemeClr val="dk1"/>
              </a:solidFill>
              <a:effectLst/>
              <a:latin typeface="+mn-lt"/>
              <a:ea typeface="+mn-ea"/>
              <a:cs typeface="+mn-cs"/>
            </a:rPr>
            <a:t>にすること</a:t>
          </a:r>
          <a:r>
            <a:rPr lang="ja-JP" altLang="ja-JP" sz="1100" b="0" i="0" baseline="0">
              <a:solidFill>
                <a:schemeClr val="dk1"/>
              </a:solidFill>
              <a:effectLst/>
              <a:latin typeface="+mn-lt"/>
              <a:ea typeface="+mn-ea"/>
              <a:cs typeface="+mn-cs"/>
            </a:rPr>
            <a:t>をひとつの目安とし、今後ともその範囲での運用を行い、財政の健全化に努める。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mn-ea"/>
              <a:ea typeface="+mn-ea"/>
              <a:cs typeface="+mn-cs"/>
            </a:rPr>
            <a:t>健全な財政運営を心がけたため、</a:t>
          </a:r>
          <a:r>
            <a:rPr lang="ja-JP" altLang="ja-JP" sz="1400" b="0" i="0" baseline="0">
              <a:solidFill>
                <a:schemeClr val="dk1"/>
              </a:solidFill>
              <a:effectLst/>
              <a:latin typeface="+mn-ea"/>
              <a:ea typeface="+mn-ea"/>
              <a:cs typeface="+mn-cs"/>
            </a:rPr>
            <a:t>平成</a:t>
          </a:r>
          <a:r>
            <a:rPr lang="en-US" altLang="ja-JP" sz="1400" b="0" i="0" baseline="0">
              <a:solidFill>
                <a:schemeClr val="dk1"/>
              </a:solidFill>
              <a:effectLst/>
              <a:latin typeface="+mn-ea"/>
              <a:ea typeface="+mn-ea"/>
              <a:cs typeface="+mn-cs"/>
            </a:rPr>
            <a:t>22</a:t>
          </a:r>
          <a:r>
            <a:rPr lang="ja-JP" altLang="ja-JP" sz="1400" b="0" i="0" baseline="0">
              <a:solidFill>
                <a:schemeClr val="dk1"/>
              </a:solidFill>
              <a:effectLst/>
              <a:latin typeface="+mn-ea"/>
              <a:ea typeface="+mn-ea"/>
              <a:cs typeface="+mn-cs"/>
            </a:rPr>
            <a:t>年度以降、全会計において赤字は発生していない。</a:t>
          </a:r>
          <a:endParaRPr lang="ja-JP" altLang="ja-JP" sz="1400">
            <a:effectLst/>
            <a:latin typeface="+mn-ea"/>
            <a:ea typeface="+mn-ea"/>
          </a:endParaRPr>
        </a:p>
        <a:p>
          <a:pPr rtl="0" eaLnBrk="1" fontAlgn="auto" latinLnBrk="0" hangingPunct="1"/>
          <a:r>
            <a:rPr lang="ja-JP" altLang="ja-JP" sz="1400" b="0" i="0" baseline="0">
              <a:solidFill>
                <a:schemeClr val="dk1"/>
              </a:solidFill>
              <a:effectLst/>
              <a:latin typeface="+mn-ea"/>
              <a:ea typeface="+mn-ea"/>
              <a:cs typeface="+mn-cs"/>
            </a:rPr>
            <a:t>引き続き、健全財政維持に励む。</a:t>
          </a:r>
          <a:endParaRPr lang="ja-JP" altLang="ja-JP" sz="1400">
            <a:effectLst/>
            <a:latin typeface="+mn-ea"/>
            <a:ea typeface="+mn-ea"/>
          </a:endParaRPr>
        </a:p>
        <a:p>
          <a:r>
            <a:rPr kumimoji="1" lang="en-US" altLang="ja-JP" sz="1400">
              <a:latin typeface="+mn-ea"/>
              <a:ea typeface="+mn-ea"/>
            </a:rPr>
            <a:t>		</a:t>
          </a:r>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実質公債費比率は徐々に減少している。これは、過去の繰上償還や公的補償金免除繰上償還による低金利の民間資金への借換など、運用努力による。また、大型事業に対する債務負担が順次終了していることも一因である。さらには、算入公債費等の増加となる臨時財政対策債や補正予算債の活用も後押し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課題としては、下水道事業を主とした公営企業債の元利償還金に対する繰入金。</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長期視点に立った財政健全化計画の策定等により公営企業会計、一般会計双方の健全化を進めたい。</a:t>
          </a:r>
          <a:endParaRPr lang="ja-JP" altLang="ja-JP" sz="1200">
            <a:effectLst/>
            <a:latin typeface="+mj-ea"/>
            <a:ea typeface="+mj-ea"/>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20</a:t>
          </a:r>
          <a:r>
            <a:rPr lang="ja-JP" altLang="ja-JP" sz="1200" b="0" i="0" baseline="0">
              <a:solidFill>
                <a:schemeClr val="dk1"/>
              </a:solidFill>
              <a:effectLst/>
              <a:latin typeface="+mj-ea"/>
              <a:ea typeface="+mj-ea"/>
              <a:cs typeface="+mn-cs"/>
            </a:rPr>
            <a:t>年度以降、将来負担比率は減少傾向であったが、平成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年度において増加に転じた。一般会計等に係る地方債の現在高が前年度から</a:t>
          </a:r>
          <a:r>
            <a:rPr lang="en-US" altLang="ja-JP" sz="1200" b="0" i="0" baseline="0">
              <a:solidFill>
                <a:schemeClr val="dk1"/>
              </a:solidFill>
              <a:effectLst/>
              <a:latin typeface="+mj-ea"/>
              <a:ea typeface="+mj-ea"/>
              <a:cs typeface="+mn-cs"/>
            </a:rPr>
            <a:t>214</a:t>
          </a:r>
          <a:r>
            <a:rPr lang="ja-JP" altLang="ja-JP" sz="1200" b="0" i="0" baseline="0">
              <a:solidFill>
                <a:schemeClr val="dk1"/>
              </a:solidFill>
              <a:effectLst/>
              <a:latin typeface="+mj-ea"/>
              <a:ea typeface="+mj-ea"/>
              <a:cs typeface="+mn-cs"/>
            </a:rPr>
            <a:t>百万増加したことが大きな要因</a:t>
          </a:r>
          <a:r>
            <a:rPr lang="ja-JP" altLang="en-US" sz="1200" b="0" i="0" baseline="0">
              <a:solidFill>
                <a:schemeClr val="dk1"/>
              </a:solidFill>
              <a:effectLst/>
              <a:latin typeface="+mj-ea"/>
              <a:ea typeface="+mj-ea"/>
              <a:cs typeface="+mn-cs"/>
            </a:rPr>
            <a:t>で、平成</a:t>
          </a:r>
          <a:r>
            <a:rPr lang="en-US" altLang="ja-JP" sz="1200" b="0" i="0" baseline="0">
              <a:solidFill>
                <a:schemeClr val="dk1"/>
              </a:solidFill>
              <a:effectLst/>
              <a:latin typeface="+mj-ea"/>
              <a:ea typeface="+mj-ea"/>
              <a:cs typeface="+mn-cs"/>
            </a:rPr>
            <a:t>26</a:t>
          </a:r>
          <a:r>
            <a:rPr lang="ja-JP" altLang="en-US" sz="1200" b="0" i="0" baseline="0">
              <a:solidFill>
                <a:schemeClr val="dk1"/>
              </a:solidFill>
              <a:effectLst/>
              <a:latin typeface="+mj-ea"/>
              <a:ea typeface="+mj-ea"/>
              <a:cs typeface="+mn-cs"/>
            </a:rPr>
            <a:t>年度も地方債の現在高が増加している。加えて、</a:t>
          </a:r>
          <a:r>
            <a:rPr lang="ja-JP" altLang="ja-JP" sz="1200" b="0" i="0" baseline="0">
              <a:solidFill>
                <a:schemeClr val="dk1"/>
              </a:solidFill>
              <a:effectLst/>
              <a:latin typeface="+mj-ea"/>
              <a:ea typeface="+mj-ea"/>
              <a:cs typeface="+mn-cs"/>
            </a:rPr>
            <a:t>公営企業債等繰入見込額</a:t>
          </a:r>
          <a:r>
            <a:rPr lang="ja-JP" altLang="en-US" sz="1200" b="0" i="0" baseline="0">
              <a:solidFill>
                <a:schemeClr val="dk1"/>
              </a:solidFill>
              <a:effectLst/>
              <a:latin typeface="+mj-ea"/>
              <a:ea typeface="+mj-ea"/>
              <a:cs typeface="+mn-cs"/>
            </a:rPr>
            <a:t>が多額である点、</a:t>
          </a:r>
          <a:r>
            <a:rPr lang="ja-JP" altLang="ja-JP" sz="1200" b="0" i="0" baseline="0">
              <a:solidFill>
                <a:schemeClr val="dk1"/>
              </a:solidFill>
              <a:effectLst/>
              <a:latin typeface="+mj-ea"/>
              <a:ea typeface="+mj-ea"/>
              <a:cs typeface="+mn-cs"/>
            </a:rPr>
            <a:t>退職手当負担見込額の高止まりも注視すべき点ではあるがこれは、職員の若年化が図られ、抑制される見通し。</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将来的には、「ごみ処理施設の更新」「統合保育園の建設」「新図書館建設」「橋梁長寿命化」など、将来負担額は増加が予想されるため、計画的な事業計画が必要</a:t>
          </a:r>
          <a:r>
            <a:rPr lang="ja-JP" altLang="en-US" sz="1200" b="0" i="0" baseline="0">
              <a:solidFill>
                <a:schemeClr val="dk1"/>
              </a:solidFill>
              <a:effectLst/>
              <a:latin typeface="+mj-ea"/>
              <a:ea typeface="+mj-ea"/>
              <a:cs typeface="+mn-cs"/>
            </a:rPr>
            <a:t>となる</a:t>
          </a:r>
          <a:r>
            <a:rPr lang="ja-JP" altLang="ja-JP" sz="1200" b="0" i="0" baseline="0">
              <a:solidFill>
                <a:schemeClr val="dk1"/>
              </a:solidFill>
              <a:effectLst/>
              <a:latin typeface="+mj-ea"/>
              <a:ea typeface="+mj-ea"/>
              <a:cs typeface="+mn-cs"/>
            </a:rPr>
            <a:t>。</a:t>
          </a:r>
          <a:endParaRPr lang="ja-JP" altLang="ja-JP" sz="12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10180496</v>
      </c>
      <c r="BO4" s="379"/>
      <c r="BP4" s="379"/>
      <c r="BQ4" s="379"/>
      <c r="BR4" s="379"/>
      <c r="BS4" s="379"/>
      <c r="BT4" s="379"/>
      <c r="BU4" s="380"/>
      <c r="BV4" s="378">
        <v>9063773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9751302</v>
      </c>
      <c r="BO5" s="384"/>
      <c r="BP5" s="384"/>
      <c r="BQ5" s="384"/>
      <c r="BR5" s="384"/>
      <c r="BS5" s="384"/>
      <c r="BT5" s="384"/>
      <c r="BU5" s="385"/>
      <c r="BV5" s="383">
        <v>8541185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85.1</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429194</v>
      </c>
      <c r="BO6" s="384"/>
      <c r="BP6" s="384"/>
      <c r="BQ6" s="384"/>
      <c r="BR6" s="384"/>
      <c r="BS6" s="384"/>
      <c r="BT6" s="384"/>
      <c r="BU6" s="385"/>
      <c r="BV6" s="383">
        <v>522588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89589</v>
      </c>
      <c r="BO7" s="384"/>
      <c r="BP7" s="384"/>
      <c r="BQ7" s="384"/>
      <c r="BR7" s="384"/>
      <c r="BS7" s="384"/>
      <c r="BT7" s="384"/>
      <c r="BU7" s="385"/>
      <c r="BV7" s="383">
        <v>161034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6261771</v>
      </c>
      <c r="CU7" s="384"/>
      <c r="CV7" s="384"/>
      <c r="CW7" s="384"/>
      <c r="CX7" s="384"/>
      <c r="CY7" s="384"/>
      <c r="CZ7" s="384"/>
      <c r="DA7" s="385"/>
      <c r="DB7" s="383">
        <v>6347475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339605</v>
      </c>
      <c r="BO8" s="384"/>
      <c r="BP8" s="384"/>
      <c r="BQ8" s="384"/>
      <c r="BR8" s="384"/>
      <c r="BS8" s="384"/>
      <c r="BT8" s="384"/>
      <c r="BU8" s="385"/>
      <c r="BV8" s="383">
        <v>361554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26214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-21949</v>
      </c>
      <c r="BO9" s="384"/>
      <c r="BP9" s="384"/>
      <c r="BQ9" s="384"/>
      <c r="BR9" s="384"/>
      <c r="BS9" s="384"/>
      <c r="BT9" s="384"/>
      <c r="BU9" s="385"/>
      <c r="BV9" s="383">
        <v>-71222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26276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2350</v>
      </c>
      <c r="BO10" s="384"/>
      <c r="BP10" s="384"/>
      <c r="BQ10" s="384"/>
      <c r="BR10" s="384"/>
      <c r="BS10" s="384"/>
      <c r="BT10" s="384"/>
      <c r="BU10" s="385"/>
      <c r="BV10" s="383">
        <v>2433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25221</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100000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24563</v>
      </c>
      <c r="S13" s="485"/>
      <c r="T13" s="485"/>
      <c r="U13" s="485"/>
      <c r="V13" s="486"/>
      <c r="W13" s="472" t="s">
        <v>125</v>
      </c>
      <c r="X13" s="396"/>
      <c r="Y13" s="396"/>
      <c r="Z13" s="396"/>
      <c r="AA13" s="396"/>
      <c r="AB13" s="397"/>
      <c r="AC13" s="359">
        <v>971</v>
      </c>
      <c r="AD13" s="360"/>
      <c r="AE13" s="360"/>
      <c r="AF13" s="360"/>
      <c r="AG13" s="361"/>
      <c r="AH13" s="359">
        <v>1283</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-19599</v>
      </c>
      <c r="BO13" s="384"/>
      <c r="BP13" s="384"/>
      <c r="BQ13" s="384"/>
      <c r="BR13" s="384"/>
      <c r="BS13" s="384"/>
      <c r="BT13" s="384"/>
      <c r="BU13" s="385"/>
      <c r="BV13" s="383">
        <v>-168789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25262</v>
      </c>
      <c r="S14" s="485"/>
      <c r="T14" s="485"/>
      <c r="U14" s="485"/>
      <c r="V14" s="486"/>
      <c r="W14" s="487"/>
      <c r="X14" s="399"/>
      <c r="Y14" s="399"/>
      <c r="Z14" s="399"/>
      <c r="AA14" s="399"/>
      <c r="AB14" s="400"/>
      <c r="AC14" s="477">
        <v>7.7</v>
      </c>
      <c r="AD14" s="478"/>
      <c r="AE14" s="478"/>
      <c r="AF14" s="478"/>
      <c r="AG14" s="479"/>
      <c r="AH14" s="477">
        <v>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95.7</v>
      </c>
      <c r="CU14" s="456"/>
      <c r="CV14" s="456"/>
      <c r="CW14" s="456"/>
      <c r="CX14" s="456"/>
      <c r="CY14" s="456"/>
      <c r="CZ14" s="456"/>
      <c r="DA14" s="457"/>
      <c r="DB14" s="488">
        <v>100.7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24628</v>
      </c>
      <c r="S15" s="485"/>
      <c r="T15" s="485"/>
      <c r="U15" s="485"/>
      <c r="V15" s="486"/>
      <c r="W15" s="472" t="s">
        <v>131</v>
      </c>
      <c r="X15" s="396"/>
      <c r="Y15" s="396"/>
      <c r="Z15" s="396"/>
      <c r="AA15" s="396"/>
      <c r="AB15" s="397"/>
      <c r="AC15" s="359">
        <v>6022</v>
      </c>
      <c r="AD15" s="360"/>
      <c r="AE15" s="360"/>
      <c r="AF15" s="360"/>
      <c r="AG15" s="361"/>
      <c r="AH15" s="359">
        <v>7256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2881056</v>
      </c>
      <c r="BO15" s="379"/>
      <c r="BP15" s="379"/>
      <c r="BQ15" s="379"/>
      <c r="BR15" s="379"/>
      <c r="BS15" s="379"/>
      <c r="BT15" s="379"/>
      <c r="BU15" s="380"/>
      <c r="BV15" s="378">
        <v>2968020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47.8</v>
      </c>
      <c r="AD16" s="478"/>
      <c r="AE16" s="478"/>
      <c r="AF16" s="478"/>
      <c r="AG16" s="479"/>
      <c r="AH16" s="477">
        <v>50.7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4900332</v>
      </c>
      <c r="BO16" s="384"/>
      <c r="BP16" s="384"/>
      <c r="BQ16" s="384"/>
      <c r="BR16" s="384"/>
      <c r="BS16" s="384"/>
      <c r="BT16" s="384"/>
      <c r="BU16" s="385"/>
      <c r="BV16" s="383">
        <v>4898157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5597</v>
      </c>
      <c r="AD17" s="360"/>
      <c r="AE17" s="360"/>
      <c r="AF17" s="360"/>
      <c r="AG17" s="361"/>
      <c r="AH17" s="359">
        <v>5758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3681065</v>
      </c>
      <c r="BO17" s="384"/>
      <c r="BP17" s="384"/>
      <c r="BQ17" s="384"/>
      <c r="BR17" s="384"/>
      <c r="BS17" s="384"/>
      <c r="BT17" s="384"/>
      <c r="BU17" s="385"/>
      <c r="BV17" s="383">
        <v>3830662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85.91</v>
      </c>
      <c r="M18" s="448"/>
      <c r="N18" s="448"/>
      <c r="O18" s="448"/>
      <c r="P18" s="448"/>
      <c r="Q18" s="448"/>
      <c r="R18" s="449"/>
      <c r="S18" s="449"/>
      <c r="T18" s="449"/>
      <c r="U18" s="449"/>
      <c r="V18" s="450"/>
      <c r="W18" s="464"/>
      <c r="X18" s="465"/>
      <c r="Y18" s="465"/>
      <c r="Z18" s="465"/>
      <c r="AA18" s="465"/>
      <c r="AB18" s="473"/>
      <c r="AC18" s="347">
        <v>44.5</v>
      </c>
      <c r="AD18" s="348"/>
      <c r="AE18" s="348"/>
      <c r="AF18" s="348"/>
      <c r="AG18" s="451"/>
      <c r="AH18" s="347">
        <v>40.200000000000003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5609824</v>
      </c>
      <c r="BO18" s="384"/>
      <c r="BP18" s="384"/>
      <c r="BQ18" s="384"/>
      <c r="BR18" s="384"/>
      <c r="BS18" s="384"/>
      <c r="BT18" s="384"/>
      <c r="BU18" s="385"/>
      <c r="BV18" s="383">
        <v>5441381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7615159</v>
      </c>
      <c r="BO19" s="384"/>
      <c r="BP19" s="384"/>
      <c r="BQ19" s="384"/>
      <c r="BR19" s="384"/>
      <c r="BS19" s="384"/>
      <c r="BT19" s="384"/>
      <c r="BU19" s="385"/>
      <c r="BV19" s="383">
        <v>7287353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9112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9138065</v>
      </c>
      <c r="BO23" s="384"/>
      <c r="BP23" s="384"/>
      <c r="BQ23" s="384"/>
      <c r="BR23" s="384"/>
      <c r="BS23" s="384"/>
      <c r="BT23" s="384"/>
      <c r="BU23" s="385"/>
      <c r="BV23" s="383">
        <v>8344807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7470</v>
      </c>
      <c r="R24" s="360"/>
      <c r="S24" s="360"/>
      <c r="T24" s="360"/>
      <c r="U24" s="360"/>
      <c r="V24" s="361"/>
      <c r="W24" s="425"/>
      <c r="X24" s="416"/>
      <c r="Y24" s="417"/>
      <c r="Z24" s="356" t="s">
        <v>155</v>
      </c>
      <c r="AA24" s="357"/>
      <c r="AB24" s="357"/>
      <c r="AC24" s="357"/>
      <c r="AD24" s="357"/>
      <c r="AE24" s="357"/>
      <c r="AF24" s="357"/>
      <c r="AG24" s="358"/>
      <c r="AH24" s="359">
        <v>185</v>
      </c>
      <c r="AI24" s="360"/>
      <c r="AJ24" s="360"/>
      <c r="AK24" s="360"/>
      <c r="AL24" s="361"/>
      <c r="AM24" s="359">
        <v>565730</v>
      </c>
      <c r="AN24" s="360"/>
      <c r="AO24" s="360"/>
      <c r="AP24" s="360"/>
      <c r="AQ24" s="360"/>
      <c r="AR24" s="361"/>
      <c r="AS24" s="359">
        <v>3058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6128422</v>
      </c>
      <c r="BO24" s="384"/>
      <c r="BP24" s="384"/>
      <c r="BQ24" s="384"/>
      <c r="BR24" s="384"/>
      <c r="BS24" s="384"/>
      <c r="BT24" s="384"/>
      <c r="BU24" s="385"/>
      <c r="BV24" s="383">
        <v>5944077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6164</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346142</v>
      </c>
      <c r="BO25" s="379"/>
      <c r="BP25" s="379"/>
      <c r="BQ25" s="379"/>
      <c r="BR25" s="379"/>
      <c r="BS25" s="379"/>
      <c r="BT25" s="379"/>
      <c r="BU25" s="380"/>
      <c r="BV25" s="378">
        <v>479091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5339</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18666</v>
      </c>
      <c r="AN26" s="360"/>
      <c r="AO26" s="360"/>
      <c r="AP26" s="360"/>
      <c r="AQ26" s="360"/>
      <c r="AR26" s="361"/>
      <c r="AS26" s="359">
        <v>3111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3170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110000</v>
      </c>
      <c r="BO27" s="387"/>
      <c r="BP27" s="387"/>
      <c r="BQ27" s="387"/>
      <c r="BR27" s="387"/>
      <c r="BS27" s="387"/>
      <c r="BT27" s="387"/>
      <c r="BU27" s="388"/>
      <c r="BV27" s="386">
        <v>110000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1518336</v>
      </c>
      <c r="BO28" s="379"/>
      <c r="BP28" s="379"/>
      <c r="BQ28" s="379"/>
      <c r="BR28" s="379"/>
      <c r="BS28" s="379"/>
      <c r="BT28" s="379"/>
      <c r="BU28" s="380"/>
      <c r="BV28" s="378">
        <v>1515986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13</v>
      </c>
      <c r="M29" s="360"/>
      <c r="N29" s="360"/>
      <c r="O29" s="360"/>
      <c r="P29" s="361"/>
      <c r="Q29" s="359">
        <v>2270</v>
      </c>
      <c r="R29" s="360"/>
      <c r="S29" s="360"/>
      <c r="T29" s="360"/>
      <c r="U29" s="360"/>
      <c r="V29" s="361"/>
      <c r="W29" s="426"/>
      <c r="X29" s="427"/>
      <c r="Y29" s="428"/>
      <c r="Z29" s="356" t="s">
        <v>171</v>
      </c>
      <c r="AA29" s="357"/>
      <c r="AB29" s="357"/>
      <c r="AC29" s="357"/>
      <c r="AD29" s="357"/>
      <c r="AE29" s="357"/>
      <c r="AF29" s="357"/>
      <c r="AG29" s="358"/>
      <c r="AH29" s="359">
        <v>185</v>
      </c>
      <c r="AI29" s="360"/>
      <c r="AJ29" s="360"/>
      <c r="AK29" s="360"/>
      <c r="AL29" s="361"/>
      <c r="AM29" s="359">
        <v>565730</v>
      </c>
      <c r="AN29" s="360"/>
      <c r="AO29" s="360"/>
      <c r="AP29" s="360"/>
      <c r="AQ29" s="360"/>
      <c r="AR29" s="361"/>
      <c r="AS29" s="359">
        <v>3058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191194</v>
      </c>
      <c r="BO29" s="384"/>
      <c r="BP29" s="384"/>
      <c r="BQ29" s="384"/>
      <c r="BR29" s="384"/>
      <c r="BS29" s="384"/>
      <c r="BT29" s="384"/>
      <c r="BU29" s="385"/>
      <c r="BV29" s="383">
        <v>191128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468569</v>
      </c>
      <c r="BO30" s="387"/>
      <c r="BP30" s="387"/>
      <c r="BQ30" s="387"/>
      <c r="BR30" s="387"/>
      <c r="BS30" s="387"/>
      <c r="BT30" s="387"/>
      <c r="BU30" s="388"/>
      <c r="BV30" s="386">
        <v>258416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上伊那広域連合（一般会計）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みのわ振興公社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伊那中央行政組合（一般会計）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箕輪町土地開発公社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伊那中央行政組合（伊那中央病院事業会計）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伊北環境行政組合（一般会計）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伊那消防組合（一般会計）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長野県上伊那広域水道用水企業団（水道用水供給事業会計）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長野県市町村自治振興組合（一般会計）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南信地域町村交通災害共済事務組合（一般会計）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8136</v>
      </c>
      <c r="J41" s="83">
        <v>7863</v>
      </c>
      <c r="K41" s="83">
        <v>8131</v>
      </c>
      <c r="L41" s="83">
        <v>8345</v>
      </c>
      <c r="M41" s="84">
        <v>9138</v>
      </c>
    </row>
    <row r="42" spans="2:13" ht="27.75" customHeight="1">
      <c r="B42" s="1171"/>
      <c r="C42" s="1172"/>
      <c r="D42" s="85"/>
      <c r="E42" s="1175" t="s">
        <v>26</v>
      </c>
      <c r="F42" s="1175"/>
      <c r="G42" s="1175"/>
      <c r="H42" s="1176"/>
      <c r="I42" s="86">
        <v>593</v>
      </c>
      <c r="J42" s="87">
        <v>583</v>
      </c>
      <c r="K42" s="87">
        <v>424</v>
      </c>
      <c r="L42" s="87">
        <v>442</v>
      </c>
      <c r="M42" s="88">
        <v>259</v>
      </c>
    </row>
    <row r="43" spans="2:13" ht="27.75" customHeight="1">
      <c r="B43" s="1171"/>
      <c r="C43" s="1172"/>
      <c r="D43" s="85"/>
      <c r="E43" s="1175" t="s">
        <v>27</v>
      </c>
      <c r="F43" s="1175"/>
      <c r="G43" s="1175"/>
      <c r="H43" s="1176"/>
      <c r="I43" s="86">
        <v>8981</v>
      </c>
      <c r="J43" s="87">
        <v>9194</v>
      </c>
      <c r="K43" s="87">
        <v>9756</v>
      </c>
      <c r="L43" s="87">
        <v>9648</v>
      </c>
      <c r="M43" s="88">
        <v>8516</v>
      </c>
    </row>
    <row r="44" spans="2:13" ht="27.75" customHeight="1">
      <c r="B44" s="1171"/>
      <c r="C44" s="1172"/>
      <c r="D44" s="85"/>
      <c r="E44" s="1175" t="s">
        <v>28</v>
      </c>
      <c r="F44" s="1175"/>
      <c r="G44" s="1175"/>
      <c r="H44" s="1176"/>
      <c r="I44" s="86">
        <v>1202</v>
      </c>
      <c r="J44" s="87">
        <v>1060</v>
      </c>
      <c r="K44" s="87">
        <v>998</v>
      </c>
      <c r="L44" s="87">
        <v>954</v>
      </c>
      <c r="M44" s="88">
        <v>882</v>
      </c>
    </row>
    <row r="45" spans="2:13" ht="27.75" customHeight="1">
      <c r="B45" s="1171"/>
      <c r="C45" s="1172"/>
      <c r="D45" s="85"/>
      <c r="E45" s="1175" t="s">
        <v>29</v>
      </c>
      <c r="F45" s="1175"/>
      <c r="G45" s="1175"/>
      <c r="H45" s="1176"/>
      <c r="I45" s="86">
        <v>1724</v>
      </c>
      <c r="J45" s="87">
        <v>1891</v>
      </c>
      <c r="K45" s="87">
        <v>1988</v>
      </c>
      <c r="L45" s="87">
        <v>1931</v>
      </c>
      <c r="M45" s="88">
        <v>1871</v>
      </c>
    </row>
    <row r="46" spans="2:13" ht="27.75" customHeight="1">
      <c r="B46" s="1171"/>
      <c r="C46" s="1172"/>
      <c r="D46" s="85"/>
      <c r="E46" s="1175" t="s">
        <v>30</v>
      </c>
      <c r="F46" s="1175"/>
      <c r="G46" s="1175"/>
      <c r="H46" s="1176"/>
      <c r="I46" s="86">
        <v>16</v>
      </c>
      <c r="J46" s="87">
        <v>20</v>
      </c>
      <c r="K46" s="87">
        <v>20</v>
      </c>
      <c r="L46" s="87">
        <v>21</v>
      </c>
      <c r="M46" s="88">
        <v>20</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2438</v>
      </c>
      <c r="J49" s="87">
        <v>2479</v>
      </c>
      <c r="K49" s="87">
        <v>2383</v>
      </c>
      <c r="L49" s="87">
        <v>2233</v>
      </c>
      <c r="M49" s="88">
        <v>2445</v>
      </c>
    </row>
    <row r="50" spans="2:13" ht="27.75" customHeight="1">
      <c r="B50" s="1171"/>
      <c r="C50" s="1172"/>
      <c r="D50" s="85"/>
      <c r="E50" s="1175" t="s">
        <v>35</v>
      </c>
      <c r="F50" s="1175"/>
      <c r="G50" s="1175"/>
      <c r="H50" s="1176"/>
      <c r="I50" s="86">
        <v>108</v>
      </c>
      <c r="J50" s="87">
        <v>72</v>
      </c>
      <c r="K50" s="87">
        <v>82</v>
      </c>
      <c r="L50" s="87">
        <v>73</v>
      </c>
      <c r="M50" s="88">
        <v>63</v>
      </c>
    </row>
    <row r="51" spans="2:13" ht="27.75" customHeight="1">
      <c r="B51" s="1173"/>
      <c r="C51" s="1174"/>
      <c r="D51" s="85"/>
      <c r="E51" s="1175" t="s">
        <v>36</v>
      </c>
      <c r="F51" s="1175"/>
      <c r="G51" s="1175"/>
      <c r="H51" s="1176"/>
      <c r="I51" s="86">
        <v>13501</v>
      </c>
      <c r="J51" s="87">
        <v>13827</v>
      </c>
      <c r="K51" s="87">
        <v>13755</v>
      </c>
      <c r="L51" s="87">
        <v>13726</v>
      </c>
      <c r="M51" s="88">
        <v>13294</v>
      </c>
    </row>
    <row r="52" spans="2:13" ht="27.75" customHeight="1" thickBot="1">
      <c r="B52" s="1177" t="s">
        <v>37</v>
      </c>
      <c r="C52" s="1178"/>
      <c r="D52" s="90"/>
      <c r="E52" s="1179" t="s">
        <v>38</v>
      </c>
      <c r="F52" s="1179"/>
      <c r="G52" s="1179"/>
      <c r="H52" s="1180"/>
      <c r="I52" s="91">
        <v>4605</v>
      </c>
      <c r="J52" s="92">
        <v>4231</v>
      </c>
      <c r="K52" s="92">
        <v>5095</v>
      </c>
      <c r="L52" s="92">
        <v>5309</v>
      </c>
      <c r="M52" s="93">
        <v>4883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69246</v>
      </c>
      <c r="E3" s="116"/>
      <c r="F3" s="117">
        <v>59338</v>
      </c>
      <c r="G3" s="118"/>
      <c r="H3" s="119"/>
    </row>
    <row r="4" spans="1:8">
      <c r="A4" s="120"/>
      <c r="B4" s="121"/>
      <c r="C4" s="122"/>
      <c r="D4" s="123">
        <v>17223</v>
      </c>
      <c r="E4" s="124"/>
      <c r="F4" s="125">
        <v>34073</v>
      </c>
      <c r="G4" s="126"/>
      <c r="H4" s="127"/>
    </row>
    <row r="5" spans="1:8">
      <c r="A5" s="108" t="s">
        <v>506</v>
      </c>
      <c r="B5" s="113"/>
      <c r="C5" s="114"/>
      <c r="D5" s="115">
        <v>34176</v>
      </c>
      <c r="E5" s="116"/>
      <c r="F5" s="117">
        <v>51262</v>
      </c>
      <c r="G5" s="118"/>
      <c r="H5" s="119"/>
    </row>
    <row r="6" spans="1:8">
      <c r="A6" s="120"/>
      <c r="B6" s="121"/>
      <c r="C6" s="122"/>
      <c r="D6" s="123">
        <v>12358</v>
      </c>
      <c r="E6" s="124"/>
      <c r="F6" s="125">
        <v>25630</v>
      </c>
      <c r="G6" s="126"/>
      <c r="H6" s="127"/>
    </row>
    <row r="7" spans="1:8">
      <c r="A7" s="108" t="s">
        <v>507</v>
      </c>
      <c r="B7" s="113"/>
      <c r="C7" s="114"/>
      <c r="D7" s="115">
        <v>46453</v>
      </c>
      <c r="E7" s="116"/>
      <c r="F7" s="117">
        <v>48407</v>
      </c>
      <c r="G7" s="118"/>
      <c r="H7" s="119"/>
    </row>
    <row r="8" spans="1:8">
      <c r="A8" s="120"/>
      <c r="B8" s="121"/>
      <c r="C8" s="122"/>
      <c r="D8" s="123">
        <v>22537</v>
      </c>
      <c r="E8" s="124"/>
      <c r="F8" s="125">
        <v>23914</v>
      </c>
      <c r="G8" s="126"/>
      <c r="H8" s="127"/>
    </row>
    <row r="9" spans="1:8">
      <c r="A9" s="108" t="s">
        <v>508</v>
      </c>
      <c r="B9" s="113"/>
      <c r="C9" s="114"/>
      <c r="D9" s="115">
        <v>37291</v>
      </c>
      <c r="E9" s="116"/>
      <c r="F9" s="117">
        <v>69477</v>
      </c>
      <c r="G9" s="118"/>
      <c r="H9" s="119"/>
    </row>
    <row r="10" spans="1:8">
      <c r="A10" s="120"/>
      <c r="B10" s="121"/>
      <c r="C10" s="122"/>
      <c r="D10" s="123">
        <v>27341</v>
      </c>
      <c r="E10" s="124"/>
      <c r="F10" s="125">
        <v>31528</v>
      </c>
      <c r="G10" s="126"/>
      <c r="H10" s="127"/>
    </row>
    <row r="11" spans="1:8">
      <c r="A11" s="108" t="s">
        <v>509</v>
      </c>
      <c r="B11" s="113"/>
      <c r="C11" s="114"/>
      <c r="D11" s="115">
        <v>63859</v>
      </c>
      <c r="E11" s="116"/>
      <c r="F11" s="117">
        <v>59668</v>
      </c>
      <c r="G11" s="118"/>
      <c r="H11" s="119"/>
    </row>
    <row r="12" spans="1:8">
      <c r="A12" s="120"/>
      <c r="B12" s="121"/>
      <c r="C12" s="128"/>
      <c r="D12" s="123">
        <v>41059</v>
      </c>
      <c r="E12" s="124"/>
      <c r="F12" s="125">
        <v>31515</v>
      </c>
      <c r="G12" s="126"/>
      <c r="H12" s="127"/>
    </row>
    <row r="13" spans="1:8">
      <c r="A13" s="108"/>
      <c r="B13" s="113"/>
      <c r="C13" s="129"/>
      <c r="D13" s="130">
        <v>50205</v>
      </c>
      <c r="E13" s="131"/>
      <c r="F13" s="132">
        <v>57630</v>
      </c>
      <c r="G13" s="133"/>
      <c r="H13" s="119"/>
    </row>
    <row r="14" spans="1:8">
      <c r="A14" s="120"/>
      <c r="B14" s="121"/>
      <c r="C14" s="122"/>
      <c r="D14" s="123">
        <v>24104</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7.55</v>
      </c>
      <c r="C19" s="134">
        <f>ROUND(VALUE(SUBSTITUTE(実質収支比率等に係る経年分析!G$48,"▲","-")),2)</f>
        <v>7.02</v>
      </c>
      <c r="D19" s="134">
        <f>ROUND(VALUE(SUBSTITUTE(実質収支比率等に係る経年分析!H$48,"▲","-")),2)</f>
        <v>6.98</v>
      </c>
      <c r="E19" s="134">
        <f>ROUND(VALUE(SUBSTITUTE(実質収支比率等に係る経年分析!I$48,"▲","-")),2)</f>
        <v>5.7</v>
      </c>
      <c r="F19" s="134">
        <f>ROUND(VALUE(SUBSTITUTE(実質収支比率等に係る経年分析!J$48,"▲","-")),2)</f>
        <v>5.42</v>
      </c>
    </row>
    <row r="20" spans="1:11">
      <c r="A20" s="134" t="s">
        <v>43</v>
      </c>
      <c r="B20" s="134">
        <f>ROUND(VALUE(SUBSTITUTE(実質収支比率等に係る経年分析!F$47,"▲","-")),2)</f>
        <v>23.2</v>
      </c>
      <c r="C20" s="134">
        <f>ROUND(VALUE(SUBSTITUTE(実質収支比率等に係る経年分析!G$47,"▲","-")),2)</f>
        <v>26.32</v>
      </c>
      <c r="D20" s="134">
        <f>ROUND(VALUE(SUBSTITUTE(実質収支比率等に係る経年分析!H$47,"▲","-")),2)</f>
        <v>26.01</v>
      </c>
      <c r="E20" s="134">
        <f>ROUND(VALUE(SUBSTITUTE(実質収支比率等に係る経年分析!I$47,"▲","-")),2)</f>
        <v>23.88</v>
      </c>
      <c r="F20" s="134">
        <f>ROUND(VALUE(SUBSTITUTE(実質収支比率等に係る経年分析!J$47,"▲","-")),2)</f>
        <v>24.25</v>
      </c>
    </row>
    <row r="21" spans="1:11">
      <c r="A21" s="134" t="s">
        <v>44</v>
      </c>
      <c r="B21" s="134">
        <f>IF(ISNUMBER(VALUE(SUBSTITUTE(実質収支比率等に係る経年分析!F$49,"▲","-"))),ROUND(VALUE(SUBSTITUTE(実質収支比率等に係る経年分析!F$49,"▲","-")),2),NA())</f>
        <v>4.58</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2.88</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1034</v>
      </c>
      <c r="E42" s="136"/>
      <c r="F42" s="136"/>
      <c r="G42" s="136">
        <f>'実質公債費比率（分子）の構造'!L$52</f>
        <v>1041</v>
      </c>
      <c r="H42" s="136"/>
      <c r="I42" s="136"/>
      <c r="J42" s="136">
        <f>'実質公債費比率（分子）の構造'!M$52</f>
        <v>1065</v>
      </c>
      <c r="K42" s="136"/>
      <c r="L42" s="136"/>
      <c r="M42" s="136">
        <f>'実質公債費比率（分子）の構造'!N$52</f>
        <v>1088</v>
      </c>
      <c r="N42" s="136"/>
      <c r="O42" s="136"/>
      <c r="P42" s="136">
        <f>'実質公債費比率（分子）の構造'!O$52</f>
        <v>1173</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234</v>
      </c>
      <c r="C44" s="136"/>
      <c r="D44" s="136"/>
      <c r="E44" s="136">
        <f>'実質公債費比率（分子）の構造'!L$50</f>
        <v>210</v>
      </c>
      <c r="F44" s="136"/>
      <c r="G44" s="136"/>
      <c r="H44" s="136">
        <f>'実質公債費比率（分子）の構造'!M$50</f>
        <v>202</v>
      </c>
      <c r="I44" s="136"/>
      <c r="J44" s="136"/>
      <c r="K44" s="136">
        <f>'実質公債費比率（分子）の構造'!N$50</f>
        <v>144</v>
      </c>
      <c r="L44" s="136"/>
      <c r="M44" s="136"/>
      <c r="N44" s="136">
        <f>'実質公債費比率（分子）の構造'!O$50</f>
        <v>124</v>
      </c>
      <c r="O44" s="136"/>
      <c r="P44" s="136"/>
    </row>
    <row r="45" spans="1:16">
      <c r="A45" s="136" t="s">
        <v>54</v>
      </c>
      <c r="B45" s="136">
        <f>'実質公債費比率（分子）の構造'!K$49</f>
        <v>124</v>
      </c>
      <c r="C45" s="136"/>
      <c r="D45" s="136"/>
      <c r="E45" s="136">
        <f>'実質公債費比率（分子）の構造'!L$49</f>
        <v>125</v>
      </c>
      <c r="F45" s="136"/>
      <c r="G45" s="136"/>
      <c r="H45" s="136">
        <f>'実質公債費比率（分子）の構造'!M$49</f>
        <v>113</v>
      </c>
      <c r="I45" s="136"/>
      <c r="J45" s="136"/>
      <c r="K45" s="136">
        <f>'実質公債費比率（分子）の構造'!N$49</f>
        <v>131</v>
      </c>
      <c r="L45" s="136"/>
      <c r="M45" s="136"/>
      <c r="N45" s="136">
        <f>'実質公債費比率（分子）の構造'!O$49</f>
        <v>164</v>
      </c>
      <c r="O45" s="136"/>
      <c r="P45" s="136"/>
    </row>
    <row r="46" spans="1:16">
      <c r="A46" s="136" t="s">
        <v>55</v>
      </c>
      <c r="B46" s="136">
        <f>'実質公債費比率（分子）の構造'!K$48</f>
        <v>542</v>
      </c>
      <c r="C46" s="136"/>
      <c r="D46" s="136"/>
      <c r="E46" s="136">
        <f>'実質公債費比率（分子）の構造'!L$48</f>
        <v>618</v>
      </c>
      <c r="F46" s="136"/>
      <c r="G46" s="136"/>
      <c r="H46" s="136">
        <f>'実質公債費比率（分子）の構造'!M$48</f>
        <v>682</v>
      </c>
      <c r="I46" s="136"/>
      <c r="J46" s="136"/>
      <c r="K46" s="136">
        <f>'実質公債費比率（分子）の構造'!N$48</f>
        <v>613</v>
      </c>
      <c r="L46" s="136"/>
      <c r="M46" s="136"/>
      <c r="N46" s="136">
        <f>'実質公債費比率（分子）の構造'!O$48</f>
        <v>557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923</v>
      </c>
      <c r="C49" s="136"/>
      <c r="D49" s="136"/>
      <c r="E49" s="136">
        <f>'実質公債費比率（分子）の構造'!L$45</f>
        <v>914</v>
      </c>
      <c r="F49" s="136"/>
      <c r="G49" s="136"/>
      <c r="H49" s="136">
        <f>'実質公債費比率（分子）の構造'!M$45</f>
        <v>843</v>
      </c>
      <c r="I49" s="136"/>
      <c r="J49" s="136"/>
      <c r="K49" s="136">
        <f>'実質公債費比率（分子）の構造'!N$45</f>
        <v>816</v>
      </c>
      <c r="L49" s="136"/>
      <c r="M49" s="136"/>
      <c r="N49" s="136">
        <f>'実質公債費比率（分子）の構造'!O$45</f>
        <v>822</v>
      </c>
      <c r="O49" s="136"/>
      <c r="P49" s="136"/>
    </row>
    <row r="50" spans="1:16">
      <c r="A50" s="136" t="s">
        <v>59</v>
      </c>
      <c r="B50" s="136" t="e">
        <f>NA()</f>
        <v>#N/A</v>
      </c>
      <c r="C50" s="136">
        <f>IF(ISNUMBER('実質公債費比率（分子）の構造'!K$53),'実質公債費比率（分子）の構造'!K$53,NA())</f>
        <v>790</v>
      </c>
      <c r="D50" s="136" t="e">
        <f>NA()</f>
        <v>#N/A</v>
      </c>
      <c r="E50" s="136" t="e">
        <f>NA()</f>
        <v>#N/A</v>
      </c>
      <c r="F50" s="136">
        <f>IF(ISNUMBER('実質公債費比率（分子）の構造'!L$53),'実質公債費比率（分子）の構造'!L$53,NA())</f>
        <v>826</v>
      </c>
      <c r="G50" s="136" t="e">
        <f>NA()</f>
        <v>#N/A</v>
      </c>
      <c r="H50" s="136" t="e">
        <f>NA()</f>
        <v>#N/A</v>
      </c>
      <c r="I50" s="136">
        <f>IF(ISNUMBER('実質公債費比率（分子）の構造'!M$53),'実質公債費比率（分子）の構造'!M$53,NA())</f>
        <v>775</v>
      </c>
      <c r="J50" s="136" t="e">
        <f>NA()</f>
        <v>#N/A</v>
      </c>
      <c r="K50" s="136" t="e">
        <f>NA()</f>
        <v>#N/A</v>
      </c>
      <c r="L50" s="136">
        <f>IF(ISNUMBER('実質公債費比率（分子）の構造'!N$53),'実質公債費比率（分子）の構造'!N$53,NA())</f>
        <v>616</v>
      </c>
      <c r="M50" s="136" t="e">
        <f>NA()</f>
        <v>#N/A</v>
      </c>
      <c r="N50" s="136" t="e">
        <f>NA()</f>
        <v>#N/A</v>
      </c>
      <c r="O50" s="136">
        <f>IF(ISNUMBER('実質公債費比率（分子）の構造'!O$53),'実質公債費比率（分子）の構造'!O$53,NA())</f>
        <v>494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13501</v>
      </c>
      <c r="E56" s="135"/>
      <c r="F56" s="135"/>
      <c r="G56" s="135">
        <f>'将来負担比率（分子）の構造'!J$51</f>
        <v>13827</v>
      </c>
      <c r="H56" s="135"/>
      <c r="I56" s="135"/>
      <c r="J56" s="135">
        <f>'将来負担比率（分子）の構造'!K$51</f>
        <v>13755</v>
      </c>
      <c r="K56" s="135"/>
      <c r="L56" s="135"/>
      <c r="M56" s="135">
        <f>'将来負担比率（分子）の構造'!L$51</f>
        <v>13726</v>
      </c>
      <c r="N56" s="135"/>
      <c r="O56" s="135"/>
      <c r="P56" s="135">
        <f>'将来負担比率（分子）の構造'!M$51</f>
        <v>13294</v>
      </c>
    </row>
    <row r="57" spans="1:16">
      <c r="A57" s="135" t="s">
        <v>35</v>
      </c>
      <c r="B57" s="135"/>
      <c r="C57" s="135"/>
      <c r="D57" s="135">
        <f>'将来負担比率（分子）の構造'!I$50</f>
        <v>108</v>
      </c>
      <c r="E57" s="135"/>
      <c r="F57" s="135"/>
      <c r="G57" s="135">
        <f>'将来負担比率（分子）の構造'!J$50</f>
        <v>72</v>
      </c>
      <c r="H57" s="135"/>
      <c r="I57" s="135"/>
      <c r="J57" s="135">
        <f>'将来負担比率（分子）の構造'!K$50</f>
        <v>82</v>
      </c>
      <c r="K57" s="135"/>
      <c r="L57" s="135"/>
      <c r="M57" s="135">
        <f>'将来負担比率（分子）の構造'!L$50</f>
        <v>73</v>
      </c>
      <c r="N57" s="135"/>
      <c r="O57" s="135"/>
      <c r="P57" s="135">
        <f>'将来負担比率（分子）の構造'!M$50</f>
        <v>63</v>
      </c>
    </row>
    <row r="58" spans="1:16">
      <c r="A58" s="135" t="s">
        <v>34</v>
      </c>
      <c r="B58" s="135"/>
      <c r="C58" s="135"/>
      <c r="D58" s="135">
        <f>'将来負担比率（分子）の構造'!I$49</f>
        <v>2438</v>
      </c>
      <c r="E58" s="135"/>
      <c r="F58" s="135"/>
      <c r="G58" s="135">
        <f>'将来負担比率（分子）の構造'!J$49</f>
        <v>2479</v>
      </c>
      <c r="H58" s="135"/>
      <c r="I58" s="135"/>
      <c r="J58" s="135">
        <f>'将来負担比率（分子）の構造'!K$49</f>
        <v>2383</v>
      </c>
      <c r="K58" s="135"/>
      <c r="L58" s="135"/>
      <c r="M58" s="135">
        <f>'将来負担比率（分子）の構造'!L$49</f>
        <v>2233</v>
      </c>
      <c r="N58" s="135"/>
      <c r="O58" s="135"/>
      <c r="P58" s="135">
        <f>'将来負担比率（分子）の構造'!M$49</f>
        <v>2445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v>
      </c>
      <c r="C61" s="135"/>
      <c r="D61" s="135"/>
      <c r="E61" s="135">
        <f>'将来負担比率（分子）の構造'!J$46</f>
        <v>20</v>
      </c>
      <c r="F61" s="135"/>
      <c r="G61" s="135"/>
      <c r="H61" s="135">
        <f>'将来負担比率（分子）の構造'!K$46</f>
        <v>20</v>
      </c>
      <c r="I61" s="135"/>
      <c r="J61" s="135"/>
      <c r="K61" s="135">
        <f>'将来負担比率（分子）の構造'!L$46</f>
        <v>21</v>
      </c>
      <c r="L61" s="135"/>
      <c r="M61" s="135"/>
      <c r="N61" s="135">
        <f>'将来負担比率（分子）の構造'!M$46</f>
        <v>20</v>
      </c>
      <c r="O61" s="135"/>
      <c r="P61" s="135"/>
    </row>
    <row r="62" spans="1:16">
      <c r="A62" s="135" t="s">
        <v>29</v>
      </c>
      <c r="B62" s="135">
        <f>'将来負担比率（分子）の構造'!I$45</f>
        <v>1724</v>
      </c>
      <c r="C62" s="135"/>
      <c r="D62" s="135"/>
      <c r="E62" s="135">
        <f>'将来負担比率（分子）の構造'!J$45</f>
        <v>1891</v>
      </c>
      <c r="F62" s="135"/>
      <c r="G62" s="135"/>
      <c r="H62" s="135">
        <f>'将来負担比率（分子）の構造'!K$45</f>
        <v>1988</v>
      </c>
      <c r="I62" s="135"/>
      <c r="J62" s="135"/>
      <c r="K62" s="135">
        <f>'将来負担比率（分子）の構造'!L$45</f>
        <v>1931</v>
      </c>
      <c r="L62" s="135"/>
      <c r="M62" s="135"/>
      <c r="N62" s="135">
        <f>'将来負担比率（分子）の構造'!M$45</f>
        <v>1871</v>
      </c>
      <c r="O62" s="135"/>
      <c r="P62" s="135"/>
    </row>
    <row r="63" spans="1:16">
      <c r="A63" s="135" t="s">
        <v>28</v>
      </c>
      <c r="B63" s="135">
        <f>'将来負担比率（分子）の構造'!I$44</f>
        <v>1202</v>
      </c>
      <c r="C63" s="135"/>
      <c r="D63" s="135"/>
      <c r="E63" s="135">
        <f>'将来負担比率（分子）の構造'!J$44</f>
        <v>1060</v>
      </c>
      <c r="F63" s="135"/>
      <c r="G63" s="135"/>
      <c r="H63" s="135">
        <f>'将来負担比率（分子）の構造'!K$44</f>
        <v>998</v>
      </c>
      <c r="I63" s="135"/>
      <c r="J63" s="135"/>
      <c r="K63" s="135">
        <f>'将来負担比率（分子）の構造'!L$44</f>
        <v>954</v>
      </c>
      <c r="L63" s="135"/>
      <c r="M63" s="135"/>
      <c r="N63" s="135">
        <f>'将来負担比率（分子）の構造'!M$44</f>
        <v>882</v>
      </c>
      <c r="O63" s="135"/>
      <c r="P63" s="135"/>
    </row>
    <row r="64" spans="1:16">
      <c r="A64" s="135" t="s">
        <v>27</v>
      </c>
      <c r="B64" s="135">
        <f>'将来負担比率（分子）の構造'!I$43</f>
        <v>8981</v>
      </c>
      <c r="C64" s="135"/>
      <c r="D64" s="135"/>
      <c r="E64" s="135">
        <f>'将来負担比率（分子）の構造'!J$43</f>
        <v>9194</v>
      </c>
      <c r="F64" s="135"/>
      <c r="G64" s="135"/>
      <c r="H64" s="135">
        <f>'将来負担比率（分子）の構造'!K$43</f>
        <v>9756</v>
      </c>
      <c r="I64" s="135"/>
      <c r="J64" s="135"/>
      <c r="K64" s="135">
        <f>'将来負担比率（分子）の構造'!L$43</f>
        <v>9648</v>
      </c>
      <c r="L64" s="135"/>
      <c r="M64" s="135"/>
      <c r="N64" s="135">
        <f>'将来負担比率（分子）の構造'!M$43</f>
        <v>8516</v>
      </c>
      <c r="O64" s="135"/>
      <c r="P64" s="135"/>
    </row>
    <row r="65" spans="1:16">
      <c r="A65" s="135" t="s">
        <v>26</v>
      </c>
      <c r="B65" s="135">
        <f>'将来負担比率（分子）の構造'!I$42</f>
        <v>593</v>
      </c>
      <c r="C65" s="135"/>
      <c r="D65" s="135"/>
      <c r="E65" s="135">
        <f>'将来負担比率（分子）の構造'!J$42</f>
        <v>583</v>
      </c>
      <c r="F65" s="135"/>
      <c r="G65" s="135"/>
      <c r="H65" s="135">
        <f>'将来負担比率（分子）の構造'!K$42</f>
        <v>424</v>
      </c>
      <c r="I65" s="135"/>
      <c r="J65" s="135"/>
      <c r="K65" s="135">
        <f>'将来負担比率（分子）の構造'!L$42</f>
        <v>442</v>
      </c>
      <c r="L65" s="135"/>
      <c r="M65" s="135"/>
      <c r="N65" s="135">
        <f>'将来負担比率（分子）の構造'!M$42</f>
        <v>259</v>
      </c>
      <c r="O65" s="135"/>
      <c r="P65" s="135"/>
    </row>
    <row r="66" spans="1:16">
      <c r="A66" s="135" t="s">
        <v>25</v>
      </c>
      <c r="B66" s="135">
        <f>'将来負担比率（分子）の構造'!I$41</f>
        <v>8136</v>
      </c>
      <c r="C66" s="135"/>
      <c r="D66" s="135"/>
      <c r="E66" s="135">
        <f>'将来負担比率（分子）の構造'!J$41</f>
        <v>7863</v>
      </c>
      <c r="F66" s="135"/>
      <c r="G66" s="135"/>
      <c r="H66" s="135">
        <f>'将来負担比率（分子）の構造'!K$41</f>
        <v>8131</v>
      </c>
      <c r="I66" s="135"/>
      <c r="J66" s="135"/>
      <c r="K66" s="135">
        <f>'将来負担比率（分子）の構造'!L$41</f>
        <v>8345</v>
      </c>
      <c r="L66" s="135"/>
      <c r="M66" s="135"/>
      <c r="N66" s="135">
        <f>'将来負担比率（分子）の構造'!M$41</f>
        <v>9138</v>
      </c>
      <c r="O66" s="135"/>
      <c r="P66" s="135"/>
    </row>
    <row r="67" spans="1:16">
      <c r="A67" s="135" t="s">
        <v>63</v>
      </c>
      <c r="B67" s="135" t="e">
        <f>NA()</f>
        <v>#N/A</v>
      </c>
      <c r="C67" s="135">
        <f>IF(ISNUMBER('将来負担比率（分子）の構造'!I$52), IF('将来負担比率（分子）の構造'!I$52 &lt; 0, 0, '将来負担比率（分子）の構造'!I$52), NA())</f>
        <v>4605</v>
      </c>
      <c r="D67" s="135" t="e">
        <f>NA()</f>
        <v>#N/A</v>
      </c>
      <c r="E67" s="135" t="e">
        <f>NA()</f>
        <v>#N/A</v>
      </c>
      <c r="F67" s="135">
        <f>IF(ISNUMBER('将来負担比率（分子）の構造'!J$52), IF('将来負担比率（分子）の構造'!J$52 &lt; 0, 0, '将来負担比率（分子）の構造'!J$52), NA())</f>
        <v>4231</v>
      </c>
      <c r="G67" s="135" t="e">
        <f>NA()</f>
        <v>#N/A</v>
      </c>
      <c r="H67" s="135" t="e">
        <f>NA()</f>
        <v>#N/A</v>
      </c>
      <c r="I67" s="135">
        <f>IF(ISNUMBER('将来負担比率（分子）の構造'!K$52), IF('将来負担比率（分子）の構造'!K$52 &lt; 0, 0, '将来負担比率（分子）の構造'!K$52), NA())</f>
        <v>5095</v>
      </c>
      <c r="J67" s="135" t="e">
        <f>NA()</f>
        <v>#N/A</v>
      </c>
      <c r="K67" s="135" t="e">
        <f>NA()</f>
        <v>#N/A</v>
      </c>
      <c r="L67" s="135">
        <f>IF(ISNUMBER('将来負担比率（分子）の構造'!L$52), IF('将来負担比率（分子）の構造'!L$52 &lt; 0, 0, '将来負担比率（分子）の構造'!L$52), NA())</f>
        <v>5309</v>
      </c>
      <c r="M67" s="135" t="e">
        <f>NA()</f>
        <v>#N/A</v>
      </c>
      <c r="N67" s="135" t="e">
        <f>NA()</f>
        <v>#N/A</v>
      </c>
      <c r="O67" s="135">
        <f>IF(ISNUMBER('将来負担比率（分子）の構造'!M$52), IF('将来負担比率（分子）の構造'!M$52 &lt; 0, 0, '将来負担比率（分子）の構造'!M$52), NA())</f>
        <v>4883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3510604</v>
      </c>
      <c r="S5" s="639"/>
      <c r="T5" s="639"/>
      <c r="U5" s="639"/>
      <c r="V5" s="639"/>
      <c r="W5" s="639"/>
      <c r="X5" s="639"/>
      <c r="Y5" s="686"/>
      <c r="Z5" s="699">
        <v>34.5</v>
      </c>
      <c r="AA5" s="699"/>
      <c r="AB5" s="699"/>
      <c r="AC5" s="699"/>
      <c r="AD5" s="700">
        <v>3510604</v>
      </c>
      <c r="AE5" s="700"/>
      <c r="AF5" s="700"/>
      <c r="AG5" s="700"/>
      <c r="AH5" s="700"/>
      <c r="AI5" s="700"/>
      <c r="AJ5" s="700"/>
      <c r="AK5" s="700"/>
      <c r="AL5" s="687">
        <v>58.2</v>
      </c>
      <c r="AM5" s="656"/>
      <c r="AN5" s="656"/>
      <c r="AO5" s="688"/>
      <c r="AP5" s="673" t="s">
        <v>209</v>
      </c>
      <c r="AQ5" s="674"/>
      <c r="AR5" s="674"/>
      <c r="AS5" s="674"/>
      <c r="AT5" s="674"/>
      <c r="AU5" s="674"/>
      <c r="AV5" s="674"/>
      <c r="AW5" s="674"/>
      <c r="AX5" s="674"/>
      <c r="AY5" s="674"/>
      <c r="AZ5" s="674"/>
      <c r="BA5" s="674"/>
      <c r="BB5" s="674"/>
      <c r="BC5" s="674"/>
      <c r="BD5" s="674"/>
      <c r="BE5" s="674"/>
      <c r="BF5" s="675"/>
      <c r="BG5" s="588">
        <v>3477471</v>
      </c>
      <c r="BH5" s="589"/>
      <c r="BI5" s="589"/>
      <c r="BJ5" s="589"/>
      <c r="BK5" s="589"/>
      <c r="BL5" s="589"/>
      <c r="BM5" s="589"/>
      <c r="BN5" s="590"/>
      <c r="BO5" s="641">
        <v>99.1</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106353</v>
      </c>
      <c r="S6" s="589"/>
      <c r="T6" s="589"/>
      <c r="U6" s="589"/>
      <c r="V6" s="589"/>
      <c r="W6" s="589"/>
      <c r="X6" s="589"/>
      <c r="Y6" s="590"/>
      <c r="Z6" s="641">
        <v>1</v>
      </c>
      <c r="AA6" s="641"/>
      <c r="AB6" s="641"/>
      <c r="AC6" s="641"/>
      <c r="AD6" s="642">
        <v>106353</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3477471</v>
      </c>
      <c r="BH6" s="589"/>
      <c r="BI6" s="589"/>
      <c r="BJ6" s="589"/>
      <c r="BK6" s="589"/>
      <c r="BL6" s="589"/>
      <c r="BM6" s="589"/>
      <c r="BN6" s="590"/>
      <c r="BO6" s="641">
        <v>99.1</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103965</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103960</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6028</v>
      </c>
      <c r="S7" s="589"/>
      <c r="T7" s="589"/>
      <c r="U7" s="589"/>
      <c r="V7" s="589"/>
      <c r="W7" s="589"/>
      <c r="X7" s="589"/>
      <c r="Y7" s="590"/>
      <c r="Z7" s="641">
        <v>0.1</v>
      </c>
      <c r="AA7" s="641"/>
      <c r="AB7" s="641"/>
      <c r="AC7" s="641"/>
      <c r="AD7" s="642">
        <v>6028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1666460</v>
      </c>
      <c r="BH7" s="589"/>
      <c r="BI7" s="589"/>
      <c r="BJ7" s="589"/>
      <c r="BK7" s="589"/>
      <c r="BL7" s="589"/>
      <c r="BM7" s="589"/>
      <c r="BN7" s="590"/>
      <c r="BO7" s="641">
        <v>47.5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1020449</v>
      </c>
      <c r="CS7" s="589"/>
      <c r="CT7" s="589"/>
      <c r="CU7" s="589"/>
      <c r="CV7" s="589"/>
      <c r="CW7" s="589"/>
      <c r="CX7" s="589"/>
      <c r="CY7" s="590"/>
      <c r="CZ7" s="641">
        <v>10.5</v>
      </c>
      <c r="DA7" s="641"/>
      <c r="DB7" s="641"/>
      <c r="DC7" s="641"/>
      <c r="DD7" s="594">
        <v>43780</v>
      </c>
      <c r="DE7" s="589"/>
      <c r="DF7" s="589"/>
      <c r="DG7" s="589"/>
      <c r="DH7" s="589"/>
      <c r="DI7" s="589"/>
      <c r="DJ7" s="589"/>
      <c r="DK7" s="589"/>
      <c r="DL7" s="589"/>
      <c r="DM7" s="589"/>
      <c r="DN7" s="589"/>
      <c r="DO7" s="589"/>
      <c r="DP7" s="590"/>
      <c r="DQ7" s="594">
        <v>867930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17188</v>
      </c>
      <c r="S8" s="589"/>
      <c r="T8" s="589"/>
      <c r="U8" s="589"/>
      <c r="V8" s="589"/>
      <c r="W8" s="589"/>
      <c r="X8" s="589"/>
      <c r="Y8" s="590"/>
      <c r="Z8" s="641">
        <v>0.2</v>
      </c>
      <c r="AA8" s="641"/>
      <c r="AB8" s="641"/>
      <c r="AC8" s="641"/>
      <c r="AD8" s="642">
        <v>17188</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45187</v>
      </c>
      <c r="BH8" s="589"/>
      <c r="BI8" s="589"/>
      <c r="BJ8" s="589"/>
      <c r="BK8" s="589"/>
      <c r="BL8" s="589"/>
      <c r="BM8" s="589"/>
      <c r="BN8" s="590"/>
      <c r="BO8" s="641">
        <v>1.3</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3335325</v>
      </c>
      <c r="CS8" s="589"/>
      <c r="CT8" s="589"/>
      <c r="CU8" s="589"/>
      <c r="CV8" s="589"/>
      <c r="CW8" s="589"/>
      <c r="CX8" s="589"/>
      <c r="CY8" s="590"/>
      <c r="CZ8" s="641">
        <v>34.200000000000003</v>
      </c>
      <c r="DA8" s="641"/>
      <c r="DB8" s="641"/>
      <c r="DC8" s="641"/>
      <c r="DD8" s="594">
        <v>623760</v>
      </c>
      <c r="DE8" s="589"/>
      <c r="DF8" s="589"/>
      <c r="DG8" s="589"/>
      <c r="DH8" s="589"/>
      <c r="DI8" s="589"/>
      <c r="DJ8" s="589"/>
      <c r="DK8" s="589"/>
      <c r="DL8" s="589"/>
      <c r="DM8" s="589"/>
      <c r="DN8" s="589"/>
      <c r="DO8" s="589"/>
      <c r="DP8" s="590"/>
      <c r="DQ8" s="594">
        <v>1749445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13102</v>
      </c>
      <c r="S9" s="589"/>
      <c r="T9" s="589"/>
      <c r="U9" s="589"/>
      <c r="V9" s="589"/>
      <c r="W9" s="589"/>
      <c r="X9" s="589"/>
      <c r="Y9" s="590"/>
      <c r="Z9" s="641">
        <v>0.1</v>
      </c>
      <c r="AA9" s="641"/>
      <c r="AB9" s="641"/>
      <c r="AC9" s="641"/>
      <c r="AD9" s="642">
        <v>13102</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1123703</v>
      </c>
      <c r="BH9" s="589"/>
      <c r="BI9" s="589"/>
      <c r="BJ9" s="589"/>
      <c r="BK9" s="589"/>
      <c r="BL9" s="589"/>
      <c r="BM9" s="589"/>
      <c r="BN9" s="590"/>
      <c r="BO9" s="641">
        <v>32</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681446</v>
      </c>
      <c r="CS9" s="589"/>
      <c r="CT9" s="589"/>
      <c r="CU9" s="589"/>
      <c r="CV9" s="589"/>
      <c r="CW9" s="589"/>
      <c r="CX9" s="589"/>
      <c r="CY9" s="590"/>
      <c r="CZ9" s="641">
        <v>7</v>
      </c>
      <c r="DA9" s="641"/>
      <c r="DB9" s="641"/>
      <c r="DC9" s="641"/>
      <c r="DD9" s="594">
        <v>47848</v>
      </c>
      <c r="DE9" s="589"/>
      <c r="DF9" s="589"/>
      <c r="DG9" s="589"/>
      <c r="DH9" s="589"/>
      <c r="DI9" s="589"/>
      <c r="DJ9" s="589"/>
      <c r="DK9" s="589"/>
      <c r="DL9" s="589"/>
      <c r="DM9" s="589"/>
      <c r="DN9" s="589"/>
      <c r="DO9" s="589"/>
      <c r="DP9" s="590"/>
      <c r="DQ9" s="594">
        <v>632874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326253</v>
      </c>
      <c r="S10" s="589"/>
      <c r="T10" s="589"/>
      <c r="U10" s="589"/>
      <c r="V10" s="589"/>
      <c r="W10" s="589"/>
      <c r="X10" s="589"/>
      <c r="Y10" s="590"/>
      <c r="Z10" s="641">
        <v>3.2</v>
      </c>
      <c r="AA10" s="641"/>
      <c r="AB10" s="641"/>
      <c r="AC10" s="641"/>
      <c r="AD10" s="642">
        <v>326253</v>
      </c>
      <c r="AE10" s="642"/>
      <c r="AF10" s="642"/>
      <c r="AG10" s="642"/>
      <c r="AH10" s="642"/>
      <c r="AI10" s="642"/>
      <c r="AJ10" s="642"/>
      <c r="AK10" s="642"/>
      <c r="AL10" s="611">
        <v>5.4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91963</v>
      </c>
      <c r="BH10" s="589"/>
      <c r="BI10" s="589"/>
      <c r="BJ10" s="589"/>
      <c r="BK10" s="589"/>
      <c r="BL10" s="589"/>
      <c r="BM10" s="589"/>
      <c r="BN10" s="590"/>
      <c r="BO10" s="641">
        <v>2.6</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20353</v>
      </c>
      <c r="CS10" s="589"/>
      <c r="CT10" s="589"/>
      <c r="CU10" s="589"/>
      <c r="CV10" s="589"/>
      <c r="CW10" s="589"/>
      <c r="CX10" s="589"/>
      <c r="CY10" s="590"/>
      <c r="CZ10" s="641">
        <v>0.2</v>
      </c>
      <c r="DA10" s="641"/>
      <c r="DB10" s="641"/>
      <c r="DC10" s="641"/>
      <c r="DD10" s="594" t="s">
        <v>113</v>
      </c>
      <c r="DE10" s="589"/>
      <c r="DF10" s="589"/>
      <c r="DG10" s="589"/>
      <c r="DH10" s="589"/>
      <c r="DI10" s="589"/>
      <c r="DJ10" s="589"/>
      <c r="DK10" s="589"/>
      <c r="DL10" s="589"/>
      <c r="DM10" s="589"/>
      <c r="DN10" s="589"/>
      <c r="DO10" s="589"/>
      <c r="DP10" s="590"/>
      <c r="DQ10" s="594">
        <v>20353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405607</v>
      </c>
      <c r="BH11" s="589"/>
      <c r="BI11" s="589"/>
      <c r="BJ11" s="589"/>
      <c r="BK11" s="589"/>
      <c r="BL11" s="589"/>
      <c r="BM11" s="589"/>
      <c r="BN11" s="590"/>
      <c r="BO11" s="641">
        <v>11.6</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594846</v>
      </c>
      <c r="CS11" s="589"/>
      <c r="CT11" s="589"/>
      <c r="CU11" s="589"/>
      <c r="CV11" s="589"/>
      <c r="CW11" s="589"/>
      <c r="CX11" s="589"/>
      <c r="CY11" s="590"/>
      <c r="CZ11" s="641">
        <v>6.1</v>
      </c>
      <c r="DA11" s="641"/>
      <c r="DB11" s="641"/>
      <c r="DC11" s="641"/>
      <c r="DD11" s="594">
        <v>158036</v>
      </c>
      <c r="DE11" s="589"/>
      <c r="DF11" s="589"/>
      <c r="DG11" s="589"/>
      <c r="DH11" s="589"/>
      <c r="DI11" s="589"/>
      <c r="DJ11" s="589"/>
      <c r="DK11" s="589"/>
      <c r="DL11" s="589"/>
      <c r="DM11" s="589"/>
      <c r="DN11" s="589"/>
      <c r="DO11" s="589"/>
      <c r="DP11" s="590"/>
      <c r="DQ11" s="594">
        <v>541661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1574426</v>
      </c>
      <c r="BH12" s="589"/>
      <c r="BI12" s="589"/>
      <c r="BJ12" s="589"/>
      <c r="BK12" s="589"/>
      <c r="BL12" s="589"/>
      <c r="BM12" s="589"/>
      <c r="BN12" s="590"/>
      <c r="BO12" s="641">
        <v>44.8</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517891</v>
      </c>
      <c r="CS12" s="589"/>
      <c r="CT12" s="589"/>
      <c r="CU12" s="589"/>
      <c r="CV12" s="589"/>
      <c r="CW12" s="589"/>
      <c r="CX12" s="589"/>
      <c r="CY12" s="590"/>
      <c r="CZ12" s="641">
        <v>5.3</v>
      </c>
      <c r="DA12" s="641"/>
      <c r="DB12" s="641"/>
      <c r="DC12" s="641"/>
      <c r="DD12" s="594">
        <v>54959</v>
      </c>
      <c r="DE12" s="589"/>
      <c r="DF12" s="589"/>
      <c r="DG12" s="589"/>
      <c r="DH12" s="589"/>
      <c r="DI12" s="589"/>
      <c r="DJ12" s="589"/>
      <c r="DK12" s="589"/>
      <c r="DL12" s="589"/>
      <c r="DM12" s="589"/>
      <c r="DN12" s="589"/>
      <c r="DO12" s="589"/>
      <c r="DP12" s="590"/>
      <c r="DQ12" s="594">
        <v>492644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11239</v>
      </c>
      <c r="S13" s="589"/>
      <c r="T13" s="589"/>
      <c r="U13" s="589"/>
      <c r="V13" s="589"/>
      <c r="W13" s="589"/>
      <c r="X13" s="589"/>
      <c r="Y13" s="590"/>
      <c r="Z13" s="641">
        <v>0.1</v>
      </c>
      <c r="AA13" s="641"/>
      <c r="AB13" s="641"/>
      <c r="AC13" s="641"/>
      <c r="AD13" s="642">
        <v>11239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1572335</v>
      </c>
      <c r="BH13" s="589"/>
      <c r="BI13" s="589"/>
      <c r="BJ13" s="589"/>
      <c r="BK13" s="589"/>
      <c r="BL13" s="589"/>
      <c r="BM13" s="589"/>
      <c r="BN13" s="590"/>
      <c r="BO13" s="641">
        <v>44.8</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943576</v>
      </c>
      <c r="CS13" s="589"/>
      <c r="CT13" s="589"/>
      <c r="CU13" s="589"/>
      <c r="CV13" s="589"/>
      <c r="CW13" s="589"/>
      <c r="CX13" s="589"/>
      <c r="CY13" s="590"/>
      <c r="CZ13" s="641">
        <v>9.6999999999999993</v>
      </c>
      <c r="DA13" s="641"/>
      <c r="DB13" s="641"/>
      <c r="DC13" s="641"/>
      <c r="DD13" s="594">
        <v>317371</v>
      </c>
      <c r="DE13" s="589"/>
      <c r="DF13" s="589"/>
      <c r="DG13" s="589"/>
      <c r="DH13" s="589"/>
      <c r="DI13" s="589"/>
      <c r="DJ13" s="589"/>
      <c r="DK13" s="589"/>
      <c r="DL13" s="589"/>
      <c r="DM13" s="589"/>
      <c r="DN13" s="589"/>
      <c r="DO13" s="589"/>
      <c r="DP13" s="590"/>
      <c r="DQ13" s="594">
        <v>672730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68497</v>
      </c>
      <c r="BH14" s="589"/>
      <c r="BI14" s="589"/>
      <c r="BJ14" s="589"/>
      <c r="BK14" s="589"/>
      <c r="BL14" s="589"/>
      <c r="BM14" s="589"/>
      <c r="BN14" s="590"/>
      <c r="BO14" s="641">
        <v>2</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435549</v>
      </c>
      <c r="CS14" s="589"/>
      <c r="CT14" s="589"/>
      <c r="CU14" s="589"/>
      <c r="CV14" s="589"/>
      <c r="CW14" s="589"/>
      <c r="CX14" s="589"/>
      <c r="CY14" s="590"/>
      <c r="CZ14" s="641">
        <v>4.5</v>
      </c>
      <c r="DA14" s="641"/>
      <c r="DB14" s="641"/>
      <c r="DC14" s="641"/>
      <c r="DD14" s="594">
        <v>14948</v>
      </c>
      <c r="DE14" s="589"/>
      <c r="DF14" s="589"/>
      <c r="DG14" s="589"/>
      <c r="DH14" s="589"/>
      <c r="DI14" s="589"/>
      <c r="DJ14" s="589"/>
      <c r="DK14" s="589"/>
      <c r="DL14" s="589"/>
      <c r="DM14" s="589"/>
      <c r="DN14" s="589"/>
      <c r="DO14" s="589"/>
      <c r="DP14" s="590"/>
      <c r="DQ14" s="594">
        <v>319146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15001</v>
      </c>
      <c r="S15" s="589"/>
      <c r="T15" s="589"/>
      <c r="U15" s="589"/>
      <c r="V15" s="589"/>
      <c r="W15" s="589"/>
      <c r="X15" s="589"/>
      <c r="Y15" s="590"/>
      <c r="Z15" s="641">
        <v>0.1</v>
      </c>
      <c r="AA15" s="641"/>
      <c r="AB15" s="641"/>
      <c r="AC15" s="641"/>
      <c r="AD15" s="642">
        <v>15001</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168088</v>
      </c>
      <c r="BH15" s="589"/>
      <c r="BI15" s="589"/>
      <c r="BJ15" s="589"/>
      <c r="BK15" s="589"/>
      <c r="BL15" s="589"/>
      <c r="BM15" s="589"/>
      <c r="BN15" s="590"/>
      <c r="BO15" s="641">
        <v>4.8</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1257536</v>
      </c>
      <c r="CS15" s="589"/>
      <c r="CT15" s="589"/>
      <c r="CU15" s="589"/>
      <c r="CV15" s="589"/>
      <c r="CW15" s="589"/>
      <c r="CX15" s="589"/>
      <c r="CY15" s="590"/>
      <c r="CZ15" s="641">
        <v>12.9</v>
      </c>
      <c r="DA15" s="641"/>
      <c r="DB15" s="641"/>
      <c r="DC15" s="641"/>
      <c r="DD15" s="594">
        <v>349880</v>
      </c>
      <c r="DE15" s="589"/>
      <c r="DF15" s="589"/>
      <c r="DG15" s="589"/>
      <c r="DH15" s="589"/>
      <c r="DI15" s="589"/>
      <c r="DJ15" s="589"/>
      <c r="DK15" s="589"/>
      <c r="DL15" s="589"/>
      <c r="DM15" s="589"/>
      <c r="DN15" s="589"/>
      <c r="DO15" s="589"/>
      <c r="DP15" s="590"/>
      <c r="DQ15" s="594">
        <v>958703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2176881</v>
      </c>
      <c r="S16" s="589"/>
      <c r="T16" s="589"/>
      <c r="U16" s="589"/>
      <c r="V16" s="589"/>
      <c r="W16" s="589"/>
      <c r="X16" s="589"/>
      <c r="Y16" s="590"/>
      <c r="Z16" s="641">
        <v>21.4</v>
      </c>
      <c r="AA16" s="641"/>
      <c r="AB16" s="641"/>
      <c r="AC16" s="641"/>
      <c r="AD16" s="642">
        <v>2019276</v>
      </c>
      <c r="AE16" s="642"/>
      <c r="AF16" s="642"/>
      <c r="AG16" s="642"/>
      <c r="AH16" s="642"/>
      <c r="AI16" s="642"/>
      <c r="AJ16" s="642"/>
      <c r="AK16" s="642"/>
      <c r="AL16" s="611">
        <v>33.5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17375</v>
      </c>
      <c r="CS16" s="589"/>
      <c r="CT16" s="589"/>
      <c r="CU16" s="589"/>
      <c r="CV16" s="589"/>
      <c r="CW16" s="589"/>
      <c r="CX16" s="589"/>
      <c r="CY16" s="590"/>
      <c r="CZ16" s="641">
        <v>0.2</v>
      </c>
      <c r="DA16" s="641"/>
      <c r="DB16" s="641"/>
      <c r="DC16" s="641"/>
      <c r="DD16" s="594" t="s">
        <v>113</v>
      </c>
      <c r="DE16" s="589"/>
      <c r="DF16" s="589"/>
      <c r="DG16" s="589"/>
      <c r="DH16" s="589"/>
      <c r="DI16" s="589"/>
      <c r="DJ16" s="589"/>
      <c r="DK16" s="589"/>
      <c r="DL16" s="589"/>
      <c r="DM16" s="589"/>
      <c r="DN16" s="589"/>
      <c r="DO16" s="589"/>
      <c r="DP16" s="590"/>
      <c r="DQ16" s="594">
        <v>13673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2019276</v>
      </c>
      <c r="S17" s="589"/>
      <c r="T17" s="589"/>
      <c r="U17" s="589"/>
      <c r="V17" s="589"/>
      <c r="W17" s="589"/>
      <c r="X17" s="589"/>
      <c r="Y17" s="590"/>
      <c r="Z17" s="641">
        <v>19.8</v>
      </c>
      <c r="AA17" s="641"/>
      <c r="AB17" s="641"/>
      <c r="AC17" s="641"/>
      <c r="AD17" s="642">
        <v>2019276</v>
      </c>
      <c r="AE17" s="642"/>
      <c r="AF17" s="642"/>
      <c r="AG17" s="642"/>
      <c r="AH17" s="642"/>
      <c r="AI17" s="642"/>
      <c r="AJ17" s="642"/>
      <c r="AK17" s="642"/>
      <c r="AL17" s="611">
        <v>33.5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822991</v>
      </c>
      <c r="CS17" s="589"/>
      <c r="CT17" s="589"/>
      <c r="CU17" s="589"/>
      <c r="CV17" s="589"/>
      <c r="CW17" s="589"/>
      <c r="CX17" s="589"/>
      <c r="CY17" s="590"/>
      <c r="CZ17" s="641">
        <v>8.4</v>
      </c>
      <c r="DA17" s="641"/>
      <c r="DB17" s="641"/>
      <c r="DC17" s="641"/>
      <c r="DD17" s="594" t="s">
        <v>113</v>
      </c>
      <c r="DE17" s="589"/>
      <c r="DF17" s="589"/>
      <c r="DG17" s="589"/>
      <c r="DH17" s="589"/>
      <c r="DI17" s="589"/>
      <c r="DJ17" s="589"/>
      <c r="DK17" s="589"/>
      <c r="DL17" s="589"/>
      <c r="DM17" s="589"/>
      <c r="DN17" s="589"/>
      <c r="DO17" s="589"/>
      <c r="DP17" s="590"/>
      <c r="DQ17" s="594">
        <v>812846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157605</v>
      </c>
      <c r="S18" s="589"/>
      <c r="T18" s="589"/>
      <c r="U18" s="589"/>
      <c r="V18" s="589"/>
      <c r="W18" s="589"/>
      <c r="X18" s="589"/>
      <c r="Y18" s="590"/>
      <c r="Z18" s="641">
        <v>1.5</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33133</v>
      </c>
      <c r="BH19" s="589"/>
      <c r="BI19" s="589"/>
      <c r="BJ19" s="589"/>
      <c r="BK19" s="589"/>
      <c r="BL19" s="589"/>
      <c r="BM19" s="589"/>
      <c r="BN19" s="590"/>
      <c r="BO19" s="641">
        <v>0.9</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6182649</v>
      </c>
      <c r="S20" s="589"/>
      <c r="T20" s="589"/>
      <c r="U20" s="589"/>
      <c r="V20" s="589"/>
      <c r="W20" s="589"/>
      <c r="X20" s="589"/>
      <c r="Y20" s="590"/>
      <c r="Z20" s="641">
        <v>60.7</v>
      </c>
      <c r="AA20" s="641"/>
      <c r="AB20" s="641"/>
      <c r="AC20" s="641"/>
      <c r="AD20" s="642">
        <v>6025044</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33133</v>
      </c>
      <c r="BH20" s="589"/>
      <c r="BI20" s="589"/>
      <c r="BJ20" s="589"/>
      <c r="BK20" s="589"/>
      <c r="BL20" s="589"/>
      <c r="BM20" s="589"/>
      <c r="BN20" s="590"/>
      <c r="BO20" s="641">
        <v>0.9</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9751302</v>
      </c>
      <c r="CS20" s="589"/>
      <c r="CT20" s="589"/>
      <c r="CU20" s="589"/>
      <c r="CV20" s="589"/>
      <c r="CW20" s="589"/>
      <c r="CX20" s="589"/>
      <c r="CY20" s="590"/>
      <c r="CZ20" s="641">
        <v>100</v>
      </c>
      <c r="DA20" s="641"/>
      <c r="DB20" s="641"/>
      <c r="DC20" s="641"/>
      <c r="DD20" s="594">
        <v>1610582</v>
      </c>
      <c r="DE20" s="589"/>
      <c r="DF20" s="589"/>
      <c r="DG20" s="589"/>
      <c r="DH20" s="589"/>
      <c r="DI20" s="589"/>
      <c r="DJ20" s="589"/>
      <c r="DK20" s="589"/>
      <c r="DL20" s="589"/>
      <c r="DM20" s="589"/>
      <c r="DN20" s="589"/>
      <c r="DO20" s="589"/>
      <c r="DP20" s="590"/>
      <c r="DQ20" s="594">
        <v>7185965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2904</v>
      </c>
      <c r="S21" s="589"/>
      <c r="T21" s="589"/>
      <c r="U21" s="589"/>
      <c r="V21" s="589"/>
      <c r="W21" s="589"/>
      <c r="X21" s="589"/>
      <c r="Y21" s="590"/>
      <c r="Z21" s="641">
        <v>0</v>
      </c>
      <c r="AA21" s="641"/>
      <c r="AB21" s="641"/>
      <c r="AC21" s="641"/>
      <c r="AD21" s="642">
        <v>2904</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33133</v>
      </c>
      <c r="BH21" s="589"/>
      <c r="BI21" s="589"/>
      <c r="BJ21" s="589"/>
      <c r="BK21" s="589"/>
      <c r="BL21" s="589"/>
      <c r="BM21" s="589"/>
      <c r="BN21" s="590"/>
      <c r="BO21" s="641">
        <v>0.9</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38172</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239637</v>
      </c>
      <c r="S23" s="589"/>
      <c r="T23" s="589"/>
      <c r="U23" s="589"/>
      <c r="V23" s="589"/>
      <c r="W23" s="589"/>
      <c r="X23" s="589"/>
      <c r="Y23" s="590"/>
      <c r="Z23" s="641">
        <v>2.4</v>
      </c>
      <c r="AA23" s="641"/>
      <c r="AB23" s="641"/>
      <c r="AC23" s="641"/>
      <c r="AD23" s="642" t="s">
        <v>113</v>
      </c>
      <c r="AE23" s="642"/>
      <c r="AF23" s="642"/>
      <c r="AG23" s="642"/>
      <c r="AH23" s="642"/>
      <c r="AI23" s="642"/>
      <c r="AJ23" s="642"/>
      <c r="AK23" s="642"/>
      <c r="AL23" s="611" t="s">
        <v>113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13851</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3974878</v>
      </c>
      <c r="CS24" s="639"/>
      <c r="CT24" s="639"/>
      <c r="CU24" s="639"/>
      <c r="CV24" s="639"/>
      <c r="CW24" s="639"/>
      <c r="CX24" s="639"/>
      <c r="CY24" s="686"/>
      <c r="CZ24" s="690">
        <v>40.799999999999997</v>
      </c>
      <c r="DA24" s="691"/>
      <c r="DB24" s="691"/>
      <c r="DC24" s="692"/>
      <c r="DD24" s="685">
        <v>2884994</v>
      </c>
      <c r="DE24" s="639"/>
      <c r="DF24" s="639"/>
      <c r="DG24" s="639"/>
      <c r="DH24" s="639"/>
      <c r="DI24" s="639"/>
      <c r="DJ24" s="639"/>
      <c r="DK24" s="686"/>
      <c r="DL24" s="685">
        <v>2850037</v>
      </c>
      <c r="DM24" s="639"/>
      <c r="DN24" s="639"/>
      <c r="DO24" s="639"/>
      <c r="DP24" s="639"/>
      <c r="DQ24" s="639"/>
      <c r="DR24" s="639"/>
      <c r="DS24" s="639"/>
      <c r="DT24" s="639"/>
      <c r="DU24" s="639"/>
      <c r="DV24" s="686"/>
      <c r="DW24" s="687">
        <v>43.3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754300</v>
      </c>
      <c r="S25" s="589"/>
      <c r="T25" s="589"/>
      <c r="U25" s="589"/>
      <c r="V25" s="589"/>
      <c r="W25" s="589"/>
      <c r="X25" s="589"/>
      <c r="Y25" s="590"/>
      <c r="Z25" s="641">
        <v>7.4</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1996707</v>
      </c>
      <c r="CS25" s="607"/>
      <c r="CT25" s="607"/>
      <c r="CU25" s="607"/>
      <c r="CV25" s="607"/>
      <c r="CW25" s="607"/>
      <c r="CX25" s="607"/>
      <c r="CY25" s="608"/>
      <c r="CZ25" s="591">
        <v>20.5</v>
      </c>
      <c r="DA25" s="609"/>
      <c r="DB25" s="609"/>
      <c r="DC25" s="610"/>
      <c r="DD25" s="594">
        <v>1680841</v>
      </c>
      <c r="DE25" s="607"/>
      <c r="DF25" s="607"/>
      <c r="DG25" s="607"/>
      <c r="DH25" s="607"/>
      <c r="DI25" s="607"/>
      <c r="DJ25" s="607"/>
      <c r="DK25" s="608"/>
      <c r="DL25" s="594">
        <v>1651558</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967771</v>
      </c>
      <c r="CS26" s="589"/>
      <c r="CT26" s="589"/>
      <c r="CU26" s="589"/>
      <c r="CV26" s="589"/>
      <c r="CW26" s="589"/>
      <c r="CX26" s="589"/>
      <c r="CY26" s="590"/>
      <c r="CZ26" s="591">
        <v>9.9</v>
      </c>
      <c r="DA26" s="609"/>
      <c r="DB26" s="609"/>
      <c r="DC26" s="610"/>
      <c r="DD26" s="594">
        <v>718291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449582</v>
      </c>
      <c r="S27" s="589"/>
      <c r="T27" s="589"/>
      <c r="U27" s="589"/>
      <c r="V27" s="589"/>
      <c r="W27" s="589"/>
      <c r="X27" s="589"/>
      <c r="Y27" s="590"/>
      <c r="Z27" s="641">
        <v>4.4000000000000004</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3510604</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1155180</v>
      </c>
      <c r="CS27" s="607"/>
      <c r="CT27" s="607"/>
      <c r="CU27" s="607"/>
      <c r="CV27" s="607"/>
      <c r="CW27" s="607"/>
      <c r="CX27" s="607"/>
      <c r="CY27" s="608"/>
      <c r="CZ27" s="591">
        <v>11.8</v>
      </c>
      <c r="DA27" s="609"/>
      <c r="DB27" s="609"/>
      <c r="DC27" s="610"/>
      <c r="DD27" s="594">
        <v>391307</v>
      </c>
      <c r="DE27" s="607"/>
      <c r="DF27" s="607"/>
      <c r="DG27" s="607"/>
      <c r="DH27" s="607"/>
      <c r="DI27" s="607"/>
      <c r="DJ27" s="607"/>
      <c r="DK27" s="608"/>
      <c r="DL27" s="594">
        <v>385633</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11476</v>
      </c>
      <c r="S28" s="589"/>
      <c r="T28" s="589"/>
      <c r="U28" s="589"/>
      <c r="V28" s="589"/>
      <c r="W28" s="589"/>
      <c r="X28" s="589"/>
      <c r="Y28" s="590"/>
      <c r="Z28" s="641">
        <v>0.1</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822991</v>
      </c>
      <c r="CS28" s="589"/>
      <c r="CT28" s="589"/>
      <c r="CU28" s="589"/>
      <c r="CV28" s="589"/>
      <c r="CW28" s="589"/>
      <c r="CX28" s="589"/>
      <c r="CY28" s="590"/>
      <c r="CZ28" s="591">
        <v>8.4</v>
      </c>
      <c r="DA28" s="609"/>
      <c r="DB28" s="609"/>
      <c r="DC28" s="610"/>
      <c r="DD28" s="594">
        <v>812846</v>
      </c>
      <c r="DE28" s="589"/>
      <c r="DF28" s="589"/>
      <c r="DG28" s="589"/>
      <c r="DH28" s="589"/>
      <c r="DI28" s="589"/>
      <c r="DJ28" s="589"/>
      <c r="DK28" s="590"/>
      <c r="DL28" s="594">
        <v>812846</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7273</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58</v>
      </c>
      <c r="CG29" s="622"/>
      <c r="CH29" s="622"/>
      <c r="CI29" s="622"/>
      <c r="CJ29" s="622"/>
      <c r="CK29" s="622"/>
      <c r="CL29" s="622"/>
      <c r="CM29" s="622"/>
      <c r="CN29" s="622"/>
      <c r="CO29" s="622"/>
      <c r="CP29" s="622"/>
      <c r="CQ29" s="623"/>
      <c r="CR29" s="588">
        <v>821806</v>
      </c>
      <c r="CS29" s="607"/>
      <c r="CT29" s="607"/>
      <c r="CU29" s="607"/>
      <c r="CV29" s="607"/>
      <c r="CW29" s="607"/>
      <c r="CX29" s="607"/>
      <c r="CY29" s="608"/>
      <c r="CZ29" s="591">
        <v>8.4</v>
      </c>
      <c r="DA29" s="609"/>
      <c r="DB29" s="609"/>
      <c r="DC29" s="610"/>
      <c r="DD29" s="594">
        <v>811661</v>
      </c>
      <c r="DE29" s="607"/>
      <c r="DF29" s="607"/>
      <c r="DG29" s="607"/>
      <c r="DH29" s="607"/>
      <c r="DI29" s="607"/>
      <c r="DJ29" s="607"/>
      <c r="DK29" s="608"/>
      <c r="DL29" s="594">
        <v>811661</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22533</v>
      </c>
      <c r="S30" s="589"/>
      <c r="T30" s="589"/>
      <c r="U30" s="589"/>
      <c r="V30" s="589"/>
      <c r="W30" s="589"/>
      <c r="X30" s="589"/>
      <c r="Y30" s="590"/>
      <c r="Z30" s="641">
        <v>0.2</v>
      </c>
      <c r="AA30" s="641"/>
      <c r="AB30" s="641"/>
      <c r="AC30" s="641"/>
      <c r="AD30" s="642" t="s">
        <v>113</v>
      </c>
      <c r="AE30" s="642"/>
      <c r="AF30" s="642"/>
      <c r="AG30" s="642"/>
      <c r="AH30" s="642"/>
      <c r="AI30" s="642"/>
      <c r="AJ30" s="642"/>
      <c r="AK30" s="642"/>
      <c r="AL30" s="611" t="s">
        <v>113</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98.8</v>
      </c>
      <c r="BH30" s="655"/>
      <c r="BI30" s="655"/>
      <c r="BJ30" s="655"/>
      <c r="BK30" s="655"/>
      <c r="BL30" s="655"/>
      <c r="BM30" s="656">
        <v>95.5</v>
      </c>
      <c r="BN30" s="655"/>
      <c r="BO30" s="655"/>
      <c r="BP30" s="655"/>
      <c r="BQ30" s="657"/>
      <c r="BR30" s="654">
        <v>98.5</v>
      </c>
      <c r="BS30" s="655"/>
      <c r="BT30" s="655"/>
      <c r="BU30" s="655"/>
      <c r="BV30" s="655"/>
      <c r="BW30" s="655"/>
      <c r="BX30" s="656">
        <v>93.6</v>
      </c>
      <c r="BY30" s="655"/>
      <c r="BZ30" s="655"/>
      <c r="CA30" s="655"/>
      <c r="CB30" s="657"/>
      <c r="CD30" s="660"/>
      <c r="CE30" s="661"/>
      <c r="CF30" s="625" t="s">
        <v>292</v>
      </c>
      <c r="CG30" s="622"/>
      <c r="CH30" s="622"/>
      <c r="CI30" s="622"/>
      <c r="CJ30" s="622"/>
      <c r="CK30" s="622"/>
      <c r="CL30" s="622"/>
      <c r="CM30" s="622"/>
      <c r="CN30" s="622"/>
      <c r="CO30" s="622"/>
      <c r="CP30" s="622"/>
      <c r="CQ30" s="623"/>
      <c r="CR30" s="588">
        <v>722542</v>
      </c>
      <c r="CS30" s="589"/>
      <c r="CT30" s="589"/>
      <c r="CU30" s="589"/>
      <c r="CV30" s="589"/>
      <c r="CW30" s="589"/>
      <c r="CX30" s="589"/>
      <c r="CY30" s="590"/>
      <c r="CZ30" s="591">
        <v>7.4</v>
      </c>
      <c r="DA30" s="609"/>
      <c r="DB30" s="609"/>
      <c r="DC30" s="610"/>
      <c r="DD30" s="594">
        <v>712397</v>
      </c>
      <c r="DE30" s="589"/>
      <c r="DF30" s="589"/>
      <c r="DG30" s="589"/>
      <c r="DH30" s="589"/>
      <c r="DI30" s="589"/>
      <c r="DJ30" s="589"/>
      <c r="DK30" s="590"/>
      <c r="DL30" s="594">
        <v>712397</v>
      </c>
      <c r="DM30" s="589"/>
      <c r="DN30" s="589"/>
      <c r="DO30" s="589"/>
      <c r="DP30" s="589"/>
      <c r="DQ30" s="589"/>
      <c r="DR30" s="589"/>
      <c r="DS30" s="589"/>
      <c r="DT30" s="589"/>
      <c r="DU30" s="589"/>
      <c r="DV30" s="590"/>
      <c r="DW30" s="611">
        <v>10.8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522588</v>
      </c>
      <c r="S31" s="589"/>
      <c r="T31" s="589"/>
      <c r="U31" s="589"/>
      <c r="V31" s="589"/>
      <c r="W31" s="589"/>
      <c r="X31" s="589"/>
      <c r="Y31" s="590"/>
      <c r="Z31" s="641">
        <v>5.0999999999999996</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v>
      </c>
      <c r="BH31" s="607"/>
      <c r="BI31" s="607"/>
      <c r="BJ31" s="607"/>
      <c r="BK31" s="607"/>
      <c r="BL31" s="607"/>
      <c r="BM31" s="643">
        <v>95.7</v>
      </c>
      <c r="BN31" s="653"/>
      <c r="BO31" s="653"/>
      <c r="BP31" s="653"/>
      <c r="BQ31" s="617"/>
      <c r="BR31" s="652">
        <v>98.6</v>
      </c>
      <c r="BS31" s="607"/>
      <c r="BT31" s="607"/>
      <c r="BU31" s="607"/>
      <c r="BV31" s="607"/>
      <c r="BW31" s="607"/>
      <c r="BX31" s="643">
        <v>93.6</v>
      </c>
      <c r="BY31" s="653"/>
      <c r="BZ31" s="653"/>
      <c r="CA31" s="653"/>
      <c r="CB31" s="617"/>
      <c r="CD31" s="660"/>
      <c r="CE31" s="661"/>
      <c r="CF31" s="625" t="s">
        <v>296</v>
      </c>
      <c r="CG31" s="622"/>
      <c r="CH31" s="622"/>
      <c r="CI31" s="622"/>
      <c r="CJ31" s="622"/>
      <c r="CK31" s="622"/>
      <c r="CL31" s="622"/>
      <c r="CM31" s="622"/>
      <c r="CN31" s="622"/>
      <c r="CO31" s="622"/>
      <c r="CP31" s="622"/>
      <c r="CQ31" s="623"/>
      <c r="CR31" s="588">
        <v>99264</v>
      </c>
      <c r="CS31" s="607"/>
      <c r="CT31" s="607"/>
      <c r="CU31" s="607"/>
      <c r="CV31" s="607"/>
      <c r="CW31" s="607"/>
      <c r="CX31" s="607"/>
      <c r="CY31" s="608"/>
      <c r="CZ31" s="591">
        <v>1</v>
      </c>
      <c r="DA31" s="609"/>
      <c r="DB31" s="609"/>
      <c r="DC31" s="610"/>
      <c r="DD31" s="594">
        <v>99264</v>
      </c>
      <c r="DE31" s="607"/>
      <c r="DF31" s="607"/>
      <c r="DG31" s="607"/>
      <c r="DH31" s="607"/>
      <c r="DI31" s="607"/>
      <c r="DJ31" s="607"/>
      <c r="DK31" s="608"/>
      <c r="DL31" s="594">
        <v>99264</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419731</v>
      </c>
      <c r="S32" s="589"/>
      <c r="T32" s="589"/>
      <c r="U32" s="589"/>
      <c r="V32" s="589"/>
      <c r="W32" s="589"/>
      <c r="X32" s="589"/>
      <c r="Y32" s="590"/>
      <c r="Z32" s="641">
        <v>4.0999999999999996</v>
      </c>
      <c r="AA32" s="641"/>
      <c r="AB32" s="641"/>
      <c r="AC32" s="641"/>
      <c r="AD32" s="642">
        <v>38</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98.5</v>
      </c>
      <c r="BH32" s="573"/>
      <c r="BI32" s="573"/>
      <c r="BJ32" s="573"/>
      <c r="BK32" s="573"/>
      <c r="BL32" s="573"/>
      <c r="BM32" s="636">
        <v>94.7</v>
      </c>
      <c r="BN32" s="573"/>
      <c r="BO32" s="573"/>
      <c r="BP32" s="573"/>
      <c r="BQ32" s="630"/>
      <c r="BR32" s="651">
        <v>98.4</v>
      </c>
      <c r="BS32" s="573"/>
      <c r="BT32" s="573"/>
      <c r="BU32" s="573"/>
      <c r="BV32" s="573"/>
      <c r="BW32" s="573"/>
      <c r="BX32" s="636">
        <v>92.9</v>
      </c>
      <c r="BY32" s="573"/>
      <c r="BZ32" s="573"/>
      <c r="CA32" s="573"/>
      <c r="CB32" s="630"/>
      <c r="CD32" s="662"/>
      <c r="CE32" s="663"/>
      <c r="CF32" s="625" t="s">
        <v>299</v>
      </c>
      <c r="CG32" s="622"/>
      <c r="CH32" s="622"/>
      <c r="CI32" s="622"/>
      <c r="CJ32" s="622"/>
      <c r="CK32" s="622"/>
      <c r="CL32" s="622"/>
      <c r="CM32" s="622"/>
      <c r="CN32" s="622"/>
      <c r="CO32" s="622"/>
      <c r="CP32" s="622"/>
      <c r="CQ32" s="623"/>
      <c r="CR32" s="588">
        <v>1185</v>
      </c>
      <c r="CS32" s="589"/>
      <c r="CT32" s="589"/>
      <c r="CU32" s="589"/>
      <c r="CV32" s="589"/>
      <c r="CW32" s="589"/>
      <c r="CX32" s="589"/>
      <c r="CY32" s="590"/>
      <c r="CZ32" s="591">
        <v>0</v>
      </c>
      <c r="DA32" s="609"/>
      <c r="DB32" s="609"/>
      <c r="DC32" s="610"/>
      <c r="DD32" s="594">
        <v>1185</v>
      </c>
      <c r="DE32" s="589"/>
      <c r="DF32" s="589"/>
      <c r="DG32" s="589"/>
      <c r="DH32" s="589"/>
      <c r="DI32" s="589"/>
      <c r="DJ32" s="589"/>
      <c r="DK32" s="590"/>
      <c r="DL32" s="594">
        <v>1185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1515800</v>
      </c>
      <c r="S33" s="589"/>
      <c r="T33" s="589"/>
      <c r="U33" s="589"/>
      <c r="V33" s="589"/>
      <c r="W33" s="589"/>
      <c r="X33" s="589"/>
      <c r="Y33" s="590"/>
      <c r="Z33" s="641">
        <v>14.9</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4148467</v>
      </c>
      <c r="CS33" s="607"/>
      <c r="CT33" s="607"/>
      <c r="CU33" s="607"/>
      <c r="CV33" s="607"/>
      <c r="CW33" s="607"/>
      <c r="CX33" s="607"/>
      <c r="CY33" s="608"/>
      <c r="CZ33" s="591">
        <v>42.5</v>
      </c>
      <c r="DA33" s="609"/>
      <c r="DB33" s="609"/>
      <c r="DC33" s="610"/>
      <c r="DD33" s="594">
        <v>3721428</v>
      </c>
      <c r="DE33" s="607"/>
      <c r="DF33" s="607"/>
      <c r="DG33" s="607"/>
      <c r="DH33" s="607"/>
      <c r="DI33" s="607"/>
      <c r="DJ33" s="607"/>
      <c r="DK33" s="608"/>
      <c r="DL33" s="594">
        <v>2759787</v>
      </c>
      <c r="DM33" s="607"/>
      <c r="DN33" s="607"/>
      <c r="DO33" s="607"/>
      <c r="DP33" s="607"/>
      <c r="DQ33" s="607"/>
      <c r="DR33" s="607"/>
      <c r="DS33" s="607"/>
      <c r="DT33" s="607"/>
      <c r="DU33" s="607"/>
      <c r="DV33" s="608"/>
      <c r="DW33" s="611">
        <v>41.9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959457</v>
      </c>
      <c r="CS34" s="589"/>
      <c r="CT34" s="589"/>
      <c r="CU34" s="589"/>
      <c r="CV34" s="589"/>
      <c r="CW34" s="589"/>
      <c r="CX34" s="589"/>
      <c r="CY34" s="590"/>
      <c r="CZ34" s="591">
        <v>9.8000000000000007</v>
      </c>
      <c r="DA34" s="609"/>
      <c r="DB34" s="609"/>
      <c r="DC34" s="610"/>
      <c r="DD34" s="594">
        <v>818438</v>
      </c>
      <c r="DE34" s="589"/>
      <c r="DF34" s="589"/>
      <c r="DG34" s="589"/>
      <c r="DH34" s="589"/>
      <c r="DI34" s="589"/>
      <c r="DJ34" s="589"/>
      <c r="DK34" s="590"/>
      <c r="DL34" s="594">
        <v>614683</v>
      </c>
      <c r="DM34" s="589"/>
      <c r="DN34" s="589"/>
      <c r="DO34" s="589"/>
      <c r="DP34" s="589"/>
      <c r="DQ34" s="589"/>
      <c r="DR34" s="589"/>
      <c r="DS34" s="589"/>
      <c r="DT34" s="589"/>
      <c r="DU34" s="589"/>
      <c r="DV34" s="590"/>
      <c r="DW34" s="611">
        <v>9.3000000000000007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561300</v>
      </c>
      <c r="S35" s="589"/>
      <c r="T35" s="589"/>
      <c r="U35" s="589"/>
      <c r="V35" s="589"/>
      <c r="W35" s="589"/>
      <c r="X35" s="589"/>
      <c r="Y35" s="590"/>
      <c r="Z35" s="641">
        <v>5.5</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1397505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35051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61791</v>
      </c>
      <c r="CS35" s="607"/>
      <c r="CT35" s="607"/>
      <c r="CU35" s="607"/>
      <c r="CV35" s="607"/>
      <c r="CW35" s="607"/>
      <c r="CX35" s="607"/>
      <c r="CY35" s="608"/>
      <c r="CZ35" s="591">
        <v>0.6</v>
      </c>
      <c r="DA35" s="609"/>
      <c r="DB35" s="609"/>
      <c r="DC35" s="610"/>
      <c r="DD35" s="594">
        <v>59491</v>
      </c>
      <c r="DE35" s="607"/>
      <c r="DF35" s="607"/>
      <c r="DG35" s="607"/>
      <c r="DH35" s="607"/>
      <c r="DI35" s="607"/>
      <c r="DJ35" s="607"/>
      <c r="DK35" s="608"/>
      <c r="DL35" s="594">
        <v>59016</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10180496</v>
      </c>
      <c r="S36" s="629"/>
      <c r="T36" s="629"/>
      <c r="U36" s="629"/>
      <c r="V36" s="629"/>
      <c r="W36" s="629"/>
      <c r="X36" s="629"/>
      <c r="Y36" s="632"/>
      <c r="Z36" s="633">
        <v>100</v>
      </c>
      <c r="AA36" s="633"/>
      <c r="AB36" s="633"/>
      <c r="AC36" s="633"/>
      <c r="AD36" s="634">
        <v>6027986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708000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35051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1964091</v>
      </c>
      <c r="CS36" s="589"/>
      <c r="CT36" s="589"/>
      <c r="CU36" s="589"/>
      <c r="CV36" s="589"/>
      <c r="CW36" s="589"/>
      <c r="CX36" s="589"/>
      <c r="CY36" s="590"/>
      <c r="CZ36" s="591">
        <v>20.100000000000001</v>
      </c>
      <c r="DA36" s="609"/>
      <c r="DB36" s="609"/>
      <c r="DC36" s="610"/>
      <c r="DD36" s="594">
        <v>1781789</v>
      </c>
      <c r="DE36" s="589"/>
      <c r="DF36" s="589"/>
      <c r="DG36" s="589"/>
      <c r="DH36" s="589"/>
      <c r="DI36" s="589"/>
      <c r="DJ36" s="589"/>
      <c r="DK36" s="590"/>
      <c r="DL36" s="594">
        <v>1585590</v>
      </c>
      <c r="DM36" s="589"/>
      <c r="DN36" s="589"/>
      <c r="DO36" s="589"/>
      <c r="DP36" s="589"/>
      <c r="DQ36" s="589"/>
      <c r="DR36" s="589"/>
      <c r="DS36" s="589"/>
      <c r="DT36" s="589"/>
      <c r="DU36" s="589"/>
      <c r="DV36" s="590"/>
      <c r="DW36" s="611">
        <v>24.1</v>
      </c>
      <c r="DX36" s="612"/>
      <c r="DY36" s="612"/>
      <c r="DZ36" s="612"/>
      <c r="EA36" s="612"/>
      <c r="EB36" s="612"/>
      <c r="EC36" s="613"/>
    </row>
    <row r="37" spans="2:133" ht="11.25" customHeight="1">
      <c r="AQ37" s="614" t="s">
        <v>314</v>
      </c>
      <c r="AR37" s="615"/>
      <c r="AS37" s="615"/>
      <c r="AT37" s="615"/>
      <c r="AU37" s="615"/>
      <c r="AV37" s="615"/>
      <c r="AW37" s="615"/>
      <c r="AX37" s="615"/>
      <c r="AY37" s="616"/>
      <c r="AZ37" s="588">
        <v>21381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3504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753976</v>
      </c>
      <c r="CS37" s="607"/>
      <c r="CT37" s="607"/>
      <c r="CU37" s="607"/>
      <c r="CV37" s="607"/>
      <c r="CW37" s="607"/>
      <c r="CX37" s="607"/>
      <c r="CY37" s="608"/>
      <c r="CZ37" s="591">
        <v>7.7</v>
      </c>
      <c r="DA37" s="609"/>
      <c r="DB37" s="609"/>
      <c r="DC37" s="610"/>
      <c r="DD37" s="594">
        <v>635567</v>
      </c>
      <c r="DE37" s="607"/>
      <c r="DF37" s="607"/>
      <c r="DG37" s="607"/>
      <c r="DH37" s="607"/>
      <c r="DI37" s="607"/>
      <c r="DJ37" s="607"/>
      <c r="DK37" s="608"/>
      <c r="DL37" s="594">
        <v>631517</v>
      </c>
      <c r="DM37" s="607"/>
      <c r="DN37" s="607"/>
      <c r="DO37" s="607"/>
      <c r="DP37" s="607"/>
      <c r="DQ37" s="607"/>
      <c r="DR37" s="607"/>
      <c r="DS37" s="607"/>
      <c r="DT37" s="607"/>
      <c r="DU37" s="607"/>
      <c r="DV37" s="608"/>
      <c r="DW37" s="611">
        <v>9.6</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6026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668124</v>
      </c>
      <c r="CS38" s="589"/>
      <c r="CT38" s="589"/>
      <c r="CU38" s="589"/>
      <c r="CV38" s="589"/>
      <c r="CW38" s="589"/>
      <c r="CX38" s="589"/>
      <c r="CY38" s="590"/>
      <c r="CZ38" s="591">
        <v>6.9</v>
      </c>
      <c r="DA38" s="609"/>
      <c r="DB38" s="609"/>
      <c r="DC38" s="610"/>
      <c r="DD38" s="594">
        <v>575838</v>
      </c>
      <c r="DE38" s="589"/>
      <c r="DF38" s="589"/>
      <c r="DG38" s="589"/>
      <c r="DH38" s="589"/>
      <c r="DI38" s="589"/>
      <c r="DJ38" s="589"/>
      <c r="DK38" s="590"/>
      <c r="DL38" s="594">
        <v>500498</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215480</v>
      </c>
      <c r="CS39" s="607"/>
      <c r="CT39" s="607"/>
      <c r="CU39" s="607"/>
      <c r="CV39" s="607"/>
      <c r="CW39" s="607"/>
      <c r="CX39" s="607"/>
      <c r="CY39" s="608"/>
      <c r="CZ39" s="591">
        <v>2.2000000000000002</v>
      </c>
      <c r="DA39" s="609"/>
      <c r="DB39" s="609"/>
      <c r="DC39" s="610"/>
      <c r="DD39" s="594">
        <v>206348</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151638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279524</v>
      </c>
      <c r="CS40" s="589"/>
      <c r="CT40" s="589"/>
      <c r="CU40" s="589"/>
      <c r="CV40" s="589"/>
      <c r="CW40" s="589"/>
      <c r="CX40" s="589"/>
      <c r="CY40" s="590"/>
      <c r="CZ40" s="591">
        <v>2.9</v>
      </c>
      <c r="DA40" s="609"/>
      <c r="DB40" s="609"/>
      <c r="DC40" s="610"/>
      <c r="DD40" s="594">
        <v>279524</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516486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1627957</v>
      </c>
      <c r="CS42" s="589"/>
      <c r="CT42" s="589"/>
      <c r="CU42" s="589"/>
      <c r="CV42" s="589"/>
      <c r="CW42" s="589"/>
      <c r="CX42" s="589"/>
      <c r="CY42" s="590"/>
      <c r="CZ42" s="591">
        <v>16.7</v>
      </c>
      <c r="DA42" s="592"/>
      <c r="DB42" s="592"/>
      <c r="DC42" s="593"/>
      <c r="DD42" s="594">
        <v>579543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29037</v>
      </c>
      <c r="CS43" s="607"/>
      <c r="CT43" s="607"/>
      <c r="CU43" s="607"/>
      <c r="CV43" s="607"/>
      <c r="CW43" s="607"/>
      <c r="CX43" s="607"/>
      <c r="CY43" s="608"/>
      <c r="CZ43" s="591">
        <v>0.3</v>
      </c>
      <c r="DA43" s="609"/>
      <c r="DB43" s="609"/>
      <c r="DC43" s="610"/>
      <c r="DD43" s="594">
        <v>29037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1610582</v>
      </c>
      <c r="CS44" s="589"/>
      <c r="CT44" s="589"/>
      <c r="CU44" s="589"/>
      <c r="CV44" s="589"/>
      <c r="CW44" s="589"/>
      <c r="CX44" s="589"/>
      <c r="CY44" s="590"/>
      <c r="CZ44" s="591">
        <v>16.5</v>
      </c>
      <c r="DA44" s="592"/>
      <c r="DB44" s="592"/>
      <c r="DC44" s="593"/>
      <c r="DD44" s="594">
        <v>565870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564498</v>
      </c>
      <c r="CS45" s="607"/>
      <c r="CT45" s="607"/>
      <c r="CU45" s="607"/>
      <c r="CV45" s="607"/>
      <c r="CW45" s="607"/>
      <c r="CX45" s="607"/>
      <c r="CY45" s="608"/>
      <c r="CZ45" s="591">
        <v>5.8</v>
      </c>
      <c r="DA45" s="609"/>
      <c r="DB45" s="609"/>
      <c r="DC45" s="610"/>
      <c r="DD45" s="594">
        <v>110399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1035543</v>
      </c>
      <c r="CS46" s="589"/>
      <c r="CT46" s="589"/>
      <c r="CU46" s="589"/>
      <c r="CV46" s="589"/>
      <c r="CW46" s="589"/>
      <c r="CX46" s="589"/>
      <c r="CY46" s="590"/>
      <c r="CZ46" s="591">
        <v>10.6</v>
      </c>
      <c r="DA46" s="592"/>
      <c r="DB46" s="592"/>
      <c r="DC46" s="593"/>
      <c r="DD46" s="594">
        <v>446588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17375</v>
      </c>
      <c r="CS47" s="607"/>
      <c r="CT47" s="607"/>
      <c r="CU47" s="607"/>
      <c r="CV47" s="607"/>
      <c r="CW47" s="607"/>
      <c r="CX47" s="607"/>
      <c r="CY47" s="608"/>
      <c r="CZ47" s="591">
        <v>0.2</v>
      </c>
      <c r="DA47" s="609"/>
      <c r="DB47" s="609"/>
      <c r="DC47" s="610"/>
      <c r="DD47" s="594">
        <v>13673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9751302</v>
      </c>
      <c r="CS49" s="573"/>
      <c r="CT49" s="573"/>
      <c r="CU49" s="573"/>
      <c r="CV49" s="573"/>
      <c r="CW49" s="573"/>
      <c r="CX49" s="573"/>
      <c r="CY49" s="574"/>
      <c r="CZ49" s="575">
        <v>100</v>
      </c>
      <c r="DA49" s="576"/>
      <c r="DB49" s="576"/>
      <c r="DC49" s="577"/>
      <c r="DD49" s="578">
        <v>7185965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10180</v>
      </c>
      <c r="R7" s="1101"/>
      <c r="S7" s="1101"/>
      <c r="T7" s="1101"/>
      <c r="U7" s="1101"/>
      <c r="V7" s="1101">
        <v>9751</v>
      </c>
      <c r="W7" s="1101"/>
      <c r="X7" s="1101"/>
      <c r="Y7" s="1101"/>
      <c r="Z7" s="1101"/>
      <c r="AA7" s="1101">
        <v>429</v>
      </c>
      <c r="AB7" s="1101"/>
      <c r="AC7" s="1101"/>
      <c r="AD7" s="1101"/>
      <c r="AE7" s="1102"/>
      <c r="AF7" s="1103">
        <v>340</v>
      </c>
      <c r="AG7" s="1104"/>
      <c r="AH7" s="1104"/>
      <c r="AI7" s="1104"/>
      <c r="AJ7" s="1105"/>
      <c r="AK7" s="1087">
        <v>23</v>
      </c>
      <c r="AL7" s="1088"/>
      <c r="AM7" s="1088"/>
      <c r="AN7" s="1088"/>
      <c r="AO7" s="1088"/>
      <c r="AP7" s="1088">
        <v>9138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527</v>
      </c>
      <c r="BT7" s="1092"/>
      <c r="BU7" s="1092"/>
      <c r="BV7" s="1092"/>
      <c r="BW7" s="1092"/>
      <c r="BX7" s="1092"/>
      <c r="BY7" s="1092"/>
      <c r="BZ7" s="1092"/>
      <c r="CA7" s="1092"/>
      <c r="CB7" s="1092"/>
      <c r="CC7" s="1092"/>
      <c r="CD7" s="1092"/>
      <c r="CE7" s="1092"/>
      <c r="CF7" s="1092"/>
      <c r="CG7" s="1093"/>
      <c r="CH7" s="1084">
        <v>1</v>
      </c>
      <c r="CI7" s="1085"/>
      <c r="CJ7" s="1085"/>
      <c r="CK7" s="1085"/>
      <c r="CL7" s="1086"/>
      <c r="CM7" s="1084">
        <v>127</v>
      </c>
      <c r="CN7" s="1085"/>
      <c r="CO7" s="1085"/>
      <c r="CP7" s="1085"/>
      <c r="CQ7" s="1086"/>
      <c r="CR7" s="1084">
        <v>24</v>
      </c>
      <c r="CS7" s="1085"/>
      <c r="CT7" s="1085"/>
      <c r="CU7" s="1085"/>
      <c r="CV7" s="1086"/>
      <c r="CW7" s="1084" t="s">
        <v>533</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531</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1</v>
      </c>
      <c r="CI8" s="986"/>
      <c r="CJ8" s="986"/>
      <c r="CK8" s="986"/>
      <c r="CL8" s="987"/>
      <c r="CM8" s="985">
        <v>22</v>
      </c>
      <c r="CN8" s="986"/>
      <c r="CO8" s="986"/>
      <c r="CP8" s="986"/>
      <c r="CQ8" s="987"/>
      <c r="CR8" s="985">
        <v>3</v>
      </c>
      <c r="CS8" s="986"/>
      <c r="CT8" s="986"/>
      <c r="CU8" s="986"/>
      <c r="CV8" s="987"/>
      <c r="CW8" s="985" t="s">
        <v>530</v>
      </c>
      <c r="CX8" s="986"/>
      <c r="CY8" s="986"/>
      <c r="CZ8" s="986"/>
      <c r="DA8" s="987"/>
      <c r="DB8" s="985" t="s">
        <v>530</v>
      </c>
      <c r="DC8" s="986"/>
      <c r="DD8" s="986"/>
      <c r="DE8" s="986"/>
      <c r="DF8" s="987"/>
      <c r="DG8" s="985">
        <v>23</v>
      </c>
      <c r="DH8" s="986"/>
      <c r="DI8" s="986"/>
      <c r="DJ8" s="986"/>
      <c r="DK8" s="987"/>
      <c r="DL8" s="985" t="s">
        <v>530</v>
      </c>
      <c r="DM8" s="986"/>
      <c r="DN8" s="986"/>
      <c r="DO8" s="986"/>
      <c r="DP8" s="987"/>
      <c r="DQ8" s="985">
        <v>20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10180</v>
      </c>
      <c r="R23" s="1065"/>
      <c r="S23" s="1065"/>
      <c r="T23" s="1065"/>
      <c r="U23" s="1065"/>
      <c r="V23" s="1065">
        <v>9751</v>
      </c>
      <c r="W23" s="1065"/>
      <c r="X23" s="1065"/>
      <c r="Y23" s="1065"/>
      <c r="Z23" s="1065"/>
      <c r="AA23" s="1065">
        <v>429</v>
      </c>
      <c r="AB23" s="1065"/>
      <c r="AC23" s="1065"/>
      <c r="AD23" s="1065"/>
      <c r="AE23" s="1066"/>
      <c r="AF23" s="1067">
        <v>340</v>
      </c>
      <c r="AG23" s="1065"/>
      <c r="AH23" s="1065"/>
      <c r="AI23" s="1065"/>
      <c r="AJ23" s="1068"/>
      <c r="AK23" s="1069"/>
      <c r="AL23" s="1070"/>
      <c r="AM23" s="1070"/>
      <c r="AN23" s="1070"/>
      <c r="AO23" s="1070"/>
      <c r="AP23" s="1065">
        <f>AP7</f>
        <v>9138</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2474</v>
      </c>
      <c r="R28" s="1050"/>
      <c r="S28" s="1050"/>
      <c r="T28" s="1050"/>
      <c r="U28" s="1050"/>
      <c r="V28" s="1050">
        <v>2439</v>
      </c>
      <c r="W28" s="1050"/>
      <c r="X28" s="1050"/>
      <c r="Y28" s="1050"/>
      <c r="Z28" s="1050"/>
      <c r="AA28" s="1050">
        <v>35</v>
      </c>
      <c r="AB28" s="1050"/>
      <c r="AC28" s="1050"/>
      <c r="AD28" s="1050"/>
      <c r="AE28" s="1051"/>
      <c r="AF28" s="1052">
        <v>35</v>
      </c>
      <c r="AG28" s="1050"/>
      <c r="AH28" s="1050"/>
      <c r="AI28" s="1050"/>
      <c r="AJ28" s="1053"/>
      <c r="AK28" s="1054">
        <v>152</v>
      </c>
      <c r="AL28" s="1042"/>
      <c r="AM28" s="1042"/>
      <c r="AN28" s="1042"/>
      <c r="AO28" s="1042"/>
      <c r="AP28" s="1042">
        <v>12</v>
      </c>
      <c r="AQ28" s="1042"/>
      <c r="AR28" s="1042"/>
      <c r="AS28" s="1042"/>
      <c r="AT28" s="1042"/>
      <c r="AU28" s="1042" t="s">
        <v>529</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1762</v>
      </c>
      <c r="R29" s="1040"/>
      <c r="S29" s="1040"/>
      <c r="T29" s="1040"/>
      <c r="U29" s="1040"/>
      <c r="V29" s="1040">
        <v>1754</v>
      </c>
      <c r="W29" s="1040"/>
      <c r="X29" s="1040"/>
      <c r="Y29" s="1040"/>
      <c r="Z29" s="1040"/>
      <c r="AA29" s="1040">
        <v>8</v>
      </c>
      <c r="AB29" s="1040"/>
      <c r="AC29" s="1040"/>
      <c r="AD29" s="1040"/>
      <c r="AE29" s="1041"/>
      <c r="AF29" s="1033">
        <v>8</v>
      </c>
      <c r="AG29" s="1034"/>
      <c r="AH29" s="1034"/>
      <c r="AI29" s="1034"/>
      <c r="AJ29" s="1035"/>
      <c r="AK29" s="976">
        <v>244</v>
      </c>
      <c r="AL29" s="967"/>
      <c r="AM29" s="967"/>
      <c r="AN29" s="967"/>
      <c r="AO29" s="967"/>
      <c r="AP29" s="967" t="s">
        <v>531</v>
      </c>
      <c r="AQ29" s="967"/>
      <c r="AR29" s="967"/>
      <c r="AS29" s="967"/>
      <c r="AT29" s="967"/>
      <c r="AU29" s="967" t="s">
        <v>532</v>
      </c>
      <c r="AV29" s="967"/>
      <c r="AW29" s="967"/>
      <c r="AX29" s="967"/>
      <c r="AY29" s="967"/>
      <c r="AZ29" s="1038" t="s">
        <v>529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231</v>
      </c>
      <c r="R30" s="1040"/>
      <c r="S30" s="1040"/>
      <c r="T30" s="1040"/>
      <c r="U30" s="1040"/>
      <c r="V30" s="1040">
        <v>226</v>
      </c>
      <c r="W30" s="1040"/>
      <c r="X30" s="1040"/>
      <c r="Y30" s="1040"/>
      <c r="Z30" s="1040"/>
      <c r="AA30" s="1040">
        <v>5</v>
      </c>
      <c r="AB30" s="1040"/>
      <c r="AC30" s="1040"/>
      <c r="AD30" s="1040"/>
      <c r="AE30" s="1041"/>
      <c r="AF30" s="1033">
        <v>5</v>
      </c>
      <c r="AG30" s="1034"/>
      <c r="AH30" s="1034"/>
      <c r="AI30" s="1034"/>
      <c r="AJ30" s="1035"/>
      <c r="AK30" s="976">
        <v>53</v>
      </c>
      <c r="AL30" s="967"/>
      <c r="AM30" s="967"/>
      <c r="AN30" s="967"/>
      <c r="AO30" s="967"/>
      <c r="AP30" s="967" t="s">
        <v>532</v>
      </c>
      <c r="AQ30" s="967"/>
      <c r="AR30" s="967"/>
      <c r="AS30" s="967"/>
      <c r="AT30" s="967"/>
      <c r="AU30" s="967" t="s">
        <v>531</v>
      </c>
      <c r="AV30" s="967"/>
      <c r="AW30" s="967"/>
      <c r="AX30" s="967"/>
      <c r="AY30" s="967"/>
      <c r="AZ30" s="1038" t="s">
        <v>530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546</v>
      </c>
      <c r="R31" s="1040"/>
      <c r="S31" s="1040"/>
      <c r="T31" s="1040"/>
      <c r="U31" s="1040"/>
      <c r="V31" s="1040">
        <v>637</v>
      </c>
      <c r="W31" s="1040"/>
      <c r="X31" s="1040"/>
      <c r="Y31" s="1040"/>
      <c r="Z31" s="1040"/>
      <c r="AA31" s="1040">
        <v>-91</v>
      </c>
      <c r="AB31" s="1040"/>
      <c r="AC31" s="1040"/>
      <c r="AD31" s="1040"/>
      <c r="AE31" s="1041"/>
      <c r="AF31" s="1033">
        <v>855</v>
      </c>
      <c r="AG31" s="1034"/>
      <c r="AH31" s="1034"/>
      <c r="AI31" s="1034"/>
      <c r="AJ31" s="1035"/>
      <c r="AK31" s="976">
        <v>2</v>
      </c>
      <c r="AL31" s="967"/>
      <c r="AM31" s="967"/>
      <c r="AN31" s="967"/>
      <c r="AO31" s="967"/>
      <c r="AP31" s="967">
        <v>1796</v>
      </c>
      <c r="AQ31" s="967"/>
      <c r="AR31" s="967"/>
      <c r="AS31" s="967"/>
      <c r="AT31" s="967"/>
      <c r="AU31" s="967" t="s">
        <v>528</v>
      </c>
      <c r="AV31" s="967"/>
      <c r="AW31" s="967"/>
      <c r="AX31" s="967"/>
      <c r="AY31" s="967"/>
      <c r="AZ31" s="1038" t="s">
        <v>528</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1119</v>
      </c>
      <c r="R32" s="1040"/>
      <c r="S32" s="1040"/>
      <c r="T32" s="1040"/>
      <c r="U32" s="1040"/>
      <c r="V32" s="1040">
        <v>1116</v>
      </c>
      <c r="W32" s="1040"/>
      <c r="X32" s="1040"/>
      <c r="Y32" s="1040"/>
      <c r="Z32" s="1040"/>
      <c r="AA32" s="1040">
        <v>3</v>
      </c>
      <c r="AB32" s="1040"/>
      <c r="AC32" s="1040"/>
      <c r="AD32" s="1040"/>
      <c r="AE32" s="1041"/>
      <c r="AF32" s="1033">
        <v>188</v>
      </c>
      <c r="AG32" s="1034"/>
      <c r="AH32" s="1034"/>
      <c r="AI32" s="1034"/>
      <c r="AJ32" s="1035"/>
      <c r="AK32" s="976">
        <v>708</v>
      </c>
      <c r="AL32" s="967"/>
      <c r="AM32" s="967"/>
      <c r="AN32" s="967"/>
      <c r="AO32" s="967"/>
      <c r="AP32" s="967">
        <v>11723</v>
      </c>
      <c r="AQ32" s="967"/>
      <c r="AR32" s="967"/>
      <c r="AS32" s="967"/>
      <c r="AT32" s="967"/>
      <c r="AU32" s="967">
        <v>6648</v>
      </c>
      <c r="AV32" s="967"/>
      <c r="AW32" s="967"/>
      <c r="AX32" s="967"/>
      <c r="AY32" s="967"/>
      <c r="AZ32" s="1038" t="s">
        <v>528</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1092</v>
      </c>
      <c r="AG63" s="955"/>
      <c r="AH63" s="955"/>
      <c r="AI63" s="955"/>
      <c r="AJ63" s="1020"/>
      <c r="AK63" s="1021"/>
      <c r="AL63" s="959"/>
      <c r="AM63" s="959"/>
      <c r="AN63" s="959"/>
      <c r="AO63" s="959"/>
      <c r="AP63" s="955">
        <f>AP28+AP31+AP32</f>
        <v>13531</v>
      </c>
      <c r="AQ63" s="955"/>
      <c r="AR63" s="955"/>
      <c r="AS63" s="955"/>
      <c r="AT63" s="955"/>
      <c r="AU63" s="955">
        <f>AU32</f>
        <v>6648</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2264</v>
      </c>
      <c r="R68" s="978"/>
      <c r="S68" s="978"/>
      <c r="T68" s="978"/>
      <c r="U68" s="978"/>
      <c r="V68" s="978">
        <v>2189</v>
      </c>
      <c r="W68" s="978"/>
      <c r="X68" s="978"/>
      <c r="Y68" s="978"/>
      <c r="Z68" s="978"/>
      <c r="AA68" s="978">
        <v>75</v>
      </c>
      <c r="AB68" s="978"/>
      <c r="AC68" s="978"/>
      <c r="AD68" s="978"/>
      <c r="AE68" s="978"/>
      <c r="AF68" s="978">
        <v>257</v>
      </c>
      <c r="AG68" s="978"/>
      <c r="AH68" s="978"/>
      <c r="AI68" s="978"/>
      <c r="AJ68" s="978"/>
      <c r="AK68" s="978" t="s">
        <v>474</v>
      </c>
      <c r="AL68" s="978"/>
      <c r="AM68" s="978"/>
      <c r="AN68" s="978"/>
      <c r="AO68" s="978"/>
      <c r="AP68" s="978">
        <v>911</v>
      </c>
      <c r="AQ68" s="978"/>
      <c r="AR68" s="978"/>
      <c r="AS68" s="978"/>
      <c r="AT68" s="978"/>
      <c r="AU68" s="978">
        <v>125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1744</v>
      </c>
      <c r="R69" s="967"/>
      <c r="S69" s="967"/>
      <c r="T69" s="967"/>
      <c r="U69" s="967"/>
      <c r="V69" s="967">
        <v>1733</v>
      </c>
      <c r="W69" s="967"/>
      <c r="X69" s="967"/>
      <c r="Y69" s="967"/>
      <c r="Z69" s="967"/>
      <c r="AA69" s="967">
        <v>11</v>
      </c>
      <c r="AB69" s="967"/>
      <c r="AC69" s="967"/>
      <c r="AD69" s="967"/>
      <c r="AE69" s="967"/>
      <c r="AF69" s="967">
        <v>11</v>
      </c>
      <c r="AG69" s="967"/>
      <c r="AH69" s="967"/>
      <c r="AI69" s="967"/>
      <c r="AJ69" s="967"/>
      <c r="AK69" s="967" t="s">
        <v>474</v>
      </c>
      <c r="AL69" s="967"/>
      <c r="AM69" s="967"/>
      <c r="AN69" s="967"/>
      <c r="AO69" s="967"/>
      <c r="AP69" s="967">
        <v>6</v>
      </c>
      <c r="AQ69" s="967"/>
      <c r="AR69" s="967"/>
      <c r="AS69" s="967"/>
      <c r="AT69" s="967"/>
      <c r="AU69" s="967">
        <v>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11611</v>
      </c>
      <c r="R70" s="967"/>
      <c r="S70" s="967"/>
      <c r="T70" s="967"/>
      <c r="U70" s="967"/>
      <c r="V70" s="967">
        <v>11331</v>
      </c>
      <c r="W70" s="967"/>
      <c r="X70" s="967"/>
      <c r="Y70" s="967"/>
      <c r="Z70" s="967"/>
      <c r="AA70" s="967">
        <v>280</v>
      </c>
      <c r="AB70" s="967"/>
      <c r="AC70" s="967"/>
      <c r="AD70" s="967"/>
      <c r="AE70" s="967"/>
      <c r="AF70" s="967">
        <v>1781</v>
      </c>
      <c r="AG70" s="967"/>
      <c r="AH70" s="967"/>
      <c r="AI70" s="967"/>
      <c r="AJ70" s="967"/>
      <c r="AK70" s="967">
        <v>1511</v>
      </c>
      <c r="AL70" s="967"/>
      <c r="AM70" s="967"/>
      <c r="AN70" s="967"/>
      <c r="AO70" s="967"/>
      <c r="AP70" s="967">
        <v>11678</v>
      </c>
      <c r="AQ70" s="967"/>
      <c r="AR70" s="967"/>
      <c r="AS70" s="967"/>
      <c r="AT70" s="967"/>
      <c r="AU70" s="967">
        <v>694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224</v>
      </c>
      <c r="R71" s="967"/>
      <c r="S71" s="967"/>
      <c r="T71" s="967"/>
      <c r="U71" s="967"/>
      <c r="V71" s="967">
        <v>212</v>
      </c>
      <c r="W71" s="967"/>
      <c r="X71" s="967"/>
      <c r="Y71" s="967"/>
      <c r="Z71" s="967"/>
      <c r="AA71" s="967">
        <v>12</v>
      </c>
      <c r="AB71" s="967"/>
      <c r="AC71" s="967"/>
      <c r="AD71" s="967"/>
      <c r="AE71" s="967"/>
      <c r="AF71" s="967">
        <v>12</v>
      </c>
      <c r="AG71" s="967"/>
      <c r="AH71" s="967"/>
      <c r="AI71" s="967"/>
      <c r="AJ71" s="967"/>
      <c r="AK71" s="967" t="s">
        <v>474</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2854</v>
      </c>
      <c r="R72" s="967"/>
      <c r="S72" s="967"/>
      <c r="T72" s="967"/>
      <c r="U72" s="967"/>
      <c r="V72" s="967">
        <v>2834</v>
      </c>
      <c r="W72" s="967"/>
      <c r="X72" s="967"/>
      <c r="Y72" s="967"/>
      <c r="Z72" s="967"/>
      <c r="AA72" s="967">
        <v>20</v>
      </c>
      <c r="AB72" s="967"/>
      <c r="AC72" s="967"/>
      <c r="AD72" s="967"/>
      <c r="AE72" s="967"/>
      <c r="AF72" s="967">
        <v>20</v>
      </c>
      <c r="AG72" s="967"/>
      <c r="AH72" s="967"/>
      <c r="AI72" s="967"/>
      <c r="AJ72" s="967"/>
      <c r="AK72" s="967" t="s">
        <v>474</v>
      </c>
      <c r="AL72" s="967"/>
      <c r="AM72" s="967"/>
      <c r="AN72" s="967"/>
      <c r="AO72" s="967"/>
      <c r="AP72" s="967">
        <v>41</v>
      </c>
      <c r="AQ72" s="967"/>
      <c r="AR72" s="967"/>
      <c r="AS72" s="967"/>
      <c r="AT72" s="967"/>
      <c r="AU72" s="967">
        <v>19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1074</v>
      </c>
      <c r="R73" s="967"/>
      <c r="S73" s="967"/>
      <c r="T73" s="967"/>
      <c r="U73" s="967"/>
      <c r="V73" s="967">
        <v>727</v>
      </c>
      <c r="W73" s="967"/>
      <c r="X73" s="967"/>
      <c r="Y73" s="967"/>
      <c r="Z73" s="967"/>
      <c r="AA73" s="967">
        <v>347</v>
      </c>
      <c r="AB73" s="967"/>
      <c r="AC73" s="967"/>
      <c r="AD73" s="967"/>
      <c r="AE73" s="967"/>
      <c r="AF73" s="967">
        <v>1544</v>
      </c>
      <c r="AG73" s="967"/>
      <c r="AH73" s="967"/>
      <c r="AI73" s="967"/>
      <c r="AJ73" s="967"/>
      <c r="AK73" s="967">
        <v>9</v>
      </c>
      <c r="AL73" s="967"/>
      <c r="AM73" s="967"/>
      <c r="AN73" s="967"/>
      <c r="AO73" s="967"/>
      <c r="AP73" s="967">
        <v>1880</v>
      </c>
      <c r="AQ73" s="967"/>
      <c r="AR73" s="967"/>
      <c r="AS73" s="967"/>
      <c r="AT73" s="967"/>
      <c r="AU73" s="967">
        <v>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1945</v>
      </c>
      <c r="R74" s="967"/>
      <c r="S74" s="967"/>
      <c r="T74" s="967"/>
      <c r="U74" s="967"/>
      <c r="V74" s="967">
        <v>1877</v>
      </c>
      <c r="W74" s="967"/>
      <c r="X74" s="967"/>
      <c r="Y74" s="967"/>
      <c r="Z74" s="967"/>
      <c r="AA74" s="967">
        <v>67</v>
      </c>
      <c r="AB74" s="967"/>
      <c r="AC74" s="967"/>
      <c r="AD74" s="967"/>
      <c r="AE74" s="967"/>
      <c r="AF74" s="967">
        <v>67</v>
      </c>
      <c r="AG74" s="967"/>
      <c r="AH74" s="967"/>
      <c r="AI74" s="967"/>
      <c r="AJ74" s="967"/>
      <c r="AK74" s="967">
        <v>130</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265354</v>
      </c>
      <c r="R75" s="975"/>
      <c r="S75" s="975"/>
      <c r="T75" s="975"/>
      <c r="U75" s="976"/>
      <c r="V75" s="977">
        <v>251109</v>
      </c>
      <c r="W75" s="975"/>
      <c r="X75" s="975"/>
      <c r="Y75" s="975"/>
      <c r="Z75" s="976"/>
      <c r="AA75" s="977">
        <v>14245</v>
      </c>
      <c r="AB75" s="975"/>
      <c r="AC75" s="975"/>
      <c r="AD75" s="975"/>
      <c r="AE75" s="976"/>
      <c r="AF75" s="977">
        <v>14245</v>
      </c>
      <c r="AG75" s="975"/>
      <c r="AH75" s="975"/>
      <c r="AI75" s="975"/>
      <c r="AJ75" s="976"/>
      <c r="AK75" s="977">
        <v>3299</v>
      </c>
      <c r="AL75" s="975"/>
      <c r="AM75" s="975"/>
      <c r="AN75" s="975"/>
      <c r="AO75" s="976"/>
      <c r="AP75" s="967" t="s">
        <v>548</v>
      </c>
      <c r="AQ75" s="967"/>
      <c r="AR75" s="967"/>
      <c r="AS75" s="967"/>
      <c r="AT75" s="967"/>
      <c r="AU75" s="967" t="s">
        <v>548</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229</v>
      </c>
      <c r="R76" s="975"/>
      <c r="S76" s="975"/>
      <c r="T76" s="975"/>
      <c r="U76" s="976"/>
      <c r="V76" s="977">
        <v>223</v>
      </c>
      <c r="W76" s="975"/>
      <c r="X76" s="975"/>
      <c r="Y76" s="975"/>
      <c r="Z76" s="976"/>
      <c r="AA76" s="977">
        <v>6</v>
      </c>
      <c r="AB76" s="975"/>
      <c r="AC76" s="975"/>
      <c r="AD76" s="975"/>
      <c r="AE76" s="976"/>
      <c r="AF76" s="977">
        <v>6</v>
      </c>
      <c r="AG76" s="975"/>
      <c r="AH76" s="975"/>
      <c r="AI76" s="975"/>
      <c r="AJ76" s="976"/>
      <c r="AK76" s="977" t="s">
        <v>474</v>
      </c>
      <c r="AL76" s="975"/>
      <c r="AM76" s="975"/>
      <c r="AN76" s="975"/>
      <c r="AO76" s="976"/>
      <c r="AP76" s="967" t="s">
        <v>548</v>
      </c>
      <c r="AQ76" s="967"/>
      <c r="AR76" s="967"/>
      <c r="AS76" s="967"/>
      <c r="AT76" s="967"/>
      <c r="AU76" s="967" t="s">
        <v>548</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42</v>
      </c>
      <c r="R77" s="975"/>
      <c r="S77" s="975"/>
      <c r="T77" s="975"/>
      <c r="U77" s="976"/>
      <c r="V77" s="977">
        <v>27</v>
      </c>
      <c r="W77" s="975"/>
      <c r="X77" s="975"/>
      <c r="Y77" s="975"/>
      <c r="Z77" s="976"/>
      <c r="AA77" s="977">
        <v>15</v>
      </c>
      <c r="AB77" s="975"/>
      <c r="AC77" s="975"/>
      <c r="AD77" s="975"/>
      <c r="AE77" s="976"/>
      <c r="AF77" s="977">
        <v>9</v>
      </c>
      <c r="AG77" s="975"/>
      <c r="AH77" s="975"/>
      <c r="AI77" s="975"/>
      <c r="AJ77" s="976"/>
      <c r="AK77" s="977" t="s">
        <v>474</v>
      </c>
      <c r="AL77" s="975"/>
      <c r="AM77" s="975"/>
      <c r="AN77" s="975"/>
      <c r="AO77" s="976"/>
      <c r="AP77" s="967" t="s">
        <v>548</v>
      </c>
      <c r="AQ77" s="967"/>
      <c r="AR77" s="967"/>
      <c r="AS77" s="967"/>
      <c r="AT77" s="967"/>
      <c r="AU77" s="967" t="s">
        <v>548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7718</v>
      </c>
      <c r="R78" s="967"/>
      <c r="S78" s="967"/>
      <c r="T78" s="967"/>
      <c r="U78" s="967"/>
      <c r="V78" s="967">
        <v>7166</v>
      </c>
      <c r="W78" s="967"/>
      <c r="X78" s="967"/>
      <c r="Y78" s="967"/>
      <c r="Z78" s="967"/>
      <c r="AA78" s="967">
        <v>552</v>
      </c>
      <c r="AB78" s="967"/>
      <c r="AC78" s="967"/>
      <c r="AD78" s="967"/>
      <c r="AE78" s="967"/>
      <c r="AF78" s="967">
        <v>552</v>
      </c>
      <c r="AG78" s="967"/>
      <c r="AH78" s="967"/>
      <c r="AI78" s="967"/>
      <c r="AJ78" s="967"/>
      <c r="AK78" s="967">
        <v>1420</v>
      </c>
      <c r="AL78" s="967"/>
      <c r="AM78" s="967"/>
      <c r="AN78" s="967"/>
      <c r="AO78" s="967"/>
      <c r="AP78" s="967" t="s">
        <v>548</v>
      </c>
      <c r="AQ78" s="967"/>
      <c r="AR78" s="967"/>
      <c r="AS78" s="967"/>
      <c r="AT78" s="967"/>
      <c r="AU78" s="967" t="s">
        <v>548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546</v>
      </c>
      <c r="C79" s="971"/>
      <c r="D79" s="971"/>
      <c r="E79" s="971"/>
      <c r="F79" s="971"/>
      <c r="G79" s="971"/>
      <c r="H79" s="971"/>
      <c r="I79" s="971"/>
      <c r="J79" s="971"/>
      <c r="K79" s="971"/>
      <c r="L79" s="971"/>
      <c r="M79" s="971"/>
      <c r="N79" s="971"/>
      <c r="O79" s="971"/>
      <c r="P79" s="972"/>
      <c r="Q79" s="973">
        <v>13</v>
      </c>
      <c r="R79" s="967"/>
      <c r="S79" s="967"/>
      <c r="T79" s="967"/>
      <c r="U79" s="967"/>
      <c r="V79" s="967">
        <v>13</v>
      </c>
      <c r="W79" s="967"/>
      <c r="X79" s="967"/>
      <c r="Y79" s="967"/>
      <c r="Z79" s="967"/>
      <c r="AA79" s="967">
        <v>0</v>
      </c>
      <c r="AB79" s="967"/>
      <c r="AC79" s="967"/>
      <c r="AD79" s="967"/>
      <c r="AE79" s="967"/>
      <c r="AF79" s="967">
        <v>1</v>
      </c>
      <c r="AG79" s="967"/>
      <c r="AH79" s="967"/>
      <c r="AI79" s="967"/>
      <c r="AJ79" s="967"/>
      <c r="AK79" s="967">
        <v>7</v>
      </c>
      <c r="AL79" s="967"/>
      <c r="AM79" s="967"/>
      <c r="AN79" s="967"/>
      <c r="AO79" s="967"/>
      <c r="AP79" s="967" t="s">
        <v>548</v>
      </c>
      <c r="AQ79" s="967"/>
      <c r="AR79" s="967"/>
      <c r="AS79" s="967"/>
      <c r="AT79" s="967"/>
      <c r="AU79" s="967" t="s">
        <v>548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547</v>
      </c>
      <c r="C80" s="971"/>
      <c r="D80" s="971"/>
      <c r="E80" s="971"/>
      <c r="F80" s="971"/>
      <c r="G80" s="971"/>
      <c r="H80" s="971"/>
      <c r="I80" s="971"/>
      <c r="J80" s="971"/>
      <c r="K80" s="971"/>
      <c r="L80" s="971"/>
      <c r="M80" s="971"/>
      <c r="N80" s="971"/>
      <c r="O80" s="971"/>
      <c r="P80" s="972"/>
      <c r="Q80" s="973">
        <v>190</v>
      </c>
      <c r="R80" s="967"/>
      <c r="S80" s="967"/>
      <c r="T80" s="967"/>
      <c r="U80" s="967"/>
      <c r="V80" s="967">
        <v>187</v>
      </c>
      <c r="W80" s="967"/>
      <c r="X80" s="967"/>
      <c r="Y80" s="967"/>
      <c r="Z80" s="967"/>
      <c r="AA80" s="967">
        <v>4</v>
      </c>
      <c r="AB80" s="967"/>
      <c r="AC80" s="967"/>
      <c r="AD80" s="967"/>
      <c r="AE80" s="967"/>
      <c r="AF80" s="967">
        <v>4</v>
      </c>
      <c r="AG80" s="967"/>
      <c r="AH80" s="967"/>
      <c r="AI80" s="967"/>
      <c r="AJ80" s="967"/>
      <c r="AK80" s="967" t="s">
        <v>474</v>
      </c>
      <c r="AL80" s="967"/>
      <c r="AM80" s="967"/>
      <c r="AN80" s="967"/>
      <c r="AO80" s="967"/>
      <c r="AP80" s="967" t="s">
        <v>548</v>
      </c>
      <c r="AQ80" s="967"/>
      <c r="AR80" s="967"/>
      <c r="AS80" s="967"/>
      <c r="AT80" s="967"/>
      <c r="AU80" s="967" t="s">
        <v>548</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SUM(AF68:AJ80)</f>
        <v>18509</v>
      </c>
      <c r="AG88" s="955"/>
      <c r="AH88" s="955"/>
      <c r="AI88" s="955"/>
      <c r="AJ88" s="955"/>
      <c r="AK88" s="959"/>
      <c r="AL88" s="959"/>
      <c r="AM88" s="959"/>
      <c r="AN88" s="959"/>
      <c r="AO88" s="959"/>
      <c r="AP88" s="955">
        <f>AP68+AP69+AP70+AP72+AP73</f>
        <v>14516</v>
      </c>
      <c r="AQ88" s="955"/>
      <c r="AR88" s="955"/>
      <c r="AS88" s="955"/>
      <c r="AT88" s="955"/>
      <c r="AU88" s="955">
        <f>AU68+AU69+AU70+AU72+AU73</f>
        <v>882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f>
        <v>27</v>
      </c>
      <c r="CS102" s="947"/>
      <c r="CT102" s="947"/>
      <c r="CU102" s="947"/>
      <c r="CV102" s="948"/>
      <c r="CW102" s="946" t="s">
        <v>549</v>
      </c>
      <c r="CX102" s="947"/>
      <c r="CY102" s="947"/>
      <c r="CZ102" s="947"/>
      <c r="DA102" s="948"/>
      <c r="DB102" s="946" t="s">
        <v>548</v>
      </c>
      <c r="DC102" s="947"/>
      <c r="DD102" s="947"/>
      <c r="DE102" s="947"/>
      <c r="DF102" s="948"/>
      <c r="DG102" s="946">
        <f>DG8</f>
        <v>23</v>
      </c>
      <c r="DH102" s="947"/>
      <c r="DI102" s="947"/>
      <c r="DJ102" s="947"/>
      <c r="DK102" s="948"/>
      <c r="DL102" s="946" t="s">
        <v>548</v>
      </c>
      <c r="DM102" s="947"/>
      <c r="DN102" s="947"/>
      <c r="DO102" s="947"/>
      <c r="DP102" s="948"/>
      <c r="DQ102" s="946">
        <f>DQ8</f>
        <v>20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842517</v>
      </c>
      <c r="AB110" s="873"/>
      <c r="AC110" s="873"/>
      <c r="AD110" s="873"/>
      <c r="AE110" s="874"/>
      <c r="AF110" s="875">
        <v>815883</v>
      </c>
      <c r="AG110" s="873"/>
      <c r="AH110" s="873"/>
      <c r="AI110" s="873"/>
      <c r="AJ110" s="874"/>
      <c r="AK110" s="875">
        <v>821806</v>
      </c>
      <c r="AL110" s="873"/>
      <c r="AM110" s="873"/>
      <c r="AN110" s="873"/>
      <c r="AO110" s="874"/>
      <c r="AP110" s="876">
        <v>16.100000000000001</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8130850</v>
      </c>
      <c r="BR110" s="800"/>
      <c r="BS110" s="800"/>
      <c r="BT110" s="800"/>
      <c r="BU110" s="800"/>
      <c r="BV110" s="800">
        <v>8344807</v>
      </c>
      <c r="BW110" s="800"/>
      <c r="BX110" s="800"/>
      <c r="BY110" s="800"/>
      <c r="BZ110" s="800"/>
      <c r="CA110" s="800">
        <v>9138065</v>
      </c>
      <c r="CB110" s="800"/>
      <c r="CC110" s="800"/>
      <c r="CD110" s="800"/>
      <c r="CE110" s="800"/>
      <c r="CF110" s="861">
        <v>179.2</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423708</v>
      </c>
      <c r="BR111" s="771"/>
      <c r="BS111" s="771"/>
      <c r="BT111" s="771"/>
      <c r="BU111" s="771"/>
      <c r="BV111" s="771">
        <v>441802</v>
      </c>
      <c r="BW111" s="771"/>
      <c r="BX111" s="771"/>
      <c r="BY111" s="771"/>
      <c r="BZ111" s="771"/>
      <c r="CA111" s="771">
        <v>258803</v>
      </c>
      <c r="CB111" s="771"/>
      <c r="CC111" s="771"/>
      <c r="CD111" s="771"/>
      <c r="CE111" s="771"/>
      <c r="CF111" s="848">
        <v>5.0999999999999996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9755986</v>
      </c>
      <c r="BR112" s="771"/>
      <c r="BS112" s="771"/>
      <c r="BT112" s="771"/>
      <c r="BU112" s="771"/>
      <c r="BV112" s="771">
        <v>9648158</v>
      </c>
      <c r="BW112" s="771"/>
      <c r="BX112" s="771"/>
      <c r="BY112" s="771"/>
      <c r="BZ112" s="771"/>
      <c r="CA112" s="771">
        <v>8515979</v>
      </c>
      <c r="CB112" s="771"/>
      <c r="CC112" s="771"/>
      <c r="CD112" s="771"/>
      <c r="CE112" s="771"/>
      <c r="CF112" s="848">
        <v>167</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81210</v>
      </c>
      <c r="DH112" s="771"/>
      <c r="DI112" s="771"/>
      <c r="DJ112" s="771"/>
      <c r="DK112" s="771"/>
      <c r="DL112" s="771">
        <v>81210</v>
      </c>
      <c r="DM112" s="771"/>
      <c r="DN112" s="771"/>
      <c r="DO112" s="771"/>
      <c r="DP112" s="771"/>
      <c r="DQ112" s="771">
        <v>47884</v>
      </c>
      <c r="DR112" s="771"/>
      <c r="DS112" s="771"/>
      <c r="DT112" s="771"/>
      <c r="DU112" s="771"/>
      <c r="DV112" s="823">
        <v>0.9</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681990</v>
      </c>
      <c r="AB113" s="909"/>
      <c r="AC113" s="909"/>
      <c r="AD113" s="909"/>
      <c r="AE113" s="910"/>
      <c r="AF113" s="911">
        <v>612772</v>
      </c>
      <c r="AG113" s="909"/>
      <c r="AH113" s="909"/>
      <c r="AI113" s="909"/>
      <c r="AJ113" s="910"/>
      <c r="AK113" s="911">
        <v>556757</v>
      </c>
      <c r="AL113" s="909"/>
      <c r="AM113" s="909"/>
      <c r="AN113" s="909"/>
      <c r="AO113" s="910"/>
      <c r="AP113" s="912">
        <v>10.9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997745</v>
      </c>
      <c r="BR113" s="771"/>
      <c r="BS113" s="771"/>
      <c r="BT113" s="771"/>
      <c r="BU113" s="771"/>
      <c r="BV113" s="771">
        <v>954274</v>
      </c>
      <c r="BW113" s="771"/>
      <c r="BX113" s="771"/>
      <c r="BY113" s="771"/>
      <c r="BZ113" s="771"/>
      <c r="CA113" s="771">
        <v>881998</v>
      </c>
      <c r="CB113" s="771"/>
      <c r="CC113" s="771"/>
      <c r="CD113" s="771"/>
      <c r="CE113" s="771"/>
      <c r="CF113" s="848">
        <v>17.3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112699</v>
      </c>
      <c r="AB114" s="784"/>
      <c r="AC114" s="784"/>
      <c r="AD114" s="784"/>
      <c r="AE114" s="785"/>
      <c r="AF114" s="786">
        <v>130547</v>
      </c>
      <c r="AG114" s="784"/>
      <c r="AH114" s="784"/>
      <c r="AI114" s="784"/>
      <c r="AJ114" s="785"/>
      <c r="AK114" s="786">
        <v>163831</v>
      </c>
      <c r="AL114" s="784"/>
      <c r="AM114" s="784"/>
      <c r="AN114" s="784"/>
      <c r="AO114" s="785"/>
      <c r="AP114" s="754">
        <v>3.2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1987600</v>
      </c>
      <c r="BR114" s="771"/>
      <c r="BS114" s="771"/>
      <c r="BT114" s="771"/>
      <c r="BU114" s="771"/>
      <c r="BV114" s="771">
        <v>1930846</v>
      </c>
      <c r="BW114" s="771"/>
      <c r="BX114" s="771"/>
      <c r="BY114" s="771"/>
      <c r="BZ114" s="771"/>
      <c r="CA114" s="771">
        <v>1870530</v>
      </c>
      <c r="CB114" s="771"/>
      <c r="CC114" s="771"/>
      <c r="CD114" s="771"/>
      <c r="CE114" s="771"/>
      <c r="CF114" s="848">
        <v>36.700000000000003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9086</v>
      </c>
      <c r="DH114" s="784"/>
      <c r="DI114" s="784"/>
      <c r="DJ114" s="784"/>
      <c r="DK114" s="785"/>
      <c r="DL114" s="786">
        <v>4621</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202338</v>
      </c>
      <c r="AB115" s="909"/>
      <c r="AC115" s="909"/>
      <c r="AD115" s="909"/>
      <c r="AE115" s="910"/>
      <c r="AF115" s="911">
        <v>144160</v>
      </c>
      <c r="AG115" s="909"/>
      <c r="AH115" s="909"/>
      <c r="AI115" s="909"/>
      <c r="AJ115" s="910"/>
      <c r="AK115" s="911">
        <v>124465</v>
      </c>
      <c r="AL115" s="909"/>
      <c r="AM115" s="909"/>
      <c r="AN115" s="909"/>
      <c r="AO115" s="910"/>
      <c r="AP115" s="912">
        <v>2.4</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19592</v>
      </c>
      <c r="BR115" s="771"/>
      <c r="BS115" s="771"/>
      <c r="BT115" s="771"/>
      <c r="BU115" s="771"/>
      <c r="BV115" s="771">
        <v>20626</v>
      </c>
      <c r="BW115" s="771"/>
      <c r="BX115" s="771"/>
      <c r="BY115" s="771"/>
      <c r="BZ115" s="771"/>
      <c r="CA115" s="771">
        <v>19730</v>
      </c>
      <c r="CB115" s="771"/>
      <c r="CC115" s="771"/>
      <c r="CD115" s="771"/>
      <c r="CE115" s="771"/>
      <c r="CF115" s="848">
        <v>0.4</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110037</v>
      </c>
      <c r="DH116" s="784"/>
      <c r="DI116" s="784"/>
      <c r="DJ116" s="784"/>
      <c r="DK116" s="785"/>
      <c r="DL116" s="786">
        <v>131742</v>
      </c>
      <c r="DM116" s="784"/>
      <c r="DN116" s="784"/>
      <c r="DO116" s="784"/>
      <c r="DP116" s="785"/>
      <c r="DQ116" s="786">
        <v>92739</v>
      </c>
      <c r="DR116" s="784"/>
      <c r="DS116" s="784"/>
      <c r="DT116" s="784"/>
      <c r="DU116" s="785"/>
      <c r="DV116" s="754">
        <v>1.8</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1839544</v>
      </c>
      <c r="AB117" s="895"/>
      <c r="AC117" s="895"/>
      <c r="AD117" s="895"/>
      <c r="AE117" s="896"/>
      <c r="AF117" s="898">
        <v>1703362</v>
      </c>
      <c r="AG117" s="895"/>
      <c r="AH117" s="895"/>
      <c r="AI117" s="895"/>
      <c r="AJ117" s="896"/>
      <c r="AK117" s="898">
        <v>1666859</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428</v>
      </c>
      <c r="BP118" s="838"/>
      <c r="BQ118" s="857">
        <v>21315481</v>
      </c>
      <c r="BR118" s="858"/>
      <c r="BS118" s="858"/>
      <c r="BT118" s="858"/>
      <c r="BU118" s="858"/>
      <c r="BV118" s="858">
        <v>21340513</v>
      </c>
      <c r="BW118" s="858"/>
      <c r="BX118" s="858"/>
      <c r="BY118" s="858"/>
      <c r="BZ118" s="858"/>
      <c r="CA118" s="858">
        <v>20685105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2383071</v>
      </c>
      <c r="BR119" s="800"/>
      <c r="BS119" s="800"/>
      <c r="BT119" s="800"/>
      <c r="BU119" s="800"/>
      <c r="BV119" s="800">
        <v>2232616</v>
      </c>
      <c r="BW119" s="800"/>
      <c r="BX119" s="800"/>
      <c r="BY119" s="800"/>
      <c r="BZ119" s="800"/>
      <c r="CA119" s="800">
        <v>2445284</v>
      </c>
      <c r="CB119" s="800"/>
      <c r="CC119" s="800"/>
      <c r="CD119" s="800"/>
      <c r="CE119" s="800"/>
      <c r="CF119" s="861">
        <v>48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223375</v>
      </c>
      <c r="DH119" s="717"/>
      <c r="DI119" s="717"/>
      <c r="DJ119" s="717"/>
      <c r="DK119" s="718"/>
      <c r="DL119" s="719">
        <v>224229</v>
      </c>
      <c r="DM119" s="717"/>
      <c r="DN119" s="717"/>
      <c r="DO119" s="717"/>
      <c r="DP119" s="718"/>
      <c r="DQ119" s="719">
        <v>118180</v>
      </c>
      <c r="DR119" s="717"/>
      <c r="DS119" s="717"/>
      <c r="DT119" s="717"/>
      <c r="DU119" s="718"/>
      <c r="DV119" s="807">
        <v>2.2999999999999998</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82391</v>
      </c>
      <c r="BR120" s="771"/>
      <c r="BS120" s="771"/>
      <c r="BT120" s="771"/>
      <c r="BU120" s="771"/>
      <c r="BV120" s="771">
        <v>72807</v>
      </c>
      <c r="BW120" s="771"/>
      <c r="BX120" s="771"/>
      <c r="BY120" s="771"/>
      <c r="BZ120" s="771"/>
      <c r="CA120" s="771">
        <v>63160</v>
      </c>
      <c r="CB120" s="771"/>
      <c r="CC120" s="771"/>
      <c r="CD120" s="771"/>
      <c r="CE120" s="771"/>
      <c r="CF120" s="848">
        <v>1.2</v>
      </c>
      <c r="CG120" s="849"/>
      <c r="CH120" s="849"/>
      <c r="CI120" s="849"/>
      <c r="CJ120" s="849"/>
      <c r="CK120" s="850" t="s">
        <v>434</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t="s">
        <v>113</v>
      </c>
      <c r="DH120" s="800"/>
      <c r="DI120" s="800"/>
      <c r="DJ120" s="800"/>
      <c r="DK120" s="800"/>
      <c r="DL120" s="800" t="s">
        <v>113</v>
      </c>
      <c r="DM120" s="800"/>
      <c r="DN120" s="800"/>
      <c r="DO120" s="800"/>
      <c r="DP120" s="800"/>
      <c r="DQ120" s="800">
        <v>8440554</v>
      </c>
      <c r="DR120" s="800"/>
      <c r="DS120" s="800"/>
      <c r="DT120" s="800"/>
      <c r="DU120" s="800"/>
      <c r="DV120" s="801">
        <v>165.5</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20319</v>
      </c>
      <c r="AB121" s="784"/>
      <c r="AC121" s="784"/>
      <c r="AD121" s="784"/>
      <c r="AE121" s="785"/>
      <c r="AF121" s="786">
        <v>19589</v>
      </c>
      <c r="AG121" s="784"/>
      <c r="AH121" s="784"/>
      <c r="AI121" s="784"/>
      <c r="AJ121" s="785"/>
      <c r="AK121" s="786">
        <v>18912</v>
      </c>
      <c r="AL121" s="784"/>
      <c r="AM121" s="784"/>
      <c r="AN121" s="784"/>
      <c r="AO121" s="785"/>
      <c r="AP121" s="754">
        <v>0.4</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13754949</v>
      </c>
      <c r="BR121" s="858"/>
      <c r="BS121" s="858"/>
      <c r="BT121" s="858"/>
      <c r="BU121" s="858"/>
      <c r="BV121" s="858">
        <v>13725840</v>
      </c>
      <c r="BW121" s="858"/>
      <c r="BX121" s="858"/>
      <c r="BY121" s="858"/>
      <c r="BZ121" s="858"/>
      <c r="CA121" s="858">
        <v>13293992</v>
      </c>
      <c r="CB121" s="858"/>
      <c r="CC121" s="858"/>
      <c r="CD121" s="858"/>
      <c r="CE121" s="858"/>
      <c r="CF121" s="859">
        <v>260.7</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21073</v>
      </c>
      <c r="DH121" s="771"/>
      <c r="DI121" s="771"/>
      <c r="DJ121" s="771"/>
      <c r="DK121" s="771"/>
      <c r="DL121" s="771">
        <v>81593</v>
      </c>
      <c r="DM121" s="771"/>
      <c r="DN121" s="771"/>
      <c r="DO121" s="771"/>
      <c r="DP121" s="771"/>
      <c r="DQ121" s="771">
        <v>75425</v>
      </c>
      <c r="DR121" s="771"/>
      <c r="DS121" s="771"/>
      <c r="DT121" s="771"/>
      <c r="DU121" s="771"/>
      <c r="DV121" s="823">
        <v>1.5</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9820</v>
      </c>
      <c r="AB122" s="784"/>
      <c r="AC122" s="784"/>
      <c r="AD122" s="784"/>
      <c r="AE122" s="785"/>
      <c r="AF122" s="786">
        <v>9839</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437</v>
      </c>
      <c r="BP122" s="838"/>
      <c r="BQ122" s="839">
        <v>16220411</v>
      </c>
      <c r="BR122" s="840"/>
      <c r="BS122" s="840"/>
      <c r="BT122" s="840"/>
      <c r="BU122" s="840"/>
      <c r="BV122" s="840">
        <v>16031263</v>
      </c>
      <c r="BW122" s="840"/>
      <c r="BX122" s="840"/>
      <c r="BY122" s="840"/>
      <c r="BZ122" s="840"/>
      <c r="CA122" s="840">
        <v>15802436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23930</v>
      </c>
      <c r="AB123" s="784"/>
      <c r="AC123" s="784"/>
      <c r="AD123" s="784"/>
      <c r="AE123" s="785"/>
      <c r="AF123" s="786">
        <v>23237</v>
      </c>
      <c r="AG123" s="784"/>
      <c r="AH123" s="784"/>
      <c r="AI123" s="784"/>
      <c r="AJ123" s="785"/>
      <c r="AK123" s="786">
        <v>18313</v>
      </c>
      <c r="AL123" s="784"/>
      <c r="AM123" s="784"/>
      <c r="AN123" s="784"/>
      <c r="AO123" s="785"/>
      <c r="AP123" s="754">
        <v>0.4</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98.9</v>
      </c>
      <c r="BR123" s="832"/>
      <c r="BS123" s="832"/>
      <c r="BT123" s="832"/>
      <c r="BU123" s="832"/>
      <c r="BV123" s="832">
        <v>100.7</v>
      </c>
      <c r="BW123" s="832"/>
      <c r="BX123" s="832"/>
      <c r="BY123" s="832"/>
      <c r="BZ123" s="832"/>
      <c r="CA123" s="832">
        <v>95.7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v>9734913</v>
      </c>
      <c r="DH124" s="717"/>
      <c r="DI124" s="717"/>
      <c r="DJ124" s="717"/>
      <c r="DK124" s="718"/>
      <c r="DL124" s="719">
        <v>9712084</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148269</v>
      </c>
      <c r="AB126" s="784"/>
      <c r="AC126" s="784"/>
      <c r="AD126" s="784"/>
      <c r="AE126" s="785"/>
      <c r="AF126" s="786">
        <v>91495</v>
      </c>
      <c r="AG126" s="784"/>
      <c r="AH126" s="784"/>
      <c r="AI126" s="784"/>
      <c r="AJ126" s="785"/>
      <c r="AK126" s="786">
        <v>87240</v>
      </c>
      <c r="AL126" s="784"/>
      <c r="AM126" s="784"/>
      <c r="AN126" s="784"/>
      <c r="AO126" s="785"/>
      <c r="AP126" s="754">
        <v>1.7</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v>19592</v>
      </c>
      <c r="DH126" s="771"/>
      <c r="DI126" s="771"/>
      <c r="DJ126" s="771"/>
      <c r="DK126" s="771"/>
      <c r="DL126" s="771">
        <v>20626</v>
      </c>
      <c r="DM126" s="771"/>
      <c r="DN126" s="771"/>
      <c r="DO126" s="771"/>
      <c r="DP126" s="771"/>
      <c r="DQ126" s="771">
        <v>19730</v>
      </c>
      <c r="DR126" s="771"/>
      <c r="DS126" s="771"/>
      <c r="DT126" s="771"/>
      <c r="DU126" s="771"/>
      <c r="DV126" s="823">
        <v>0.4</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448</v>
      </c>
      <c r="AY127" s="758"/>
      <c r="AZ127" s="758"/>
      <c r="BA127" s="758"/>
      <c r="BB127" s="758"/>
      <c r="BC127" s="758"/>
      <c r="BD127" s="758"/>
      <c r="BE127" s="759"/>
      <c r="BF127" s="760" t="s">
        <v>113</v>
      </c>
      <c r="BG127" s="761"/>
      <c r="BH127" s="761"/>
      <c r="BI127" s="761"/>
      <c r="BJ127" s="761"/>
      <c r="BK127" s="761"/>
      <c r="BL127" s="762"/>
      <c r="BM127" s="760">
        <v>14.33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12552</v>
      </c>
      <c r="AB128" s="724"/>
      <c r="AC128" s="724"/>
      <c r="AD128" s="724"/>
      <c r="AE128" s="725"/>
      <c r="AF128" s="726">
        <v>10145</v>
      </c>
      <c r="AG128" s="724"/>
      <c r="AH128" s="724"/>
      <c r="AI128" s="724"/>
      <c r="AJ128" s="725"/>
      <c r="AK128" s="726">
        <v>10145</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113</v>
      </c>
      <c r="BG128" s="791"/>
      <c r="BH128" s="791"/>
      <c r="BI128" s="791"/>
      <c r="BJ128" s="791"/>
      <c r="BK128" s="791"/>
      <c r="BL128" s="792"/>
      <c r="BM128" s="790">
        <v>19.329999999999998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6202676</v>
      </c>
      <c r="AB129" s="784"/>
      <c r="AC129" s="784"/>
      <c r="AD129" s="784"/>
      <c r="AE129" s="785"/>
      <c r="AF129" s="786">
        <v>6347475</v>
      </c>
      <c r="AG129" s="784"/>
      <c r="AH129" s="784"/>
      <c r="AI129" s="784"/>
      <c r="AJ129" s="785"/>
      <c r="AK129" s="786">
        <v>6261771</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1052075</v>
      </c>
      <c r="AB130" s="784"/>
      <c r="AC130" s="784"/>
      <c r="AD130" s="784"/>
      <c r="AE130" s="785"/>
      <c r="AF130" s="786">
        <v>1076558</v>
      </c>
      <c r="AG130" s="784"/>
      <c r="AH130" s="784"/>
      <c r="AI130" s="784"/>
      <c r="AJ130" s="785"/>
      <c r="AK130" s="786">
        <v>1163155</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95.7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5150601</v>
      </c>
      <c r="AB131" s="717"/>
      <c r="AC131" s="717"/>
      <c r="AD131" s="717"/>
      <c r="AE131" s="718"/>
      <c r="AF131" s="719">
        <v>5270917</v>
      </c>
      <c r="AG131" s="717"/>
      <c r="AH131" s="717"/>
      <c r="AI131" s="717"/>
      <c r="AJ131" s="718"/>
      <c r="AK131" s="719">
        <v>5098616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15.04517628</v>
      </c>
      <c r="AB132" s="740"/>
      <c r="AC132" s="740"/>
      <c r="AD132" s="740"/>
      <c r="AE132" s="741"/>
      <c r="AF132" s="742">
        <v>11.69927358</v>
      </c>
      <c r="AG132" s="740"/>
      <c r="AH132" s="740"/>
      <c r="AI132" s="740"/>
      <c r="AJ132" s="741"/>
      <c r="AK132" s="742">
        <v>9.6802544059999995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15.4</v>
      </c>
      <c r="AB133" s="749"/>
      <c r="AC133" s="749"/>
      <c r="AD133" s="749"/>
      <c r="AE133" s="750"/>
      <c r="AF133" s="748">
        <v>14.3</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1996707</v>
      </c>
      <c r="L9" s="264">
        <v>79168</v>
      </c>
      <c r="M9" s="265">
        <v>62372</v>
      </c>
      <c r="N9" s="266">
        <v>26.9</v>
      </c>
    </row>
    <row r="10" spans="1:16">
      <c r="A10" s="248"/>
      <c r="B10" s="244"/>
      <c r="C10" s="244"/>
      <c r="D10" s="244"/>
      <c r="E10" s="244"/>
      <c r="F10" s="244"/>
      <c r="G10" s="1133" t="s">
        <v>470</v>
      </c>
      <c r="H10" s="1134"/>
      <c r="I10" s="1134"/>
      <c r="J10" s="1135"/>
      <c r="K10" s="267">
        <v>21111</v>
      </c>
      <c r="L10" s="268">
        <v>837</v>
      </c>
      <c r="M10" s="269">
        <v>6749</v>
      </c>
      <c r="N10" s="270">
        <v>-87.6</v>
      </c>
    </row>
    <row r="11" spans="1:16" ht="13.5" customHeight="1">
      <c r="A11" s="248"/>
      <c r="B11" s="244"/>
      <c r="C11" s="244"/>
      <c r="D11" s="244"/>
      <c r="E11" s="244"/>
      <c r="F11" s="244"/>
      <c r="G11" s="1133" t="s">
        <v>471</v>
      </c>
      <c r="H11" s="1134"/>
      <c r="I11" s="1134"/>
      <c r="J11" s="1135"/>
      <c r="K11" s="267">
        <v>294846</v>
      </c>
      <c r="L11" s="268">
        <v>11690</v>
      </c>
      <c r="M11" s="269">
        <v>10302</v>
      </c>
      <c r="N11" s="270">
        <v>13.5</v>
      </c>
    </row>
    <row r="12" spans="1:16" ht="13.5" customHeight="1">
      <c r="A12" s="248"/>
      <c r="B12" s="244"/>
      <c r="C12" s="244"/>
      <c r="D12" s="244"/>
      <c r="E12" s="244"/>
      <c r="F12" s="244"/>
      <c r="G12" s="1133" t="s">
        <v>472</v>
      </c>
      <c r="H12" s="1134"/>
      <c r="I12" s="1134"/>
      <c r="J12" s="1135"/>
      <c r="K12" s="267">
        <v>9694</v>
      </c>
      <c r="L12" s="268">
        <v>384</v>
      </c>
      <c r="M12" s="269">
        <v>616</v>
      </c>
      <c r="N12" s="270">
        <v>-37.700000000000003</v>
      </c>
    </row>
    <row r="13" spans="1:16" ht="13.5" customHeight="1">
      <c r="A13" s="248"/>
      <c r="B13" s="244"/>
      <c r="C13" s="244"/>
      <c r="D13" s="244"/>
      <c r="E13" s="244"/>
      <c r="F13" s="244"/>
      <c r="G13" s="1133" t="s">
        <v>473</v>
      </c>
      <c r="H13" s="1134"/>
      <c r="I13" s="1134"/>
      <c r="J13" s="1135"/>
      <c r="K13" s="267" t="s">
        <v>474</v>
      </c>
      <c r="L13" s="268" t="s">
        <v>474</v>
      </c>
      <c r="M13" s="269">
        <v>4</v>
      </c>
      <c r="N13" s="270" t="s">
        <v>474</v>
      </c>
    </row>
    <row r="14" spans="1:16" ht="13.5" customHeight="1">
      <c r="A14" s="248"/>
      <c r="B14" s="244"/>
      <c r="C14" s="244"/>
      <c r="D14" s="244"/>
      <c r="E14" s="244"/>
      <c r="F14" s="244"/>
      <c r="G14" s="1133" t="s">
        <v>475</v>
      </c>
      <c r="H14" s="1134"/>
      <c r="I14" s="1134"/>
      <c r="J14" s="1135"/>
      <c r="K14" s="267">
        <v>85412</v>
      </c>
      <c r="L14" s="268">
        <v>3387</v>
      </c>
      <c r="M14" s="269">
        <v>2879</v>
      </c>
      <c r="N14" s="270">
        <v>17.600000000000001</v>
      </c>
    </row>
    <row r="15" spans="1:16" ht="13.5" customHeight="1">
      <c r="A15" s="248"/>
      <c r="B15" s="244"/>
      <c r="C15" s="244"/>
      <c r="D15" s="244"/>
      <c r="E15" s="244"/>
      <c r="F15" s="244"/>
      <c r="G15" s="1133" t="s">
        <v>476</v>
      </c>
      <c r="H15" s="1134"/>
      <c r="I15" s="1134"/>
      <c r="J15" s="1135"/>
      <c r="K15" s="267">
        <v>29037</v>
      </c>
      <c r="L15" s="268">
        <v>1151</v>
      </c>
      <c r="M15" s="269">
        <v>1691</v>
      </c>
      <c r="N15" s="270">
        <v>-31.9</v>
      </c>
    </row>
    <row r="16" spans="1:16">
      <c r="A16" s="248"/>
      <c r="B16" s="244"/>
      <c r="C16" s="244"/>
      <c r="D16" s="244"/>
      <c r="E16" s="244"/>
      <c r="F16" s="244"/>
      <c r="G16" s="1136" t="s">
        <v>477</v>
      </c>
      <c r="H16" s="1137"/>
      <c r="I16" s="1137"/>
      <c r="J16" s="1138"/>
      <c r="K16" s="268">
        <v>-121801</v>
      </c>
      <c r="L16" s="268">
        <v>-4829</v>
      </c>
      <c r="M16" s="269">
        <v>-6227</v>
      </c>
      <c r="N16" s="270">
        <v>-22.5</v>
      </c>
    </row>
    <row r="17" spans="1:16">
      <c r="A17" s="248"/>
      <c r="B17" s="244"/>
      <c r="C17" s="244"/>
      <c r="D17" s="244"/>
      <c r="E17" s="244"/>
      <c r="F17" s="244"/>
      <c r="G17" s="1136" t="s">
        <v>171</v>
      </c>
      <c r="H17" s="1137"/>
      <c r="I17" s="1137"/>
      <c r="J17" s="1138"/>
      <c r="K17" s="268">
        <v>2315006</v>
      </c>
      <c r="L17" s="268">
        <v>91789</v>
      </c>
      <c r="M17" s="269">
        <v>78388</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7.34</v>
      </c>
      <c r="L21" s="281">
        <v>7.37</v>
      </c>
      <c r="M21" s="282">
        <v>-0.03</v>
      </c>
      <c r="N21" s="249"/>
      <c r="O21" s="283"/>
      <c r="P21" s="279"/>
    </row>
    <row r="22" spans="1:16" s="284" customFormat="1">
      <c r="A22" s="279"/>
      <c r="B22" s="249"/>
      <c r="C22" s="249"/>
      <c r="D22" s="249"/>
      <c r="E22" s="249"/>
      <c r="F22" s="249"/>
      <c r="G22" s="1130" t="s">
        <v>483</v>
      </c>
      <c r="H22" s="1131"/>
      <c r="I22" s="1131"/>
      <c r="J22" s="1132"/>
      <c r="K22" s="285">
        <v>95.2</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821806</v>
      </c>
      <c r="L32" s="294">
        <v>32584</v>
      </c>
      <c r="M32" s="295">
        <v>34501</v>
      </c>
      <c r="N32" s="296">
        <v>-5.6</v>
      </c>
    </row>
    <row r="33" spans="1:16" ht="13.5" customHeight="1">
      <c r="A33" s="248"/>
      <c r="B33" s="244"/>
      <c r="C33" s="244"/>
      <c r="D33" s="244"/>
      <c r="E33" s="244"/>
      <c r="F33" s="244"/>
      <c r="G33" s="1121" t="s">
        <v>487</v>
      </c>
      <c r="H33" s="1122"/>
      <c r="I33" s="1122"/>
      <c r="J33" s="1123"/>
      <c r="K33" s="294" t="s">
        <v>474</v>
      </c>
      <c r="L33" s="294" t="s">
        <v>474</v>
      </c>
      <c r="M33" s="295" t="s">
        <v>474</v>
      </c>
      <c r="N33" s="296" t="s">
        <v>474</v>
      </c>
    </row>
    <row r="34" spans="1:16" ht="27" customHeight="1">
      <c r="A34" s="248"/>
      <c r="B34" s="244"/>
      <c r="C34" s="244"/>
      <c r="D34" s="244"/>
      <c r="E34" s="244"/>
      <c r="F34" s="244"/>
      <c r="G34" s="1121" t="s">
        <v>488</v>
      </c>
      <c r="H34" s="1122"/>
      <c r="I34" s="1122"/>
      <c r="J34" s="1123"/>
      <c r="K34" s="294" t="s">
        <v>474</v>
      </c>
      <c r="L34" s="294" t="s">
        <v>474</v>
      </c>
      <c r="M34" s="295" t="s">
        <v>474</v>
      </c>
      <c r="N34" s="296" t="s">
        <v>474</v>
      </c>
    </row>
    <row r="35" spans="1:16" ht="27" customHeight="1">
      <c r="A35" s="248"/>
      <c r="B35" s="244"/>
      <c r="C35" s="244"/>
      <c r="D35" s="244"/>
      <c r="E35" s="244"/>
      <c r="F35" s="244"/>
      <c r="G35" s="1121" t="s">
        <v>489</v>
      </c>
      <c r="H35" s="1122"/>
      <c r="I35" s="1122"/>
      <c r="J35" s="1123"/>
      <c r="K35" s="294">
        <v>556757</v>
      </c>
      <c r="L35" s="294">
        <v>22075</v>
      </c>
      <c r="M35" s="295">
        <v>14929</v>
      </c>
      <c r="N35" s="296">
        <v>47.9</v>
      </c>
    </row>
    <row r="36" spans="1:16" ht="27" customHeight="1">
      <c r="A36" s="248"/>
      <c r="B36" s="244"/>
      <c r="C36" s="244"/>
      <c r="D36" s="244"/>
      <c r="E36" s="244"/>
      <c r="F36" s="244"/>
      <c r="G36" s="1121" t="s">
        <v>490</v>
      </c>
      <c r="H36" s="1122"/>
      <c r="I36" s="1122"/>
      <c r="J36" s="1123"/>
      <c r="K36" s="294">
        <v>163831</v>
      </c>
      <c r="L36" s="294">
        <v>6496</v>
      </c>
      <c r="M36" s="295">
        <v>2973</v>
      </c>
      <c r="N36" s="296">
        <v>118.5</v>
      </c>
    </row>
    <row r="37" spans="1:16" ht="13.5" customHeight="1">
      <c r="A37" s="248"/>
      <c r="B37" s="244"/>
      <c r="C37" s="244"/>
      <c r="D37" s="244"/>
      <c r="E37" s="244"/>
      <c r="F37" s="244"/>
      <c r="G37" s="1121" t="s">
        <v>491</v>
      </c>
      <c r="H37" s="1122"/>
      <c r="I37" s="1122"/>
      <c r="J37" s="1123"/>
      <c r="K37" s="294">
        <v>124465</v>
      </c>
      <c r="L37" s="294">
        <v>4935</v>
      </c>
      <c r="M37" s="295">
        <v>840</v>
      </c>
      <c r="N37" s="296">
        <v>487.5</v>
      </c>
    </row>
    <row r="38" spans="1:16" ht="27" customHeight="1">
      <c r="A38" s="248"/>
      <c r="B38" s="244"/>
      <c r="C38" s="244"/>
      <c r="D38" s="244"/>
      <c r="E38" s="244"/>
      <c r="F38" s="244"/>
      <c r="G38" s="1124" t="s">
        <v>492</v>
      </c>
      <c r="H38" s="1125"/>
      <c r="I38" s="1125"/>
      <c r="J38" s="1126"/>
      <c r="K38" s="297" t="s">
        <v>474</v>
      </c>
      <c r="L38" s="297" t="s">
        <v>474</v>
      </c>
      <c r="M38" s="298">
        <v>5</v>
      </c>
      <c r="N38" s="299" t="s">
        <v>474</v>
      </c>
      <c r="O38" s="293"/>
    </row>
    <row r="39" spans="1:16">
      <c r="A39" s="248"/>
      <c r="B39" s="244"/>
      <c r="C39" s="244"/>
      <c r="D39" s="244"/>
      <c r="E39" s="244"/>
      <c r="F39" s="244"/>
      <c r="G39" s="1124" t="s">
        <v>493</v>
      </c>
      <c r="H39" s="1125"/>
      <c r="I39" s="1125"/>
      <c r="J39" s="1126"/>
      <c r="K39" s="300">
        <v>-10145</v>
      </c>
      <c r="L39" s="300">
        <v>-402</v>
      </c>
      <c r="M39" s="301">
        <v>-3283</v>
      </c>
      <c r="N39" s="302">
        <v>-87.8</v>
      </c>
      <c r="O39" s="293"/>
    </row>
    <row r="40" spans="1:16" ht="27" customHeight="1">
      <c r="A40" s="248"/>
      <c r="B40" s="244"/>
      <c r="C40" s="244"/>
      <c r="D40" s="244"/>
      <c r="E40" s="244"/>
      <c r="F40" s="244"/>
      <c r="G40" s="1121" t="s">
        <v>494</v>
      </c>
      <c r="H40" s="1122"/>
      <c r="I40" s="1122"/>
      <c r="J40" s="1123"/>
      <c r="K40" s="300">
        <v>-1163155</v>
      </c>
      <c r="L40" s="300">
        <v>-46119</v>
      </c>
      <c r="M40" s="301">
        <v>-35634</v>
      </c>
      <c r="N40" s="302">
        <v>29.4</v>
      </c>
      <c r="O40" s="293"/>
    </row>
    <row r="41" spans="1:16">
      <c r="A41" s="248"/>
      <c r="B41" s="244"/>
      <c r="C41" s="244"/>
      <c r="D41" s="244"/>
      <c r="E41" s="244"/>
      <c r="F41" s="244"/>
      <c r="G41" s="1127" t="s">
        <v>281</v>
      </c>
      <c r="H41" s="1128"/>
      <c r="I41" s="1128"/>
      <c r="J41" s="1129"/>
      <c r="K41" s="294">
        <v>493559</v>
      </c>
      <c r="L41" s="300">
        <v>19569</v>
      </c>
      <c r="M41" s="301">
        <v>14330</v>
      </c>
      <c r="N41" s="302">
        <v>36.6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1722990</v>
      </c>
      <c r="J51" s="320">
        <v>69246</v>
      </c>
      <c r="K51" s="321">
        <v>88.3</v>
      </c>
      <c r="L51" s="322">
        <v>59338</v>
      </c>
      <c r="M51" s="323">
        <v>6</v>
      </c>
      <c r="N51" s="324">
        <v>82.3</v>
      </c>
    </row>
    <row r="52" spans="1:14">
      <c r="A52" s="248"/>
      <c r="B52" s="244"/>
      <c r="C52" s="244"/>
      <c r="D52" s="244"/>
      <c r="E52" s="244"/>
      <c r="F52" s="244"/>
      <c r="G52" s="325"/>
      <c r="H52" s="326" t="s">
        <v>505</v>
      </c>
      <c r="I52" s="327">
        <v>428551</v>
      </c>
      <c r="J52" s="328">
        <v>17223</v>
      </c>
      <c r="K52" s="329">
        <v>-27.7</v>
      </c>
      <c r="L52" s="330">
        <v>34073</v>
      </c>
      <c r="M52" s="331">
        <v>-3</v>
      </c>
      <c r="N52" s="332">
        <v>-24.7</v>
      </c>
    </row>
    <row r="53" spans="1:14">
      <c r="A53" s="248"/>
      <c r="B53" s="244"/>
      <c r="C53" s="244"/>
      <c r="D53" s="244"/>
      <c r="E53" s="244"/>
      <c r="F53" s="244"/>
      <c r="G53" s="310" t="s">
        <v>506</v>
      </c>
      <c r="H53" s="311"/>
      <c r="I53" s="319">
        <v>848490</v>
      </c>
      <c r="J53" s="320">
        <v>34176</v>
      </c>
      <c r="K53" s="321">
        <v>-50.6</v>
      </c>
      <c r="L53" s="322">
        <v>51262</v>
      </c>
      <c r="M53" s="323">
        <v>-13.6</v>
      </c>
      <c r="N53" s="324">
        <v>-37</v>
      </c>
    </row>
    <row r="54" spans="1:14">
      <c r="A54" s="248"/>
      <c r="B54" s="244"/>
      <c r="C54" s="244"/>
      <c r="D54" s="244"/>
      <c r="E54" s="244"/>
      <c r="F54" s="244"/>
      <c r="G54" s="325"/>
      <c r="H54" s="326" t="s">
        <v>505</v>
      </c>
      <c r="I54" s="327">
        <v>306806</v>
      </c>
      <c r="J54" s="328">
        <v>12358</v>
      </c>
      <c r="K54" s="329">
        <v>-28.2</v>
      </c>
      <c r="L54" s="330">
        <v>25630</v>
      </c>
      <c r="M54" s="331">
        <v>-24.8</v>
      </c>
      <c r="N54" s="332">
        <v>-3.4</v>
      </c>
    </row>
    <row r="55" spans="1:14">
      <c r="A55" s="248"/>
      <c r="B55" s="244"/>
      <c r="C55" s="244"/>
      <c r="D55" s="244"/>
      <c r="E55" s="244"/>
      <c r="F55" s="244"/>
      <c r="G55" s="310" t="s">
        <v>507</v>
      </c>
      <c r="H55" s="311"/>
      <c r="I55" s="319">
        <v>1178652</v>
      </c>
      <c r="J55" s="320">
        <v>46453</v>
      </c>
      <c r="K55" s="321">
        <v>35.9</v>
      </c>
      <c r="L55" s="322">
        <v>48407</v>
      </c>
      <c r="M55" s="323">
        <v>-5.6</v>
      </c>
      <c r="N55" s="324">
        <v>41.5</v>
      </c>
    </row>
    <row r="56" spans="1:14">
      <c r="A56" s="248"/>
      <c r="B56" s="244"/>
      <c r="C56" s="244"/>
      <c r="D56" s="244"/>
      <c r="E56" s="244"/>
      <c r="F56" s="244"/>
      <c r="G56" s="325"/>
      <c r="H56" s="326" t="s">
        <v>505</v>
      </c>
      <c r="I56" s="327">
        <v>571833</v>
      </c>
      <c r="J56" s="328">
        <v>22537</v>
      </c>
      <c r="K56" s="329">
        <v>82.4</v>
      </c>
      <c r="L56" s="330">
        <v>23914</v>
      </c>
      <c r="M56" s="331">
        <v>-6.7</v>
      </c>
      <c r="N56" s="332">
        <v>89.1</v>
      </c>
    </row>
    <row r="57" spans="1:14">
      <c r="A57" s="248"/>
      <c r="B57" s="244"/>
      <c r="C57" s="244"/>
      <c r="D57" s="244"/>
      <c r="E57" s="244"/>
      <c r="F57" s="244"/>
      <c r="G57" s="310" t="s">
        <v>508</v>
      </c>
      <c r="H57" s="311"/>
      <c r="I57" s="319">
        <v>942055</v>
      </c>
      <c r="J57" s="320">
        <v>37291</v>
      </c>
      <c r="K57" s="321">
        <v>-19.7</v>
      </c>
      <c r="L57" s="322">
        <v>69477</v>
      </c>
      <c r="M57" s="323">
        <v>43.5</v>
      </c>
      <c r="N57" s="324">
        <v>-63.2</v>
      </c>
    </row>
    <row r="58" spans="1:14">
      <c r="A58" s="248"/>
      <c r="B58" s="244"/>
      <c r="C58" s="244"/>
      <c r="D58" s="244"/>
      <c r="E58" s="244"/>
      <c r="F58" s="244"/>
      <c r="G58" s="325"/>
      <c r="H58" s="326" t="s">
        <v>505</v>
      </c>
      <c r="I58" s="327">
        <v>690676</v>
      </c>
      <c r="J58" s="328">
        <v>27341</v>
      </c>
      <c r="K58" s="329">
        <v>21.3</v>
      </c>
      <c r="L58" s="330">
        <v>31528</v>
      </c>
      <c r="M58" s="331">
        <v>31.8</v>
      </c>
      <c r="N58" s="332">
        <v>-10.5</v>
      </c>
    </row>
    <row r="59" spans="1:14">
      <c r="A59" s="248"/>
      <c r="B59" s="244"/>
      <c r="C59" s="244"/>
      <c r="D59" s="244"/>
      <c r="E59" s="244"/>
      <c r="F59" s="244"/>
      <c r="G59" s="310" t="s">
        <v>509</v>
      </c>
      <c r="H59" s="311"/>
      <c r="I59" s="319">
        <v>1610582</v>
      </c>
      <c r="J59" s="320">
        <v>63859</v>
      </c>
      <c r="K59" s="321">
        <v>71.2</v>
      </c>
      <c r="L59" s="322">
        <v>59668</v>
      </c>
      <c r="M59" s="323">
        <v>-14.1</v>
      </c>
      <c r="N59" s="324">
        <v>85.3</v>
      </c>
    </row>
    <row r="60" spans="1:14">
      <c r="A60" s="248"/>
      <c r="B60" s="244"/>
      <c r="C60" s="244"/>
      <c r="D60" s="244"/>
      <c r="E60" s="244"/>
      <c r="F60" s="244"/>
      <c r="G60" s="325"/>
      <c r="H60" s="326" t="s">
        <v>505</v>
      </c>
      <c r="I60" s="333">
        <v>1035543</v>
      </c>
      <c r="J60" s="328">
        <v>41059</v>
      </c>
      <c r="K60" s="329">
        <v>50.2</v>
      </c>
      <c r="L60" s="330">
        <v>31515</v>
      </c>
      <c r="M60" s="331">
        <v>0</v>
      </c>
      <c r="N60" s="332">
        <v>50.2</v>
      </c>
    </row>
    <row r="61" spans="1:14">
      <c r="A61" s="248"/>
      <c r="B61" s="244"/>
      <c r="C61" s="244"/>
      <c r="D61" s="244"/>
      <c r="E61" s="244"/>
      <c r="F61" s="244"/>
      <c r="G61" s="310" t="s">
        <v>510</v>
      </c>
      <c r="H61" s="334"/>
      <c r="I61" s="335">
        <v>1260554</v>
      </c>
      <c r="J61" s="336">
        <v>50205</v>
      </c>
      <c r="K61" s="337">
        <v>25</v>
      </c>
      <c r="L61" s="338">
        <v>57630</v>
      </c>
      <c r="M61" s="339">
        <v>3.2</v>
      </c>
      <c r="N61" s="324">
        <v>21.8</v>
      </c>
    </row>
    <row r="62" spans="1:14">
      <c r="A62" s="248"/>
      <c r="B62" s="244"/>
      <c r="C62" s="244"/>
      <c r="D62" s="244"/>
      <c r="E62" s="244"/>
      <c r="F62" s="244"/>
      <c r="G62" s="325"/>
      <c r="H62" s="326" t="s">
        <v>505</v>
      </c>
      <c r="I62" s="327">
        <v>606682</v>
      </c>
      <c r="J62" s="328">
        <v>24104</v>
      </c>
      <c r="K62" s="329">
        <v>19.600000000000001</v>
      </c>
      <c r="L62" s="330">
        <v>29332</v>
      </c>
      <c r="M62" s="331">
        <v>-0.5</v>
      </c>
      <c r="N62" s="332">
        <v>20.100000000000001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23.2</v>
      </c>
      <c r="G47" s="12">
        <v>26.32</v>
      </c>
      <c r="H47" s="12">
        <v>26.01</v>
      </c>
      <c r="I47" s="12">
        <v>23.88</v>
      </c>
      <c r="J47" s="13">
        <v>24.25</v>
      </c>
    </row>
    <row r="48" spans="2:10" ht="57.75" customHeight="1">
      <c r="B48" s="14"/>
      <c r="C48" s="1141" t="s">
        <v>4</v>
      </c>
      <c r="D48" s="1141"/>
      <c r="E48" s="1142"/>
      <c r="F48" s="15">
        <v>7.55</v>
      </c>
      <c r="G48" s="16">
        <v>7.02</v>
      </c>
      <c r="H48" s="16">
        <v>6.98</v>
      </c>
      <c r="I48" s="16">
        <v>5.7</v>
      </c>
      <c r="J48" s="17">
        <v>5.42</v>
      </c>
    </row>
    <row r="49" spans="2:10" ht="57.75" customHeight="1" thickBot="1">
      <c r="B49" s="18"/>
      <c r="C49" s="1143" t="s">
        <v>5</v>
      </c>
      <c r="D49" s="1143"/>
      <c r="E49" s="1144"/>
      <c r="F49" s="19">
        <v>4.58</v>
      </c>
      <c r="G49" s="20">
        <v>4.57</v>
      </c>
      <c r="H49" s="20">
        <v>0.09</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12.51</v>
      </c>
      <c r="G34" s="33">
        <v>13.62</v>
      </c>
      <c r="H34" s="33">
        <v>13.61</v>
      </c>
      <c r="I34" s="33">
        <v>13.68</v>
      </c>
      <c r="J34" s="34">
        <v>13.65</v>
      </c>
      <c r="K34" s="22"/>
      <c r="L34" s="22"/>
      <c r="M34" s="22"/>
      <c r="N34" s="22"/>
      <c r="O34" s="22"/>
      <c r="P34" s="22"/>
    </row>
    <row r="35" spans="1:16" ht="39" customHeight="1">
      <c r="A35" s="22"/>
      <c r="B35" s="35"/>
      <c r="C35" s="1145" t="s">
        <v>520</v>
      </c>
      <c r="D35" s="1146"/>
      <c r="E35" s="1147"/>
      <c r="F35" s="36">
        <v>7.54</v>
      </c>
      <c r="G35" s="37">
        <v>7.01</v>
      </c>
      <c r="H35" s="37">
        <v>6.97</v>
      </c>
      <c r="I35" s="37">
        <v>5.69</v>
      </c>
      <c r="J35" s="38">
        <v>5.42</v>
      </c>
      <c r="K35" s="22"/>
      <c r="L35" s="22"/>
      <c r="M35" s="22"/>
      <c r="N35" s="22"/>
      <c r="O35" s="22"/>
      <c r="P35" s="22"/>
    </row>
    <row r="36" spans="1:16" ht="39" customHeight="1">
      <c r="A36" s="22"/>
      <c r="B36" s="35"/>
      <c r="C36" s="1145" t="s">
        <v>521</v>
      </c>
      <c r="D36" s="1146"/>
      <c r="E36" s="1147"/>
      <c r="F36" s="36" t="s">
        <v>474</v>
      </c>
      <c r="G36" s="37" t="s">
        <v>474</v>
      </c>
      <c r="H36" s="37" t="s">
        <v>474</v>
      </c>
      <c r="I36" s="37" t="s">
        <v>474</v>
      </c>
      <c r="J36" s="38">
        <v>3.01</v>
      </c>
      <c r="K36" s="22"/>
      <c r="L36" s="22"/>
      <c r="M36" s="22"/>
      <c r="N36" s="22"/>
      <c r="O36" s="22"/>
      <c r="P36" s="22"/>
    </row>
    <row r="37" spans="1:16" ht="39" customHeight="1">
      <c r="A37" s="22"/>
      <c r="B37" s="35"/>
      <c r="C37" s="1145" t="s">
        <v>522</v>
      </c>
      <c r="D37" s="1146"/>
      <c r="E37" s="1147"/>
      <c r="F37" s="36">
        <v>0.85</v>
      </c>
      <c r="G37" s="37">
        <v>0.73</v>
      </c>
      <c r="H37" s="37">
        <v>0.16</v>
      </c>
      <c r="I37" s="37">
        <v>1.04</v>
      </c>
      <c r="J37" s="38">
        <v>0.55000000000000004</v>
      </c>
      <c r="K37" s="22"/>
      <c r="L37" s="22"/>
      <c r="M37" s="22"/>
      <c r="N37" s="22"/>
      <c r="O37" s="22"/>
      <c r="P37" s="22"/>
    </row>
    <row r="38" spans="1:16" ht="39" customHeight="1">
      <c r="A38" s="22"/>
      <c r="B38" s="35"/>
      <c r="C38" s="1145" t="s">
        <v>523</v>
      </c>
      <c r="D38" s="1146"/>
      <c r="E38" s="1147"/>
      <c r="F38" s="36">
        <v>0.22</v>
      </c>
      <c r="G38" s="37">
        <v>0.22</v>
      </c>
      <c r="H38" s="37">
        <v>0.03</v>
      </c>
      <c r="I38" s="37">
        <v>0.28000000000000003</v>
      </c>
      <c r="J38" s="38">
        <v>0.13</v>
      </c>
      <c r="K38" s="22"/>
      <c r="L38" s="22"/>
      <c r="M38" s="22"/>
      <c r="N38" s="22"/>
      <c r="O38" s="22"/>
      <c r="P38" s="22"/>
    </row>
    <row r="39" spans="1:16" ht="39" customHeight="1">
      <c r="A39" s="22"/>
      <c r="B39" s="35"/>
      <c r="C39" s="1145" t="s">
        <v>524</v>
      </c>
      <c r="D39" s="1146"/>
      <c r="E39" s="1147"/>
      <c r="F39" s="36">
        <v>0.04</v>
      </c>
      <c r="G39" s="37">
        <v>0.06</v>
      </c>
      <c r="H39" s="37">
        <v>7.0000000000000007E-2</v>
      </c>
      <c r="I39" s="37">
        <v>0.05</v>
      </c>
      <c r="J39" s="38">
        <v>7.0000000000000007E-2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526</v>
      </c>
      <c r="D43" s="1149"/>
      <c r="E43" s="1150"/>
      <c r="F43" s="41">
        <v>0.02</v>
      </c>
      <c r="G43" s="42">
        <v>3.19</v>
      </c>
      <c r="H43" s="42">
        <v>0.48</v>
      </c>
      <c r="I43" s="42">
        <v>2.88</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923</v>
      </c>
      <c r="L45" s="60">
        <v>914</v>
      </c>
      <c r="M45" s="60">
        <v>843</v>
      </c>
      <c r="N45" s="60">
        <v>816</v>
      </c>
      <c r="O45" s="61">
        <v>822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542</v>
      </c>
      <c r="L48" s="64">
        <v>618</v>
      </c>
      <c r="M48" s="64">
        <v>682</v>
      </c>
      <c r="N48" s="64">
        <v>613</v>
      </c>
      <c r="O48" s="65">
        <v>557</v>
      </c>
      <c r="P48" s="48"/>
      <c r="Q48" s="48"/>
      <c r="R48" s="48"/>
      <c r="S48" s="48"/>
      <c r="T48" s="48"/>
      <c r="U48" s="48"/>
    </row>
    <row r="49" spans="1:21" ht="30.75" customHeight="1">
      <c r="A49" s="48"/>
      <c r="B49" s="1163"/>
      <c r="C49" s="1164"/>
      <c r="D49" s="62"/>
      <c r="E49" s="1155" t="s">
        <v>16</v>
      </c>
      <c r="F49" s="1155"/>
      <c r="G49" s="1155"/>
      <c r="H49" s="1155"/>
      <c r="I49" s="1155"/>
      <c r="J49" s="1156"/>
      <c r="K49" s="63">
        <v>124</v>
      </c>
      <c r="L49" s="64">
        <v>125</v>
      </c>
      <c r="M49" s="64">
        <v>113</v>
      </c>
      <c r="N49" s="64">
        <v>131</v>
      </c>
      <c r="O49" s="65">
        <v>164</v>
      </c>
      <c r="P49" s="48"/>
      <c r="Q49" s="48"/>
      <c r="R49" s="48"/>
      <c r="S49" s="48"/>
      <c r="T49" s="48"/>
      <c r="U49" s="48"/>
    </row>
    <row r="50" spans="1:21" ht="30.75" customHeight="1">
      <c r="A50" s="48"/>
      <c r="B50" s="1163"/>
      <c r="C50" s="1164"/>
      <c r="D50" s="62"/>
      <c r="E50" s="1155" t="s">
        <v>17</v>
      </c>
      <c r="F50" s="1155"/>
      <c r="G50" s="1155"/>
      <c r="H50" s="1155"/>
      <c r="I50" s="1155"/>
      <c r="J50" s="1156"/>
      <c r="K50" s="63">
        <v>234</v>
      </c>
      <c r="L50" s="64">
        <v>210</v>
      </c>
      <c r="M50" s="64">
        <v>202</v>
      </c>
      <c r="N50" s="64">
        <v>144</v>
      </c>
      <c r="O50" s="65">
        <v>124</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1034</v>
      </c>
      <c r="L52" s="64">
        <v>1041</v>
      </c>
      <c r="M52" s="64">
        <v>1065</v>
      </c>
      <c r="N52" s="64">
        <v>1088</v>
      </c>
      <c r="O52" s="65">
        <v>1173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790</v>
      </c>
      <c r="L53" s="69">
        <v>826</v>
      </c>
      <c r="M53" s="69">
        <v>775</v>
      </c>
      <c r="N53" s="69">
        <v>616</v>
      </c>
      <c r="O53" s="70">
        <v>494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2016-04-20T04:27:59Z</cp:lastPrinted>
  <dcterms:created xsi:type="dcterms:W3CDTF">2016-02-15T01:24:15Z</dcterms:created>
  <dcterms:modified xsi:type="dcterms:W3CDTF">2016-05-02T10:55:58Z</dcterms:modified>
  <cp:category/>
</cp:coreProperties>
</file>